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2017 Field Season Data\"/>
    </mc:Choice>
  </mc:AlternateContent>
  <bookViews>
    <workbookView xWindow="0" yWindow="0" windowWidth="21060" windowHeight="9060" activeTab="2"/>
  </bookViews>
  <sheets>
    <sheet name="2nd PT" sheetId="4" r:id="rId1"/>
    <sheet name="adjusted" sheetId="3" r:id="rId2"/>
    <sheet name="pivot_tab" sheetId="2" r:id="rId3"/>
    <sheet name="unadjust_raw" sheetId="1" r:id="rId4"/>
  </sheets>
  <calcPr calcId="171027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4" i="3" l="1"/>
  <c r="CW5" i="3"/>
  <c r="CW6" i="3"/>
  <c r="CW7" i="3"/>
  <c r="CW8" i="3"/>
  <c r="CW9" i="3"/>
  <c r="CW10" i="3"/>
  <c r="CW11" i="3"/>
  <c r="CW12" i="3"/>
  <c r="CW13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8" i="3"/>
  <c r="CW49" i="3"/>
  <c r="CW50" i="3"/>
  <c r="CW51" i="3"/>
  <c r="CW52" i="3"/>
  <c r="CW53" i="3"/>
  <c r="CW54" i="3"/>
  <c r="CW56" i="3"/>
  <c r="CW57" i="3"/>
  <c r="CW58" i="3"/>
  <c r="CW59" i="3"/>
  <c r="CW60" i="3"/>
  <c r="CW61" i="3"/>
  <c r="CW62" i="3"/>
  <c r="CW63" i="3"/>
  <c r="CW64" i="3"/>
  <c r="CW65" i="3"/>
  <c r="CW66" i="3"/>
  <c r="CW67" i="3"/>
  <c r="CW68" i="3"/>
  <c r="CW69" i="3"/>
  <c r="CW70" i="3"/>
  <c r="CW71" i="3"/>
  <c r="CW72" i="3"/>
  <c r="CW73" i="3"/>
  <c r="CW74" i="3"/>
  <c r="CW75" i="3"/>
  <c r="CW76" i="3"/>
  <c r="CW77" i="3"/>
  <c r="CW78" i="3"/>
  <c r="CW79" i="3"/>
  <c r="CW80" i="3"/>
  <c r="CW81" i="3"/>
  <c r="CW82" i="3"/>
  <c r="CW83" i="3"/>
  <c r="CW84" i="3"/>
  <c r="CW85" i="3"/>
  <c r="CW86" i="3"/>
  <c r="CW87" i="3"/>
  <c r="CW88" i="3"/>
  <c r="CW89" i="3"/>
  <c r="CW90" i="3"/>
  <c r="CW91" i="3"/>
  <c r="CW92" i="3"/>
  <c r="CW93" i="3"/>
  <c r="CW94" i="3"/>
  <c r="CW95" i="3"/>
  <c r="CW96" i="3"/>
  <c r="CW97" i="3"/>
  <c r="CW98" i="3"/>
  <c r="CW99" i="3"/>
  <c r="CW100" i="3"/>
  <c r="CW101" i="3"/>
  <c r="CW102" i="3"/>
  <c r="CW103" i="3"/>
  <c r="CW104" i="3"/>
  <c r="CW105" i="3"/>
  <c r="CW106" i="3"/>
  <c r="CW107" i="3"/>
  <c r="CW108" i="3"/>
  <c r="CW109" i="3"/>
  <c r="CW110" i="3"/>
  <c r="CW111" i="3"/>
  <c r="CW112" i="3"/>
  <c r="CW113" i="3"/>
  <c r="CW114" i="3"/>
  <c r="CW115" i="3"/>
  <c r="CW116" i="3"/>
  <c r="CW117" i="3"/>
  <c r="CW118" i="3"/>
  <c r="CW119" i="3"/>
  <c r="CW120" i="3"/>
  <c r="CW121" i="3"/>
  <c r="CW123" i="3"/>
  <c r="CW124" i="3"/>
  <c r="CW125" i="3"/>
  <c r="CW126" i="3"/>
  <c r="CW127" i="3"/>
  <c r="CW128" i="3"/>
  <c r="CW129" i="3"/>
  <c r="CW130" i="3"/>
  <c r="CW131" i="3"/>
  <c r="CW132" i="3"/>
  <c r="CW133" i="3"/>
  <c r="CW134" i="3"/>
  <c r="CW135" i="3"/>
  <c r="CW136" i="3"/>
  <c r="CW137" i="3"/>
  <c r="CW138" i="3"/>
  <c r="CW139" i="3"/>
  <c r="CW140" i="3"/>
  <c r="CW141" i="3"/>
  <c r="CW142" i="3"/>
  <c r="CW143" i="3"/>
  <c r="CW144" i="3"/>
  <c r="CW145" i="3"/>
  <c r="CW146" i="3"/>
  <c r="CW147" i="3"/>
  <c r="CW148" i="3"/>
  <c r="CW149" i="3"/>
  <c r="CW150" i="3"/>
  <c r="CW151" i="3"/>
  <c r="CW152" i="3"/>
  <c r="CW153" i="3"/>
  <c r="CW154" i="3"/>
  <c r="CW155" i="3"/>
  <c r="CW156" i="3"/>
  <c r="CW157" i="3"/>
  <c r="CW158" i="3"/>
  <c r="CW159" i="3"/>
  <c r="CW160" i="3"/>
  <c r="CW161" i="3"/>
  <c r="CW162" i="3"/>
  <c r="CW163" i="3"/>
  <c r="CW164" i="3"/>
  <c r="CW165" i="3"/>
  <c r="CW166" i="3"/>
  <c r="CW167" i="3"/>
  <c r="CW168" i="3"/>
  <c r="CW169" i="3"/>
  <c r="CW170" i="3"/>
  <c r="CW171" i="3"/>
  <c r="CW172" i="3"/>
  <c r="CW173" i="3"/>
  <c r="CW174" i="3"/>
  <c r="CW175" i="3"/>
  <c r="CW176" i="3"/>
  <c r="CW177" i="3"/>
  <c r="CW178" i="3"/>
  <c r="CW179" i="3"/>
  <c r="CW180" i="3"/>
  <c r="CW181" i="3"/>
  <c r="CW182" i="3"/>
  <c r="CW183" i="3"/>
  <c r="CW184" i="3"/>
  <c r="CW185" i="3"/>
  <c r="CW186" i="3"/>
  <c r="CW187" i="3"/>
  <c r="CW188" i="3"/>
  <c r="CW189" i="3"/>
  <c r="CW190" i="3"/>
  <c r="CW191" i="3"/>
  <c r="CW192" i="3"/>
  <c r="CW193" i="3"/>
  <c r="CW194" i="3"/>
  <c r="CW195" i="3"/>
  <c r="CW196" i="3"/>
  <c r="CW197" i="3"/>
  <c r="CW198" i="3"/>
  <c r="CW199" i="3"/>
  <c r="CW200" i="3"/>
  <c r="CW201" i="3"/>
  <c r="CW202" i="3"/>
  <c r="CW203" i="3"/>
  <c r="CW204" i="3"/>
  <c r="CW205" i="3"/>
  <c r="CW206" i="3"/>
  <c r="CW207" i="3"/>
  <c r="CW208" i="3"/>
  <c r="CW209" i="3"/>
  <c r="CW210" i="3"/>
  <c r="CW211" i="3"/>
  <c r="CW212" i="3"/>
  <c r="CW213" i="3"/>
  <c r="CW214" i="3"/>
  <c r="CW215" i="3"/>
  <c r="CW216" i="3"/>
  <c r="CW217" i="3"/>
  <c r="CW218" i="3"/>
  <c r="CW219" i="3"/>
  <c r="CW220" i="3"/>
  <c r="CW221" i="3"/>
  <c r="CW222" i="3"/>
  <c r="CW223" i="3"/>
  <c r="CW224" i="3"/>
  <c r="CW225" i="3"/>
  <c r="CW226" i="3"/>
  <c r="CW227" i="3"/>
  <c r="CW228" i="3"/>
  <c r="CW229" i="3"/>
  <c r="CW230" i="3"/>
  <c r="CW231" i="3"/>
  <c r="CW232" i="3"/>
  <c r="CW233" i="3"/>
  <c r="CW234" i="3"/>
  <c r="CW235" i="3"/>
  <c r="CW236" i="3"/>
  <c r="CW237" i="3"/>
  <c r="CW238" i="3"/>
  <c r="CW239" i="3"/>
  <c r="CW240" i="3"/>
  <c r="CW241" i="3"/>
  <c r="CW242" i="3"/>
  <c r="CW243" i="3"/>
  <c r="CW244" i="3"/>
  <c r="CW245" i="3"/>
  <c r="CW246" i="3"/>
  <c r="CW247" i="3"/>
  <c r="CW248" i="3"/>
  <c r="CW249" i="3"/>
  <c r="CW250" i="3"/>
  <c r="CW251" i="3"/>
  <c r="CW252" i="3"/>
  <c r="CW253" i="3"/>
  <c r="CW254" i="3"/>
  <c r="CW255" i="3"/>
  <c r="CW256" i="3"/>
  <c r="CW257" i="3"/>
  <c r="CW3" i="3"/>
  <c r="CV4" i="3" l="1"/>
  <c r="CV5" i="3"/>
  <c r="CV6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V66" i="3"/>
  <c r="CV67" i="3"/>
  <c r="CV68" i="3"/>
  <c r="CV69" i="3"/>
  <c r="CV70" i="3"/>
  <c r="CV71" i="3"/>
  <c r="CV72" i="3"/>
  <c r="CV73" i="3"/>
  <c r="CV74" i="3"/>
  <c r="CV75" i="3"/>
  <c r="CV76" i="3"/>
  <c r="CV77" i="3"/>
  <c r="CV78" i="3"/>
  <c r="CV79" i="3"/>
  <c r="CV80" i="3"/>
  <c r="CV81" i="3"/>
  <c r="CV82" i="3"/>
  <c r="CV83" i="3"/>
  <c r="CV84" i="3"/>
  <c r="CV85" i="3"/>
  <c r="CV86" i="3"/>
  <c r="CV87" i="3"/>
  <c r="CV88" i="3"/>
  <c r="CV89" i="3"/>
  <c r="CV90" i="3"/>
  <c r="CV91" i="3"/>
  <c r="CV92" i="3"/>
  <c r="CV93" i="3"/>
  <c r="CV94" i="3"/>
  <c r="CV95" i="3"/>
  <c r="CV96" i="3"/>
  <c r="CV97" i="3"/>
  <c r="CV98" i="3"/>
  <c r="CV99" i="3"/>
  <c r="CV100" i="3"/>
  <c r="CV101" i="3"/>
  <c r="CV102" i="3"/>
  <c r="CV103" i="3"/>
  <c r="CV104" i="3"/>
  <c r="CV105" i="3"/>
  <c r="CV106" i="3"/>
  <c r="CV107" i="3"/>
  <c r="CV108" i="3"/>
  <c r="CV109" i="3"/>
  <c r="CV110" i="3"/>
  <c r="CV111" i="3"/>
  <c r="CV112" i="3"/>
  <c r="CV113" i="3"/>
  <c r="CV114" i="3"/>
  <c r="CV115" i="3"/>
  <c r="CV116" i="3"/>
  <c r="CV117" i="3"/>
  <c r="CV118" i="3"/>
  <c r="CV119" i="3"/>
  <c r="CV120" i="3"/>
  <c r="CV121" i="3"/>
  <c r="CV122" i="3"/>
  <c r="CV123" i="3"/>
  <c r="CV124" i="3"/>
  <c r="CV125" i="3"/>
  <c r="CV126" i="3"/>
  <c r="CV127" i="3"/>
  <c r="CV128" i="3"/>
  <c r="CV129" i="3"/>
  <c r="CV130" i="3"/>
  <c r="CV131" i="3"/>
  <c r="CV132" i="3"/>
  <c r="CV133" i="3"/>
  <c r="CV134" i="3"/>
  <c r="CV135" i="3"/>
  <c r="CV136" i="3"/>
  <c r="CV137" i="3"/>
  <c r="CV138" i="3"/>
  <c r="CV139" i="3"/>
  <c r="CV140" i="3"/>
  <c r="CV141" i="3"/>
  <c r="CV142" i="3"/>
  <c r="CV143" i="3"/>
  <c r="CV144" i="3"/>
  <c r="CV145" i="3"/>
  <c r="CV146" i="3"/>
  <c r="CV147" i="3"/>
  <c r="CV148" i="3"/>
  <c r="CV149" i="3"/>
  <c r="CV150" i="3"/>
  <c r="CV151" i="3"/>
  <c r="CV152" i="3"/>
  <c r="CV153" i="3"/>
  <c r="CV154" i="3"/>
  <c r="CV155" i="3"/>
  <c r="CV156" i="3"/>
  <c r="CV157" i="3"/>
  <c r="CV158" i="3"/>
  <c r="CV159" i="3"/>
  <c r="CV160" i="3"/>
  <c r="CV161" i="3"/>
  <c r="CV162" i="3"/>
  <c r="CV163" i="3"/>
  <c r="CV164" i="3"/>
  <c r="CV165" i="3"/>
  <c r="CV166" i="3"/>
  <c r="CV167" i="3"/>
  <c r="CV168" i="3"/>
  <c r="CV169" i="3"/>
  <c r="CV170" i="3"/>
  <c r="CV171" i="3"/>
  <c r="CV172" i="3"/>
  <c r="CV173" i="3"/>
  <c r="CV174" i="3"/>
  <c r="CV175" i="3"/>
  <c r="CV176" i="3"/>
  <c r="CV177" i="3"/>
  <c r="CV178" i="3"/>
  <c r="CV179" i="3"/>
  <c r="CV180" i="3"/>
  <c r="CV181" i="3"/>
  <c r="CV182" i="3"/>
  <c r="CV183" i="3"/>
  <c r="CV184" i="3"/>
  <c r="CV185" i="3"/>
  <c r="CV186" i="3"/>
  <c r="CV187" i="3"/>
  <c r="CV188" i="3"/>
  <c r="CV189" i="3"/>
  <c r="CV190" i="3"/>
  <c r="CV191" i="3"/>
  <c r="CV192" i="3"/>
  <c r="CV193" i="3"/>
  <c r="CV194" i="3"/>
  <c r="CV195" i="3"/>
  <c r="CV196" i="3"/>
  <c r="CV197" i="3"/>
  <c r="CV198" i="3"/>
  <c r="CV199" i="3"/>
  <c r="CV200" i="3"/>
  <c r="CV201" i="3"/>
  <c r="CV202" i="3"/>
  <c r="CV203" i="3"/>
  <c r="CV204" i="3"/>
  <c r="CV205" i="3"/>
  <c r="CV206" i="3"/>
  <c r="CV207" i="3"/>
  <c r="CV208" i="3"/>
  <c r="CV209" i="3"/>
  <c r="CV210" i="3"/>
  <c r="CV211" i="3"/>
  <c r="CV212" i="3"/>
  <c r="CV213" i="3"/>
  <c r="CV214" i="3"/>
  <c r="CV215" i="3"/>
  <c r="CV216" i="3"/>
  <c r="CV217" i="3"/>
  <c r="CV218" i="3"/>
  <c r="CV219" i="3"/>
  <c r="CV220" i="3"/>
  <c r="CV221" i="3"/>
  <c r="CV222" i="3"/>
  <c r="CV223" i="3"/>
  <c r="CV224" i="3"/>
  <c r="CV225" i="3"/>
  <c r="CV226" i="3"/>
  <c r="CV227" i="3"/>
  <c r="CV228" i="3"/>
  <c r="CV229" i="3"/>
  <c r="CV230" i="3"/>
  <c r="CV231" i="3"/>
  <c r="CV232" i="3"/>
  <c r="CV233" i="3"/>
  <c r="CV234" i="3"/>
  <c r="CV235" i="3"/>
  <c r="CV236" i="3"/>
  <c r="CV237" i="3"/>
  <c r="CV238" i="3"/>
  <c r="CV239" i="3"/>
  <c r="CV240" i="3"/>
  <c r="CV241" i="3"/>
  <c r="CV242" i="3"/>
  <c r="CV243" i="3"/>
  <c r="CV244" i="3"/>
  <c r="CV245" i="3"/>
  <c r="CV246" i="3"/>
  <c r="CV247" i="3"/>
  <c r="CV248" i="3"/>
  <c r="CV249" i="3"/>
  <c r="CV250" i="3"/>
  <c r="CV251" i="3"/>
  <c r="CV252" i="3"/>
  <c r="CV253" i="3"/>
  <c r="CV254" i="3"/>
  <c r="CV255" i="3"/>
  <c r="CV256" i="3"/>
  <c r="CV257" i="3"/>
  <c r="CV3" i="3"/>
  <c r="CU3" i="3"/>
  <c r="CU4" i="3"/>
  <c r="CU5" i="3"/>
  <c r="CU6" i="3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64" i="3"/>
  <c r="CU65" i="3"/>
  <c r="CU66" i="3"/>
  <c r="CU67" i="3"/>
  <c r="CU68" i="3"/>
  <c r="CU69" i="3"/>
  <c r="CU70" i="3"/>
  <c r="CU71" i="3"/>
  <c r="CU72" i="3"/>
  <c r="CU73" i="3"/>
  <c r="CU74" i="3"/>
  <c r="CU75" i="3"/>
  <c r="CU76" i="3"/>
  <c r="CU77" i="3"/>
  <c r="CU78" i="3"/>
  <c r="CU79" i="3"/>
  <c r="CU80" i="3"/>
  <c r="CU81" i="3"/>
  <c r="CU82" i="3"/>
  <c r="CU83" i="3"/>
  <c r="CU84" i="3"/>
  <c r="CU85" i="3"/>
  <c r="CU86" i="3"/>
  <c r="CU87" i="3"/>
  <c r="CU88" i="3"/>
  <c r="CU89" i="3"/>
  <c r="CU90" i="3"/>
  <c r="CU91" i="3"/>
  <c r="CU92" i="3"/>
  <c r="CU93" i="3"/>
  <c r="CU94" i="3"/>
  <c r="CU95" i="3"/>
  <c r="CU96" i="3"/>
  <c r="CU97" i="3"/>
  <c r="CU98" i="3"/>
  <c r="CU99" i="3"/>
  <c r="CU100" i="3"/>
  <c r="CU101" i="3"/>
  <c r="CU102" i="3"/>
  <c r="CU103" i="3"/>
  <c r="CU104" i="3"/>
  <c r="CU105" i="3"/>
  <c r="CU106" i="3"/>
  <c r="CU107" i="3"/>
  <c r="CU108" i="3"/>
  <c r="CU109" i="3"/>
  <c r="CU110" i="3"/>
  <c r="CU111" i="3"/>
  <c r="CU112" i="3"/>
  <c r="CU113" i="3"/>
  <c r="CU114" i="3"/>
  <c r="CU115" i="3"/>
  <c r="CU116" i="3"/>
  <c r="CU117" i="3"/>
  <c r="CU118" i="3"/>
  <c r="CU119" i="3"/>
  <c r="CU120" i="3"/>
  <c r="CU121" i="3"/>
  <c r="CU122" i="3"/>
  <c r="CU123" i="3"/>
  <c r="CU124" i="3"/>
  <c r="CU125" i="3"/>
  <c r="CU126" i="3"/>
  <c r="CU127" i="3"/>
  <c r="CU128" i="3"/>
  <c r="CU129" i="3"/>
  <c r="CU130" i="3"/>
  <c r="CU131" i="3"/>
  <c r="CU132" i="3"/>
  <c r="CU133" i="3"/>
  <c r="CU134" i="3"/>
  <c r="CU135" i="3"/>
  <c r="CU136" i="3"/>
  <c r="CU137" i="3"/>
  <c r="CU138" i="3"/>
  <c r="CU139" i="3"/>
  <c r="CU140" i="3"/>
  <c r="CU141" i="3"/>
  <c r="CU142" i="3"/>
  <c r="CU143" i="3"/>
  <c r="CU144" i="3"/>
  <c r="CU145" i="3"/>
  <c r="CU146" i="3"/>
  <c r="CU147" i="3"/>
  <c r="CU148" i="3"/>
  <c r="CU149" i="3"/>
  <c r="CU150" i="3"/>
  <c r="CU151" i="3"/>
  <c r="CU152" i="3"/>
  <c r="CU153" i="3"/>
  <c r="CU154" i="3"/>
  <c r="CU155" i="3"/>
  <c r="CU156" i="3"/>
  <c r="CU157" i="3"/>
  <c r="CU158" i="3"/>
  <c r="CU159" i="3"/>
  <c r="CU160" i="3"/>
  <c r="CU161" i="3"/>
  <c r="CU162" i="3"/>
  <c r="CU163" i="3"/>
  <c r="CU164" i="3"/>
  <c r="CU165" i="3"/>
  <c r="CU166" i="3"/>
  <c r="CU167" i="3"/>
  <c r="CU168" i="3"/>
  <c r="CU169" i="3"/>
  <c r="CU170" i="3"/>
  <c r="CU171" i="3"/>
  <c r="CU172" i="3"/>
  <c r="CU173" i="3"/>
  <c r="CU174" i="3"/>
  <c r="CU175" i="3"/>
  <c r="CU176" i="3"/>
  <c r="CU177" i="3"/>
  <c r="CU178" i="3"/>
  <c r="CU179" i="3"/>
  <c r="CU180" i="3"/>
  <c r="CU181" i="3"/>
  <c r="CU182" i="3"/>
  <c r="CU183" i="3"/>
  <c r="CU184" i="3"/>
  <c r="CU185" i="3"/>
  <c r="CU186" i="3"/>
  <c r="CU187" i="3"/>
  <c r="CU188" i="3"/>
  <c r="CU189" i="3"/>
  <c r="CU190" i="3"/>
  <c r="CU191" i="3"/>
  <c r="CU192" i="3"/>
  <c r="CU193" i="3"/>
  <c r="CU194" i="3"/>
  <c r="CU195" i="3"/>
  <c r="CU196" i="3"/>
  <c r="CU197" i="3"/>
  <c r="CU198" i="3"/>
  <c r="CU199" i="3"/>
  <c r="CU200" i="3"/>
  <c r="CU201" i="3"/>
  <c r="CU202" i="3"/>
  <c r="CU203" i="3"/>
  <c r="CU204" i="3"/>
  <c r="CU205" i="3"/>
  <c r="CU206" i="3"/>
  <c r="CU207" i="3"/>
  <c r="CU208" i="3"/>
  <c r="CU209" i="3"/>
  <c r="CU210" i="3"/>
  <c r="CU211" i="3"/>
  <c r="CU212" i="3"/>
  <c r="CU213" i="3"/>
  <c r="CU214" i="3"/>
  <c r="CU215" i="3"/>
  <c r="CU216" i="3"/>
  <c r="CU217" i="3"/>
  <c r="CU218" i="3"/>
  <c r="CU219" i="3"/>
  <c r="CU220" i="3"/>
  <c r="CU221" i="3"/>
  <c r="CU222" i="3"/>
  <c r="CU223" i="3"/>
  <c r="CU224" i="3"/>
  <c r="CU225" i="3"/>
  <c r="CU226" i="3"/>
  <c r="CU227" i="3"/>
  <c r="CU228" i="3"/>
  <c r="CU229" i="3"/>
  <c r="CU230" i="3"/>
  <c r="CU231" i="3"/>
  <c r="CU232" i="3"/>
  <c r="CU233" i="3"/>
  <c r="CU234" i="3"/>
  <c r="CU235" i="3"/>
  <c r="CU236" i="3"/>
  <c r="CU237" i="3"/>
  <c r="CU238" i="3"/>
  <c r="CU239" i="3"/>
  <c r="CU240" i="3"/>
  <c r="CU241" i="3"/>
  <c r="CU242" i="3"/>
  <c r="CU243" i="3"/>
  <c r="CU244" i="3"/>
  <c r="CU245" i="3"/>
  <c r="CU246" i="3"/>
  <c r="CU247" i="3"/>
  <c r="CU248" i="3"/>
  <c r="CU249" i="3"/>
  <c r="CU250" i="3"/>
  <c r="CU251" i="3"/>
  <c r="CU252" i="3"/>
  <c r="CU253" i="3"/>
  <c r="CU254" i="3"/>
  <c r="CU255" i="3"/>
  <c r="CU256" i="3"/>
  <c r="CU257" i="3"/>
  <c r="CT212" i="3"/>
  <c r="CT211" i="3"/>
  <c r="CT4" i="3"/>
  <c r="CT5" i="3"/>
  <c r="CT6" i="3"/>
  <c r="CT7" i="3"/>
  <c r="CT10" i="3"/>
  <c r="CT11" i="3"/>
  <c r="CT12" i="3"/>
  <c r="CT13" i="3"/>
  <c r="CT14" i="3"/>
  <c r="CT15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T31" i="3"/>
  <c r="CT32" i="3"/>
  <c r="CT33" i="3"/>
  <c r="CT34" i="3"/>
  <c r="CT35" i="3"/>
  <c r="CT36" i="3"/>
  <c r="CT37" i="3"/>
  <c r="CT39" i="3"/>
  <c r="CT40" i="3"/>
  <c r="CT41" i="3"/>
  <c r="CT42" i="3"/>
  <c r="CT43" i="3"/>
  <c r="CT44" i="3"/>
  <c r="CT45" i="3"/>
  <c r="CT46" i="3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T63" i="3"/>
  <c r="CT64" i="3"/>
  <c r="CT65" i="3"/>
  <c r="CT66" i="3"/>
  <c r="CT67" i="3"/>
  <c r="CT68" i="3"/>
  <c r="CT69" i="3"/>
  <c r="CT70" i="3"/>
  <c r="CT71" i="3"/>
  <c r="CT72" i="3"/>
  <c r="CT73" i="3"/>
  <c r="CT75" i="3"/>
  <c r="CT77" i="3"/>
  <c r="CT78" i="3"/>
  <c r="CT79" i="3"/>
  <c r="CT80" i="3"/>
  <c r="CT81" i="3"/>
  <c r="CT82" i="3"/>
  <c r="CT83" i="3"/>
  <c r="CT85" i="3"/>
  <c r="CT86" i="3"/>
  <c r="CT87" i="3"/>
  <c r="CT88" i="3"/>
  <c r="CT89" i="3"/>
  <c r="CT90" i="3"/>
  <c r="CT91" i="3"/>
  <c r="CT92" i="3"/>
  <c r="CT93" i="3"/>
  <c r="CT94" i="3"/>
  <c r="CT95" i="3"/>
  <c r="CT96" i="3"/>
  <c r="CT97" i="3"/>
  <c r="CT98" i="3"/>
  <c r="CT99" i="3"/>
  <c r="CT100" i="3"/>
  <c r="CT101" i="3"/>
  <c r="CT102" i="3"/>
  <c r="CT103" i="3"/>
  <c r="CT104" i="3"/>
  <c r="CT105" i="3"/>
  <c r="CT106" i="3"/>
  <c r="CT107" i="3"/>
  <c r="CT108" i="3"/>
  <c r="CT109" i="3"/>
  <c r="CT110" i="3"/>
  <c r="CT112" i="3"/>
  <c r="CT113" i="3"/>
  <c r="CT114" i="3"/>
  <c r="CT115" i="3"/>
  <c r="CT116" i="3"/>
  <c r="CT117" i="3"/>
  <c r="CT118" i="3"/>
  <c r="CT119" i="3"/>
  <c r="CT121" i="3"/>
  <c r="CT123" i="3"/>
  <c r="CT124" i="3"/>
  <c r="CT125" i="3"/>
  <c r="CT126" i="3"/>
  <c r="CT127" i="3"/>
  <c r="CT128" i="3"/>
  <c r="CT129" i="3"/>
  <c r="CT130" i="3"/>
  <c r="CT131" i="3"/>
  <c r="CT133" i="3"/>
  <c r="CT134" i="3"/>
  <c r="CT135" i="3"/>
  <c r="CT136" i="3"/>
  <c r="CT137" i="3"/>
  <c r="CT138" i="3"/>
  <c r="CT139" i="3"/>
  <c r="CT140" i="3"/>
  <c r="CT141" i="3"/>
  <c r="CT142" i="3"/>
  <c r="CT143" i="3"/>
  <c r="CT144" i="3"/>
  <c r="CT145" i="3"/>
  <c r="CT146" i="3"/>
  <c r="CT147" i="3"/>
  <c r="CT148" i="3"/>
  <c r="CT149" i="3"/>
  <c r="CT150" i="3"/>
  <c r="CT151" i="3"/>
  <c r="CT152" i="3"/>
  <c r="CT153" i="3"/>
  <c r="CT154" i="3"/>
  <c r="CT155" i="3"/>
  <c r="CT156" i="3"/>
  <c r="CT157" i="3"/>
  <c r="CT158" i="3"/>
  <c r="CT159" i="3"/>
  <c r="CT160" i="3"/>
  <c r="CT161" i="3"/>
  <c r="CT162" i="3"/>
  <c r="CT163" i="3"/>
  <c r="CT164" i="3"/>
  <c r="CT165" i="3"/>
  <c r="CT166" i="3"/>
  <c r="CT167" i="3"/>
  <c r="CT168" i="3"/>
  <c r="CT169" i="3"/>
  <c r="CT171" i="3"/>
  <c r="CT172" i="3"/>
  <c r="CT173" i="3"/>
  <c r="CT174" i="3"/>
  <c r="CT175" i="3"/>
  <c r="CT176" i="3"/>
  <c r="CT177" i="3"/>
  <c r="CT178" i="3"/>
  <c r="CT179" i="3"/>
  <c r="CT180" i="3"/>
  <c r="CT181" i="3"/>
  <c r="CT182" i="3"/>
  <c r="CT184" i="3"/>
  <c r="CT185" i="3"/>
  <c r="CT186" i="3"/>
  <c r="CT188" i="3"/>
  <c r="CT189" i="3"/>
  <c r="CT190" i="3"/>
  <c r="CT191" i="3"/>
  <c r="CT192" i="3"/>
  <c r="CT193" i="3"/>
  <c r="CT194" i="3"/>
  <c r="CT195" i="3"/>
  <c r="CT196" i="3"/>
  <c r="CT197" i="3"/>
  <c r="CT198" i="3"/>
  <c r="CT199" i="3"/>
  <c r="CT200" i="3"/>
  <c r="CT201" i="3"/>
  <c r="CT202" i="3"/>
  <c r="CT203" i="3"/>
  <c r="CT204" i="3"/>
  <c r="CT205" i="3"/>
  <c r="CT206" i="3"/>
  <c r="CT207" i="3"/>
  <c r="CT208" i="3"/>
  <c r="CT209" i="3"/>
  <c r="CT210" i="3"/>
  <c r="CT213" i="3"/>
  <c r="CT215" i="3"/>
  <c r="CT216" i="3"/>
  <c r="CT217" i="3"/>
  <c r="CT219" i="3"/>
  <c r="CT220" i="3"/>
  <c r="CT221" i="3"/>
  <c r="CT222" i="3"/>
  <c r="CT226" i="3"/>
  <c r="CT227" i="3"/>
  <c r="CT228" i="3"/>
  <c r="CT229" i="3"/>
  <c r="CT230" i="3"/>
  <c r="CT231" i="3"/>
  <c r="CT232" i="3"/>
  <c r="CT233" i="3"/>
  <c r="CT234" i="3"/>
  <c r="CT235" i="3"/>
  <c r="CT237" i="3"/>
  <c r="CT238" i="3"/>
  <c r="CT239" i="3"/>
  <c r="CT240" i="3"/>
  <c r="CT241" i="3"/>
  <c r="CT242" i="3"/>
  <c r="CT243" i="3"/>
  <c r="CT244" i="3"/>
  <c r="CT245" i="3"/>
  <c r="CT246" i="3"/>
  <c r="CT247" i="3"/>
  <c r="CT248" i="3"/>
  <c r="CT249" i="3"/>
  <c r="CT250" i="3"/>
  <c r="CT251" i="3"/>
  <c r="CT252" i="3"/>
  <c r="CT253" i="3"/>
  <c r="CT254" i="3"/>
  <c r="CT255" i="3"/>
  <c r="CT256" i="3"/>
  <c r="CT257" i="3"/>
  <c r="CT3" i="3"/>
  <c r="CS4" i="3"/>
  <c r="CS5" i="3"/>
  <c r="CS6" i="3"/>
  <c r="CS7" i="3"/>
  <c r="CS8" i="3"/>
  <c r="CS9" i="3"/>
  <c r="CS10" i="3"/>
  <c r="CS11" i="3"/>
  <c r="CS12" i="3"/>
  <c r="CS13" i="3"/>
  <c r="CS14" i="3"/>
  <c r="CS15" i="3"/>
  <c r="CS16" i="3"/>
  <c r="CS17" i="3"/>
  <c r="CS18" i="3"/>
  <c r="CS19" i="3"/>
  <c r="CS20" i="3"/>
  <c r="CS21" i="3"/>
  <c r="CS22" i="3"/>
  <c r="CS23" i="3"/>
  <c r="CS24" i="3"/>
  <c r="CS25" i="3"/>
  <c r="CS26" i="3"/>
  <c r="CS27" i="3"/>
  <c r="CS28" i="3"/>
  <c r="CS29" i="3"/>
  <c r="CS30" i="3"/>
  <c r="CS31" i="3"/>
  <c r="CS32" i="3"/>
  <c r="CS33" i="3"/>
  <c r="CS34" i="3"/>
  <c r="CS35" i="3"/>
  <c r="CS36" i="3"/>
  <c r="CS37" i="3"/>
  <c r="CS38" i="3"/>
  <c r="CS39" i="3"/>
  <c r="CS40" i="3"/>
  <c r="CS41" i="3"/>
  <c r="CS42" i="3"/>
  <c r="CS43" i="3"/>
  <c r="CS44" i="3"/>
  <c r="CS45" i="3"/>
  <c r="CS46" i="3"/>
  <c r="CS47" i="3"/>
  <c r="CS48" i="3"/>
  <c r="CS49" i="3"/>
  <c r="CS50" i="3"/>
  <c r="CS51" i="3"/>
  <c r="CS52" i="3"/>
  <c r="CS53" i="3"/>
  <c r="CS54" i="3"/>
  <c r="CS55" i="3"/>
  <c r="CS56" i="3"/>
  <c r="CS57" i="3"/>
  <c r="CS58" i="3"/>
  <c r="CS59" i="3"/>
  <c r="CS60" i="3"/>
  <c r="CS61" i="3"/>
  <c r="CS62" i="3"/>
  <c r="CS63" i="3"/>
  <c r="CS64" i="3"/>
  <c r="CS65" i="3"/>
  <c r="CS66" i="3"/>
  <c r="CS67" i="3"/>
  <c r="CS68" i="3"/>
  <c r="CS69" i="3"/>
  <c r="CS70" i="3"/>
  <c r="CS71" i="3"/>
  <c r="CS72" i="3"/>
  <c r="CS73" i="3"/>
  <c r="CS74" i="3"/>
  <c r="CS75" i="3"/>
  <c r="CS76" i="3"/>
  <c r="CS77" i="3"/>
  <c r="CS78" i="3"/>
  <c r="CS79" i="3"/>
  <c r="CS80" i="3"/>
  <c r="CS81" i="3"/>
  <c r="CS82" i="3"/>
  <c r="CS83" i="3"/>
  <c r="CS84" i="3"/>
  <c r="CS85" i="3"/>
  <c r="CS86" i="3"/>
  <c r="CS87" i="3"/>
  <c r="CS88" i="3"/>
  <c r="CS89" i="3"/>
  <c r="CS90" i="3"/>
  <c r="CS91" i="3"/>
  <c r="CS92" i="3"/>
  <c r="CS93" i="3"/>
  <c r="CS94" i="3"/>
  <c r="CS95" i="3"/>
  <c r="CS96" i="3"/>
  <c r="CS97" i="3"/>
  <c r="CS98" i="3"/>
  <c r="CS99" i="3"/>
  <c r="CS100" i="3"/>
  <c r="CS101" i="3"/>
  <c r="CS102" i="3"/>
  <c r="CS103" i="3"/>
  <c r="CS104" i="3"/>
  <c r="CS105" i="3"/>
  <c r="CS106" i="3"/>
  <c r="CS107" i="3"/>
  <c r="CS108" i="3"/>
  <c r="CS109" i="3"/>
  <c r="CS110" i="3"/>
  <c r="CS111" i="3"/>
  <c r="CS112" i="3"/>
  <c r="CS113" i="3"/>
  <c r="CS114" i="3"/>
  <c r="CS115" i="3"/>
  <c r="CS116" i="3"/>
  <c r="CS117" i="3"/>
  <c r="CS118" i="3"/>
  <c r="CS119" i="3"/>
  <c r="CS120" i="3"/>
  <c r="CS121" i="3"/>
  <c r="CS122" i="3"/>
  <c r="CS123" i="3"/>
  <c r="CS124" i="3"/>
  <c r="CS125" i="3"/>
  <c r="CS126" i="3"/>
  <c r="CS127" i="3"/>
  <c r="CS128" i="3"/>
  <c r="CS129" i="3"/>
  <c r="CS130" i="3"/>
  <c r="CS131" i="3"/>
  <c r="CS132" i="3"/>
  <c r="CS133" i="3"/>
  <c r="CS134" i="3"/>
  <c r="CS135" i="3"/>
  <c r="CS136" i="3"/>
  <c r="CS137" i="3"/>
  <c r="CS138" i="3"/>
  <c r="CS139" i="3"/>
  <c r="CS140" i="3"/>
  <c r="CS141" i="3"/>
  <c r="CS142" i="3"/>
  <c r="CS143" i="3"/>
  <c r="CS144" i="3"/>
  <c r="CS145" i="3"/>
  <c r="CS146" i="3"/>
  <c r="CS147" i="3"/>
  <c r="CS148" i="3"/>
  <c r="CS149" i="3"/>
  <c r="CS150" i="3"/>
  <c r="CS151" i="3"/>
  <c r="CS152" i="3"/>
  <c r="CS153" i="3"/>
  <c r="CS154" i="3"/>
  <c r="CS155" i="3"/>
  <c r="CS156" i="3"/>
  <c r="CS157" i="3"/>
  <c r="CS158" i="3"/>
  <c r="CS159" i="3"/>
  <c r="CS160" i="3"/>
  <c r="CS161" i="3"/>
  <c r="CS162" i="3"/>
  <c r="CS163" i="3"/>
  <c r="CS164" i="3"/>
  <c r="CS165" i="3"/>
  <c r="CS166" i="3"/>
  <c r="CS167" i="3"/>
  <c r="CS168" i="3"/>
  <c r="CS169" i="3"/>
  <c r="CS170" i="3"/>
  <c r="CS171" i="3"/>
  <c r="CS172" i="3"/>
  <c r="CS173" i="3"/>
  <c r="CS174" i="3"/>
  <c r="CS175" i="3"/>
  <c r="CS176" i="3"/>
  <c r="CS177" i="3"/>
  <c r="CS178" i="3"/>
  <c r="CS179" i="3"/>
  <c r="CS180" i="3"/>
  <c r="CS181" i="3"/>
  <c r="CS182" i="3"/>
  <c r="CS183" i="3"/>
  <c r="CS184" i="3"/>
  <c r="CS185" i="3"/>
  <c r="CS186" i="3"/>
  <c r="CS187" i="3"/>
  <c r="CS188" i="3"/>
  <c r="CS189" i="3"/>
  <c r="CS190" i="3"/>
  <c r="CS191" i="3"/>
  <c r="CS192" i="3"/>
  <c r="CS193" i="3"/>
  <c r="CS194" i="3"/>
  <c r="CS195" i="3"/>
  <c r="CS196" i="3"/>
  <c r="CS197" i="3"/>
  <c r="CS198" i="3"/>
  <c r="CS199" i="3"/>
  <c r="CS200" i="3"/>
  <c r="CS201" i="3"/>
  <c r="CS202" i="3"/>
  <c r="CS203" i="3"/>
  <c r="CS204" i="3"/>
  <c r="CS205" i="3"/>
  <c r="CS206" i="3"/>
  <c r="CS207" i="3"/>
  <c r="CS208" i="3"/>
  <c r="CS209" i="3"/>
  <c r="CS210" i="3"/>
  <c r="CS211" i="3"/>
  <c r="CS212" i="3"/>
  <c r="CS213" i="3"/>
  <c r="CS214" i="3"/>
  <c r="CS215" i="3"/>
  <c r="CS216" i="3"/>
  <c r="CS217" i="3"/>
  <c r="CS218" i="3"/>
  <c r="CS219" i="3"/>
  <c r="CS220" i="3"/>
  <c r="CS221" i="3"/>
  <c r="CS222" i="3"/>
  <c r="CS223" i="3"/>
  <c r="CS224" i="3"/>
  <c r="CS225" i="3"/>
  <c r="CS226" i="3"/>
  <c r="CS227" i="3"/>
  <c r="CS228" i="3"/>
  <c r="CS229" i="3"/>
  <c r="CS230" i="3"/>
  <c r="CS231" i="3"/>
  <c r="CS232" i="3"/>
  <c r="CS233" i="3"/>
  <c r="CS234" i="3"/>
  <c r="CS235" i="3"/>
  <c r="CS236" i="3"/>
  <c r="CS237" i="3"/>
  <c r="CS238" i="3"/>
  <c r="CS239" i="3"/>
  <c r="CS240" i="3"/>
  <c r="CS241" i="3"/>
  <c r="CS242" i="3"/>
  <c r="CS243" i="3"/>
  <c r="CS244" i="3"/>
  <c r="CS245" i="3"/>
  <c r="CS246" i="3"/>
  <c r="CS247" i="3"/>
  <c r="CS248" i="3"/>
  <c r="CS249" i="3"/>
  <c r="CS250" i="3"/>
  <c r="CS251" i="3"/>
  <c r="CS252" i="3"/>
  <c r="CS253" i="3"/>
  <c r="CS254" i="3"/>
  <c r="CS255" i="3"/>
  <c r="CS256" i="3"/>
  <c r="CS257" i="3"/>
  <c r="CS3" i="3"/>
  <c r="CR4" i="3"/>
  <c r="CR5" i="3"/>
  <c r="CR6" i="3"/>
  <c r="CR7" i="3"/>
  <c r="CR8" i="3"/>
  <c r="CR9" i="3"/>
  <c r="CR10" i="3"/>
  <c r="CR11" i="3"/>
  <c r="CR12" i="3"/>
  <c r="CR13" i="3"/>
  <c r="CR14" i="3"/>
  <c r="CR15" i="3"/>
  <c r="CR16" i="3"/>
  <c r="CR17" i="3"/>
  <c r="CR18" i="3"/>
  <c r="CR19" i="3"/>
  <c r="CR20" i="3"/>
  <c r="CR21" i="3"/>
  <c r="CR22" i="3"/>
  <c r="CR23" i="3"/>
  <c r="CR24" i="3"/>
  <c r="CR25" i="3"/>
  <c r="CR26" i="3"/>
  <c r="CR27" i="3"/>
  <c r="CR28" i="3"/>
  <c r="CR29" i="3"/>
  <c r="CR30" i="3"/>
  <c r="CR31" i="3"/>
  <c r="CR32" i="3"/>
  <c r="CR33" i="3"/>
  <c r="CR34" i="3"/>
  <c r="CR35" i="3"/>
  <c r="CR36" i="3"/>
  <c r="CR37" i="3"/>
  <c r="CR38" i="3"/>
  <c r="CR39" i="3"/>
  <c r="CR40" i="3"/>
  <c r="CR41" i="3"/>
  <c r="CR42" i="3"/>
  <c r="CR43" i="3"/>
  <c r="CR44" i="3"/>
  <c r="CR45" i="3"/>
  <c r="CR46" i="3"/>
  <c r="CR47" i="3"/>
  <c r="CR48" i="3"/>
  <c r="CR49" i="3"/>
  <c r="CR50" i="3"/>
  <c r="CR51" i="3"/>
  <c r="CR52" i="3"/>
  <c r="CR53" i="3"/>
  <c r="CR54" i="3"/>
  <c r="CR55" i="3"/>
  <c r="CR56" i="3"/>
  <c r="CR57" i="3"/>
  <c r="CR58" i="3"/>
  <c r="CR59" i="3"/>
  <c r="CR60" i="3"/>
  <c r="CR61" i="3"/>
  <c r="CR62" i="3"/>
  <c r="CR63" i="3"/>
  <c r="CR64" i="3"/>
  <c r="CR65" i="3"/>
  <c r="CR66" i="3"/>
  <c r="CR67" i="3"/>
  <c r="CR68" i="3"/>
  <c r="CR69" i="3"/>
  <c r="CR70" i="3"/>
  <c r="CR71" i="3"/>
  <c r="CR72" i="3"/>
  <c r="CR73" i="3"/>
  <c r="CR74" i="3"/>
  <c r="CR75" i="3"/>
  <c r="CR76" i="3"/>
  <c r="CR77" i="3"/>
  <c r="CR78" i="3"/>
  <c r="CR79" i="3"/>
  <c r="CR80" i="3"/>
  <c r="CR81" i="3"/>
  <c r="CR82" i="3"/>
  <c r="CR83" i="3"/>
  <c r="CR84" i="3"/>
  <c r="CR85" i="3"/>
  <c r="CR86" i="3"/>
  <c r="CR87" i="3"/>
  <c r="CR88" i="3"/>
  <c r="CR89" i="3"/>
  <c r="CR90" i="3"/>
  <c r="CR91" i="3"/>
  <c r="CR92" i="3"/>
  <c r="CR93" i="3"/>
  <c r="CR94" i="3"/>
  <c r="CR95" i="3"/>
  <c r="CR96" i="3"/>
  <c r="CR97" i="3"/>
  <c r="CR98" i="3"/>
  <c r="CR99" i="3"/>
  <c r="CR100" i="3"/>
  <c r="CR101" i="3"/>
  <c r="CR102" i="3"/>
  <c r="CR103" i="3"/>
  <c r="CR104" i="3"/>
  <c r="CR105" i="3"/>
  <c r="CR106" i="3"/>
  <c r="CR107" i="3"/>
  <c r="CR108" i="3"/>
  <c r="CR109" i="3"/>
  <c r="CR110" i="3"/>
  <c r="CR111" i="3"/>
  <c r="CR112" i="3"/>
  <c r="CR113" i="3"/>
  <c r="CR114" i="3"/>
  <c r="CR115" i="3"/>
  <c r="CR116" i="3"/>
  <c r="CR117" i="3"/>
  <c r="CR118" i="3"/>
  <c r="CR119" i="3"/>
  <c r="CR120" i="3"/>
  <c r="CR121" i="3"/>
  <c r="CR122" i="3"/>
  <c r="CR123" i="3"/>
  <c r="CR124" i="3"/>
  <c r="CR125" i="3"/>
  <c r="CR126" i="3"/>
  <c r="CR127" i="3"/>
  <c r="CR128" i="3"/>
  <c r="CR129" i="3"/>
  <c r="CR130" i="3"/>
  <c r="CR131" i="3"/>
  <c r="CR132" i="3"/>
  <c r="CR133" i="3"/>
  <c r="CR134" i="3"/>
  <c r="CR135" i="3"/>
  <c r="CR136" i="3"/>
  <c r="CR137" i="3"/>
  <c r="CR138" i="3"/>
  <c r="CR139" i="3"/>
  <c r="CR140" i="3"/>
  <c r="CR141" i="3"/>
  <c r="CR142" i="3"/>
  <c r="CR143" i="3"/>
  <c r="CR144" i="3"/>
  <c r="CR145" i="3"/>
  <c r="CR146" i="3"/>
  <c r="CR147" i="3"/>
  <c r="CR148" i="3"/>
  <c r="CR149" i="3"/>
  <c r="CR150" i="3"/>
  <c r="CR151" i="3"/>
  <c r="CR152" i="3"/>
  <c r="CR153" i="3"/>
  <c r="CR154" i="3"/>
  <c r="CR155" i="3"/>
  <c r="CR156" i="3"/>
  <c r="CR157" i="3"/>
  <c r="CR158" i="3"/>
  <c r="CR159" i="3"/>
  <c r="CR160" i="3"/>
  <c r="CR161" i="3"/>
  <c r="CR162" i="3"/>
  <c r="CR163" i="3"/>
  <c r="CR164" i="3"/>
  <c r="CR165" i="3"/>
  <c r="CR166" i="3"/>
  <c r="CR167" i="3"/>
  <c r="CR168" i="3"/>
  <c r="CR169" i="3"/>
  <c r="CR170" i="3"/>
  <c r="CR171" i="3"/>
  <c r="CR172" i="3"/>
  <c r="CR173" i="3"/>
  <c r="CR174" i="3"/>
  <c r="CR175" i="3"/>
  <c r="CR176" i="3"/>
  <c r="CR177" i="3"/>
  <c r="CR178" i="3"/>
  <c r="CR179" i="3"/>
  <c r="CR180" i="3"/>
  <c r="CR181" i="3"/>
  <c r="CR182" i="3"/>
  <c r="CR183" i="3"/>
  <c r="CR184" i="3"/>
  <c r="CR185" i="3"/>
  <c r="CR186" i="3"/>
  <c r="CR187" i="3"/>
  <c r="CR188" i="3"/>
  <c r="CR189" i="3"/>
  <c r="CR190" i="3"/>
  <c r="CR191" i="3"/>
  <c r="CR192" i="3"/>
  <c r="CR193" i="3"/>
  <c r="CR194" i="3"/>
  <c r="CR195" i="3"/>
  <c r="CR196" i="3"/>
  <c r="CR197" i="3"/>
  <c r="CR198" i="3"/>
  <c r="CR199" i="3"/>
  <c r="CR200" i="3"/>
  <c r="CR201" i="3"/>
  <c r="CR202" i="3"/>
  <c r="CR203" i="3"/>
  <c r="CR204" i="3"/>
  <c r="CR205" i="3"/>
  <c r="CR206" i="3"/>
  <c r="CR207" i="3"/>
  <c r="CR208" i="3"/>
  <c r="CR209" i="3"/>
  <c r="CR210" i="3"/>
  <c r="CR211" i="3"/>
  <c r="CR212" i="3"/>
  <c r="CR213" i="3"/>
  <c r="CR214" i="3"/>
  <c r="CR215" i="3"/>
  <c r="CR216" i="3"/>
  <c r="CR217" i="3"/>
  <c r="CR218" i="3"/>
  <c r="CR219" i="3"/>
  <c r="CR220" i="3"/>
  <c r="CR221" i="3"/>
  <c r="CR222" i="3"/>
  <c r="CR223" i="3"/>
  <c r="CR224" i="3"/>
  <c r="CR225" i="3"/>
  <c r="CR226" i="3"/>
  <c r="CR227" i="3"/>
  <c r="CR228" i="3"/>
  <c r="CR229" i="3"/>
  <c r="CR230" i="3"/>
  <c r="CR231" i="3"/>
  <c r="CR232" i="3"/>
  <c r="CR233" i="3"/>
  <c r="CR234" i="3"/>
  <c r="CR235" i="3"/>
  <c r="CR236" i="3"/>
  <c r="CR237" i="3"/>
  <c r="CR238" i="3"/>
  <c r="CR239" i="3"/>
  <c r="CR240" i="3"/>
  <c r="CR241" i="3"/>
  <c r="CR242" i="3"/>
  <c r="CR243" i="3"/>
  <c r="CR244" i="3"/>
  <c r="CR245" i="3"/>
  <c r="CR246" i="3"/>
  <c r="CR247" i="3"/>
  <c r="CR248" i="3"/>
  <c r="CR249" i="3"/>
  <c r="CR250" i="3"/>
  <c r="CR251" i="3"/>
  <c r="CR252" i="3"/>
  <c r="CR253" i="3"/>
  <c r="CR254" i="3"/>
  <c r="CR255" i="3"/>
  <c r="CR256" i="3"/>
  <c r="CR257" i="3"/>
  <c r="CR3" i="3"/>
  <c r="CQ4" i="3"/>
  <c r="CQ5" i="3"/>
  <c r="CQ6" i="3"/>
  <c r="CQ7" i="3"/>
  <c r="CQ8" i="3"/>
  <c r="CQ9" i="3"/>
  <c r="CQ10" i="3"/>
  <c r="CQ11" i="3"/>
  <c r="CQ12" i="3"/>
  <c r="CQ13" i="3"/>
  <c r="CQ14" i="3"/>
  <c r="CQ15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3" i="3"/>
  <c r="CQ134" i="3"/>
  <c r="CQ135" i="3"/>
  <c r="CQ136" i="3"/>
  <c r="CQ137" i="3"/>
  <c r="CQ138" i="3"/>
  <c r="CQ139" i="3"/>
  <c r="CQ140" i="3"/>
  <c r="CQ141" i="3"/>
  <c r="CQ142" i="3"/>
  <c r="CQ143" i="3"/>
  <c r="CQ144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8" i="3"/>
  <c r="CQ169" i="3"/>
  <c r="CQ170" i="3"/>
  <c r="CQ171" i="3"/>
  <c r="CQ172" i="3"/>
  <c r="CQ173" i="3"/>
  <c r="CQ174" i="3"/>
  <c r="CQ175" i="3"/>
  <c r="CQ176" i="3"/>
  <c r="CQ177" i="3"/>
  <c r="CQ178" i="3"/>
  <c r="CQ179" i="3"/>
  <c r="CQ180" i="3"/>
  <c r="CQ181" i="3"/>
  <c r="CQ182" i="3"/>
  <c r="CQ183" i="3"/>
  <c r="CQ184" i="3"/>
  <c r="CQ185" i="3"/>
  <c r="CQ186" i="3"/>
  <c r="CQ187" i="3"/>
  <c r="CQ188" i="3"/>
  <c r="CQ189" i="3"/>
  <c r="CQ190" i="3"/>
  <c r="CQ191" i="3"/>
  <c r="CQ192" i="3"/>
  <c r="CQ193" i="3"/>
  <c r="CQ194" i="3"/>
  <c r="CQ195" i="3"/>
  <c r="CQ196" i="3"/>
  <c r="CQ197" i="3"/>
  <c r="CQ198" i="3"/>
  <c r="CQ199" i="3"/>
  <c r="CQ200" i="3"/>
  <c r="CQ201" i="3"/>
  <c r="CQ202" i="3"/>
  <c r="CQ203" i="3"/>
  <c r="CQ204" i="3"/>
  <c r="CQ205" i="3"/>
  <c r="CQ206" i="3"/>
  <c r="CQ207" i="3"/>
  <c r="CQ208" i="3"/>
  <c r="CQ209" i="3"/>
  <c r="CQ210" i="3"/>
  <c r="CQ211" i="3"/>
  <c r="CQ212" i="3"/>
  <c r="CQ213" i="3"/>
  <c r="CQ214" i="3"/>
  <c r="CQ215" i="3"/>
  <c r="CQ216" i="3"/>
  <c r="CQ217" i="3"/>
  <c r="CQ218" i="3"/>
  <c r="CQ219" i="3"/>
  <c r="CQ220" i="3"/>
  <c r="CQ221" i="3"/>
  <c r="CQ222" i="3"/>
  <c r="CQ223" i="3"/>
  <c r="CQ224" i="3"/>
  <c r="CQ225" i="3"/>
  <c r="CQ226" i="3"/>
  <c r="CQ227" i="3"/>
  <c r="CQ228" i="3"/>
  <c r="CQ229" i="3"/>
  <c r="CQ230" i="3"/>
  <c r="CQ231" i="3"/>
  <c r="CQ232" i="3"/>
  <c r="CQ233" i="3"/>
  <c r="CQ234" i="3"/>
  <c r="CQ235" i="3"/>
  <c r="CQ236" i="3"/>
  <c r="CQ237" i="3"/>
  <c r="CQ238" i="3"/>
  <c r="CQ239" i="3"/>
  <c r="CQ240" i="3"/>
  <c r="CQ241" i="3"/>
  <c r="CQ242" i="3"/>
  <c r="CQ243" i="3"/>
  <c r="CQ244" i="3"/>
  <c r="CQ245" i="3"/>
  <c r="CQ246" i="3"/>
  <c r="CQ247" i="3"/>
  <c r="CQ248" i="3"/>
  <c r="CQ249" i="3"/>
  <c r="CQ250" i="3"/>
  <c r="CQ251" i="3"/>
  <c r="CQ252" i="3"/>
  <c r="CQ253" i="3"/>
  <c r="CQ254" i="3"/>
  <c r="CQ255" i="3"/>
  <c r="CQ256" i="3"/>
  <c r="CQ257" i="3"/>
  <c r="CQ3" i="3"/>
  <c r="F25" i="2" l="1"/>
  <c r="F5" i="2" l="1"/>
  <c r="F6" i="2"/>
  <c r="F7" i="2"/>
  <c r="F8" i="2"/>
  <c r="F9" i="2"/>
  <c r="F10" i="2"/>
  <c r="F11" i="2"/>
  <c r="F13" i="2"/>
  <c r="F18" i="2"/>
  <c r="F19" i="2"/>
  <c r="F20" i="2"/>
  <c r="F21" i="2"/>
  <c r="F22" i="2"/>
  <c r="F23" i="2"/>
  <c r="F24" i="2"/>
  <c r="F26" i="2"/>
  <c r="F27" i="2"/>
  <c r="F28" i="2"/>
  <c r="F29" i="2"/>
  <c r="F30" i="2"/>
  <c r="F31" i="2"/>
  <c r="F33" i="2"/>
  <c r="F34" i="2"/>
  <c r="F37" i="2"/>
  <c r="F38" i="2"/>
  <c r="F39" i="2"/>
  <c r="F40" i="2"/>
  <c r="F42" i="2"/>
  <c r="F43" i="2"/>
  <c r="F44" i="2"/>
  <c r="F45" i="2"/>
  <c r="F46" i="2"/>
  <c r="F47" i="2"/>
  <c r="F48" i="2"/>
  <c r="F50" i="2"/>
  <c r="F53" i="2"/>
  <c r="F54" i="2"/>
  <c r="F4" i="2"/>
  <c r="P56" i="2" l="1"/>
  <c r="Q56" i="2"/>
  <c r="R56" i="2"/>
  <c r="S56" i="2"/>
  <c r="T56" i="2"/>
  <c r="P57" i="2"/>
  <c r="Q57" i="2"/>
  <c r="R57" i="2"/>
  <c r="S57" i="2"/>
  <c r="T57" i="2"/>
  <c r="O57" i="2"/>
  <c r="O56" i="2"/>
  <c r="CB257" i="3" l="1"/>
  <c r="CC257" i="3" s="1"/>
  <c r="BW257" i="3"/>
  <c r="BX257" i="3" s="1"/>
  <c r="BR257" i="3"/>
  <c r="BS257" i="3" s="1"/>
  <c r="BM257" i="3"/>
  <c r="BN257" i="3" s="1"/>
  <c r="CE257" i="3" s="1"/>
  <c r="BI257" i="3"/>
  <c r="P257" i="3"/>
  <c r="O257" i="3"/>
  <c r="N257" i="3"/>
  <c r="M257" i="3"/>
  <c r="CB256" i="3"/>
  <c r="CC256" i="3" s="1"/>
  <c r="BW256" i="3"/>
  <c r="BX256" i="3" s="1"/>
  <c r="BR256" i="3"/>
  <c r="BS256" i="3" s="1"/>
  <c r="BN256" i="3"/>
  <c r="BM256" i="3"/>
  <c r="BI256" i="3"/>
  <c r="P256" i="3"/>
  <c r="O256" i="3"/>
  <c r="N256" i="3"/>
  <c r="M256" i="3"/>
  <c r="CB255" i="3"/>
  <c r="CC255" i="3" s="1"/>
  <c r="BX255" i="3"/>
  <c r="BW255" i="3"/>
  <c r="BR255" i="3"/>
  <c r="BS255" i="3" s="1"/>
  <c r="BM255" i="3"/>
  <c r="BI255" i="3"/>
  <c r="P255" i="3"/>
  <c r="O255" i="3"/>
  <c r="N255" i="3"/>
  <c r="M255" i="3"/>
  <c r="CB254" i="3"/>
  <c r="CC254" i="3" s="1"/>
  <c r="BW254" i="3"/>
  <c r="BX254" i="3" s="1"/>
  <c r="BR254" i="3"/>
  <c r="BS254" i="3" s="1"/>
  <c r="BM254" i="3"/>
  <c r="CD254" i="3" s="1"/>
  <c r="BI254" i="3"/>
  <c r="P254" i="3"/>
  <c r="O254" i="3"/>
  <c r="N254" i="3"/>
  <c r="M254" i="3"/>
  <c r="CB253" i="3"/>
  <c r="CC253" i="3" s="1"/>
  <c r="BW253" i="3"/>
  <c r="BX253" i="3" s="1"/>
  <c r="BR253" i="3"/>
  <c r="BS253" i="3" s="1"/>
  <c r="BM253" i="3"/>
  <c r="BI253" i="3"/>
  <c r="P253" i="3"/>
  <c r="O253" i="3"/>
  <c r="N253" i="3"/>
  <c r="M253" i="3"/>
  <c r="CB252" i="3"/>
  <c r="CC252" i="3" s="1"/>
  <c r="BW252" i="3"/>
  <c r="BX252" i="3" s="1"/>
  <c r="BR252" i="3"/>
  <c r="BS252" i="3" s="1"/>
  <c r="BM252" i="3"/>
  <c r="BI252" i="3"/>
  <c r="P252" i="3"/>
  <c r="O252" i="3"/>
  <c r="N252" i="3"/>
  <c r="M252" i="3"/>
  <c r="Q252" i="3" s="1"/>
  <c r="CB251" i="3"/>
  <c r="CC251" i="3" s="1"/>
  <c r="BW251" i="3"/>
  <c r="BX251" i="3" s="1"/>
  <c r="BR251" i="3"/>
  <c r="BS251" i="3" s="1"/>
  <c r="BM251" i="3"/>
  <c r="BN251" i="3" s="1"/>
  <c r="BI251" i="3"/>
  <c r="P251" i="3"/>
  <c r="O251" i="3"/>
  <c r="N251" i="3"/>
  <c r="M251" i="3"/>
  <c r="CB250" i="3"/>
  <c r="CC250" i="3" s="1"/>
  <c r="BW250" i="3"/>
  <c r="BX250" i="3" s="1"/>
  <c r="BR250" i="3"/>
  <c r="BS250" i="3" s="1"/>
  <c r="BM250" i="3"/>
  <c r="BN250" i="3" s="1"/>
  <c r="CE250" i="3" s="1"/>
  <c r="BI250" i="3"/>
  <c r="P250" i="3"/>
  <c r="O250" i="3"/>
  <c r="N250" i="3"/>
  <c r="M250" i="3"/>
  <c r="CB249" i="3"/>
  <c r="CC249" i="3" s="1"/>
  <c r="BW249" i="3"/>
  <c r="BX249" i="3" s="1"/>
  <c r="BR249" i="3"/>
  <c r="BS249" i="3" s="1"/>
  <c r="BM249" i="3"/>
  <c r="CD249" i="3" s="1"/>
  <c r="BI249" i="3"/>
  <c r="P249" i="3"/>
  <c r="O249" i="3"/>
  <c r="N249" i="3"/>
  <c r="M249" i="3"/>
  <c r="CB248" i="3"/>
  <c r="CC248" i="3" s="1"/>
  <c r="BW248" i="3"/>
  <c r="BX248" i="3" s="1"/>
  <c r="BR248" i="3"/>
  <c r="BS248" i="3" s="1"/>
  <c r="BM248" i="3"/>
  <c r="BI248" i="3"/>
  <c r="P248" i="3"/>
  <c r="O248" i="3"/>
  <c r="N248" i="3"/>
  <c r="M248" i="3"/>
  <c r="Q248" i="3" s="1"/>
  <c r="CB247" i="3"/>
  <c r="CC247" i="3" s="1"/>
  <c r="BW247" i="3"/>
  <c r="BX247" i="3" s="1"/>
  <c r="BR247" i="3"/>
  <c r="BS247" i="3" s="1"/>
  <c r="BM247" i="3"/>
  <c r="BN247" i="3" s="1"/>
  <c r="BI247" i="3"/>
  <c r="P247" i="3"/>
  <c r="O247" i="3"/>
  <c r="N247" i="3"/>
  <c r="M247" i="3"/>
  <c r="CB246" i="3"/>
  <c r="CC246" i="3" s="1"/>
  <c r="BW246" i="3"/>
  <c r="BX246" i="3" s="1"/>
  <c r="BR246" i="3"/>
  <c r="BS246" i="3" s="1"/>
  <c r="BM246" i="3"/>
  <c r="BN246" i="3" s="1"/>
  <c r="CE246" i="3" s="1"/>
  <c r="BI246" i="3"/>
  <c r="P246" i="3"/>
  <c r="O246" i="3"/>
  <c r="N246" i="3"/>
  <c r="M246" i="3"/>
  <c r="CB245" i="3"/>
  <c r="CC245" i="3" s="1"/>
  <c r="BW245" i="3"/>
  <c r="BX245" i="3" s="1"/>
  <c r="BR245" i="3"/>
  <c r="BS245" i="3" s="1"/>
  <c r="BM245" i="3"/>
  <c r="CD245" i="3" s="1"/>
  <c r="BI245" i="3"/>
  <c r="P245" i="3"/>
  <c r="O245" i="3"/>
  <c r="N245" i="3"/>
  <c r="M245" i="3"/>
  <c r="CB244" i="3"/>
  <c r="CC244" i="3" s="1"/>
  <c r="BW244" i="3"/>
  <c r="BX244" i="3" s="1"/>
  <c r="BR244" i="3"/>
  <c r="BS244" i="3" s="1"/>
  <c r="BM244" i="3"/>
  <c r="BI244" i="3"/>
  <c r="P244" i="3"/>
  <c r="O244" i="3"/>
  <c r="N244" i="3"/>
  <c r="M244" i="3"/>
  <c r="Q244" i="3" s="1"/>
  <c r="CB243" i="3"/>
  <c r="CC243" i="3" s="1"/>
  <c r="BW243" i="3"/>
  <c r="BX243" i="3" s="1"/>
  <c r="BR243" i="3"/>
  <c r="BS243" i="3" s="1"/>
  <c r="BM243" i="3"/>
  <c r="BN243" i="3" s="1"/>
  <c r="BI243" i="3"/>
  <c r="P243" i="3"/>
  <c r="O243" i="3"/>
  <c r="N243" i="3"/>
  <c r="M243" i="3"/>
  <c r="CB242" i="3"/>
  <c r="CC242" i="3" s="1"/>
  <c r="BW242" i="3"/>
  <c r="BX242" i="3" s="1"/>
  <c r="BR242" i="3"/>
  <c r="BS242" i="3" s="1"/>
  <c r="BM242" i="3"/>
  <c r="BN242" i="3" s="1"/>
  <c r="CE242" i="3" s="1"/>
  <c r="BI242" i="3"/>
  <c r="P242" i="3"/>
  <c r="O242" i="3"/>
  <c r="N242" i="3"/>
  <c r="M242" i="3"/>
  <c r="CB241" i="3"/>
  <c r="CC241" i="3" s="1"/>
  <c r="BW241" i="3"/>
  <c r="BX241" i="3" s="1"/>
  <c r="BR241" i="3"/>
  <c r="BS241" i="3" s="1"/>
  <c r="BM241" i="3"/>
  <c r="CD241" i="3" s="1"/>
  <c r="BI241" i="3"/>
  <c r="P241" i="3"/>
  <c r="O241" i="3"/>
  <c r="N241" i="3"/>
  <c r="M241" i="3"/>
  <c r="CB240" i="3"/>
  <c r="CC240" i="3" s="1"/>
  <c r="BW240" i="3"/>
  <c r="BX240" i="3" s="1"/>
  <c r="BR240" i="3"/>
  <c r="BS240" i="3" s="1"/>
  <c r="BM240" i="3"/>
  <c r="BI240" i="3"/>
  <c r="P240" i="3"/>
  <c r="O240" i="3"/>
  <c r="N240" i="3"/>
  <c r="M240" i="3"/>
  <c r="CB239" i="3"/>
  <c r="CC239" i="3" s="1"/>
  <c r="BW239" i="3"/>
  <c r="BX239" i="3" s="1"/>
  <c r="BR239" i="3"/>
  <c r="BS239" i="3" s="1"/>
  <c r="BM239" i="3"/>
  <c r="BN239" i="3" s="1"/>
  <c r="BI239" i="3"/>
  <c r="P239" i="3"/>
  <c r="O239" i="3"/>
  <c r="N239" i="3"/>
  <c r="M239" i="3"/>
  <c r="CB238" i="3"/>
  <c r="CC238" i="3" s="1"/>
  <c r="BW238" i="3"/>
  <c r="BX238" i="3" s="1"/>
  <c r="BR238" i="3"/>
  <c r="BS238" i="3" s="1"/>
  <c r="BM238" i="3"/>
  <c r="BN238" i="3" s="1"/>
  <c r="CE238" i="3" s="1"/>
  <c r="BI238" i="3"/>
  <c r="P238" i="3"/>
  <c r="O238" i="3"/>
  <c r="N238" i="3"/>
  <c r="M238" i="3"/>
  <c r="CB237" i="3"/>
  <c r="CC237" i="3" s="1"/>
  <c r="BW237" i="3"/>
  <c r="BX237" i="3" s="1"/>
  <c r="BR237" i="3"/>
  <c r="BS237" i="3" s="1"/>
  <c r="BM237" i="3"/>
  <c r="CD237" i="3" s="1"/>
  <c r="BI237" i="3"/>
  <c r="P237" i="3"/>
  <c r="O237" i="3"/>
  <c r="N237" i="3"/>
  <c r="M237" i="3"/>
  <c r="CB236" i="3"/>
  <c r="CC236" i="3" s="1"/>
  <c r="BW236" i="3"/>
  <c r="BX236" i="3" s="1"/>
  <c r="BR236" i="3"/>
  <c r="BS236" i="3" s="1"/>
  <c r="BM236" i="3"/>
  <c r="BI236" i="3"/>
  <c r="P236" i="3"/>
  <c r="O236" i="3"/>
  <c r="N236" i="3"/>
  <c r="M236" i="3"/>
  <c r="CB235" i="3"/>
  <c r="CC235" i="3" s="1"/>
  <c r="BW235" i="3"/>
  <c r="BX235" i="3" s="1"/>
  <c r="BR235" i="3"/>
  <c r="BS235" i="3" s="1"/>
  <c r="BM235" i="3"/>
  <c r="BN235" i="3" s="1"/>
  <c r="BI235" i="3"/>
  <c r="P235" i="3"/>
  <c r="O235" i="3"/>
  <c r="N235" i="3"/>
  <c r="M235" i="3"/>
  <c r="CB234" i="3"/>
  <c r="CC234" i="3" s="1"/>
  <c r="BW234" i="3"/>
  <c r="BX234" i="3" s="1"/>
  <c r="BR234" i="3"/>
  <c r="BS234" i="3" s="1"/>
  <c r="BM234" i="3"/>
  <c r="BN234" i="3" s="1"/>
  <c r="CE234" i="3" s="1"/>
  <c r="BI234" i="3"/>
  <c r="P234" i="3"/>
  <c r="O234" i="3"/>
  <c r="N234" i="3"/>
  <c r="M234" i="3"/>
  <c r="CB233" i="3"/>
  <c r="CC233" i="3" s="1"/>
  <c r="BW233" i="3"/>
  <c r="BX233" i="3" s="1"/>
  <c r="BR233" i="3"/>
  <c r="BS233" i="3" s="1"/>
  <c r="BM233" i="3"/>
  <c r="CD233" i="3" s="1"/>
  <c r="BI233" i="3"/>
  <c r="P233" i="3"/>
  <c r="O233" i="3"/>
  <c r="N233" i="3"/>
  <c r="M233" i="3"/>
  <c r="CB232" i="3"/>
  <c r="CC232" i="3" s="1"/>
  <c r="BW232" i="3"/>
  <c r="BX232" i="3" s="1"/>
  <c r="BR232" i="3"/>
  <c r="BS232" i="3" s="1"/>
  <c r="BM232" i="3"/>
  <c r="BI232" i="3"/>
  <c r="P232" i="3"/>
  <c r="O232" i="3"/>
  <c r="N232" i="3"/>
  <c r="M232" i="3"/>
  <c r="CB231" i="3"/>
  <c r="CC231" i="3" s="1"/>
  <c r="BW231" i="3"/>
  <c r="BX231" i="3" s="1"/>
  <c r="BR231" i="3"/>
  <c r="BS231" i="3" s="1"/>
  <c r="BM231" i="3"/>
  <c r="BN231" i="3" s="1"/>
  <c r="BI231" i="3"/>
  <c r="P231" i="3"/>
  <c r="O231" i="3"/>
  <c r="N231" i="3"/>
  <c r="M231" i="3"/>
  <c r="CB230" i="3"/>
  <c r="CC230" i="3" s="1"/>
  <c r="BW230" i="3"/>
  <c r="BX230" i="3" s="1"/>
  <c r="BR230" i="3"/>
  <c r="BS230" i="3" s="1"/>
  <c r="BN230" i="3"/>
  <c r="BM230" i="3"/>
  <c r="BI230" i="3"/>
  <c r="P230" i="3"/>
  <c r="O230" i="3"/>
  <c r="N230" i="3"/>
  <c r="M230" i="3"/>
  <c r="CB229" i="3"/>
  <c r="CC229" i="3" s="1"/>
  <c r="BX229" i="3"/>
  <c r="BW229" i="3"/>
  <c r="BR229" i="3"/>
  <c r="BS229" i="3" s="1"/>
  <c r="BM229" i="3"/>
  <c r="CD229" i="3" s="1"/>
  <c r="BI229" i="3"/>
  <c r="P229" i="3"/>
  <c r="O229" i="3"/>
  <c r="N229" i="3"/>
  <c r="M229" i="3"/>
  <c r="CB228" i="3"/>
  <c r="CC228" i="3" s="1"/>
  <c r="BW228" i="3"/>
  <c r="BX228" i="3" s="1"/>
  <c r="BR228" i="3"/>
  <c r="BS228" i="3" s="1"/>
  <c r="BM228" i="3"/>
  <c r="BI228" i="3"/>
  <c r="P228" i="3"/>
  <c r="O228" i="3"/>
  <c r="N228" i="3"/>
  <c r="M228" i="3"/>
  <c r="CB227" i="3"/>
  <c r="CC227" i="3" s="1"/>
  <c r="BW227" i="3"/>
  <c r="BX227" i="3" s="1"/>
  <c r="BR227" i="3"/>
  <c r="BS227" i="3" s="1"/>
  <c r="BM227" i="3"/>
  <c r="BN227" i="3" s="1"/>
  <c r="BI227" i="3"/>
  <c r="P227" i="3"/>
  <c r="O227" i="3"/>
  <c r="N227" i="3"/>
  <c r="M227" i="3"/>
  <c r="CB226" i="3"/>
  <c r="CC226" i="3" s="1"/>
  <c r="BW226" i="3"/>
  <c r="BX226" i="3" s="1"/>
  <c r="BR226" i="3"/>
  <c r="BS226" i="3" s="1"/>
  <c r="BN226" i="3"/>
  <c r="BM226" i="3"/>
  <c r="BI226" i="3"/>
  <c r="P226" i="3"/>
  <c r="O226" i="3"/>
  <c r="N226" i="3"/>
  <c r="M226" i="3"/>
  <c r="CB225" i="3"/>
  <c r="CC225" i="3" s="1"/>
  <c r="BX225" i="3"/>
  <c r="BW225" i="3"/>
  <c r="BR225" i="3"/>
  <c r="BS225" i="3" s="1"/>
  <c r="BM225" i="3"/>
  <c r="CD225" i="3" s="1"/>
  <c r="BI225" i="3"/>
  <c r="P225" i="3"/>
  <c r="O225" i="3"/>
  <c r="N225" i="3"/>
  <c r="M225" i="3"/>
  <c r="CB224" i="3"/>
  <c r="CC224" i="3" s="1"/>
  <c r="BW224" i="3"/>
  <c r="BX224" i="3" s="1"/>
  <c r="BR224" i="3"/>
  <c r="BS224" i="3" s="1"/>
  <c r="BM224" i="3"/>
  <c r="BI224" i="3"/>
  <c r="P224" i="3"/>
  <c r="O224" i="3"/>
  <c r="N224" i="3"/>
  <c r="M224" i="3"/>
  <c r="CB223" i="3"/>
  <c r="CC223" i="3" s="1"/>
  <c r="BW223" i="3"/>
  <c r="BX223" i="3" s="1"/>
  <c r="BR223" i="3"/>
  <c r="BS223" i="3" s="1"/>
  <c r="BM223" i="3"/>
  <c r="BN223" i="3" s="1"/>
  <c r="BI223" i="3"/>
  <c r="P223" i="3"/>
  <c r="O223" i="3"/>
  <c r="N223" i="3"/>
  <c r="M223" i="3"/>
  <c r="CB222" i="3"/>
  <c r="CC222" i="3" s="1"/>
  <c r="BW222" i="3"/>
  <c r="BX222" i="3" s="1"/>
  <c r="BR222" i="3"/>
  <c r="BS222" i="3" s="1"/>
  <c r="BN222" i="3"/>
  <c r="BM222" i="3"/>
  <c r="BI222" i="3"/>
  <c r="P222" i="3"/>
  <c r="O222" i="3"/>
  <c r="N222" i="3"/>
  <c r="M222" i="3"/>
  <c r="CB221" i="3"/>
  <c r="CC221" i="3" s="1"/>
  <c r="BX221" i="3"/>
  <c r="BW221" i="3"/>
  <c r="BR221" i="3"/>
  <c r="BS221" i="3" s="1"/>
  <c r="BM221" i="3"/>
  <c r="CD221" i="3" s="1"/>
  <c r="BI221" i="3"/>
  <c r="P221" i="3"/>
  <c r="O221" i="3"/>
  <c r="N221" i="3"/>
  <c r="M221" i="3"/>
  <c r="CB220" i="3"/>
  <c r="CC220" i="3" s="1"/>
  <c r="BW220" i="3"/>
  <c r="BX220" i="3" s="1"/>
  <c r="BR220" i="3"/>
  <c r="BS220" i="3" s="1"/>
  <c r="BM220" i="3"/>
  <c r="BN220" i="3" s="1"/>
  <c r="BI220" i="3"/>
  <c r="P220" i="3"/>
  <c r="O220" i="3"/>
  <c r="N220" i="3"/>
  <c r="M220" i="3"/>
  <c r="CB219" i="3"/>
  <c r="CC219" i="3" s="1"/>
  <c r="BW219" i="3"/>
  <c r="BX219" i="3" s="1"/>
  <c r="BR219" i="3"/>
  <c r="BS219" i="3" s="1"/>
  <c r="BM219" i="3"/>
  <c r="BN219" i="3" s="1"/>
  <c r="BI219" i="3"/>
  <c r="P219" i="3"/>
  <c r="O219" i="3"/>
  <c r="N219" i="3"/>
  <c r="M219" i="3"/>
  <c r="CB218" i="3"/>
  <c r="CC218" i="3" s="1"/>
  <c r="BW218" i="3"/>
  <c r="BX218" i="3" s="1"/>
  <c r="BR218" i="3"/>
  <c r="BS218" i="3" s="1"/>
  <c r="BN218" i="3"/>
  <c r="BM218" i="3"/>
  <c r="BI218" i="3"/>
  <c r="P218" i="3"/>
  <c r="O218" i="3"/>
  <c r="N218" i="3"/>
  <c r="M218" i="3"/>
  <c r="CB217" i="3"/>
  <c r="CC217" i="3" s="1"/>
  <c r="BX217" i="3"/>
  <c r="BW217" i="3"/>
  <c r="BR217" i="3"/>
  <c r="BS217" i="3" s="1"/>
  <c r="BM217" i="3"/>
  <c r="CD217" i="3" s="1"/>
  <c r="BI217" i="3"/>
  <c r="P217" i="3"/>
  <c r="O217" i="3"/>
  <c r="N217" i="3"/>
  <c r="M217" i="3"/>
  <c r="CB216" i="3"/>
  <c r="CC216" i="3" s="1"/>
  <c r="BW216" i="3"/>
  <c r="BX216" i="3" s="1"/>
  <c r="BR216" i="3"/>
  <c r="BS216" i="3" s="1"/>
  <c r="BM216" i="3"/>
  <c r="BN216" i="3" s="1"/>
  <c r="BI216" i="3"/>
  <c r="P216" i="3"/>
  <c r="O216" i="3"/>
  <c r="N216" i="3"/>
  <c r="M216" i="3"/>
  <c r="CB215" i="3"/>
  <c r="CC215" i="3" s="1"/>
  <c r="BW215" i="3"/>
  <c r="BX215" i="3" s="1"/>
  <c r="BR215" i="3"/>
  <c r="BS215" i="3" s="1"/>
  <c r="BM215" i="3"/>
  <c r="BI215" i="3"/>
  <c r="P215" i="3"/>
  <c r="O215" i="3"/>
  <c r="N215" i="3"/>
  <c r="M215" i="3"/>
  <c r="CB214" i="3"/>
  <c r="CC214" i="3" s="1"/>
  <c r="BW214" i="3"/>
  <c r="BX214" i="3" s="1"/>
  <c r="BR214" i="3"/>
  <c r="BS214" i="3" s="1"/>
  <c r="BM214" i="3"/>
  <c r="BI214" i="3"/>
  <c r="P214" i="3"/>
  <c r="O214" i="3"/>
  <c r="N214" i="3"/>
  <c r="M214" i="3"/>
  <c r="CB213" i="3"/>
  <c r="CC213" i="3" s="1"/>
  <c r="BW213" i="3"/>
  <c r="BX213" i="3" s="1"/>
  <c r="BR213" i="3"/>
  <c r="BS213" i="3" s="1"/>
  <c r="BM213" i="3"/>
  <c r="BI213" i="3"/>
  <c r="P213" i="3"/>
  <c r="O213" i="3"/>
  <c r="N213" i="3"/>
  <c r="M213" i="3"/>
  <c r="CB212" i="3"/>
  <c r="CC212" i="3" s="1"/>
  <c r="BW212" i="3"/>
  <c r="BX212" i="3" s="1"/>
  <c r="BS212" i="3"/>
  <c r="BR212" i="3"/>
  <c r="BM212" i="3"/>
  <c r="BI212" i="3"/>
  <c r="P212" i="3"/>
  <c r="O212" i="3"/>
  <c r="N212" i="3"/>
  <c r="M212" i="3"/>
  <c r="CC211" i="3"/>
  <c r="CB211" i="3"/>
  <c r="BW211" i="3"/>
  <c r="BX211" i="3" s="1"/>
  <c r="BR211" i="3"/>
  <c r="BS211" i="3" s="1"/>
  <c r="BM211" i="3"/>
  <c r="BI211" i="3"/>
  <c r="P211" i="3"/>
  <c r="O211" i="3"/>
  <c r="N211" i="3"/>
  <c r="M211" i="3"/>
  <c r="CB210" i="3"/>
  <c r="CC210" i="3" s="1"/>
  <c r="BW210" i="3"/>
  <c r="BX210" i="3" s="1"/>
  <c r="BR210" i="3"/>
  <c r="BS210" i="3" s="1"/>
  <c r="BM210" i="3"/>
  <c r="BI210" i="3"/>
  <c r="P210" i="3"/>
  <c r="O210" i="3"/>
  <c r="N210" i="3"/>
  <c r="M210" i="3"/>
  <c r="CB209" i="3"/>
  <c r="CC209" i="3" s="1"/>
  <c r="BW209" i="3"/>
  <c r="BX209" i="3" s="1"/>
  <c r="BR209" i="3"/>
  <c r="BS209" i="3" s="1"/>
  <c r="BM209" i="3"/>
  <c r="BI209" i="3"/>
  <c r="P209" i="3"/>
  <c r="O209" i="3"/>
  <c r="N209" i="3"/>
  <c r="M209" i="3"/>
  <c r="CB208" i="3"/>
  <c r="CC208" i="3" s="1"/>
  <c r="BW208" i="3"/>
  <c r="BX208" i="3" s="1"/>
  <c r="BS208" i="3"/>
  <c r="BR208" i="3"/>
  <c r="BM208" i="3"/>
  <c r="BI208" i="3"/>
  <c r="P208" i="3"/>
  <c r="O208" i="3"/>
  <c r="N208" i="3"/>
  <c r="M208" i="3"/>
  <c r="CC207" i="3"/>
  <c r="CB207" i="3"/>
  <c r="BW207" i="3"/>
  <c r="BX207" i="3" s="1"/>
  <c r="BR207" i="3"/>
  <c r="BS207" i="3" s="1"/>
  <c r="BM207" i="3"/>
  <c r="BI207" i="3"/>
  <c r="P207" i="3"/>
  <c r="O207" i="3"/>
  <c r="N207" i="3"/>
  <c r="M207" i="3"/>
  <c r="CB206" i="3"/>
  <c r="CC206" i="3" s="1"/>
  <c r="BW206" i="3"/>
  <c r="BX206" i="3" s="1"/>
  <c r="BR206" i="3"/>
  <c r="BS206" i="3" s="1"/>
  <c r="BM206" i="3"/>
  <c r="BI206" i="3"/>
  <c r="P206" i="3"/>
  <c r="O206" i="3"/>
  <c r="N206" i="3"/>
  <c r="M206" i="3"/>
  <c r="CB205" i="3"/>
  <c r="CC205" i="3" s="1"/>
  <c r="BW205" i="3"/>
  <c r="BX205" i="3" s="1"/>
  <c r="BS205" i="3"/>
  <c r="BR205" i="3"/>
  <c r="BM205" i="3"/>
  <c r="BI205" i="3"/>
  <c r="P205" i="3"/>
  <c r="O205" i="3"/>
  <c r="N205" i="3"/>
  <c r="M205" i="3"/>
  <c r="CB204" i="3"/>
  <c r="CC204" i="3" s="1"/>
  <c r="BW204" i="3"/>
  <c r="BX204" i="3" s="1"/>
  <c r="BR204" i="3"/>
  <c r="BS204" i="3" s="1"/>
  <c r="BM204" i="3"/>
  <c r="BI204" i="3"/>
  <c r="P204" i="3"/>
  <c r="O204" i="3"/>
  <c r="N204" i="3"/>
  <c r="M204" i="3"/>
  <c r="CB203" i="3"/>
  <c r="CC203" i="3" s="1"/>
  <c r="BW203" i="3"/>
  <c r="BX203" i="3" s="1"/>
  <c r="BR203" i="3"/>
  <c r="BS203" i="3" s="1"/>
  <c r="BM203" i="3"/>
  <c r="BI203" i="3"/>
  <c r="P203" i="3"/>
  <c r="O203" i="3"/>
  <c r="N203" i="3"/>
  <c r="M203" i="3"/>
  <c r="CB202" i="3"/>
  <c r="CC202" i="3" s="1"/>
  <c r="BW202" i="3"/>
  <c r="BX202" i="3" s="1"/>
  <c r="BR202" i="3"/>
  <c r="BS202" i="3" s="1"/>
  <c r="BM202" i="3"/>
  <c r="BI202" i="3"/>
  <c r="P202" i="3"/>
  <c r="O202" i="3"/>
  <c r="N202" i="3"/>
  <c r="M202" i="3"/>
  <c r="CB201" i="3"/>
  <c r="CC201" i="3" s="1"/>
  <c r="BW201" i="3"/>
  <c r="BX201" i="3" s="1"/>
  <c r="BR201" i="3"/>
  <c r="BS201" i="3" s="1"/>
  <c r="BM201" i="3"/>
  <c r="BI201" i="3"/>
  <c r="P201" i="3"/>
  <c r="O201" i="3"/>
  <c r="N201" i="3"/>
  <c r="M201" i="3"/>
  <c r="CB200" i="3"/>
  <c r="CC200" i="3" s="1"/>
  <c r="BW200" i="3"/>
  <c r="BX200" i="3" s="1"/>
  <c r="BR200" i="3"/>
  <c r="BS200" i="3" s="1"/>
  <c r="BM200" i="3"/>
  <c r="BN200" i="3" s="1"/>
  <c r="BI200" i="3"/>
  <c r="P200" i="3"/>
  <c r="O200" i="3"/>
  <c r="N200" i="3"/>
  <c r="M200" i="3"/>
  <c r="CB199" i="3"/>
  <c r="CC199" i="3" s="1"/>
  <c r="BW199" i="3"/>
  <c r="BX199" i="3" s="1"/>
  <c r="BR199" i="3"/>
  <c r="BS199" i="3" s="1"/>
  <c r="BM199" i="3"/>
  <c r="BN199" i="3" s="1"/>
  <c r="BI199" i="3"/>
  <c r="P199" i="3"/>
  <c r="O199" i="3"/>
  <c r="N199" i="3"/>
  <c r="M199" i="3"/>
  <c r="CB198" i="3"/>
  <c r="CC198" i="3" s="1"/>
  <c r="BW198" i="3"/>
  <c r="BX198" i="3" s="1"/>
  <c r="BR198" i="3"/>
  <c r="BS198" i="3" s="1"/>
  <c r="BM198" i="3"/>
  <c r="BN198" i="3" s="1"/>
  <c r="BI198" i="3"/>
  <c r="P198" i="3"/>
  <c r="O198" i="3"/>
  <c r="N198" i="3"/>
  <c r="M198" i="3"/>
  <c r="CB197" i="3"/>
  <c r="CC197" i="3" s="1"/>
  <c r="BW197" i="3"/>
  <c r="BX197" i="3" s="1"/>
  <c r="BR197" i="3"/>
  <c r="BS197" i="3" s="1"/>
  <c r="BM197" i="3"/>
  <c r="BN197" i="3" s="1"/>
  <c r="BI197" i="3"/>
  <c r="P197" i="3"/>
  <c r="O197" i="3"/>
  <c r="N197" i="3"/>
  <c r="M197" i="3"/>
  <c r="CB196" i="3"/>
  <c r="CC196" i="3" s="1"/>
  <c r="BW196" i="3"/>
  <c r="BX196" i="3" s="1"/>
  <c r="BR196" i="3"/>
  <c r="BS196" i="3" s="1"/>
  <c r="BM196" i="3"/>
  <c r="BN196" i="3" s="1"/>
  <c r="BI196" i="3"/>
  <c r="P196" i="3"/>
  <c r="O196" i="3"/>
  <c r="N196" i="3"/>
  <c r="M196" i="3"/>
  <c r="Q196" i="3" s="1"/>
  <c r="CB195" i="3"/>
  <c r="CC195" i="3" s="1"/>
  <c r="BW195" i="3"/>
  <c r="BX195" i="3" s="1"/>
  <c r="BR195" i="3"/>
  <c r="BS195" i="3" s="1"/>
  <c r="BM195" i="3"/>
  <c r="BN195" i="3" s="1"/>
  <c r="BI195" i="3"/>
  <c r="P195" i="3"/>
  <c r="O195" i="3"/>
  <c r="N195" i="3"/>
  <c r="M195" i="3"/>
  <c r="CB194" i="3"/>
  <c r="CC194" i="3" s="1"/>
  <c r="BW194" i="3"/>
  <c r="BX194" i="3" s="1"/>
  <c r="BR194" i="3"/>
  <c r="BS194" i="3" s="1"/>
  <c r="BM194" i="3"/>
  <c r="BN194" i="3" s="1"/>
  <c r="BI194" i="3"/>
  <c r="P194" i="3"/>
  <c r="O194" i="3"/>
  <c r="N194" i="3"/>
  <c r="M194" i="3"/>
  <c r="CB193" i="3"/>
  <c r="CC193" i="3" s="1"/>
  <c r="BW193" i="3"/>
  <c r="BX193" i="3" s="1"/>
  <c r="BR193" i="3"/>
  <c r="BS193" i="3" s="1"/>
  <c r="BM193" i="3"/>
  <c r="BN193" i="3" s="1"/>
  <c r="BI193" i="3"/>
  <c r="P193" i="3"/>
  <c r="O193" i="3"/>
  <c r="N193" i="3"/>
  <c r="M193" i="3"/>
  <c r="CB192" i="3"/>
  <c r="CC192" i="3" s="1"/>
  <c r="BX192" i="3"/>
  <c r="BW192" i="3"/>
  <c r="BR192" i="3"/>
  <c r="BS192" i="3" s="1"/>
  <c r="BM192" i="3"/>
  <c r="BI192" i="3"/>
  <c r="P192" i="3"/>
  <c r="O192" i="3"/>
  <c r="N192" i="3"/>
  <c r="M192" i="3"/>
  <c r="CB191" i="3"/>
  <c r="CC191" i="3" s="1"/>
  <c r="BW191" i="3"/>
  <c r="BX191" i="3" s="1"/>
  <c r="BS191" i="3"/>
  <c r="BR191" i="3"/>
  <c r="BN191" i="3"/>
  <c r="BM191" i="3"/>
  <c r="CD191" i="3" s="1"/>
  <c r="BI191" i="3"/>
  <c r="P191" i="3"/>
  <c r="O191" i="3"/>
  <c r="N191" i="3"/>
  <c r="M191" i="3"/>
  <c r="Q191" i="3" s="1"/>
  <c r="CB190" i="3"/>
  <c r="CC190" i="3" s="1"/>
  <c r="BW190" i="3"/>
  <c r="BS190" i="3"/>
  <c r="CE190" i="3" s="1"/>
  <c r="BR190" i="3"/>
  <c r="BM190" i="3"/>
  <c r="CD190" i="3" s="1"/>
  <c r="BI190" i="3"/>
  <c r="P190" i="3"/>
  <c r="O190" i="3"/>
  <c r="N190" i="3"/>
  <c r="M190" i="3"/>
  <c r="CB189" i="3"/>
  <c r="CC189" i="3" s="1"/>
  <c r="BX189" i="3"/>
  <c r="BW189" i="3"/>
  <c r="BS189" i="3"/>
  <c r="BR189" i="3"/>
  <c r="BN189" i="3"/>
  <c r="BM189" i="3"/>
  <c r="BI189" i="3"/>
  <c r="P189" i="3"/>
  <c r="O189" i="3"/>
  <c r="N189" i="3"/>
  <c r="M189" i="3"/>
  <c r="CB188" i="3"/>
  <c r="CC188" i="3" s="1"/>
  <c r="BW188" i="3"/>
  <c r="BR188" i="3"/>
  <c r="BN188" i="3"/>
  <c r="CE188" i="3" s="1"/>
  <c r="BM188" i="3"/>
  <c r="CD188" i="3" s="1"/>
  <c r="BI188" i="3"/>
  <c r="P188" i="3"/>
  <c r="O188" i="3"/>
  <c r="N188" i="3"/>
  <c r="M188" i="3"/>
  <c r="CB187" i="3"/>
  <c r="CC187" i="3" s="1"/>
  <c r="BW187" i="3"/>
  <c r="BX187" i="3" s="1"/>
  <c r="BR187" i="3"/>
  <c r="BS187" i="3" s="1"/>
  <c r="BM187" i="3"/>
  <c r="BN187" i="3" s="1"/>
  <c r="BI187" i="3"/>
  <c r="P187" i="3"/>
  <c r="O187" i="3"/>
  <c r="N187" i="3"/>
  <c r="M187" i="3"/>
  <c r="CB186" i="3"/>
  <c r="CC186" i="3" s="1"/>
  <c r="BW186" i="3"/>
  <c r="BX186" i="3" s="1"/>
  <c r="BR186" i="3"/>
  <c r="BS186" i="3" s="1"/>
  <c r="BM186" i="3"/>
  <c r="BN186" i="3" s="1"/>
  <c r="BI186" i="3"/>
  <c r="P186" i="3"/>
  <c r="O186" i="3"/>
  <c r="N186" i="3"/>
  <c r="M186" i="3"/>
  <c r="CB185" i="3"/>
  <c r="CC185" i="3" s="1"/>
  <c r="BW185" i="3"/>
  <c r="BX185" i="3" s="1"/>
  <c r="BR185" i="3"/>
  <c r="BS185" i="3" s="1"/>
  <c r="BM185" i="3"/>
  <c r="BN185" i="3" s="1"/>
  <c r="BI185" i="3"/>
  <c r="P185" i="3"/>
  <c r="O185" i="3"/>
  <c r="N185" i="3"/>
  <c r="M185" i="3"/>
  <c r="CB184" i="3"/>
  <c r="CC184" i="3" s="1"/>
  <c r="BW184" i="3"/>
  <c r="BX184" i="3" s="1"/>
  <c r="BR184" i="3"/>
  <c r="BS184" i="3" s="1"/>
  <c r="BM184" i="3"/>
  <c r="BN184" i="3" s="1"/>
  <c r="BI184" i="3"/>
  <c r="P184" i="3"/>
  <c r="O184" i="3"/>
  <c r="N184" i="3"/>
  <c r="M184" i="3"/>
  <c r="CB183" i="3"/>
  <c r="CC183" i="3" s="1"/>
  <c r="BW183" i="3"/>
  <c r="BX183" i="3" s="1"/>
  <c r="BR183" i="3"/>
  <c r="BS183" i="3" s="1"/>
  <c r="BM183" i="3"/>
  <c r="BN183" i="3" s="1"/>
  <c r="BI183" i="3"/>
  <c r="P183" i="3"/>
  <c r="O183" i="3"/>
  <c r="N183" i="3"/>
  <c r="M183" i="3"/>
  <c r="CB182" i="3"/>
  <c r="CC182" i="3" s="1"/>
  <c r="BW182" i="3"/>
  <c r="BX182" i="3" s="1"/>
  <c r="BR182" i="3"/>
  <c r="BS182" i="3" s="1"/>
  <c r="BM182" i="3"/>
  <c r="BN182" i="3" s="1"/>
  <c r="BI182" i="3"/>
  <c r="P182" i="3"/>
  <c r="O182" i="3"/>
  <c r="N182" i="3"/>
  <c r="M182" i="3"/>
  <c r="CB181" i="3"/>
  <c r="CC181" i="3" s="1"/>
  <c r="BW181" i="3"/>
  <c r="BX181" i="3" s="1"/>
  <c r="BR181" i="3"/>
  <c r="BS181" i="3" s="1"/>
  <c r="BM181" i="3"/>
  <c r="BN181" i="3" s="1"/>
  <c r="BI181" i="3"/>
  <c r="P181" i="3"/>
  <c r="O181" i="3"/>
  <c r="N181" i="3"/>
  <c r="M181" i="3"/>
  <c r="CB180" i="3"/>
  <c r="CC180" i="3" s="1"/>
  <c r="BW180" i="3"/>
  <c r="BX180" i="3" s="1"/>
  <c r="BR180" i="3"/>
  <c r="BS180" i="3" s="1"/>
  <c r="BM180" i="3"/>
  <c r="BN180" i="3" s="1"/>
  <c r="BI180" i="3"/>
  <c r="P180" i="3"/>
  <c r="O180" i="3"/>
  <c r="N180" i="3"/>
  <c r="M180" i="3"/>
  <c r="CB179" i="3"/>
  <c r="CC179" i="3" s="1"/>
  <c r="BW179" i="3"/>
  <c r="BX179" i="3" s="1"/>
  <c r="BR179" i="3"/>
  <c r="BS179" i="3" s="1"/>
  <c r="BM179" i="3"/>
  <c r="BN179" i="3" s="1"/>
  <c r="BI179" i="3"/>
  <c r="P179" i="3"/>
  <c r="O179" i="3"/>
  <c r="N179" i="3"/>
  <c r="M179" i="3"/>
  <c r="CB178" i="3"/>
  <c r="CC178" i="3" s="1"/>
  <c r="BW178" i="3"/>
  <c r="BX178" i="3" s="1"/>
  <c r="BR178" i="3"/>
  <c r="BS178" i="3" s="1"/>
  <c r="BM178" i="3"/>
  <c r="BN178" i="3" s="1"/>
  <c r="BI178" i="3"/>
  <c r="P178" i="3"/>
  <c r="O178" i="3"/>
  <c r="N178" i="3"/>
  <c r="M178" i="3"/>
  <c r="CB177" i="3"/>
  <c r="CC177" i="3" s="1"/>
  <c r="BW177" i="3"/>
  <c r="BX177" i="3" s="1"/>
  <c r="BR177" i="3"/>
  <c r="BS177" i="3" s="1"/>
  <c r="BM177" i="3"/>
  <c r="BN177" i="3" s="1"/>
  <c r="BI177" i="3"/>
  <c r="P177" i="3"/>
  <c r="O177" i="3"/>
  <c r="N177" i="3"/>
  <c r="M177" i="3"/>
  <c r="CB176" i="3"/>
  <c r="CC176" i="3" s="1"/>
  <c r="BW176" i="3"/>
  <c r="BX176" i="3" s="1"/>
  <c r="BR176" i="3"/>
  <c r="BS176" i="3" s="1"/>
  <c r="BM176" i="3"/>
  <c r="BN176" i="3" s="1"/>
  <c r="BI176" i="3"/>
  <c r="P176" i="3"/>
  <c r="O176" i="3"/>
  <c r="N176" i="3"/>
  <c r="M176" i="3"/>
  <c r="CB175" i="3"/>
  <c r="CC175" i="3" s="1"/>
  <c r="BW175" i="3"/>
  <c r="BX175" i="3" s="1"/>
  <c r="BR175" i="3"/>
  <c r="BS175" i="3" s="1"/>
  <c r="BM175" i="3"/>
  <c r="BN175" i="3" s="1"/>
  <c r="BI175" i="3"/>
  <c r="P175" i="3"/>
  <c r="O175" i="3"/>
  <c r="N175" i="3"/>
  <c r="M175" i="3"/>
  <c r="CB174" i="3"/>
  <c r="CC174" i="3" s="1"/>
  <c r="BW174" i="3"/>
  <c r="BX174" i="3" s="1"/>
  <c r="BR174" i="3"/>
  <c r="BS174" i="3" s="1"/>
  <c r="BM174" i="3"/>
  <c r="BN174" i="3" s="1"/>
  <c r="BI174" i="3"/>
  <c r="P174" i="3"/>
  <c r="O174" i="3"/>
  <c r="N174" i="3"/>
  <c r="M174" i="3"/>
  <c r="CB173" i="3"/>
  <c r="CC173" i="3" s="1"/>
  <c r="BW173" i="3"/>
  <c r="BX173" i="3" s="1"/>
  <c r="BR173" i="3"/>
  <c r="BS173" i="3" s="1"/>
  <c r="BM173" i="3"/>
  <c r="BN173" i="3" s="1"/>
  <c r="BI173" i="3"/>
  <c r="P173" i="3"/>
  <c r="O173" i="3"/>
  <c r="N173" i="3"/>
  <c r="M173" i="3"/>
  <c r="Q173" i="3" s="1"/>
  <c r="CB172" i="3"/>
  <c r="CC172" i="3" s="1"/>
  <c r="BW172" i="3"/>
  <c r="BX172" i="3" s="1"/>
  <c r="BR172" i="3"/>
  <c r="BS172" i="3" s="1"/>
  <c r="BM172" i="3"/>
  <c r="BN172" i="3" s="1"/>
  <c r="BI172" i="3"/>
  <c r="P172" i="3"/>
  <c r="O172" i="3"/>
  <c r="N172" i="3"/>
  <c r="M172" i="3"/>
  <c r="CB171" i="3"/>
  <c r="CC171" i="3" s="1"/>
  <c r="BW171" i="3"/>
  <c r="BX171" i="3" s="1"/>
  <c r="BR171" i="3"/>
  <c r="BS171" i="3" s="1"/>
  <c r="BM171" i="3"/>
  <c r="BN171" i="3" s="1"/>
  <c r="BI171" i="3"/>
  <c r="P171" i="3"/>
  <c r="O171" i="3"/>
  <c r="N171" i="3"/>
  <c r="M171" i="3"/>
  <c r="CB170" i="3"/>
  <c r="CC170" i="3" s="1"/>
  <c r="BW170" i="3"/>
  <c r="BX170" i="3" s="1"/>
  <c r="BR170" i="3"/>
  <c r="BS170" i="3" s="1"/>
  <c r="BM170" i="3"/>
  <c r="BN170" i="3" s="1"/>
  <c r="BI170" i="3"/>
  <c r="P170" i="3"/>
  <c r="O170" i="3"/>
  <c r="N170" i="3"/>
  <c r="M170" i="3"/>
  <c r="CB169" i="3"/>
  <c r="CC169" i="3" s="1"/>
  <c r="BW169" i="3"/>
  <c r="BX169" i="3" s="1"/>
  <c r="BR169" i="3"/>
  <c r="BS169" i="3" s="1"/>
  <c r="BM169" i="3"/>
  <c r="BN169" i="3" s="1"/>
  <c r="BI169" i="3"/>
  <c r="P169" i="3"/>
  <c r="O169" i="3"/>
  <c r="N169" i="3"/>
  <c r="M169" i="3"/>
  <c r="Q169" i="3" s="1"/>
  <c r="CB168" i="3"/>
  <c r="CC168" i="3" s="1"/>
  <c r="BW168" i="3"/>
  <c r="BX168" i="3" s="1"/>
  <c r="BR168" i="3"/>
  <c r="BS168" i="3" s="1"/>
  <c r="BM168" i="3"/>
  <c r="BN168" i="3" s="1"/>
  <c r="BI168" i="3"/>
  <c r="P168" i="3"/>
  <c r="O168" i="3"/>
  <c r="N168" i="3"/>
  <c r="M168" i="3"/>
  <c r="CB167" i="3"/>
  <c r="CC167" i="3" s="1"/>
  <c r="BW167" i="3"/>
  <c r="BX167" i="3" s="1"/>
  <c r="BR167" i="3"/>
  <c r="BS167" i="3" s="1"/>
  <c r="BM167" i="3"/>
  <c r="BN167" i="3" s="1"/>
  <c r="BI167" i="3"/>
  <c r="P167" i="3"/>
  <c r="O167" i="3"/>
  <c r="N167" i="3"/>
  <c r="M167" i="3"/>
  <c r="CB166" i="3"/>
  <c r="CC166" i="3" s="1"/>
  <c r="BW166" i="3"/>
  <c r="BX166" i="3" s="1"/>
  <c r="BR166" i="3"/>
  <c r="BS166" i="3" s="1"/>
  <c r="BM166" i="3"/>
  <c r="BN166" i="3" s="1"/>
  <c r="BI166" i="3"/>
  <c r="P166" i="3"/>
  <c r="O166" i="3"/>
  <c r="N166" i="3"/>
  <c r="M166" i="3"/>
  <c r="CB165" i="3"/>
  <c r="CC165" i="3" s="1"/>
  <c r="BW165" i="3"/>
  <c r="BX165" i="3" s="1"/>
  <c r="BR165" i="3"/>
  <c r="BS165" i="3" s="1"/>
  <c r="BM165" i="3"/>
  <c r="BN165" i="3" s="1"/>
  <c r="BI165" i="3"/>
  <c r="P165" i="3"/>
  <c r="O165" i="3"/>
  <c r="N165" i="3"/>
  <c r="M165" i="3"/>
  <c r="Q165" i="3" s="1"/>
  <c r="CB164" i="3"/>
  <c r="CC164" i="3" s="1"/>
  <c r="BR164" i="3"/>
  <c r="BM164" i="3"/>
  <c r="BN164" i="3" s="1"/>
  <c r="BI164" i="3"/>
  <c r="P164" i="3"/>
  <c r="O164" i="3"/>
  <c r="N164" i="3"/>
  <c r="M164" i="3"/>
  <c r="Q164" i="3" s="1"/>
  <c r="CB163" i="3"/>
  <c r="CC163" i="3" s="1"/>
  <c r="BW163" i="3"/>
  <c r="BX163" i="3" s="1"/>
  <c r="BR163" i="3"/>
  <c r="BS163" i="3" s="1"/>
  <c r="BM163" i="3"/>
  <c r="BN163" i="3" s="1"/>
  <c r="CE163" i="3" s="1"/>
  <c r="BI163" i="3"/>
  <c r="P163" i="3"/>
  <c r="O163" i="3"/>
  <c r="N163" i="3"/>
  <c r="M163" i="3"/>
  <c r="CB162" i="3"/>
  <c r="CC162" i="3" s="1"/>
  <c r="BW162" i="3"/>
  <c r="BX162" i="3" s="1"/>
  <c r="BR162" i="3"/>
  <c r="BS162" i="3" s="1"/>
  <c r="BM162" i="3"/>
  <c r="BN162" i="3" s="1"/>
  <c r="BI162" i="3"/>
  <c r="P162" i="3"/>
  <c r="O162" i="3"/>
  <c r="N162" i="3"/>
  <c r="M162" i="3"/>
  <c r="CB161" i="3"/>
  <c r="CC161" i="3" s="1"/>
  <c r="BW161" i="3"/>
  <c r="BX161" i="3" s="1"/>
  <c r="BR161" i="3"/>
  <c r="BS161" i="3" s="1"/>
  <c r="BM161" i="3"/>
  <c r="BN161" i="3" s="1"/>
  <c r="BI161" i="3"/>
  <c r="P161" i="3"/>
  <c r="O161" i="3"/>
  <c r="N161" i="3"/>
  <c r="M161" i="3"/>
  <c r="CB160" i="3"/>
  <c r="CC160" i="3" s="1"/>
  <c r="BW160" i="3"/>
  <c r="BX160" i="3" s="1"/>
  <c r="BR160" i="3"/>
  <c r="BS160" i="3" s="1"/>
  <c r="BM160" i="3"/>
  <c r="BN160" i="3" s="1"/>
  <c r="CE160" i="3" s="1"/>
  <c r="BI160" i="3"/>
  <c r="P160" i="3"/>
  <c r="O160" i="3"/>
  <c r="N160" i="3"/>
  <c r="M160" i="3"/>
  <c r="Q160" i="3" s="1"/>
  <c r="CB159" i="3"/>
  <c r="CC159" i="3" s="1"/>
  <c r="BR159" i="3"/>
  <c r="BM159" i="3"/>
  <c r="BN159" i="3" s="1"/>
  <c r="BI159" i="3"/>
  <c r="P159" i="3"/>
  <c r="O159" i="3"/>
  <c r="N159" i="3"/>
  <c r="M159" i="3"/>
  <c r="Q159" i="3" s="1"/>
  <c r="CB158" i="3"/>
  <c r="CC158" i="3" s="1"/>
  <c r="BW158" i="3"/>
  <c r="BX158" i="3" s="1"/>
  <c r="BR158" i="3"/>
  <c r="BS158" i="3" s="1"/>
  <c r="BM158" i="3"/>
  <c r="BN158" i="3" s="1"/>
  <c r="BI158" i="3"/>
  <c r="P158" i="3"/>
  <c r="O158" i="3"/>
  <c r="N158" i="3"/>
  <c r="M158" i="3"/>
  <c r="CB157" i="3"/>
  <c r="CC157" i="3" s="1"/>
  <c r="BW157" i="3"/>
  <c r="BX157" i="3" s="1"/>
  <c r="BR157" i="3"/>
  <c r="BS157" i="3" s="1"/>
  <c r="BM157" i="3"/>
  <c r="BN157" i="3" s="1"/>
  <c r="BI157" i="3"/>
  <c r="P157" i="3"/>
  <c r="O157" i="3"/>
  <c r="N157" i="3"/>
  <c r="M157" i="3"/>
  <c r="CB156" i="3"/>
  <c r="CC156" i="3" s="1"/>
  <c r="BW156" i="3"/>
  <c r="BX156" i="3" s="1"/>
  <c r="BR156" i="3"/>
  <c r="BS156" i="3" s="1"/>
  <c r="BM156" i="3"/>
  <c r="BN156" i="3" s="1"/>
  <c r="BI156" i="3"/>
  <c r="P156" i="3"/>
  <c r="O156" i="3"/>
  <c r="N156" i="3"/>
  <c r="M156" i="3"/>
  <c r="CB155" i="3"/>
  <c r="CC155" i="3" s="1"/>
  <c r="BW155" i="3"/>
  <c r="BX155" i="3" s="1"/>
  <c r="BR155" i="3"/>
  <c r="BS155" i="3" s="1"/>
  <c r="BM155" i="3"/>
  <c r="BN155" i="3" s="1"/>
  <c r="BI155" i="3"/>
  <c r="P155" i="3"/>
  <c r="O155" i="3"/>
  <c r="N155" i="3"/>
  <c r="M155" i="3"/>
  <c r="CB154" i="3"/>
  <c r="CC154" i="3" s="1"/>
  <c r="BW154" i="3"/>
  <c r="BX154" i="3" s="1"/>
  <c r="BR154" i="3"/>
  <c r="BS154" i="3" s="1"/>
  <c r="BM154" i="3"/>
  <c r="BN154" i="3" s="1"/>
  <c r="BI154" i="3"/>
  <c r="P154" i="3"/>
  <c r="O154" i="3"/>
  <c r="N154" i="3"/>
  <c r="M154" i="3"/>
  <c r="CB153" i="3"/>
  <c r="CC153" i="3" s="1"/>
  <c r="BW153" i="3"/>
  <c r="BX153" i="3" s="1"/>
  <c r="BR153" i="3"/>
  <c r="BS153" i="3" s="1"/>
  <c r="BM153" i="3"/>
  <c r="BN153" i="3" s="1"/>
  <c r="BI153" i="3"/>
  <c r="P153" i="3"/>
  <c r="O153" i="3"/>
  <c r="N153" i="3"/>
  <c r="M153" i="3"/>
  <c r="CB152" i="3"/>
  <c r="CC152" i="3" s="1"/>
  <c r="BW152" i="3"/>
  <c r="BX152" i="3" s="1"/>
  <c r="BR152" i="3"/>
  <c r="BS152" i="3" s="1"/>
  <c r="BM152" i="3"/>
  <c r="BN152" i="3" s="1"/>
  <c r="BI152" i="3"/>
  <c r="P152" i="3"/>
  <c r="O152" i="3"/>
  <c r="N152" i="3"/>
  <c r="M152" i="3"/>
  <c r="CB151" i="3"/>
  <c r="CC151" i="3" s="1"/>
  <c r="BW151" i="3"/>
  <c r="BX151" i="3" s="1"/>
  <c r="BR151" i="3"/>
  <c r="BS151" i="3" s="1"/>
  <c r="BM151" i="3"/>
  <c r="BN151" i="3" s="1"/>
  <c r="BI151" i="3"/>
  <c r="P151" i="3"/>
  <c r="O151" i="3"/>
  <c r="N151" i="3"/>
  <c r="M151" i="3"/>
  <c r="CB150" i="3"/>
  <c r="CC150" i="3" s="1"/>
  <c r="BW150" i="3"/>
  <c r="BX150" i="3" s="1"/>
  <c r="BR150" i="3"/>
  <c r="BS150" i="3" s="1"/>
  <c r="BM150" i="3"/>
  <c r="BN150" i="3" s="1"/>
  <c r="BI150" i="3"/>
  <c r="P150" i="3"/>
  <c r="O150" i="3"/>
  <c r="N150" i="3"/>
  <c r="M150" i="3"/>
  <c r="CB149" i="3"/>
  <c r="CC149" i="3" s="1"/>
  <c r="BW149" i="3"/>
  <c r="BX149" i="3" s="1"/>
  <c r="BR149" i="3"/>
  <c r="BS149" i="3" s="1"/>
  <c r="BM149" i="3"/>
  <c r="BN149" i="3" s="1"/>
  <c r="BI149" i="3"/>
  <c r="P149" i="3"/>
  <c r="O149" i="3"/>
  <c r="N149" i="3"/>
  <c r="M149" i="3"/>
  <c r="CB148" i="3"/>
  <c r="CC148" i="3" s="1"/>
  <c r="BW148" i="3"/>
  <c r="BX148" i="3" s="1"/>
  <c r="BR148" i="3"/>
  <c r="BS148" i="3" s="1"/>
  <c r="BM148" i="3"/>
  <c r="BN148" i="3" s="1"/>
  <c r="BI148" i="3"/>
  <c r="P148" i="3"/>
  <c r="O148" i="3"/>
  <c r="N148" i="3"/>
  <c r="M148" i="3"/>
  <c r="CB147" i="3"/>
  <c r="CC147" i="3" s="1"/>
  <c r="BW147" i="3"/>
  <c r="BX147" i="3" s="1"/>
  <c r="BR147" i="3"/>
  <c r="BS147" i="3" s="1"/>
  <c r="BM147" i="3"/>
  <c r="BN147" i="3" s="1"/>
  <c r="BI147" i="3"/>
  <c r="P147" i="3"/>
  <c r="O147" i="3"/>
  <c r="N147" i="3"/>
  <c r="M147" i="3"/>
  <c r="CB146" i="3"/>
  <c r="CC146" i="3" s="1"/>
  <c r="BW146" i="3"/>
  <c r="BX146" i="3" s="1"/>
  <c r="BR146" i="3"/>
  <c r="BS146" i="3" s="1"/>
  <c r="BM146" i="3"/>
  <c r="BN146" i="3" s="1"/>
  <c r="BI146" i="3"/>
  <c r="P146" i="3"/>
  <c r="O146" i="3"/>
  <c r="N146" i="3"/>
  <c r="M146" i="3"/>
  <c r="CB145" i="3"/>
  <c r="CC145" i="3" s="1"/>
  <c r="BW145" i="3"/>
  <c r="BX145" i="3" s="1"/>
  <c r="BR145" i="3"/>
  <c r="BS145" i="3" s="1"/>
  <c r="BM145" i="3"/>
  <c r="BN145" i="3" s="1"/>
  <c r="BI145" i="3"/>
  <c r="P145" i="3"/>
  <c r="O145" i="3"/>
  <c r="N145" i="3"/>
  <c r="M145" i="3"/>
  <c r="CB144" i="3"/>
  <c r="CC144" i="3" s="1"/>
  <c r="BW144" i="3"/>
  <c r="BX144" i="3" s="1"/>
  <c r="BR144" i="3"/>
  <c r="BS144" i="3" s="1"/>
  <c r="BM144" i="3"/>
  <c r="BN144" i="3" s="1"/>
  <c r="BI144" i="3"/>
  <c r="P144" i="3"/>
  <c r="O144" i="3"/>
  <c r="N144" i="3"/>
  <c r="M144" i="3"/>
  <c r="Q144" i="3" s="1"/>
  <c r="CB143" i="3"/>
  <c r="CC143" i="3" s="1"/>
  <c r="BW143" i="3"/>
  <c r="BX143" i="3" s="1"/>
  <c r="BR143" i="3"/>
  <c r="BS143" i="3" s="1"/>
  <c r="BM143" i="3"/>
  <c r="BN143" i="3" s="1"/>
  <c r="CE143" i="3" s="1"/>
  <c r="BI143" i="3"/>
  <c r="P143" i="3"/>
  <c r="O143" i="3"/>
  <c r="N143" i="3"/>
  <c r="M143" i="3"/>
  <c r="Q143" i="3" s="1"/>
  <c r="CB142" i="3"/>
  <c r="CC142" i="3" s="1"/>
  <c r="BW142" i="3"/>
  <c r="BX142" i="3" s="1"/>
  <c r="BR142" i="3"/>
  <c r="BS142" i="3" s="1"/>
  <c r="BM142" i="3"/>
  <c r="BN142" i="3" s="1"/>
  <c r="BI142" i="3"/>
  <c r="P142" i="3"/>
  <c r="O142" i="3"/>
  <c r="N142" i="3"/>
  <c r="M142" i="3"/>
  <c r="Q142" i="3" s="1"/>
  <c r="CB141" i="3"/>
  <c r="CC141" i="3" s="1"/>
  <c r="BW141" i="3"/>
  <c r="BX141" i="3" s="1"/>
  <c r="BR141" i="3"/>
  <c r="BS141" i="3" s="1"/>
  <c r="BM141" i="3"/>
  <c r="BN141" i="3" s="1"/>
  <c r="CE141" i="3" s="1"/>
  <c r="BI141" i="3"/>
  <c r="P141" i="3"/>
  <c r="O141" i="3"/>
  <c r="N141" i="3"/>
  <c r="M141" i="3"/>
  <c r="CB140" i="3"/>
  <c r="CC140" i="3" s="1"/>
  <c r="BW140" i="3"/>
  <c r="BX140" i="3" s="1"/>
  <c r="BR140" i="3"/>
  <c r="BS140" i="3" s="1"/>
  <c r="BM140" i="3"/>
  <c r="BN140" i="3" s="1"/>
  <c r="BI140" i="3"/>
  <c r="P140" i="3"/>
  <c r="O140" i="3"/>
  <c r="N140" i="3"/>
  <c r="M140" i="3"/>
  <c r="Q140" i="3" s="1"/>
  <c r="CB139" i="3"/>
  <c r="CC139" i="3" s="1"/>
  <c r="BW139" i="3"/>
  <c r="BX139" i="3" s="1"/>
  <c r="BR139" i="3"/>
  <c r="BS139" i="3" s="1"/>
  <c r="BM139" i="3"/>
  <c r="BN139" i="3" s="1"/>
  <c r="BI139" i="3"/>
  <c r="P139" i="3"/>
  <c r="O139" i="3"/>
  <c r="N139" i="3"/>
  <c r="M139" i="3"/>
  <c r="Q139" i="3" s="1"/>
  <c r="CB138" i="3"/>
  <c r="CC138" i="3" s="1"/>
  <c r="BW138" i="3"/>
  <c r="BX138" i="3" s="1"/>
  <c r="BR138" i="3"/>
  <c r="BS138" i="3" s="1"/>
  <c r="BM138" i="3"/>
  <c r="BN138" i="3" s="1"/>
  <c r="BI138" i="3"/>
  <c r="P138" i="3"/>
  <c r="O138" i="3"/>
  <c r="N138" i="3"/>
  <c r="M138" i="3"/>
  <c r="CB137" i="3"/>
  <c r="CC137" i="3" s="1"/>
  <c r="BW137" i="3"/>
  <c r="BX137" i="3" s="1"/>
  <c r="BR137" i="3"/>
  <c r="BS137" i="3" s="1"/>
  <c r="BM137" i="3"/>
  <c r="BN137" i="3" s="1"/>
  <c r="CE137" i="3" s="1"/>
  <c r="BI137" i="3"/>
  <c r="P137" i="3"/>
  <c r="O137" i="3"/>
  <c r="N137" i="3"/>
  <c r="M137" i="3"/>
  <c r="CB136" i="3"/>
  <c r="CC136" i="3" s="1"/>
  <c r="BW136" i="3"/>
  <c r="BX136" i="3" s="1"/>
  <c r="BR136" i="3"/>
  <c r="BS136" i="3" s="1"/>
  <c r="BM136" i="3"/>
  <c r="BN136" i="3" s="1"/>
  <c r="CE136" i="3" s="1"/>
  <c r="BI136" i="3"/>
  <c r="P136" i="3"/>
  <c r="O136" i="3"/>
  <c r="N136" i="3"/>
  <c r="M136" i="3"/>
  <c r="CB135" i="3"/>
  <c r="CC135" i="3" s="1"/>
  <c r="BW135" i="3"/>
  <c r="BX135" i="3" s="1"/>
  <c r="BR135" i="3"/>
  <c r="BS135" i="3" s="1"/>
  <c r="BM135" i="3"/>
  <c r="BN135" i="3" s="1"/>
  <c r="CE135" i="3" s="1"/>
  <c r="BI135" i="3"/>
  <c r="P135" i="3"/>
  <c r="O135" i="3"/>
  <c r="N135" i="3"/>
  <c r="M135" i="3"/>
  <c r="Q135" i="3" s="1"/>
  <c r="CB134" i="3"/>
  <c r="CC134" i="3" s="1"/>
  <c r="BW134" i="3"/>
  <c r="BX134" i="3" s="1"/>
  <c r="BR134" i="3"/>
  <c r="BS134" i="3" s="1"/>
  <c r="BM134" i="3"/>
  <c r="BN134" i="3" s="1"/>
  <c r="BI134" i="3"/>
  <c r="P134" i="3"/>
  <c r="O134" i="3"/>
  <c r="N134" i="3"/>
  <c r="M134" i="3"/>
  <c r="CB133" i="3"/>
  <c r="CC133" i="3" s="1"/>
  <c r="BW133" i="3"/>
  <c r="BX133" i="3" s="1"/>
  <c r="BR133" i="3"/>
  <c r="BS133" i="3" s="1"/>
  <c r="BM133" i="3"/>
  <c r="BN133" i="3" s="1"/>
  <c r="CE133" i="3" s="1"/>
  <c r="BI133" i="3"/>
  <c r="P133" i="3"/>
  <c r="O133" i="3"/>
  <c r="N133" i="3"/>
  <c r="M133" i="3"/>
  <c r="CB132" i="3"/>
  <c r="CC132" i="3" s="1"/>
  <c r="BI132" i="3"/>
  <c r="P132" i="3"/>
  <c r="O132" i="3"/>
  <c r="N132" i="3"/>
  <c r="M132" i="3"/>
  <c r="CB131" i="3"/>
  <c r="CC131" i="3" s="1"/>
  <c r="BW131" i="3"/>
  <c r="BX131" i="3" s="1"/>
  <c r="BR131" i="3"/>
  <c r="BS131" i="3" s="1"/>
  <c r="BM131" i="3"/>
  <c r="BN131" i="3" s="1"/>
  <c r="BI131" i="3"/>
  <c r="P131" i="3"/>
  <c r="O131" i="3"/>
  <c r="N131" i="3"/>
  <c r="M131" i="3"/>
  <c r="Q131" i="3" s="1"/>
  <c r="CB130" i="3"/>
  <c r="CC130" i="3" s="1"/>
  <c r="BW130" i="3"/>
  <c r="BX130" i="3" s="1"/>
  <c r="BR130" i="3"/>
  <c r="BS130" i="3" s="1"/>
  <c r="BM130" i="3"/>
  <c r="BN130" i="3" s="1"/>
  <c r="BI130" i="3"/>
  <c r="P130" i="3"/>
  <c r="O130" i="3"/>
  <c r="N130" i="3"/>
  <c r="M130" i="3"/>
  <c r="CB129" i="3"/>
  <c r="CC129" i="3" s="1"/>
  <c r="BW129" i="3"/>
  <c r="BX129" i="3" s="1"/>
  <c r="BR129" i="3"/>
  <c r="BM129" i="3"/>
  <c r="BN129" i="3" s="1"/>
  <c r="CE129" i="3" s="1"/>
  <c r="BI129" i="3"/>
  <c r="P129" i="3"/>
  <c r="O129" i="3"/>
  <c r="N129" i="3"/>
  <c r="M129" i="3"/>
  <c r="CB128" i="3"/>
  <c r="CC128" i="3" s="1"/>
  <c r="BW128" i="3"/>
  <c r="BX128" i="3" s="1"/>
  <c r="BR128" i="3"/>
  <c r="BS128" i="3" s="1"/>
  <c r="BM128" i="3"/>
  <c r="BI128" i="3"/>
  <c r="P128" i="3"/>
  <c r="O128" i="3"/>
  <c r="N128" i="3"/>
  <c r="M128" i="3"/>
  <c r="CB127" i="3"/>
  <c r="CC127" i="3" s="1"/>
  <c r="BW127" i="3"/>
  <c r="BX127" i="3" s="1"/>
  <c r="BR127" i="3"/>
  <c r="BS127" i="3" s="1"/>
  <c r="BM127" i="3"/>
  <c r="CD127" i="3" s="1"/>
  <c r="BI127" i="3"/>
  <c r="P127" i="3"/>
  <c r="O127" i="3"/>
  <c r="N127" i="3"/>
  <c r="M127" i="3"/>
  <c r="CB126" i="3"/>
  <c r="CC126" i="3" s="1"/>
  <c r="BW126" i="3"/>
  <c r="BX126" i="3" s="1"/>
  <c r="BR126" i="3"/>
  <c r="BS126" i="3" s="1"/>
  <c r="BM126" i="3"/>
  <c r="BI126" i="3"/>
  <c r="P126" i="3"/>
  <c r="O126" i="3"/>
  <c r="N126" i="3"/>
  <c r="M126" i="3"/>
  <c r="CB125" i="3"/>
  <c r="CC125" i="3" s="1"/>
  <c r="BW125" i="3"/>
  <c r="BX125" i="3" s="1"/>
  <c r="BR125" i="3"/>
  <c r="BS125" i="3" s="1"/>
  <c r="BM125" i="3"/>
  <c r="CD125" i="3" s="1"/>
  <c r="BI125" i="3"/>
  <c r="P125" i="3"/>
  <c r="O125" i="3"/>
  <c r="N125" i="3"/>
  <c r="M125" i="3"/>
  <c r="CB124" i="3"/>
  <c r="CC124" i="3" s="1"/>
  <c r="BW124" i="3"/>
  <c r="BX124" i="3" s="1"/>
  <c r="BR124" i="3"/>
  <c r="BS124" i="3" s="1"/>
  <c r="BM124" i="3"/>
  <c r="BI124" i="3"/>
  <c r="P124" i="3"/>
  <c r="O124" i="3"/>
  <c r="N124" i="3"/>
  <c r="M124" i="3"/>
  <c r="CB123" i="3"/>
  <c r="CC123" i="3" s="1"/>
  <c r="BW123" i="3"/>
  <c r="BX123" i="3" s="1"/>
  <c r="BR123" i="3"/>
  <c r="BS123" i="3" s="1"/>
  <c r="BM123" i="3"/>
  <c r="CD123" i="3" s="1"/>
  <c r="BI123" i="3"/>
  <c r="P123" i="3"/>
  <c r="O123" i="3"/>
  <c r="N123" i="3"/>
  <c r="M123" i="3"/>
  <c r="CB122" i="3"/>
  <c r="CC122" i="3" s="1"/>
  <c r="BW122" i="3"/>
  <c r="BX122" i="3" s="1"/>
  <c r="BR122" i="3"/>
  <c r="BS122" i="3" s="1"/>
  <c r="BM122" i="3"/>
  <c r="BI122" i="3"/>
  <c r="P122" i="3"/>
  <c r="O122" i="3"/>
  <c r="N122" i="3"/>
  <c r="M122" i="3"/>
  <c r="CB121" i="3"/>
  <c r="CC121" i="3" s="1"/>
  <c r="BW121" i="3"/>
  <c r="BX121" i="3" s="1"/>
  <c r="BR121" i="3"/>
  <c r="BS121" i="3" s="1"/>
  <c r="BM121" i="3"/>
  <c r="BI121" i="3"/>
  <c r="P121" i="3"/>
  <c r="O121" i="3"/>
  <c r="N121" i="3"/>
  <c r="M121" i="3"/>
  <c r="CB120" i="3"/>
  <c r="CC120" i="3" s="1"/>
  <c r="BW120" i="3"/>
  <c r="BX120" i="3" s="1"/>
  <c r="BR120" i="3"/>
  <c r="BS120" i="3" s="1"/>
  <c r="BM120" i="3"/>
  <c r="BI120" i="3"/>
  <c r="P120" i="3"/>
  <c r="O120" i="3"/>
  <c r="N120" i="3"/>
  <c r="M120" i="3"/>
  <c r="CB119" i="3"/>
  <c r="CC119" i="3" s="1"/>
  <c r="BW119" i="3"/>
  <c r="BX119" i="3" s="1"/>
  <c r="BR119" i="3"/>
  <c r="BS119" i="3" s="1"/>
  <c r="BM119" i="3"/>
  <c r="BI119" i="3"/>
  <c r="P119" i="3"/>
  <c r="O119" i="3"/>
  <c r="N119" i="3"/>
  <c r="M119" i="3"/>
  <c r="CB118" i="3"/>
  <c r="CC118" i="3" s="1"/>
  <c r="BW118" i="3"/>
  <c r="BX118" i="3" s="1"/>
  <c r="BR118" i="3"/>
  <c r="BS118" i="3" s="1"/>
  <c r="BM118" i="3"/>
  <c r="BI118" i="3"/>
  <c r="P118" i="3"/>
  <c r="O118" i="3"/>
  <c r="N118" i="3"/>
  <c r="M118" i="3"/>
  <c r="CB117" i="3"/>
  <c r="CC117" i="3" s="1"/>
  <c r="BW117" i="3"/>
  <c r="BX117" i="3" s="1"/>
  <c r="BR117" i="3"/>
  <c r="BS117" i="3" s="1"/>
  <c r="BM117" i="3"/>
  <c r="CD117" i="3" s="1"/>
  <c r="BI117" i="3"/>
  <c r="P117" i="3"/>
  <c r="O117" i="3"/>
  <c r="N117" i="3"/>
  <c r="M117" i="3"/>
  <c r="CB116" i="3"/>
  <c r="CC116" i="3" s="1"/>
  <c r="BX116" i="3"/>
  <c r="BW116" i="3"/>
  <c r="BR116" i="3"/>
  <c r="BS116" i="3" s="1"/>
  <c r="BN116" i="3"/>
  <c r="BM116" i="3"/>
  <c r="BI116" i="3"/>
  <c r="P116" i="3"/>
  <c r="O116" i="3"/>
  <c r="N116" i="3"/>
  <c r="M116" i="3"/>
  <c r="CB115" i="3"/>
  <c r="CC115" i="3" s="1"/>
  <c r="BX115" i="3"/>
  <c r="BW115" i="3"/>
  <c r="BR115" i="3"/>
  <c r="BS115" i="3" s="1"/>
  <c r="BN115" i="3"/>
  <c r="CE115" i="3" s="1"/>
  <c r="BM115" i="3"/>
  <c r="CD115" i="3" s="1"/>
  <c r="BI115" i="3"/>
  <c r="P115" i="3"/>
  <c r="O115" i="3"/>
  <c r="N115" i="3"/>
  <c r="M115" i="3"/>
  <c r="CB114" i="3"/>
  <c r="CC114" i="3" s="1"/>
  <c r="BW114" i="3"/>
  <c r="BX114" i="3" s="1"/>
  <c r="BR114" i="3"/>
  <c r="BS114" i="3" s="1"/>
  <c r="BM114" i="3"/>
  <c r="BI114" i="3"/>
  <c r="P114" i="3"/>
  <c r="O114" i="3"/>
  <c r="N114" i="3"/>
  <c r="M114" i="3"/>
  <c r="CB113" i="3"/>
  <c r="CC113" i="3" s="1"/>
  <c r="BW113" i="3"/>
  <c r="BX113" i="3" s="1"/>
  <c r="BR113" i="3"/>
  <c r="BS113" i="3" s="1"/>
  <c r="BM113" i="3"/>
  <c r="BI113" i="3"/>
  <c r="P113" i="3"/>
  <c r="O113" i="3"/>
  <c r="N113" i="3"/>
  <c r="M113" i="3"/>
  <c r="CB112" i="3"/>
  <c r="CC112" i="3" s="1"/>
  <c r="BW112" i="3"/>
  <c r="BX112" i="3" s="1"/>
  <c r="BR112" i="3"/>
  <c r="BS112" i="3" s="1"/>
  <c r="BM112" i="3"/>
  <c r="BI112" i="3"/>
  <c r="P112" i="3"/>
  <c r="O112" i="3"/>
  <c r="N112" i="3"/>
  <c r="M112" i="3"/>
  <c r="CB111" i="3"/>
  <c r="CC111" i="3" s="1"/>
  <c r="BW111" i="3"/>
  <c r="BX111" i="3" s="1"/>
  <c r="BR111" i="3"/>
  <c r="BS111" i="3" s="1"/>
  <c r="BM111" i="3"/>
  <c r="CD111" i="3" s="1"/>
  <c r="BI111" i="3"/>
  <c r="P111" i="3"/>
  <c r="O111" i="3"/>
  <c r="N111" i="3"/>
  <c r="M111" i="3"/>
  <c r="CB110" i="3"/>
  <c r="CC110" i="3" s="1"/>
  <c r="BW110" i="3"/>
  <c r="BX110" i="3" s="1"/>
  <c r="BR110" i="3"/>
  <c r="BS110" i="3" s="1"/>
  <c r="BM110" i="3"/>
  <c r="BI110" i="3"/>
  <c r="P110" i="3"/>
  <c r="O110" i="3"/>
  <c r="N110" i="3"/>
  <c r="M110" i="3"/>
  <c r="CB109" i="3"/>
  <c r="CC109" i="3" s="1"/>
  <c r="BW109" i="3"/>
  <c r="BX109" i="3" s="1"/>
  <c r="BR109" i="3"/>
  <c r="BS109" i="3" s="1"/>
  <c r="BM109" i="3"/>
  <c r="CD109" i="3" s="1"/>
  <c r="BI109" i="3"/>
  <c r="P109" i="3"/>
  <c r="O109" i="3"/>
  <c r="N109" i="3"/>
  <c r="M109" i="3"/>
  <c r="CB108" i="3"/>
  <c r="CC108" i="3" s="1"/>
  <c r="BW108" i="3"/>
  <c r="BX108" i="3" s="1"/>
  <c r="BR108" i="3"/>
  <c r="BS108" i="3" s="1"/>
  <c r="BM108" i="3"/>
  <c r="BI108" i="3"/>
  <c r="P108" i="3"/>
  <c r="O108" i="3"/>
  <c r="N108" i="3"/>
  <c r="M108" i="3"/>
  <c r="CB107" i="3"/>
  <c r="CC107" i="3" s="1"/>
  <c r="BW107" i="3"/>
  <c r="BX107" i="3" s="1"/>
  <c r="BR107" i="3"/>
  <c r="BS107" i="3" s="1"/>
  <c r="BM107" i="3"/>
  <c r="CD107" i="3" s="1"/>
  <c r="BI107" i="3"/>
  <c r="P107" i="3"/>
  <c r="O107" i="3"/>
  <c r="N107" i="3"/>
  <c r="M107" i="3"/>
  <c r="CB106" i="3"/>
  <c r="CC106" i="3" s="1"/>
  <c r="BW106" i="3"/>
  <c r="BX106" i="3" s="1"/>
  <c r="BR106" i="3"/>
  <c r="BS106" i="3" s="1"/>
  <c r="BM106" i="3"/>
  <c r="BI106" i="3"/>
  <c r="P106" i="3"/>
  <c r="O106" i="3"/>
  <c r="N106" i="3"/>
  <c r="M106" i="3"/>
  <c r="CB105" i="3"/>
  <c r="CC105" i="3" s="1"/>
  <c r="BW105" i="3"/>
  <c r="BX105" i="3" s="1"/>
  <c r="BR105" i="3"/>
  <c r="BS105" i="3" s="1"/>
  <c r="BM105" i="3"/>
  <c r="BI105" i="3"/>
  <c r="P105" i="3"/>
  <c r="O105" i="3"/>
  <c r="N105" i="3"/>
  <c r="M105" i="3"/>
  <c r="CB104" i="3"/>
  <c r="CC104" i="3" s="1"/>
  <c r="BW104" i="3"/>
  <c r="BX104" i="3" s="1"/>
  <c r="BR104" i="3"/>
  <c r="BS104" i="3" s="1"/>
  <c r="BM104" i="3"/>
  <c r="BI104" i="3"/>
  <c r="P104" i="3"/>
  <c r="O104" i="3"/>
  <c r="N104" i="3"/>
  <c r="M104" i="3"/>
  <c r="CB103" i="3"/>
  <c r="CC103" i="3" s="1"/>
  <c r="BW103" i="3"/>
  <c r="BX103" i="3" s="1"/>
  <c r="BR103" i="3"/>
  <c r="BS103" i="3" s="1"/>
  <c r="BM103" i="3"/>
  <c r="CD103" i="3" s="1"/>
  <c r="BI103" i="3"/>
  <c r="P103" i="3"/>
  <c r="O103" i="3"/>
  <c r="N103" i="3"/>
  <c r="M103" i="3"/>
  <c r="CB102" i="3"/>
  <c r="CC102" i="3" s="1"/>
  <c r="BW102" i="3"/>
  <c r="BX102" i="3" s="1"/>
  <c r="BR102" i="3"/>
  <c r="BS102" i="3" s="1"/>
  <c r="BM102" i="3"/>
  <c r="BI102" i="3"/>
  <c r="P102" i="3"/>
  <c r="O102" i="3"/>
  <c r="N102" i="3"/>
  <c r="M102" i="3"/>
  <c r="CB101" i="3"/>
  <c r="CC101" i="3" s="1"/>
  <c r="BW101" i="3"/>
  <c r="BX101" i="3" s="1"/>
  <c r="BR101" i="3"/>
  <c r="BS101" i="3" s="1"/>
  <c r="BM101" i="3"/>
  <c r="BN101" i="3" s="1"/>
  <c r="BI101" i="3"/>
  <c r="P101" i="3"/>
  <c r="O101" i="3"/>
  <c r="N101" i="3"/>
  <c r="M101" i="3"/>
  <c r="CB100" i="3"/>
  <c r="CC100" i="3" s="1"/>
  <c r="BW100" i="3"/>
  <c r="BX100" i="3" s="1"/>
  <c r="BR100" i="3"/>
  <c r="BS100" i="3" s="1"/>
  <c r="BM100" i="3"/>
  <c r="BI100" i="3"/>
  <c r="P100" i="3"/>
  <c r="O100" i="3"/>
  <c r="N100" i="3"/>
  <c r="M100" i="3"/>
  <c r="CB99" i="3"/>
  <c r="CC99" i="3" s="1"/>
  <c r="BW99" i="3"/>
  <c r="BX99" i="3" s="1"/>
  <c r="BR99" i="3"/>
  <c r="BS99" i="3" s="1"/>
  <c r="BM99" i="3"/>
  <c r="BN99" i="3" s="1"/>
  <c r="BI99" i="3"/>
  <c r="P99" i="3"/>
  <c r="O99" i="3"/>
  <c r="N99" i="3"/>
  <c r="M99" i="3"/>
  <c r="CB98" i="3"/>
  <c r="CC98" i="3" s="1"/>
  <c r="BW98" i="3"/>
  <c r="BX98" i="3" s="1"/>
  <c r="BR98" i="3"/>
  <c r="BS98" i="3" s="1"/>
  <c r="BM98" i="3"/>
  <c r="BI98" i="3"/>
  <c r="P98" i="3"/>
  <c r="O98" i="3"/>
  <c r="N98" i="3"/>
  <c r="M98" i="3"/>
  <c r="CB97" i="3"/>
  <c r="CC97" i="3" s="1"/>
  <c r="BW97" i="3"/>
  <c r="BX97" i="3" s="1"/>
  <c r="BR97" i="3"/>
  <c r="BS97" i="3" s="1"/>
  <c r="BM97" i="3"/>
  <c r="BN97" i="3" s="1"/>
  <c r="BI97" i="3"/>
  <c r="P97" i="3"/>
  <c r="O97" i="3"/>
  <c r="N97" i="3"/>
  <c r="M97" i="3"/>
  <c r="CB96" i="3"/>
  <c r="CC96" i="3" s="1"/>
  <c r="BW96" i="3"/>
  <c r="BX96" i="3" s="1"/>
  <c r="BR96" i="3"/>
  <c r="BS96" i="3" s="1"/>
  <c r="BM96" i="3"/>
  <c r="BI96" i="3"/>
  <c r="P96" i="3"/>
  <c r="O96" i="3"/>
  <c r="N96" i="3"/>
  <c r="M96" i="3"/>
  <c r="CB95" i="3"/>
  <c r="CC95" i="3" s="1"/>
  <c r="BW95" i="3"/>
  <c r="BX95" i="3" s="1"/>
  <c r="BR95" i="3"/>
  <c r="BS95" i="3" s="1"/>
  <c r="BM95" i="3"/>
  <c r="BN95" i="3" s="1"/>
  <c r="BI95" i="3"/>
  <c r="P95" i="3"/>
  <c r="O95" i="3"/>
  <c r="N95" i="3"/>
  <c r="M95" i="3"/>
  <c r="CB94" i="3"/>
  <c r="CC94" i="3" s="1"/>
  <c r="BW94" i="3"/>
  <c r="BX94" i="3" s="1"/>
  <c r="BR94" i="3"/>
  <c r="BS94" i="3" s="1"/>
  <c r="BM94" i="3"/>
  <c r="CD94" i="3" s="1"/>
  <c r="BI94" i="3"/>
  <c r="P94" i="3"/>
  <c r="O94" i="3"/>
  <c r="N94" i="3"/>
  <c r="M94" i="3"/>
  <c r="CB93" i="3"/>
  <c r="CC93" i="3" s="1"/>
  <c r="BW93" i="3"/>
  <c r="BX93" i="3" s="1"/>
  <c r="BR93" i="3"/>
  <c r="BS93" i="3" s="1"/>
  <c r="BM93" i="3"/>
  <c r="BN93" i="3" s="1"/>
  <c r="BI93" i="3"/>
  <c r="P93" i="3"/>
  <c r="O93" i="3"/>
  <c r="N93" i="3"/>
  <c r="M93" i="3"/>
  <c r="CB92" i="3"/>
  <c r="CC92" i="3" s="1"/>
  <c r="BW92" i="3"/>
  <c r="BX92" i="3" s="1"/>
  <c r="BR92" i="3"/>
  <c r="BS92" i="3" s="1"/>
  <c r="BM92" i="3"/>
  <c r="CD92" i="3" s="1"/>
  <c r="BI92" i="3"/>
  <c r="P92" i="3"/>
  <c r="O92" i="3"/>
  <c r="N92" i="3"/>
  <c r="M92" i="3"/>
  <c r="CB91" i="3"/>
  <c r="CC91" i="3" s="1"/>
  <c r="BW91" i="3"/>
  <c r="BX91" i="3" s="1"/>
  <c r="BR91" i="3"/>
  <c r="BS91" i="3" s="1"/>
  <c r="BM91" i="3"/>
  <c r="BN91" i="3" s="1"/>
  <c r="BI91" i="3"/>
  <c r="P91" i="3"/>
  <c r="O91" i="3"/>
  <c r="N91" i="3"/>
  <c r="M91" i="3"/>
  <c r="CB90" i="3"/>
  <c r="CC90" i="3" s="1"/>
  <c r="BW90" i="3"/>
  <c r="BX90" i="3" s="1"/>
  <c r="BR90" i="3"/>
  <c r="BS90" i="3" s="1"/>
  <c r="BM90" i="3"/>
  <c r="CD90" i="3" s="1"/>
  <c r="BI90" i="3"/>
  <c r="P90" i="3"/>
  <c r="O90" i="3"/>
  <c r="N90" i="3"/>
  <c r="M90" i="3"/>
  <c r="CB89" i="3"/>
  <c r="CC89" i="3" s="1"/>
  <c r="BW89" i="3"/>
  <c r="BX89" i="3" s="1"/>
  <c r="BR89" i="3"/>
  <c r="BS89" i="3" s="1"/>
  <c r="BM89" i="3"/>
  <c r="BN89" i="3" s="1"/>
  <c r="BI89" i="3"/>
  <c r="P89" i="3"/>
  <c r="O89" i="3"/>
  <c r="N89" i="3"/>
  <c r="M89" i="3"/>
  <c r="CB88" i="3"/>
  <c r="CC88" i="3" s="1"/>
  <c r="BW88" i="3"/>
  <c r="BX88" i="3" s="1"/>
  <c r="BR88" i="3"/>
  <c r="BS88" i="3" s="1"/>
  <c r="BM88" i="3"/>
  <c r="CD88" i="3" s="1"/>
  <c r="BI88" i="3"/>
  <c r="P88" i="3"/>
  <c r="O88" i="3"/>
  <c r="N88" i="3"/>
  <c r="M88" i="3"/>
  <c r="CB87" i="3"/>
  <c r="CC87" i="3" s="1"/>
  <c r="BW87" i="3"/>
  <c r="BX87" i="3" s="1"/>
  <c r="BR87" i="3"/>
  <c r="BS87" i="3" s="1"/>
  <c r="BM87" i="3"/>
  <c r="BN87" i="3" s="1"/>
  <c r="BI87" i="3"/>
  <c r="P87" i="3"/>
  <c r="O87" i="3"/>
  <c r="N87" i="3"/>
  <c r="M87" i="3"/>
  <c r="CB86" i="3"/>
  <c r="CC86" i="3" s="1"/>
  <c r="BW86" i="3"/>
  <c r="BX86" i="3" s="1"/>
  <c r="BR86" i="3"/>
  <c r="BS86" i="3" s="1"/>
  <c r="BM86" i="3"/>
  <c r="CD86" i="3" s="1"/>
  <c r="BI86" i="3"/>
  <c r="P86" i="3"/>
  <c r="O86" i="3"/>
  <c r="N86" i="3"/>
  <c r="M86" i="3"/>
  <c r="CB85" i="3"/>
  <c r="CC85" i="3" s="1"/>
  <c r="BW85" i="3"/>
  <c r="BX85" i="3" s="1"/>
  <c r="BR85" i="3"/>
  <c r="BS85" i="3" s="1"/>
  <c r="BM85" i="3"/>
  <c r="BN85" i="3" s="1"/>
  <c r="BI85" i="3"/>
  <c r="P85" i="3"/>
  <c r="O85" i="3"/>
  <c r="N85" i="3"/>
  <c r="M85" i="3"/>
  <c r="CB84" i="3"/>
  <c r="CC84" i="3" s="1"/>
  <c r="BW84" i="3"/>
  <c r="BX84" i="3" s="1"/>
  <c r="BR84" i="3"/>
  <c r="BS84" i="3" s="1"/>
  <c r="BM84" i="3"/>
  <c r="CD84" i="3" s="1"/>
  <c r="BI84" i="3"/>
  <c r="P84" i="3"/>
  <c r="O84" i="3"/>
  <c r="N84" i="3"/>
  <c r="M84" i="3"/>
  <c r="CB83" i="3"/>
  <c r="CC83" i="3" s="1"/>
  <c r="BW83" i="3"/>
  <c r="BX83" i="3" s="1"/>
  <c r="BR83" i="3"/>
  <c r="BS83" i="3" s="1"/>
  <c r="BM83" i="3"/>
  <c r="BI83" i="3"/>
  <c r="P83" i="3"/>
  <c r="O83" i="3"/>
  <c r="N83" i="3"/>
  <c r="M83" i="3"/>
  <c r="CB82" i="3"/>
  <c r="CC82" i="3" s="1"/>
  <c r="BW82" i="3"/>
  <c r="BX82" i="3" s="1"/>
  <c r="BR82" i="3"/>
  <c r="BS82" i="3" s="1"/>
  <c r="BM82" i="3"/>
  <c r="BI82" i="3"/>
  <c r="P82" i="3"/>
  <c r="O82" i="3"/>
  <c r="N82" i="3"/>
  <c r="M82" i="3"/>
  <c r="CB81" i="3"/>
  <c r="CC81" i="3" s="1"/>
  <c r="BW81" i="3"/>
  <c r="BX81" i="3" s="1"/>
  <c r="BR81" i="3"/>
  <c r="BS81" i="3" s="1"/>
  <c r="BN81" i="3"/>
  <c r="BM81" i="3"/>
  <c r="BI81" i="3"/>
  <c r="P81" i="3"/>
  <c r="O81" i="3"/>
  <c r="N81" i="3"/>
  <c r="M81" i="3"/>
  <c r="CB80" i="3"/>
  <c r="CC80" i="3" s="1"/>
  <c r="BX80" i="3"/>
  <c r="BW80" i="3"/>
  <c r="BR80" i="3"/>
  <c r="BS80" i="3" s="1"/>
  <c r="BM80" i="3"/>
  <c r="CD80" i="3" s="1"/>
  <c r="BI80" i="3"/>
  <c r="P80" i="3"/>
  <c r="O80" i="3"/>
  <c r="N80" i="3"/>
  <c r="M80" i="3"/>
  <c r="CB79" i="3"/>
  <c r="CC79" i="3" s="1"/>
  <c r="BW79" i="3"/>
  <c r="BX79" i="3" s="1"/>
  <c r="BR79" i="3"/>
  <c r="BS79" i="3" s="1"/>
  <c r="BM79" i="3"/>
  <c r="BI79" i="3"/>
  <c r="P79" i="3"/>
  <c r="O79" i="3"/>
  <c r="N79" i="3"/>
  <c r="M79" i="3"/>
  <c r="CB78" i="3"/>
  <c r="CC78" i="3" s="1"/>
  <c r="BW78" i="3"/>
  <c r="BX78" i="3" s="1"/>
  <c r="BR78" i="3"/>
  <c r="BS78" i="3" s="1"/>
  <c r="BM78" i="3"/>
  <c r="BI78" i="3"/>
  <c r="P78" i="3"/>
  <c r="O78" i="3"/>
  <c r="N78" i="3"/>
  <c r="M78" i="3"/>
  <c r="CB77" i="3"/>
  <c r="CC77" i="3" s="1"/>
  <c r="BW77" i="3"/>
  <c r="BX77" i="3" s="1"/>
  <c r="BR77" i="3"/>
  <c r="BS77" i="3" s="1"/>
  <c r="BN77" i="3"/>
  <c r="BM77" i="3"/>
  <c r="BI77" i="3"/>
  <c r="P77" i="3"/>
  <c r="O77" i="3"/>
  <c r="N77" i="3"/>
  <c r="M77" i="3"/>
  <c r="CC76" i="3"/>
  <c r="CB76" i="3"/>
  <c r="BW76" i="3"/>
  <c r="BX76" i="3" s="1"/>
  <c r="BR76" i="3"/>
  <c r="BS76" i="3" s="1"/>
  <c r="BM76" i="3"/>
  <c r="BI76" i="3"/>
  <c r="P76" i="3"/>
  <c r="O76" i="3"/>
  <c r="N76" i="3"/>
  <c r="M76" i="3"/>
  <c r="CE75" i="3"/>
  <c r="CB75" i="3"/>
  <c r="CC75" i="3" s="1"/>
  <c r="BR75" i="3"/>
  <c r="BM75" i="3"/>
  <c r="BI75" i="3"/>
  <c r="P75" i="3"/>
  <c r="O75" i="3"/>
  <c r="N75" i="3"/>
  <c r="M75" i="3"/>
  <c r="CB74" i="3"/>
  <c r="CC74" i="3" s="1"/>
  <c r="BW74" i="3"/>
  <c r="BX74" i="3" s="1"/>
  <c r="BR74" i="3"/>
  <c r="BS74" i="3" s="1"/>
  <c r="BM74" i="3"/>
  <c r="BN74" i="3" s="1"/>
  <c r="BI74" i="3"/>
  <c r="P74" i="3"/>
  <c r="O74" i="3"/>
  <c r="N74" i="3"/>
  <c r="M74" i="3"/>
  <c r="CB73" i="3"/>
  <c r="CC73" i="3" s="1"/>
  <c r="BW73" i="3"/>
  <c r="BX73" i="3" s="1"/>
  <c r="BR73" i="3"/>
  <c r="BS73" i="3" s="1"/>
  <c r="BM73" i="3"/>
  <c r="BN73" i="3" s="1"/>
  <c r="BI73" i="3"/>
  <c r="P73" i="3"/>
  <c r="O73" i="3"/>
  <c r="N73" i="3"/>
  <c r="M73" i="3"/>
  <c r="CB72" i="3"/>
  <c r="CC72" i="3" s="1"/>
  <c r="BW72" i="3"/>
  <c r="BX72" i="3" s="1"/>
  <c r="BS72" i="3"/>
  <c r="BR72" i="3"/>
  <c r="BM72" i="3"/>
  <c r="CD72" i="3" s="1"/>
  <c r="BI72" i="3"/>
  <c r="P72" i="3"/>
  <c r="O72" i="3"/>
  <c r="N72" i="3"/>
  <c r="M72" i="3"/>
  <c r="CB71" i="3"/>
  <c r="CC71" i="3" s="1"/>
  <c r="BW71" i="3"/>
  <c r="BX71" i="3" s="1"/>
  <c r="BS71" i="3"/>
  <c r="BR71" i="3"/>
  <c r="BM71" i="3"/>
  <c r="BI71" i="3"/>
  <c r="P71" i="3"/>
  <c r="O71" i="3"/>
  <c r="N71" i="3"/>
  <c r="M71" i="3"/>
  <c r="CB70" i="3"/>
  <c r="CC70" i="3" s="1"/>
  <c r="BW70" i="3"/>
  <c r="BX70" i="3" s="1"/>
  <c r="BR70" i="3"/>
  <c r="BS70" i="3" s="1"/>
  <c r="BN70" i="3"/>
  <c r="BM70" i="3"/>
  <c r="BI70" i="3"/>
  <c r="P70" i="3"/>
  <c r="O70" i="3"/>
  <c r="N70" i="3"/>
  <c r="M70" i="3"/>
  <c r="CB69" i="3"/>
  <c r="CC69" i="3" s="1"/>
  <c r="BW69" i="3"/>
  <c r="BX69" i="3" s="1"/>
  <c r="BR69" i="3"/>
  <c r="BS69" i="3" s="1"/>
  <c r="BM69" i="3"/>
  <c r="BN69" i="3" s="1"/>
  <c r="BI69" i="3"/>
  <c r="P69" i="3"/>
  <c r="O69" i="3"/>
  <c r="N69" i="3"/>
  <c r="M69" i="3"/>
  <c r="CB68" i="3"/>
  <c r="CC68" i="3" s="1"/>
  <c r="BW68" i="3"/>
  <c r="BX68" i="3" s="1"/>
  <c r="BR68" i="3"/>
  <c r="BS68" i="3" s="1"/>
  <c r="BN68" i="3"/>
  <c r="BM68" i="3"/>
  <c r="BI68" i="3"/>
  <c r="P68" i="3"/>
  <c r="O68" i="3"/>
  <c r="N68" i="3"/>
  <c r="M68" i="3"/>
  <c r="CB67" i="3"/>
  <c r="CC67" i="3" s="1"/>
  <c r="BW67" i="3"/>
  <c r="BX67" i="3" s="1"/>
  <c r="BR67" i="3"/>
  <c r="BS67" i="3" s="1"/>
  <c r="BM67" i="3"/>
  <c r="BN67" i="3" s="1"/>
  <c r="BI67" i="3"/>
  <c r="P67" i="3"/>
  <c r="O67" i="3"/>
  <c r="N67" i="3"/>
  <c r="M67" i="3"/>
  <c r="CB66" i="3"/>
  <c r="CC66" i="3" s="1"/>
  <c r="BW66" i="3"/>
  <c r="BX66" i="3" s="1"/>
  <c r="BS66" i="3"/>
  <c r="BR66" i="3"/>
  <c r="BM66" i="3"/>
  <c r="BI66" i="3"/>
  <c r="P66" i="3"/>
  <c r="O66" i="3"/>
  <c r="N66" i="3"/>
  <c r="M66" i="3"/>
  <c r="BI65" i="3"/>
  <c r="P65" i="3"/>
  <c r="O65" i="3"/>
  <c r="N65" i="3"/>
  <c r="M65" i="3"/>
  <c r="CB64" i="3"/>
  <c r="CC64" i="3" s="1"/>
  <c r="BX64" i="3"/>
  <c r="BW64" i="3"/>
  <c r="BR64" i="3"/>
  <c r="BS64" i="3" s="1"/>
  <c r="BM64" i="3"/>
  <c r="BI64" i="3"/>
  <c r="P64" i="3"/>
  <c r="O64" i="3"/>
  <c r="N64" i="3"/>
  <c r="M64" i="3"/>
  <c r="CB63" i="3"/>
  <c r="CC63" i="3" s="1"/>
  <c r="BW63" i="3"/>
  <c r="BX63" i="3" s="1"/>
  <c r="BR63" i="3"/>
  <c r="BS63" i="3" s="1"/>
  <c r="BN63" i="3"/>
  <c r="BM63" i="3"/>
  <c r="BI63" i="3"/>
  <c r="P63" i="3"/>
  <c r="O63" i="3"/>
  <c r="N63" i="3"/>
  <c r="M63" i="3"/>
  <c r="CB62" i="3"/>
  <c r="CC62" i="3" s="1"/>
  <c r="BW62" i="3"/>
  <c r="BX62" i="3" s="1"/>
  <c r="BR62" i="3"/>
  <c r="BS62" i="3" s="1"/>
  <c r="BM62" i="3"/>
  <c r="BN62" i="3" s="1"/>
  <c r="BI62" i="3"/>
  <c r="P62" i="3"/>
  <c r="O62" i="3"/>
  <c r="N62" i="3"/>
  <c r="M62" i="3"/>
  <c r="CB61" i="3"/>
  <c r="CC61" i="3" s="1"/>
  <c r="BX61" i="3"/>
  <c r="BW61" i="3"/>
  <c r="BR61" i="3"/>
  <c r="BS61" i="3" s="1"/>
  <c r="BM61" i="3"/>
  <c r="BN61" i="3" s="1"/>
  <c r="BI61" i="3"/>
  <c r="P61" i="3"/>
  <c r="O61" i="3"/>
  <c r="N61" i="3"/>
  <c r="M61" i="3"/>
  <c r="CD60" i="3"/>
  <c r="CB60" i="3"/>
  <c r="CC60" i="3" s="1"/>
  <c r="BW60" i="3"/>
  <c r="BX60" i="3" s="1"/>
  <c r="BS60" i="3"/>
  <c r="BR60" i="3"/>
  <c r="BM60" i="3"/>
  <c r="BN60" i="3" s="1"/>
  <c r="BI60" i="3"/>
  <c r="P60" i="3"/>
  <c r="O60" i="3"/>
  <c r="N60" i="3"/>
  <c r="M60" i="3"/>
  <c r="CC59" i="3"/>
  <c r="CB59" i="3"/>
  <c r="BW59" i="3"/>
  <c r="BX59" i="3" s="1"/>
  <c r="BR59" i="3"/>
  <c r="BS59" i="3" s="1"/>
  <c r="BM59" i="3"/>
  <c r="BI59" i="3"/>
  <c r="P59" i="3"/>
  <c r="O59" i="3"/>
  <c r="N59" i="3"/>
  <c r="M59" i="3"/>
  <c r="CB58" i="3"/>
  <c r="CC58" i="3" s="1"/>
  <c r="BW58" i="3"/>
  <c r="BX58" i="3" s="1"/>
  <c r="BR58" i="3"/>
  <c r="BS58" i="3" s="1"/>
  <c r="BM58" i="3"/>
  <c r="BN58" i="3" s="1"/>
  <c r="BI58" i="3"/>
  <c r="P58" i="3"/>
  <c r="O58" i="3"/>
  <c r="N58" i="3"/>
  <c r="M58" i="3"/>
  <c r="CB57" i="3"/>
  <c r="CC57" i="3" s="1"/>
  <c r="BW57" i="3"/>
  <c r="BX57" i="3" s="1"/>
  <c r="BR57" i="3"/>
  <c r="BS57" i="3" s="1"/>
  <c r="BM57" i="3"/>
  <c r="BN57" i="3" s="1"/>
  <c r="BI57" i="3"/>
  <c r="P57" i="3"/>
  <c r="O57" i="3"/>
  <c r="N57" i="3"/>
  <c r="M57" i="3"/>
  <c r="CB56" i="3"/>
  <c r="CC56" i="3" s="1"/>
  <c r="BW56" i="3"/>
  <c r="BX56" i="3" s="1"/>
  <c r="BR56" i="3"/>
  <c r="BS56" i="3" s="1"/>
  <c r="BM56" i="3"/>
  <c r="BN56" i="3" s="1"/>
  <c r="CE56" i="3" s="1"/>
  <c r="BI56" i="3"/>
  <c r="P56" i="3"/>
  <c r="O56" i="3"/>
  <c r="N56" i="3"/>
  <c r="M56" i="3"/>
  <c r="CB55" i="3"/>
  <c r="CC55" i="3" s="1"/>
  <c r="BW55" i="3"/>
  <c r="BX55" i="3" s="1"/>
  <c r="BR55" i="3"/>
  <c r="BS55" i="3" s="1"/>
  <c r="BM55" i="3"/>
  <c r="BN55" i="3" s="1"/>
  <c r="BI55" i="3"/>
  <c r="P55" i="3"/>
  <c r="O55" i="3"/>
  <c r="N55" i="3"/>
  <c r="M55" i="3"/>
  <c r="CB54" i="3"/>
  <c r="CC54" i="3" s="1"/>
  <c r="BW54" i="3"/>
  <c r="BX54" i="3" s="1"/>
  <c r="BR54" i="3"/>
  <c r="BS54" i="3" s="1"/>
  <c r="BM54" i="3"/>
  <c r="BN54" i="3" s="1"/>
  <c r="BI54" i="3"/>
  <c r="P54" i="3"/>
  <c r="O54" i="3"/>
  <c r="N54" i="3"/>
  <c r="M54" i="3"/>
  <c r="CB53" i="3"/>
  <c r="CC53" i="3" s="1"/>
  <c r="BW53" i="3"/>
  <c r="BX53" i="3" s="1"/>
  <c r="BR53" i="3"/>
  <c r="BS53" i="3" s="1"/>
  <c r="BM53" i="3"/>
  <c r="BN53" i="3" s="1"/>
  <c r="BI53" i="3"/>
  <c r="P53" i="3"/>
  <c r="O53" i="3"/>
  <c r="N53" i="3"/>
  <c r="M53" i="3"/>
  <c r="CB52" i="3"/>
  <c r="CC52" i="3" s="1"/>
  <c r="BW52" i="3"/>
  <c r="BX52" i="3" s="1"/>
  <c r="BR52" i="3"/>
  <c r="BS52" i="3" s="1"/>
  <c r="BM52" i="3"/>
  <c r="BN52" i="3" s="1"/>
  <c r="CE52" i="3" s="1"/>
  <c r="BI52" i="3"/>
  <c r="P52" i="3"/>
  <c r="O52" i="3"/>
  <c r="N52" i="3"/>
  <c r="M52" i="3"/>
  <c r="CB51" i="3"/>
  <c r="CC51" i="3" s="1"/>
  <c r="BW51" i="3"/>
  <c r="BX51" i="3" s="1"/>
  <c r="BR51" i="3"/>
  <c r="BS51" i="3" s="1"/>
  <c r="BM51" i="3"/>
  <c r="BN51" i="3" s="1"/>
  <c r="BI51" i="3"/>
  <c r="P51" i="3"/>
  <c r="O51" i="3"/>
  <c r="N51" i="3"/>
  <c r="M51" i="3"/>
  <c r="CB50" i="3"/>
  <c r="CC50" i="3" s="1"/>
  <c r="BW50" i="3"/>
  <c r="BX50" i="3" s="1"/>
  <c r="BR50" i="3"/>
  <c r="BS50" i="3" s="1"/>
  <c r="BM50" i="3"/>
  <c r="BN50" i="3" s="1"/>
  <c r="BI50" i="3"/>
  <c r="P50" i="3"/>
  <c r="O50" i="3"/>
  <c r="N50" i="3"/>
  <c r="M50" i="3"/>
  <c r="CB49" i="3"/>
  <c r="CC49" i="3" s="1"/>
  <c r="BW49" i="3"/>
  <c r="BX49" i="3" s="1"/>
  <c r="BR49" i="3"/>
  <c r="BS49" i="3" s="1"/>
  <c r="BM49" i="3"/>
  <c r="BN49" i="3" s="1"/>
  <c r="BI49" i="3"/>
  <c r="P49" i="3"/>
  <c r="O49" i="3"/>
  <c r="N49" i="3"/>
  <c r="M49" i="3"/>
  <c r="CB48" i="3"/>
  <c r="CC48" i="3" s="1"/>
  <c r="BW48" i="3"/>
  <c r="BX48" i="3" s="1"/>
  <c r="BR48" i="3"/>
  <c r="BS48" i="3" s="1"/>
  <c r="BM48" i="3"/>
  <c r="BN48" i="3" s="1"/>
  <c r="BI48" i="3"/>
  <c r="P48" i="3"/>
  <c r="O48" i="3"/>
  <c r="N48" i="3"/>
  <c r="M48" i="3"/>
  <c r="CB47" i="3"/>
  <c r="CC47" i="3" s="1"/>
  <c r="BW47" i="3"/>
  <c r="BX47" i="3" s="1"/>
  <c r="BR47" i="3"/>
  <c r="BS47" i="3" s="1"/>
  <c r="BM47" i="3"/>
  <c r="BN47" i="3" s="1"/>
  <c r="BI47" i="3"/>
  <c r="P47" i="3"/>
  <c r="O47" i="3"/>
  <c r="N47" i="3"/>
  <c r="M47" i="3"/>
  <c r="CB46" i="3"/>
  <c r="CC46" i="3" s="1"/>
  <c r="BW46" i="3"/>
  <c r="BX46" i="3" s="1"/>
  <c r="BR46" i="3"/>
  <c r="BS46" i="3" s="1"/>
  <c r="BM46" i="3"/>
  <c r="BN46" i="3" s="1"/>
  <c r="BI46" i="3"/>
  <c r="P46" i="3"/>
  <c r="O46" i="3"/>
  <c r="N46" i="3"/>
  <c r="M46" i="3"/>
  <c r="CB45" i="3"/>
  <c r="CC45" i="3" s="1"/>
  <c r="BW45" i="3"/>
  <c r="BX45" i="3" s="1"/>
  <c r="BR45" i="3"/>
  <c r="BS45" i="3" s="1"/>
  <c r="BM45" i="3"/>
  <c r="BN45" i="3" s="1"/>
  <c r="BI45" i="3"/>
  <c r="P45" i="3"/>
  <c r="O45" i="3"/>
  <c r="N45" i="3"/>
  <c r="M45" i="3"/>
  <c r="CB44" i="3"/>
  <c r="CC44" i="3" s="1"/>
  <c r="BW44" i="3"/>
  <c r="BX44" i="3" s="1"/>
  <c r="BR44" i="3"/>
  <c r="BS44" i="3" s="1"/>
  <c r="BM44" i="3"/>
  <c r="BN44" i="3" s="1"/>
  <c r="BI44" i="3"/>
  <c r="P44" i="3"/>
  <c r="O44" i="3"/>
  <c r="N44" i="3"/>
  <c r="M44" i="3"/>
  <c r="CB43" i="3"/>
  <c r="CC43" i="3" s="1"/>
  <c r="BW43" i="3"/>
  <c r="BX43" i="3" s="1"/>
  <c r="BR43" i="3"/>
  <c r="BS43" i="3" s="1"/>
  <c r="BM43" i="3"/>
  <c r="BN43" i="3" s="1"/>
  <c r="BI43" i="3"/>
  <c r="P43" i="3"/>
  <c r="O43" i="3"/>
  <c r="N43" i="3"/>
  <c r="M43" i="3"/>
  <c r="Q43" i="3" s="1"/>
  <c r="CB42" i="3"/>
  <c r="CC42" i="3" s="1"/>
  <c r="BW42" i="3"/>
  <c r="BX42" i="3" s="1"/>
  <c r="BR42" i="3"/>
  <c r="BS42" i="3" s="1"/>
  <c r="BM42" i="3"/>
  <c r="BN42" i="3" s="1"/>
  <c r="BI42" i="3"/>
  <c r="P42" i="3"/>
  <c r="O42" i="3"/>
  <c r="N42" i="3"/>
  <c r="M42" i="3"/>
  <c r="CB41" i="3"/>
  <c r="CC41" i="3" s="1"/>
  <c r="BW41" i="3"/>
  <c r="BX41" i="3" s="1"/>
  <c r="BR41" i="3"/>
  <c r="BN41" i="3"/>
  <c r="BM41" i="3"/>
  <c r="BI41" i="3"/>
  <c r="P41" i="3"/>
  <c r="O41" i="3"/>
  <c r="N41" i="3"/>
  <c r="M41" i="3"/>
  <c r="CB40" i="3"/>
  <c r="BW40" i="3"/>
  <c r="BR40" i="3"/>
  <c r="BS40" i="3" s="1"/>
  <c r="BM40" i="3"/>
  <c r="BN40" i="3" s="1"/>
  <c r="BI40" i="3"/>
  <c r="P40" i="3"/>
  <c r="O40" i="3"/>
  <c r="N40" i="3"/>
  <c r="M40" i="3"/>
  <c r="CB39" i="3"/>
  <c r="CC39" i="3" s="1"/>
  <c r="BX39" i="3"/>
  <c r="BW39" i="3"/>
  <c r="BR39" i="3"/>
  <c r="BS39" i="3" s="1"/>
  <c r="BM39" i="3"/>
  <c r="CD39" i="3" s="1"/>
  <c r="BI39" i="3"/>
  <c r="P39" i="3"/>
  <c r="O39" i="3"/>
  <c r="N39" i="3"/>
  <c r="M39" i="3"/>
  <c r="CB38" i="3"/>
  <c r="CC38" i="3" s="1"/>
  <c r="BW38" i="3"/>
  <c r="BX38" i="3" s="1"/>
  <c r="BR38" i="3"/>
  <c r="BS38" i="3" s="1"/>
  <c r="BN38" i="3"/>
  <c r="BM38" i="3"/>
  <c r="BI38" i="3"/>
  <c r="P38" i="3"/>
  <c r="O38" i="3"/>
  <c r="N38" i="3"/>
  <c r="M38" i="3"/>
  <c r="CB37" i="3"/>
  <c r="CC37" i="3" s="1"/>
  <c r="BW37" i="3"/>
  <c r="BX37" i="3" s="1"/>
  <c r="BS37" i="3"/>
  <c r="BR37" i="3"/>
  <c r="BM37" i="3"/>
  <c r="BI37" i="3"/>
  <c r="P37" i="3"/>
  <c r="O37" i="3"/>
  <c r="N37" i="3"/>
  <c r="M37" i="3"/>
  <c r="CC36" i="3"/>
  <c r="CB36" i="3"/>
  <c r="BW36" i="3"/>
  <c r="BX36" i="3" s="1"/>
  <c r="BR36" i="3"/>
  <c r="BS36" i="3" s="1"/>
  <c r="BM36" i="3"/>
  <c r="BI36" i="3"/>
  <c r="P36" i="3"/>
  <c r="O36" i="3"/>
  <c r="N36" i="3"/>
  <c r="M36" i="3"/>
  <c r="CB35" i="3"/>
  <c r="CC35" i="3" s="1"/>
  <c r="BX35" i="3"/>
  <c r="BW35" i="3"/>
  <c r="BR35" i="3"/>
  <c r="BS35" i="3" s="1"/>
  <c r="BM35" i="3"/>
  <c r="BN35" i="3" s="1"/>
  <c r="BI35" i="3"/>
  <c r="P35" i="3"/>
  <c r="O35" i="3"/>
  <c r="N35" i="3"/>
  <c r="M35" i="3"/>
  <c r="CB34" i="3"/>
  <c r="CC34" i="3" s="1"/>
  <c r="BW34" i="3"/>
  <c r="BX34" i="3" s="1"/>
  <c r="BR34" i="3"/>
  <c r="BS34" i="3" s="1"/>
  <c r="BN34" i="3"/>
  <c r="BM34" i="3"/>
  <c r="BI34" i="3"/>
  <c r="P34" i="3"/>
  <c r="O34" i="3"/>
  <c r="N34" i="3"/>
  <c r="M34" i="3"/>
  <c r="CB33" i="3"/>
  <c r="CC33" i="3" s="1"/>
  <c r="BW33" i="3"/>
  <c r="BX33" i="3" s="1"/>
  <c r="BS33" i="3"/>
  <c r="BR33" i="3"/>
  <c r="BM33" i="3"/>
  <c r="CD33" i="3" s="1"/>
  <c r="BI33" i="3"/>
  <c r="P33" i="3"/>
  <c r="O33" i="3"/>
  <c r="N33" i="3"/>
  <c r="M33" i="3"/>
  <c r="CC32" i="3"/>
  <c r="CB32" i="3"/>
  <c r="BW32" i="3"/>
  <c r="BX32" i="3" s="1"/>
  <c r="BR32" i="3"/>
  <c r="BS32" i="3" s="1"/>
  <c r="BM32" i="3"/>
  <c r="BI32" i="3"/>
  <c r="P32" i="3"/>
  <c r="O32" i="3"/>
  <c r="N32" i="3"/>
  <c r="M32" i="3"/>
  <c r="CB31" i="3"/>
  <c r="CC31" i="3" s="1"/>
  <c r="BX31" i="3"/>
  <c r="BW31" i="3"/>
  <c r="BR31" i="3"/>
  <c r="BS31" i="3" s="1"/>
  <c r="BM31" i="3"/>
  <c r="BN31" i="3" s="1"/>
  <c r="BI31" i="3"/>
  <c r="P31" i="3"/>
  <c r="O31" i="3"/>
  <c r="N31" i="3"/>
  <c r="M31" i="3"/>
  <c r="CB30" i="3"/>
  <c r="CC30" i="3" s="1"/>
  <c r="BW30" i="3"/>
  <c r="BX30" i="3" s="1"/>
  <c r="BR30" i="3"/>
  <c r="BS30" i="3" s="1"/>
  <c r="BN30" i="3"/>
  <c r="BM30" i="3"/>
  <c r="BI30" i="3"/>
  <c r="P30" i="3"/>
  <c r="O30" i="3"/>
  <c r="N30" i="3"/>
  <c r="M30" i="3"/>
  <c r="CB29" i="3"/>
  <c r="CC29" i="3" s="1"/>
  <c r="BW29" i="3"/>
  <c r="BX29" i="3" s="1"/>
  <c r="BS29" i="3"/>
  <c r="BR29" i="3"/>
  <c r="BM29" i="3"/>
  <c r="CD29" i="3" s="1"/>
  <c r="BI29" i="3"/>
  <c r="P29" i="3"/>
  <c r="O29" i="3"/>
  <c r="N29" i="3"/>
  <c r="M29" i="3"/>
  <c r="CC28" i="3"/>
  <c r="CB28" i="3"/>
  <c r="BW28" i="3"/>
  <c r="BX28" i="3" s="1"/>
  <c r="BR28" i="3"/>
  <c r="BS28" i="3" s="1"/>
  <c r="BM28" i="3"/>
  <c r="BI28" i="3"/>
  <c r="P28" i="3"/>
  <c r="O28" i="3"/>
  <c r="N28" i="3"/>
  <c r="M28" i="3"/>
  <c r="CB27" i="3"/>
  <c r="CC27" i="3" s="1"/>
  <c r="BX27" i="3"/>
  <c r="BW27" i="3"/>
  <c r="BR27" i="3"/>
  <c r="BS27" i="3" s="1"/>
  <c r="BM27" i="3"/>
  <c r="BN27" i="3" s="1"/>
  <c r="BI27" i="3"/>
  <c r="P27" i="3"/>
  <c r="O27" i="3"/>
  <c r="N27" i="3"/>
  <c r="M27" i="3"/>
  <c r="CB26" i="3"/>
  <c r="CC26" i="3" s="1"/>
  <c r="BW26" i="3"/>
  <c r="BX26" i="3" s="1"/>
  <c r="BR26" i="3"/>
  <c r="BS26" i="3" s="1"/>
  <c r="BN26" i="3"/>
  <c r="BM26" i="3"/>
  <c r="BI26" i="3"/>
  <c r="P26" i="3"/>
  <c r="O26" i="3"/>
  <c r="N26" i="3"/>
  <c r="M26" i="3"/>
  <c r="CB25" i="3"/>
  <c r="CC25" i="3" s="1"/>
  <c r="BW25" i="3"/>
  <c r="BX25" i="3" s="1"/>
  <c r="BS25" i="3"/>
  <c r="BR25" i="3"/>
  <c r="BM25" i="3"/>
  <c r="CD25" i="3" s="1"/>
  <c r="BI25" i="3"/>
  <c r="P25" i="3"/>
  <c r="O25" i="3"/>
  <c r="N25" i="3"/>
  <c r="M25" i="3"/>
  <c r="CC24" i="3"/>
  <c r="CB24" i="3"/>
  <c r="BW24" i="3"/>
  <c r="BX24" i="3" s="1"/>
  <c r="BR24" i="3"/>
  <c r="BS24" i="3" s="1"/>
  <c r="BM24" i="3"/>
  <c r="BI24" i="3"/>
  <c r="P24" i="3"/>
  <c r="O24" i="3"/>
  <c r="N24" i="3"/>
  <c r="M24" i="3"/>
  <c r="CB23" i="3"/>
  <c r="CC23" i="3" s="1"/>
  <c r="BX23" i="3"/>
  <c r="BW23" i="3"/>
  <c r="BR23" i="3"/>
  <c r="BS23" i="3" s="1"/>
  <c r="BM23" i="3"/>
  <c r="BN23" i="3" s="1"/>
  <c r="BI23" i="3"/>
  <c r="P23" i="3"/>
  <c r="O23" i="3"/>
  <c r="N23" i="3"/>
  <c r="M23" i="3"/>
  <c r="CB22" i="3"/>
  <c r="CC22" i="3" s="1"/>
  <c r="BW22" i="3"/>
  <c r="BX22" i="3" s="1"/>
  <c r="BR22" i="3"/>
  <c r="BS22" i="3" s="1"/>
  <c r="BN22" i="3"/>
  <c r="BM22" i="3"/>
  <c r="BI22" i="3"/>
  <c r="P22" i="3"/>
  <c r="O22" i="3"/>
  <c r="N22" i="3"/>
  <c r="M22" i="3"/>
  <c r="CB21" i="3"/>
  <c r="CC21" i="3" s="1"/>
  <c r="BW21" i="3"/>
  <c r="BX21" i="3" s="1"/>
  <c r="BS21" i="3"/>
  <c r="BR21" i="3"/>
  <c r="BM21" i="3"/>
  <c r="CD21" i="3" s="1"/>
  <c r="BI21" i="3"/>
  <c r="P21" i="3"/>
  <c r="O21" i="3"/>
  <c r="N21" i="3"/>
  <c r="M21" i="3"/>
  <c r="CC20" i="3"/>
  <c r="CB20" i="3"/>
  <c r="BW20" i="3"/>
  <c r="BX20" i="3" s="1"/>
  <c r="BR20" i="3"/>
  <c r="BS20" i="3" s="1"/>
  <c r="BM20" i="3"/>
  <c r="BI20" i="3"/>
  <c r="P20" i="3"/>
  <c r="O20" i="3"/>
  <c r="N20" i="3"/>
  <c r="M20" i="3"/>
  <c r="CB19" i="3"/>
  <c r="CC19" i="3" s="1"/>
  <c r="BX19" i="3"/>
  <c r="BW19" i="3"/>
  <c r="BR19" i="3"/>
  <c r="BS19" i="3" s="1"/>
  <c r="BM19" i="3"/>
  <c r="BN19" i="3" s="1"/>
  <c r="BI19" i="3"/>
  <c r="P19" i="3"/>
  <c r="O19" i="3"/>
  <c r="N19" i="3"/>
  <c r="M19" i="3"/>
  <c r="CB18" i="3"/>
  <c r="CC18" i="3" s="1"/>
  <c r="BW18" i="3"/>
  <c r="BX18" i="3" s="1"/>
  <c r="BR18" i="3"/>
  <c r="BS18" i="3" s="1"/>
  <c r="BN18" i="3"/>
  <c r="BM18" i="3"/>
  <c r="BI18" i="3"/>
  <c r="P18" i="3"/>
  <c r="O18" i="3"/>
  <c r="N18" i="3"/>
  <c r="M18" i="3"/>
  <c r="CB17" i="3"/>
  <c r="CC17" i="3" s="1"/>
  <c r="BW17" i="3"/>
  <c r="BX17" i="3" s="1"/>
  <c r="BS17" i="3"/>
  <c r="BR17" i="3"/>
  <c r="BM17" i="3"/>
  <c r="CD17" i="3" s="1"/>
  <c r="BI17" i="3"/>
  <c r="P17" i="3"/>
  <c r="O17" i="3"/>
  <c r="N17" i="3"/>
  <c r="M17" i="3"/>
  <c r="CC16" i="3"/>
  <c r="CB16" i="3"/>
  <c r="BW16" i="3"/>
  <c r="BX16" i="3" s="1"/>
  <c r="BS16" i="3"/>
  <c r="BR16" i="3"/>
  <c r="BM16" i="3"/>
  <c r="BI16" i="3"/>
  <c r="P16" i="3"/>
  <c r="O16" i="3"/>
  <c r="N16" i="3"/>
  <c r="M16" i="3"/>
  <c r="CB15" i="3"/>
  <c r="CC15" i="3" s="1"/>
  <c r="BX15" i="3"/>
  <c r="BW15" i="3"/>
  <c r="BR15" i="3"/>
  <c r="BS15" i="3" s="1"/>
  <c r="BN15" i="3"/>
  <c r="BM15" i="3"/>
  <c r="BI15" i="3"/>
  <c r="P15" i="3"/>
  <c r="O15" i="3"/>
  <c r="N15" i="3"/>
  <c r="M15" i="3"/>
  <c r="CB14" i="3"/>
  <c r="CC14" i="3" s="1"/>
  <c r="BX14" i="3"/>
  <c r="BW14" i="3"/>
  <c r="BR14" i="3"/>
  <c r="BS14" i="3" s="1"/>
  <c r="BN14" i="3"/>
  <c r="BM14" i="3"/>
  <c r="BI14" i="3"/>
  <c r="P14" i="3"/>
  <c r="O14" i="3"/>
  <c r="N14" i="3"/>
  <c r="M14" i="3"/>
  <c r="CB13" i="3"/>
  <c r="CC13" i="3" s="1"/>
  <c r="BW13" i="3"/>
  <c r="BX13" i="3" s="1"/>
  <c r="BS13" i="3"/>
  <c r="BR13" i="3"/>
  <c r="BM13" i="3"/>
  <c r="CD13" i="3" s="1"/>
  <c r="BI13" i="3"/>
  <c r="P13" i="3"/>
  <c r="O13" i="3"/>
  <c r="N13" i="3"/>
  <c r="M13" i="3"/>
  <c r="CC12" i="3"/>
  <c r="CB12" i="3"/>
  <c r="BW12" i="3"/>
  <c r="BX12" i="3" s="1"/>
  <c r="BS12" i="3"/>
  <c r="BR12" i="3"/>
  <c r="BM12" i="3"/>
  <c r="BI12" i="3"/>
  <c r="P12" i="3"/>
  <c r="O12" i="3"/>
  <c r="N12" i="3"/>
  <c r="M12" i="3"/>
  <c r="CB11" i="3"/>
  <c r="CC11" i="3" s="1"/>
  <c r="BX11" i="3"/>
  <c r="BW11" i="3"/>
  <c r="BR11" i="3"/>
  <c r="BS11" i="3" s="1"/>
  <c r="BN11" i="3"/>
  <c r="BM11" i="3"/>
  <c r="BI11" i="3"/>
  <c r="P11" i="3"/>
  <c r="O11" i="3"/>
  <c r="N11" i="3"/>
  <c r="M11" i="3"/>
  <c r="CB10" i="3"/>
  <c r="CC10" i="3" s="1"/>
  <c r="BX10" i="3"/>
  <c r="BW10" i="3"/>
  <c r="BR10" i="3"/>
  <c r="BS10" i="3" s="1"/>
  <c r="BN10" i="3"/>
  <c r="BM10" i="3"/>
  <c r="BI10" i="3"/>
  <c r="P10" i="3"/>
  <c r="O10" i="3"/>
  <c r="N10" i="3"/>
  <c r="M10" i="3"/>
  <c r="CB9" i="3"/>
  <c r="CC9" i="3" s="1"/>
  <c r="BW9" i="3"/>
  <c r="BX9" i="3" s="1"/>
  <c r="BR9" i="3"/>
  <c r="BS9" i="3" s="1"/>
  <c r="BM9" i="3"/>
  <c r="CD9" i="3" s="1"/>
  <c r="BI9" i="3"/>
  <c r="P9" i="3"/>
  <c r="O9" i="3"/>
  <c r="N9" i="3"/>
  <c r="M9" i="3"/>
  <c r="CB8" i="3"/>
  <c r="CC8" i="3" s="1"/>
  <c r="BW8" i="3"/>
  <c r="BX8" i="3" s="1"/>
  <c r="BS8" i="3"/>
  <c r="BR8" i="3"/>
  <c r="BM8" i="3"/>
  <c r="BI8" i="3"/>
  <c r="P8" i="3"/>
  <c r="O8" i="3"/>
  <c r="N8" i="3"/>
  <c r="M8" i="3"/>
  <c r="CB7" i="3"/>
  <c r="CC7" i="3" s="1"/>
  <c r="BW7" i="3"/>
  <c r="BX7" i="3" s="1"/>
  <c r="BR7" i="3"/>
  <c r="BS7" i="3" s="1"/>
  <c r="BN7" i="3"/>
  <c r="BM7" i="3"/>
  <c r="BI7" i="3"/>
  <c r="P7" i="3"/>
  <c r="O7" i="3"/>
  <c r="N7" i="3"/>
  <c r="M7" i="3"/>
  <c r="CB6" i="3"/>
  <c r="CC6" i="3" s="1"/>
  <c r="BX6" i="3"/>
  <c r="BW6" i="3"/>
  <c r="BR6" i="3"/>
  <c r="BS6" i="3" s="1"/>
  <c r="BN6" i="3"/>
  <c r="BM6" i="3"/>
  <c r="BI6" i="3"/>
  <c r="P6" i="3"/>
  <c r="O6" i="3"/>
  <c r="N6" i="3"/>
  <c r="M6" i="3"/>
  <c r="CB5" i="3"/>
  <c r="CC5" i="3" s="1"/>
  <c r="BW5" i="3"/>
  <c r="BX5" i="3" s="1"/>
  <c r="BR5" i="3"/>
  <c r="BS5" i="3" s="1"/>
  <c r="BM5" i="3"/>
  <c r="CD5" i="3" s="1"/>
  <c r="BI5" i="3"/>
  <c r="P5" i="3"/>
  <c r="O5" i="3"/>
  <c r="N5" i="3"/>
  <c r="M5" i="3"/>
  <c r="CB4" i="3"/>
  <c r="CC4" i="3" s="1"/>
  <c r="BW4" i="3"/>
  <c r="BX4" i="3" s="1"/>
  <c r="BS4" i="3"/>
  <c r="BR4" i="3"/>
  <c r="BM4" i="3"/>
  <c r="BI4" i="3"/>
  <c r="P4" i="3"/>
  <c r="O4" i="3"/>
  <c r="N4" i="3"/>
  <c r="M4" i="3"/>
  <c r="CB3" i="3"/>
  <c r="CC3" i="3" s="1"/>
  <c r="BW3" i="3"/>
  <c r="BX3" i="3" s="1"/>
  <c r="BR3" i="3"/>
  <c r="BS3" i="3" s="1"/>
  <c r="BN3" i="3"/>
  <c r="BM3" i="3"/>
  <c r="BI3" i="3"/>
  <c r="P3" i="3"/>
  <c r="O3" i="3"/>
  <c r="N3" i="3"/>
  <c r="M3" i="3"/>
  <c r="CE41" i="3" l="1"/>
  <c r="CD41" i="3"/>
  <c r="CE70" i="3"/>
  <c r="CD79" i="3"/>
  <c r="CD83" i="3"/>
  <c r="BN117" i="3"/>
  <c r="CE117" i="3" s="1"/>
  <c r="CD253" i="3"/>
  <c r="CD8" i="3"/>
  <c r="CD12" i="3"/>
  <c r="CD16" i="3"/>
  <c r="CD20" i="3"/>
  <c r="CD24" i="3"/>
  <c r="CD28" i="3"/>
  <c r="CD32" i="3"/>
  <c r="CD36" i="3"/>
  <c r="CE40" i="3"/>
  <c r="Q66" i="3"/>
  <c r="CD77" i="3"/>
  <c r="BN83" i="3"/>
  <c r="CD105" i="3"/>
  <c r="CD113" i="3"/>
  <c r="Q132" i="3"/>
  <c r="Q256" i="3"/>
  <c r="CD4" i="3"/>
  <c r="CD64" i="3"/>
  <c r="CD96" i="3"/>
  <c r="CD98" i="3"/>
  <c r="CD100" i="3"/>
  <c r="Q148" i="3"/>
  <c r="Q216" i="3"/>
  <c r="Q220" i="3"/>
  <c r="Q224" i="3"/>
  <c r="Q228" i="3"/>
  <c r="Q232" i="3"/>
  <c r="Q236" i="3"/>
  <c r="Q240" i="3"/>
  <c r="Q5" i="3"/>
  <c r="Q9" i="3"/>
  <c r="Q13" i="3"/>
  <c r="Q17" i="3"/>
  <c r="Q21" i="3"/>
  <c r="Q25" i="3"/>
  <c r="Q29" i="3"/>
  <c r="Q33" i="3"/>
  <c r="Q37" i="3"/>
  <c r="BN39" i="3"/>
  <c r="Q44" i="3"/>
  <c r="Q48" i="3"/>
  <c r="CE51" i="3"/>
  <c r="Q52" i="3"/>
  <c r="Q56" i="3"/>
  <c r="CD59" i="3"/>
  <c r="BN64" i="3"/>
  <c r="CD68" i="3"/>
  <c r="CD70" i="3"/>
  <c r="BN80" i="3"/>
  <c r="CE116" i="3"/>
  <c r="CE218" i="3"/>
  <c r="CE222" i="3"/>
  <c r="CE226" i="3"/>
  <c r="CE230" i="3"/>
  <c r="BN254" i="3"/>
  <c r="BN36" i="3"/>
  <c r="CE36" i="3" s="1"/>
  <c r="CD37" i="3"/>
  <c r="Q42" i="3"/>
  <c r="Q45" i="3"/>
  <c r="Q49" i="3"/>
  <c r="Q53" i="3"/>
  <c r="Q57" i="3"/>
  <c r="BN59" i="3"/>
  <c r="CE59" i="3" s="1"/>
  <c r="Q63" i="3"/>
  <c r="CD66" i="3"/>
  <c r="CD67" i="3"/>
  <c r="BN72" i="3"/>
  <c r="CD78" i="3"/>
  <c r="BN79" i="3"/>
  <c r="CE80" i="3"/>
  <c r="CD82" i="3"/>
  <c r="CD102" i="3"/>
  <c r="CD104" i="3"/>
  <c r="CD106" i="3"/>
  <c r="CD108" i="3"/>
  <c r="CD110" i="3"/>
  <c r="CD112" i="3"/>
  <c r="CD114" i="3"/>
  <c r="CD116" i="3"/>
  <c r="CD118" i="3"/>
  <c r="BN118" i="3"/>
  <c r="CE118" i="3" s="1"/>
  <c r="CD120" i="3"/>
  <c r="BN120" i="3"/>
  <c r="CE120" i="3" s="1"/>
  <c r="CD122" i="3"/>
  <c r="BN122" i="3"/>
  <c r="CE122" i="3" s="1"/>
  <c r="CE3" i="3"/>
  <c r="CE15" i="3"/>
  <c r="CE19" i="3"/>
  <c r="CE39" i="3"/>
  <c r="BN8" i="3"/>
  <c r="CE8" i="3" s="1"/>
  <c r="BN20" i="3"/>
  <c r="CE20" i="3" s="1"/>
  <c r="BN28" i="3"/>
  <c r="CE28" i="3" s="1"/>
  <c r="BN32" i="3"/>
  <c r="CE32" i="3" s="1"/>
  <c r="Q3" i="3"/>
  <c r="BN5" i="3"/>
  <c r="CE5" i="3" s="1"/>
  <c r="CD6" i="3"/>
  <c r="Q7" i="3"/>
  <c r="BN9" i="3"/>
  <c r="CE9" i="3" s="1"/>
  <c r="CD10" i="3"/>
  <c r="Q11" i="3"/>
  <c r="BN13" i="3"/>
  <c r="CE13" i="3" s="1"/>
  <c r="CD14" i="3"/>
  <c r="Q15" i="3"/>
  <c r="BN17" i="3"/>
  <c r="CE17" i="3" s="1"/>
  <c r="CD18" i="3"/>
  <c r="Q19" i="3"/>
  <c r="BN21" i="3"/>
  <c r="CE21" i="3" s="1"/>
  <c r="CD22" i="3"/>
  <c r="Q23" i="3"/>
  <c r="BN25" i="3"/>
  <c r="CE25" i="3" s="1"/>
  <c r="CD26" i="3"/>
  <c r="Q27" i="3"/>
  <c r="BN29" i="3"/>
  <c r="CE29" i="3" s="1"/>
  <c r="CD30" i="3"/>
  <c r="Q31" i="3"/>
  <c r="BN33" i="3"/>
  <c r="CE33" i="3" s="1"/>
  <c r="CD34" i="3"/>
  <c r="Q35" i="3"/>
  <c r="BN37" i="3"/>
  <c r="CE37" i="3" s="1"/>
  <c r="CD38" i="3"/>
  <c r="Q39" i="3"/>
  <c r="CE45" i="3"/>
  <c r="Q46" i="3"/>
  <c r="Q50" i="3"/>
  <c r="Q54" i="3"/>
  <c r="Q58" i="3"/>
  <c r="CD61" i="3"/>
  <c r="Q64" i="3"/>
  <c r="BN66" i="3"/>
  <c r="CE66" i="3" s="1"/>
  <c r="Q70" i="3"/>
  <c r="BN78" i="3"/>
  <c r="CE79" i="3"/>
  <c r="CD81" i="3"/>
  <c r="BN82" i="3"/>
  <c r="CE83" i="3"/>
  <c r="CD85" i="3"/>
  <c r="BN86" i="3"/>
  <c r="CE87" i="3"/>
  <c r="CD89" i="3"/>
  <c r="BN90" i="3"/>
  <c r="CE90" i="3" s="1"/>
  <c r="CE91" i="3"/>
  <c r="CD93" i="3"/>
  <c r="BN94" i="3"/>
  <c r="CE95" i="3"/>
  <c r="CD97" i="3"/>
  <c r="BN98" i="3"/>
  <c r="CE99" i="3"/>
  <c r="CD101" i="3"/>
  <c r="BN102" i="3"/>
  <c r="CE102" i="3" s="1"/>
  <c r="BN104" i="3"/>
  <c r="CE104" i="3" s="1"/>
  <c r="BN106" i="3"/>
  <c r="CE106" i="3" s="1"/>
  <c r="BN108" i="3"/>
  <c r="CE108" i="3" s="1"/>
  <c r="BN110" i="3"/>
  <c r="CE110" i="3" s="1"/>
  <c r="BN112" i="3"/>
  <c r="CE112" i="3" s="1"/>
  <c r="BN114" i="3"/>
  <c r="CE114" i="3" s="1"/>
  <c r="CE11" i="3"/>
  <c r="CE23" i="3"/>
  <c r="CE27" i="3"/>
  <c r="CE31" i="3"/>
  <c r="BN4" i="3"/>
  <c r="CE4" i="3" s="1"/>
  <c r="BN12" i="3"/>
  <c r="CE12" i="3" s="1"/>
  <c r="BN16" i="3"/>
  <c r="CE16" i="3" s="1"/>
  <c r="BN24" i="3"/>
  <c r="CE24" i="3" s="1"/>
  <c r="CD3" i="3"/>
  <c r="CE6" i="3"/>
  <c r="CD7" i="3"/>
  <c r="CE10" i="3"/>
  <c r="CD11" i="3"/>
  <c r="CE14" i="3"/>
  <c r="CD15" i="3"/>
  <c r="CE18" i="3"/>
  <c r="CD19" i="3"/>
  <c r="CE22" i="3"/>
  <c r="CD23" i="3"/>
  <c r="CE26" i="3"/>
  <c r="CD27" i="3"/>
  <c r="CE30" i="3"/>
  <c r="CD31" i="3"/>
  <c r="CE34" i="3"/>
  <c r="CD35" i="3"/>
  <c r="CE38" i="3"/>
  <c r="Q47" i="3"/>
  <c r="Q51" i="3"/>
  <c r="Q55" i="3"/>
  <c r="Q59" i="3"/>
  <c r="CE61" i="3"/>
  <c r="CE62" i="3"/>
  <c r="Q65" i="3"/>
  <c r="Q72" i="3"/>
  <c r="CD75" i="3"/>
  <c r="CD119" i="3"/>
  <c r="BN119" i="3"/>
  <c r="CE119" i="3" s="1"/>
  <c r="CD121" i="3"/>
  <c r="BN121" i="3"/>
  <c r="CE121" i="3" s="1"/>
  <c r="CE7" i="3"/>
  <c r="CE35" i="3"/>
  <c r="CE68" i="3"/>
  <c r="CE69" i="3"/>
  <c r="BN84" i="3"/>
  <c r="CE84" i="3" s="1"/>
  <c r="CD87" i="3"/>
  <c r="BN88" i="3"/>
  <c r="CE88" i="3" s="1"/>
  <c r="CD91" i="3"/>
  <c r="BN92" i="3"/>
  <c r="CE92" i="3" s="1"/>
  <c r="CD95" i="3"/>
  <c r="BN96" i="3"/>
  <c r="CE96" i="3" s="1"/>
  <c r="CD99" i="3"/>
  <c r="BN100" i="3"/>
  <c r="CE100" i="3" s="1"/>
  <c r="BN103" i="3"/>
  <c r="CE103" i="3" s="1"/>
  <c r="BN105" i="3"/>
  <c r="CE105" i="3" s="1"/>
  <c r="BN107" i="3"/>
  <c r="CE107" i="3" s="1"/>
  <c r="BN109" i="3"/>
  <c r="CE109" i="3" s="1"/>
  <c r="BN111" i="3"/>
  <c r="CE111" i="3" s="1"/>
  <c r="BN113" i="3"/>
  <c r="CE113" i="3" s="1"/>
  <c r="CE216" i="3"/>
  <c r="CE220" i="3"/>
  <c r="Q136" i="3"/>
  <c r="CE139" i="3"/>
  <c r="CE219" i="3"/>
  <c r="CE254" i="3"/>
  <c r="BN123" i="3"/>
  <c r="CE123" i="3" s="1"/>
  <c r="BN125" i="3"/>
  <c r="CE125" i="3" s="1"/>
  <c r="BN127" i="3"/>
  <c r="CE127" i="3" s="1"/>
  <c r="Q130" i="3"/>
  <c r="Q133" i="3"/>
  <c r="Q137" i="3"/>
  <c r="Q152" i="3"/>
  <c r="Q156" i="3"/>
  <c r="Q166" i="3"/>
  <c r="Q174" i="3"/>
  <c r="Q178" i="3"/>
  <c r="Q182" i="3"/>
  <c r="Q186" i="3"/>
  <c r="Q189" i="3"/>
  <c r="Q190" i="3"/>
  <c r="BN217" i="3"/>
  <c r="Q219" i="3"/>
  <c r="BN221" i="3"/>
  <c r="CE221" i="3" s="1"/>
  <c r="Q223" i="3"/>
  <c r="CD224" i="3"/>
  <c r="BN225" i="3"/>
  <c r="CE225" i="3" s="1"/>
  <c r="Q227" i="3"/>
  <c r="CD228" i="3"/>
  <c r="BN229" i="3"/>
  <c r="CE229" i="3" s="1"/>
  <c r="Q231" i="3"/>
  <c r="CD232" i="3"/>
  <c r="BN233" i="3"/>
  <c r="CE233" i="3" s="1"/>
  <c r="Q235" i="3"/>
  <c r="CD236" i="3"/>
  <c r="BN237" i="3"/>
  <c r="CE237" i="3" s="1"/>
  <c r="Q239" i="3"/>
  <c r="CD240" i="3"/>
  <c r="BN241" i="3"/>
  <c r="CE241" i="3" s="1"/>
  <c r="Q243" i="3"/>
  <c r="CD244" i="3"/>
  <c r="BN245" i="3"/>
  <c r="CE245" i="3" s="1"/>
  <c r="Q247" i="3"/>
  <c r="CD248" i="3"/>
  <c r="BN249" i="3"/>
  <c r="CE249" i="3" s="1"/>
  <c r="Q251" i="3"/>
  <c r="CD252" i="3"/>
  <c r="BN253" i="3"/>
  <c r="CE253" i="3" s="1"/>
  <c r="Q255" i="3"/>
  <c r="CD256" i="3"/>
  <c r="CD124" i="3"/>
  <c r="CD126" i="3"/>
  <c r="CD128" i="3"/>
  <c r="Q134" i="3"/>
  <c r="Q138" i="3"/>
  <c r="Q141" i="3"/>
  <c r="Q157" i="3"/>
  <c r="Q162" i="3"/>
  <c r="CE166" i="3"/>
  <c r="Q167" i="3"/>
  <c r="CE170" i="3"/>
  <c r="Q171" i="3"/>
  <c r="CE174" i="3"/>
  <c r="Q175" i="3"/>
  <c r="CD189" i="3"/>
  <c r="CE191" i="3"/>
  <c r="Q194" i="3"/>
  <c r="Q198" i="3"/>
  <c r="Q218" i="3"/>
  <c r="Q222" i="3"/>
  <c r="CD223" i="3"/>
  <c r="BN224" i="3"/>
  <c r="CE224" i="3" s="1"/>
  <c r="Q226" i="3"/>
  <c r="CD227" i="3"/>
  <c r="BN228" i="3"/>
  <c r="CE228" i="3" s="1"/>
  <c r="Q230" i="3"/>
  <c r="CD231" i="3"/>
  <c r="BN232" i="3"/>
  <c r="CE232" i="3" s="1"/>
  <c r="Q234" i="3"/>
  <c r="CD235" i="3"/>
  <c r="BN236" i="3"/>
  <c r="CE236" i="3" s="1"/>
  <c r="Q238" i="3"/>
  <c r="CD239" i="3"/>
  <c r="BN240" i="3"/>
  <c r="CE240" i="3" s="1"/>
  <c r="Q242" i="3"/>
  <c r="CD243" i="3"/>
  <c r="BN244" i="3"/>
  <c r="CE244" i="3" s="1"/>
  <c r="Q246" i="3"/>
  <c r="CD247" i="3"/>
  <c r="BN248" i="3"/>
  <c r="CE248" i="3" s="1"/>
  <c r="Q250" i="3"/>
  <c r="CD251" i="3"/>
  <c r="BN252" i="3"/>
  <c r="CE252" i="3" s="1"/>
  <c r="Q254" i="3"/>
  <c r="CD255" i="3"/>
  <c r="CE256" i="3"/>
  <c r="BN124" i="3"/>
  <c r="CE124" i="3" s="1"/>
  <c r="BN126" i="3"/>
  <c r="CE126" i="3" s="1"/>
  <c r="BN128" i="3"/>
  <c r="CE128" i="3" s="1"/>
  <c r="Q146" i="3"/>
  <c r="Q150" i="3"/>
  <c r="Q154" i="3"/>
  <c r="Q158" i="3"/>
  <c r="CE162" i="3"/>
  <c r="Q168" i="3"/>
  <c r="Q172" i="3"/>
  <c r="Q176" i="3"/>
  <c r="Q180" i="3"/>
  <c r="Q184" i="3"/>
  <c r="Q188" i="3"/>
  <c r="CE189" i="3"/>
  <c r="Q192" i="3"/>
  <c r="CD218" i="3"/>
  <c r="Q221" i="3"/>
  <c r="CD222" i="3"/>
  <c r="CE223" i="3"/>
  <c r="Q225" i="3"/>
  <c r="CD226" i="3"/>
  <c r="CE227" i="3"/>
  <c r="Q229" i="3"/>
  <c r="CD230" i="3"/>
  <c r="CE231" i="3"/>
  <c r="Q233" i="3"/>
  <c r="CD234" i="3"/>
  <c r="CE235" i="3"/>
  <c r="Q237" i="3"/>
  <c r="CD238" i="3"/>
  <c r="CE239" i="3"/>
  <c r="Q241" i="3"/>
  <c r="CD242" i="3"/>
  <c r="CE243" i="3"/>
  <c r="Q245" i="3"/>
  <c r="CD246" i="3"/>
  <c r="CE247" i="3"/>
  <c r="Q249" i="3"/>
  <c r="CD250" i="3"/>
  <c r="CE251" i="3"/>
  <c r="Q253" i="3"/>
  <c r="BN255" i="3"/>
  <c r="CE255" i="3" s="1"/>
  <c r="Q257" i="3"/>
  <c r="CD45" i="3"/>
  <c r="BN192" i="3"/>
  <c r="CE192" i="3" s="1"/>
  <c r="CD192" i="3"/>
  <c r="BN206" i="3"/>
  <c r="CE206" i="3" s="1"/>
  <c r="CD206" i="3"/>
  <c r="BN210" i="3"/>
  <c r="CE210" i="3" s="1"/>
  <c r="CD210" i="3"/>
  <c r="BN214" i="3"/>
  <c r="CE214" i="3" s="1"/>
  <c r="CD214" i="3"/>
  <c r="CE44" i="3"/>
  <c r="CD44" i="3"/>
  <c r="CE48" i="3"/>
  <c r="CD48" i="3"/>
  <c r="CD51" i="3"/>
  <c r="CE55" i="3"/>
  <c r="CD55" i="3"/>
  <c r="Q61" i="3"/>
  <c r="Q68" i="3"/>
  <c r="CE78" i="3"/>
  <c r="CE82" i="3"/>
  <c r="CE86" i="3"/>
  <c r="CE94" i="3"/>
  <c r="CE98" i="3"/>
  <c r="CD56" i="3"/>
  <c r="BS159" i="3"/>
  <c r="CD159" i="3"/>
  <c r="Q4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34" i="3"/>
  <c r="Q36" i="3"/>
  <c r="Q38" i="3"/>
  <c r="Q40" i="3"/>
  <c r="Q41" i="3"/>
  <c r="CE43" i="3"/>
  <c r="CD43" i="3"/>
  <c r="CE47" i="3"/>
  <c r="CD47" i="3"/>
  <c r="CE50" i="3"/>
  <c r="CD50" i="3"/>
  <c r="CE54" i="3"/>
  <c r="CD54" i="3"/>
  <c r="CE58" i="3"/>
  <c r="CD58" i="3"/>
  <c r="CE60" i="3"/>
  <c r="CD62" i="3"/>
  <c r="CE64" i="3"/>
  <c r="CE67" i="3"/>
  <c r="CD69" i="3"/>
  <c r="BN71" i="3"/>
  <c r="CE71" i="3" s="1"/>
  <c r="CD71" i="3"/>
  <c r="CE77" i="3"/>
  <c r="CE81" i="3"/>
  <c r="CE85" i="3"/>
  <c r="CE89" i="3"/>
  <c r="CE93" i="3"/>
  <c r="CE97" i="3"/>
  <c r="CE101" i="3"/>
  <c r="CD162" i="3"/>
  <c r="CD52" i="3"/>
  <c r="BN202" i="3"/>
  <c r="CE202" i="3" s="1"/>
  <c r="CD202" i="3"/>
  <c r="CD40" i="3"/>
  <c r="CE42" i="3"/>
  <c r="CD42" i="3"/>
  <c r="CE46" i="3"/>
  <c r="CD46" i="3"/>
  <c r="CE53" i="3"/>
  <c r="CD53" i="3"/>
  <c r="CE57" i="3"/>
  <c r="CD57" i="3"/>
  <c r="CE76" i="3"/>
  <c r="CD76" i="3"/>
  <c r="CD160" i="3"/>
  <c r="Q62" i="3"/>
  <c r="Q67" i="3"/>
  <c r="Q71" i="3"/>
  <c r="CD73" i="3"/>
  <c r="CD74" i="3"/>
  <c r="Q76" i="3"/>
  <c r="Q103" i="3"/>
  <c r="Q105" i="3"/>
  <c r="Q107" i="3"/>
  <c r="Q109" i="3"/>
  <c r="Q111" i="3"/>
  <c r="Q113" i="3"/>
  <c r="Q115" i="3"/>
  <c r="Q117" i="3"/>
  <c r="Q119" i="3"/>
  <c r="Q121" i="3"/>
  <c r="Q123" i="3"/>
  <c r="Q125" i="3"/>
  <c r="Q127" i="3"/>
  <c r="Q129" i="3"/>
  <c r="CE130" i="3"/>
  <c r="CE146" i="3"/>
  <c r="CD146" i="3"/>
  <c r="CE148" i="3"/>
  <c r="CD148" i="3"/>
  <c r="CE150" i="3"/>
  <c r="CD150" i="3"/>
  <c r="CE152" i="3"/>
  <c r="CD152" i="3"/>
  <c r="CE154" i="3"/>
  <c r="CD154" i="3"/>
  <c r="CE158" i="3"/>
  <c r="Q161" i="3"/>
  <c r="Q163" i="3"/>
  <c r="BS164" i="3"/>
  <c r="CD164" i="3"/>
  <c r="CD166" i="3"/>
  <c r="CD174" i="3"/>
  <c r="CE72" i="3"/>
  <c r="Q73" i="3"/>
  <c r="Q77" i="3"/>
  <c r="CE134" i="3"/>
  <c r="CE138" i="3"/>
  <c r="CE140" i="3"/>
  <c r="CE142" i="3"/>
  <c r="Q145" i="3"/>
  <c r="Q147" i="3"/>
  <c r="Q149" i="3"/>
  <c r="Q151" i="3"/>
  <c r="Q153" i="3"/>
  <c r="Q155" i="3"/>
  <c r="CE161" i="3"/>
  <c r="CD161" i="3"/>
  <c r="CD163" i="3"/>
  <c r="Q170" i="3"/>
  <c r="Q74" i="3"/>
  <c r="Q75" i="3"/>
  <c r="Q60" i="3"/>
  <c r="Q69" i="3"/>
  <c r="CE73" i="3"/>
  <c r="CE74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4" i="3"/>
  <c r="Q106" i="3"/>
  <c r="Q108" i="3"/>
  <c r="Q110" i="3"/>
  <c r="Q112" i="3"/>
  <c r="Q114" i="3"/>
  <c r="Q116" i="3"/>
  <c r="Q118" i="3"/>
  <c r="Q120" i="3"/>
  <c r="Q122" i="3"/>
  <c r="Q124" i="3"/>
  <c r="Q126" i="3"/>
  <c r="Q128" i="3"/>
  <c r="CE131" i="3"/>
  <c r="CE145" i="3"/>
  <c r="CD145" i="3"/>
  <c r="CE147" i="3"/>
  <c r="CD147" i="3"/>
  <c r="CE149" i="3"/>
  <c r="CD149" i="3"/>
  <c r="CE151" i="3"/>
  <c r="CD151" i="3"/>
  <c r="CE153" i="3"/>
  <c r="CD153" i="3"/>
  <c r="CE155" i="3"/>
  <c r="CD155" i="3"/>
  <c r="CE157" i="3"/>
  <c r="CE159" i="3"/>
  <c r="CD170" i="3"/>
  <c r="CE165" i="3"/>
  <c r="CD165" i="3"/>
  <c r="CE169" i="3"/>
  <c r="CD169" i="3"/>
  <c r="CE173" i="3"/>
  <c r="CD173" i="3"/>
  <c r="CE176" i="3"/>
  <c r="CD176" i="3"/>
  <c r="CE178" i="3"/>
  <c r="CD178" i="3"/>
  <c r="CE180" i="3"/>
  <c r="CD180" i="3"/>
  <c r="CE182" i="3"/>
  <c r="CD182" i="3"/>
  <c r="CE184" i="3"/>
  <c r="CD184" i="3"/>
  <c r="CE186" i="3"/>
  <c r="CD186" i="3"/>
  <c r="CE194" i="3"/>
  <c r="CD194" i="3"/>
  <c r="CE196" i="3"/>
  <c r="CD196" i="3"/>
  <c r="CE198" i="3"/>
  <c r="CD198" i="3"/>
  <c r="CD199" i="3"/>
  <c r="BN201" i="3"/>
  <c r="CE201" i="3" s="1"/>
  <c r="CD201" i="3"/>
  <c r="BN205" i="3"/>
  <c r="CE205" i="3" s="1"/>
  <c r="CD205" i="3"/>
  <c r="BN209" i="3"/>
  <c r="CE209" i="3" s="1"/>
  <c r="CD209" i="3"/>
  <c r="BN213" i="3"/>
  <c r="CE213" i="3" s="1"/>
  <c r="CD213" i="3"/>
  <c r="CD129" i="3"/>
  <c r="CD130" i="3"/>
  <c r="CD131" i="3"/>
  <c r="CD133" i="3"/>
  <c r="CD134" i="3"/>
  <c r="CD135" i="3"/>
  <c r="CD136" i="3"/>
  <c r="CD137" i="3"/>
  <c r="CD138" i="3"/>
  <c r="CD139" i="3"/>
  <c r="CD140" i="3"/>
  <c r="CD141" i="3"/>
  <c r="CD142" i="3"/>
  <c r="CD143" i="3"/>
  <c r="CD157" i="3"/>
  <c r="CD158" i="3"/>
  <c r="CE168" i="3"/>
  <c r="CD168" i="3"/>
  <c r="CE172" i="3"/>
  <c r="CD172" i="3"/>
  <c r="Q177" i="3"/>
  <c r="Q179" i="3"/>
  <c r="Q181" i="3"/>
  <c r="Q183" i="3"/>
  <c r="Q185" i="3"/>
  <c r="Q187" i="3"/>
  <c r="Q193" i="3"/>
  <c r="Q195" i="3"/>
  <c r="Q197" i="3"/>
  <c r="Q199" i="3"/>
  <c r="Q200" i="3"/>
  <c r="BN204" i="3"/>
  <c r="CE204" i="3" s="1"/>
  <c r="CD204" i="3"/>
  <c r="BN208" i="3"/>
  <c r="CE208" i="3" s="1"/>
  <c r="CD208" i="3"/>
  <c r="BN212" i="3"/>
  <c r="CE212" i="3" s="1"/>
  <c r="CD212" i="3"/>
  <c r="CE164" i="3"/>
  <c r="CE167" i="3"/>
  <c r="CD167" i="3"/>
  <c r="CE171" i="3"/>
  <c r="CD171" i="3"/>
  <c r="CE175" i="3"/>
  <c r="CD175" i="3"/>
  <c r="CE177" i="3"/>
  <c r="CD177" i="3"/>
  <c r="CE179" i="3"/>
  <c r="CD179" i="3"/>
  <c r="CE181" i="3"/>
  <c r="CD181" i="3"/>
  <c r="CE183" i="3"/>
  <c r="CD183" i="3"/>
  <c r="CE185" i="3"/>
  <c r="CD185" i="3"/>
  <c r="CE187" i="3"/>
  <c r="CD187" i="3"/>
  <c r="CE193" i="3"/>
  <c r="CD193" i="3"/>
  <c r="CE195" i="3"/>
  <c r="CD195" i="3"/>
  <c r="CE197" i="3"/>
  <c r="CD197" i="3"/>
  <c r="CE199" i="3"/>
  <c r="BN203" i="3"/>
  <c r="CE203" i="3" s="1"/>
  <c r="CD203" i="3"/>
  <c r="BN207" i="3"/>
  <c r="CE207" i="3" s="1"/>
  <c r="CD207" i="3"/>
  <c r="BN211" i="3"/>
  <c r="CE211" i="3" s="1"/>
  <c r="CD211" i="3"/>
  <c r="CD215" i="3"/>
  <c r="BN215" i="3"/>
  <c r="CE215" i="3" s="1"/>
  <c r="CE217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7" i="3"/>
  <c r="CD219" i="3"/>
  <c r="CD216" i="3"/>
  <c r="CD220" i="3"/>
  <c r="CD257" i="3"/>
  <c r="CD52" i="1"/>
  <c r="CC52" i="1"/>
  <c r="CD51" i="1"/>
  <c r="CC51" i="1"/>
  <c r="CD43" i="1"/>
  <c r="CC43" i="1"/>
  <c r="BH124" i="1"/>
  <c r="BH125" i="1"/>
  <c r="CC57" i="1"/>
  <c r="CD57" i="1"/>
  <c r="CD56" i="1"/>
  <c r="CC56" i="1"/>
  <c r="CD58" i="1"/>
  <c r="CC58" i="1"/>
  <c r="L53" i="1"/>
  <c r="M53" i="1"/>
  <c r="N53" i="1"/>
  <c r="O53" i="1"/>
  <c r="L58" i="1"/>
  <c r="M58" i="1"/>
  <c r="N58" i="1"/>
  <c r="O58" i="1"/>
  <c r="P58" i="1" s="1"/>
  <c r="L59" i="1"/>
  <c r="M59" i="1"/>
  <c r="N59" i="1"/>
  <c r="O59" i="1"/>
  <c r="CD64" i="1"/>
  <c r="CC64" i="1"/>
  <c r="P53" i="1" l="1"/>
  <c r="P59" i="1"/>
  <c r="CC173" i="1"/>
  <c r="CD173" i="1"/>
  <c r="CD168" i="1"/>
  <c r="CC168" i="1"/>
  <c r="CC183" i="1"/>
  <c r="CD183" i="1"/>
  <c r="CA166" i="1"/>
  <c r="CB166" i="1" s="1"/>
  <c r="CC163" i="1"/>
  <c r="CD163" i="1"/>
  <c r="CC158" i="1"/>
  <c r="CD158" i="1"/>
  <c r="CD3" i="1"/>
  <c r="CC3" i="1"/>
  <c r="CD78" i="1"/>
  <c r="CC78" i="1"/>
  <c r="CD83" i="1"/>
  <c r="CC83" i="1"/>
  <c r="CD128" i="1"/>
  <c r="CC128" i="1"/>
  <c r="BQ19" i="1"/>
  <c r="BR19" i="1" s="1"/>
  <c r="BL19" i="1"/>
  <c r="BM19" i="1" s="1"/>
  <c r="CD20" i="1"/>
  <c r="L19" i="1"/>
  <c r="M19" i="1"/>
  <c r="N19" i="1"/>
  <c r="O19" i="1"/>
  <c r="P19" i="1" s="1"/>
  <c r="BH19" i="1"/>
  <c r="BH20" i="1"/>
  <c r="CA179" i="1"/>
  <c r="CB179" i="1" s="1"/>
  <c r="BV179" i="1"/>
  <c r="BW179" i="1" s="1"/>
  <c r="BQ179" i="1"/>
  <c r="BR179" i="1" s="1"/>
  <c r="BL179" i="1"/>
  <c r="BM179" i="1" s="1"/>
  <c r="BH179" i="1"/>
  <c r="L179" i="1"/>
  <c r="M179" i="1"/>
  <c r="N179" i="1"/>
  <c r="O179" i="1"/>
  <c r="P179" i="1"/>
  <c r="CD179" i="1" l="1"/>
  <c r="CC179" i="1"/>
  <c r="CC233" i="1"/>
  <c r="CD233" i="1"/>
  <c r="CD213" i="1"/>
  <c r="CC213" i="1"/>
  <c r="CD223" i="1"/>
  <c r="CC223" i="1"/>
  <c r="CC229" i="1"/>
  <c r="CD229" i="1"/>
  <c r="CD228" i="1"/>
  <c r="CC228" i="1"/>
  <c r="BL33" i="1"/>
  <c r="CA24" i="1"/>
  <c r="BH23" i="1"/>
  <c r="CA207" i="1"/>
  <c r="CC203" i="1"/>
  <c r="CD203" i="1"/>
  <c r="CD208" i="1"/>
  <c r="CC208" i="1"/>
  <c r="CD88" i="1" l="1"/>
  <c r="CC88" i="1"/>
  <c r="CC98" i="1"/>
  <c r="CD98" i="1"/>
  <c r="CD108" i="1"/>
  <c r="CC108" i="1"/>
  <c r="BL96" i="1"/>
  <c r="BL95" i="1"/>
  <c r="CD93" i="1"/>
  <c r="CC93" i="1"/>
  <c r="CC104" i="1"/>
  <c r="CD104" i="1"/>
  <c r="CD103" i="1"/>
  <c r="CC103" i="1"/>
  <c r="CD202" i="1"/>
  <c r="CC202" i="1"/>
  <c r="BL200" i="1"/>
  <c r="CC199" i="1"/>
  <c r="CD199" i="1"/>
  <c r="CC198" i="1"/>
  <c r="CD198" i="1"/>
  <c r="CA198" i="1"/>
  <c r="CC196" i="1"/>
  <c r="CD196" i="1"/>
  <c r="CD247" i="1" l="1"/>
  <c r="CC247" i="1"/>
  <c r="L246" i="1"/>
  <c r="CD245" i="1"/>
  <c r="CC245" i="1"/>
  <c r="CD244" i="1"/>
  <c r="CC244" i="1"/>
  <c r="CD243" i="1"/>
  <c r="CC243" i="1"/>
  <c r="CD252" i="1"/>
  <c r="CC252" i="1"/>
  <c r="CD251" i="1"/>
  <c r="CC251" i="1"/>
  <c r="CA251" i="1"/>
  <c r="CD250" i="1"/>
  <c r="CC250" i="1"/>
  <c r="CD249" i="1"/>
  <c r="CC249" i="1"/>
  <c r="CD248" i="1"/>
  <c r="CC248" i="1"/>
  <c r="CD257" i="1"/>
  <c r="CC257" i="1"/>
  <c r="CD256" i="1"/>
  <c r="CC256" i="1"/>
  <c r="CD255" i="1"/>
  <c r="CC255" i="1"/>
  <c r="CD254" i="1"/>
  <c r="CC254" i="1"/>
  <c r="CD253" i="1"/>
  <c r="CC253" i="1"/>
  <c r="L39" i="1"/>
  <c r="M39" i="1"/>
  <c r="CD77" i="1" l="1"/>
  <c r="CC77" i="1"/>
  <c r="CC76" i="1"/>
  <c r="CD76" i="1"/>
  <c r="CB76" i="1"/>
  <c r="CC75" i="1"/>
  <c r="CD75" i="1"/>
  <c r="CD74" i="1"/>
  <c r="CC74" i="1"/>
  <c r="BW192" i="1"/>
  <c r="CD191" i="1"/>
  <c r="BR191" i="1"/>
  <c r="BM191" i="1"/>
  <c r="BL191" i="1"/>
  <c r="CD190" i="1"/>
  <c r="BR190" i="1"/>
  <c r="CD189" i="1"/>
  <c r="BW189" i="1"/>
  <c r="BR189" i="1"/>
  <c r="BM189" i="1"/>
  <c r="CD188" i="1"/>
  <c r="CA4" i="1"/>
  <c r="CB4" i="1" s="1"/>
  <c r="CA5" i="1"/>
  <c r="CB5" i="1" s="1"/>
  <c r="CA6" i="1"/>
  <c r="CB6" i="1" s="1"/>
  <c r="CA7" i="1"/>
  <c r="CB7" i="1" s="1"/>
  <c r="CA8" i="1"/>
  <c r="CB8" i="1" s="1"/>
  <c r="CA9" i="1"/>
  <c r="CB9" i="1" s="1"/>
  <c r="CA10" i="1"/>
  <c r="CB10" i="1" s="1"/>
  <c r="CA11" i="1"/>
  <c r="CB11" i="1" s="1"/>
  <c r="CA12" i="1"/>
  <c r="CB12" i="1" s="1"/>
  <c r="CA13" i="1"/>
  <c r="CB13" i="1" s="1"/>
  <c r="CA14" i="1"/>
  <c r="CB14" i="1" s="1"/>
  <c r="CA15" i="1"/>
  <c r="CB15" i="1" s="1"/>
  <c r="CA16" i="1"/>
  <c r="CB16" i="1" s="1"/>
  <c r="CA17" i="1"/>
  <c r="CB17" i="1" s="1"/>
  <c r="CA18" i="1"/>
  <c r="CB18" i="1" s="1"/>
  <c r="CA19" i="1"/>
  <c r="CB19" i="1" s="1"/>
  <c r="CA20" i="1"/>
  <c r="CB20" i="1" s="1"/>
  <c r="CA21" i="1"/>
  <c r="CB21" i="1" s="1"/>
  <c r="CA22" i="1"/>
  <c r="CB22" i="1" s="1"/>
  <c r="CA23" i="1"/>
  <c r="CB23" i="1" s="1"/>
  <c r="CB24" i="1"/>
  <c r="CA25" i="1"/>
  <c r="CB25" i="1" s="1"/>
  <c r="CA26" i="1"/>
  <c r="CB26" i="1" s="1"/>
  <c r="CA27" i="1"/>
  <c r="CB27" i="1" s="1"/>
  <c r="CA28" i="1"/>
  <c r="CB28" i="1" s="1"/>
  <c r="CA29" i="1"/>
  <c r="CB29" i="1" s="1"/>
  <c r="CA30" i="1"/>
  <c r="CB30" i="1" s="1"/>
  <c r="CA31" i="1"/>
  <c r="CB31" i="1" s="1"/>
  <c r="CA32" i="1"/>
  <c r="CB32" i="1" s="1"/>
  <c r="CA33" i="1"/>
  <c r="CB33" i="1" s="1"/>
  <c r="CA34" i="1"/>
  <c r="CB34" i="1" s="1"/>
  <c r="CA35" i="1"/>
  <c r="CB35" i="1" s="1"/>
  <c r="CA36" i="1"/>
  <c r="CB36" i="1" s="1"/>
  <c r="CA37" i="1"/>
  <c r="CB37" i="1" s="1"/>
  <c r="CA38" i="1"/>
  <c r="CB38" i="1" s="1"/>
  <c r="CA39" i="1"/>
  <c r="CB39" i="1" s="1"/>
  <c r="CA40" i="1"/>
  <c r="CA41" i="1"/>
  <c r="CB41" i="1" s="1"/>
  <c r="CA42" i="1"/>
  <c r="CB42" i="1" s="1"/>
  <c r="CA43" i="1"/>
  <c r="CB43" i="1" s="1"/>
  <c r="CA44" i="1"/>
  <c r="CB44" i="1" s="1"/>
  <c r="CA45" i="1"/>
  <c r="CB45" i="1" s="1"/>
  <c r="CA46" i="1"/>
  <c r="CB46" i="1" s="1"/>
  <c r="CA47" i="1"/>
  <c r="CB47" i="1" s="1"/>
  <c r="CA48" i="1"/>
  <c r="CB48" i="1" s="1"/>
  <c r="CA49" i="1"/>
  <c r="CB49" i="1" s="1"/>
  <c r="CA50" i="1"/>
  <c r="CB50" i="1" s="1"/>
  <c r="CA51" i="1"/>
  <c r="CB51" i="1" s="1"/>
  <c r="CA52" i="1"/>
  <c r="CB52" i="1" s="1"/>
  <c r="CA53" i="1"/>
  <c r="CB53" i="1" s="1"/>
  <c r="CA54" i="1"/>
  <c r="CB54" i="1" s="1"/>
  <c r="CA55" i="1"/>
  <c r="CB55" i="1" s="1"/>
  <c r="CA56" i="1"/>
  <c r="CB56" i="1" s="1"/>
  <c r="CA57" i="1"/>
  <c r="CB57" i="1" s="1"/>
  <c r="CA58" i="1"/>
  <c r="CB58" i="1" s="1"/>
  <c r="CA59" i="1"/>
  <c r="CB59" i="1" s="1"/>
  <c r="CA60" i="1"/>
  <c r="CB60" i="1" s="1"/>
  <c r="CA61" i="1"/>
  <c r="CB61" i="1" s="1"/>
  <c r="CA62" i="1"/>
  <c r="CB62" i="1" s="1"/>
  <c r="CA63" i="1"/>
  <c r="CB63" i="1" s="1"/>
  <c r="CA64" i="1"/>
  <c r="CB64" i="1" s="1"/>
  <c r="CA66" i="1"/>
  <c r="CB66" i="1" s="1"/>
  <c r="CA67" i="1"/>
  <c r="CB67" i="1" s="1"/>
  <c r="CA68" i="1"/>
  <c r="CB68" i="1" s="1"/>
  <c r="CA69" i="1"/>
  <c r="CB69" i="1" s="1"/>
  <c r="CA70" i="1"/>
  <c r="CB70" i="1" s="1"/>
  <c r="CA71" i="1"/>
  <c r="CB71" i="1" s="1"/>
  <c r="CA72" i="1"/>
  <c r="CB72" i="1" s="1"/>
  <c r="CA73" i="1"/>
  <c r="CB73" i="1" s="1"/>
  <c r="CA74" i="1"/>
  <c r="CB74" i="1" s="1"/>
  <c r="CA75" i="1"/>
  <c r="CB75" i="1" s="1"/>
  <c r="CA76" i="1"/>
  <c r="CA77" i="1"/>
  <c r="CB77" i="1" s="1"/>
  <c r="CA78" i="1"/>
  <c r="CB78" i="1" s="1"/>
  <c r="CA79" i="1"/>
  <c r="CB79" i="1" s="1"/>
  <c r="CA80" i="1"/>
  <c r="CB80" i="1" s="1"/>
  <c r="CA81" i="1"/>
  <c r="CB81" i="1" s="1"/>
  <c r="CA82" i="1"/>
  <c r="CB82" i="1" s="1"/>
  <c r="CA83" i="1"/>
  <c r="CB83" i="1" s="1"/>
  <c r="CA84" i="1"/>
  <c r="CB84" i="1" s="1"/>
  <c r="CA85" i="1"/>
  <c r="CB85" i="1" s="1"/>
  <c r="CA86" i="1"/>
  <c r="CB86" i="1" s="1"/>
  <c r="CA87" i="1"/>
  <c r="CB87" i="1" s="1"/>
  <c r="CA88" i="1"/>
  <c r="CB88" i="1" s="1"/>
  <c r="CA89" i="1"/>
  <c r="CB89" i="1" s="1"/>
  <c r="CA90" i="1"/>
  <c r="CB90" i="1" s="1"/>
  <c r="CA91" i="1"/>
  <c r="CB91" i="1" s="1"/>
  <c r="CA92" i="1"/>
  <c r="CB92" i="1" s="1"/>
  <c r="CA93" i="1"/>
  <c r="CB93" i="1" s="1"/>
  <c r="CA94" i="1"/>
  <c r="CB94" i="1" s="1"/>
  <c r="CA95" i="1"/>
  <c r="CB95" i="1" s="1"/>
  <c r="CA96" i="1"/>
  <c r="CB96" i="1" s="1"/>
  <c r="CA97" i="1"/>
  <c r="CB97" i="1" s="1"/>
  <c r="CA98" i="1"/>
  <c r="CB98" i="1" s="1"/>
  <c r="CA99" i="1"/>
  <c r="CB99" i="1" s="1"/>
  <c r="CA100" i="1"/>
  <c r="CB100" i="1" s="1"/>
  <c r="CA101" i="1"/>
  <c r="CB101" i="1" s="1"/>
  <c r="CA102" i="1"/>
  <c r="CB102" i="1" s="1"/>
  <c r="CA103" i="1"/>
  <c r="CB103" i="1" s="1"/>
  <c r="CA104" i="1"/>
  <c r="CB104" i="1" s="1"/>
  <c r="CA105" i="1"/>
  <c r="CB105" i="1" s="1"/>
  <c r="CA106" i="1"/>
  <c r="CB106" i="1" s="1"/>
  <c r="CA107" i="1"/>
  <c r="CB107" i="1" s="1"/>
  <c r="CA108" i="1"/>
  <c r="CB108" i="1" s="1"/>
  <c r="CA109" i="1"/>
  <c r="CB109" i="1" s="1"/>
  <c r="CA110" i="1"/>
  <c r="CB110" i="1" s="1"/>
  <c r="CA111" i="1"/>
  <c r="CB111" i="1" s="1"/>
  <c r="CA112" i="1"/>
  <c r="CB112" i="1" s="1"/>
  <c r="CA113" i="1"/>
  <c r="CB113" i="1" s="1"/>
  <c r="CA114" i="1"/>
  <c r="CB114" i="1" s="1"/>
  <c r="CA115" i="1"/>
  <c r="CB115" i="1" s="1"/>
  <c r="CA116" i="1"/>
  <c r="CB116" i="1" s="1"/>
  <c r="CA117" i="1"/>
  <c r="CB117" i="1" s="1"/>
  <c r="CA118" i="1"/>
  <c r="CB118" i="1" s="1"/>
  <c r="CA119" i="1"/>
  <c r="CB119" i="1" s="1"/>
  <c r="CA120" i="1"/>
  <c r="CB120" i="1" s="1"/>
  <c r="CA121" i="1"/>
  <c r="CB121" i="1" s="1"/>
  <c r="CA122" i="1"/>
  <c r="CB122" i="1" s="1"/>
  <c r="CA123" i="1"/>
  <c r="CB123" i="1" s="1"/>
  <c r="CA124" i="1"/>
  <c r="CB124" i="1" s="1"/>
  <c r="CA125" i="1"/>
  <c r="CB125" i="1" s="1"/>
  <c r="CA126" i="1"/>
  <c r="CB126" i="1" s="1"/>
  <c r="CA127" i="1"/>
  <c r="CB127" i="1" s="1"/>
  <c r="CA128" i="1"/>
  <c r="CB128" i="1" s="1"/>
  <c r="CA129" i="1"/>
  <c r="CB129" i="1" s="1"/>
  <c r="CA130" i="1"/>
  <c r="CB130" i="1" s="1"/>
  <c r="CA131" i="1"/>
  <c r="CB131" i="1" s="1"/>
  <c r="CA132" i="1"/>
  <c r="CB132" i="1" s="1"/>
  <c r="CA133" i="1"/>
  <c r="CB133" i="1" s="1"/>
  <c r="CA134" i="1"/>
  <c r="CB134" i="1" s="1"/>
  <c r="CA135" i="1"/>
  <c r="CB135" i="1" s="1"/>
  <c r="CA136" i="1"/>
  <c r="CB136" i="1" s="1"/>
  <c r="CA137" i="1"/>
  <c r="CB137" i="1" s="1"/>
  <c r="CA138" i="1"/>
  <c r="CB138" i="1" s="1"/>
  <c r="CA139" i="1"/>
  <c r="CB139" i="1" s="1"/>
  <c r="CA140" i="1"/>
  <c r="CB140" i="1" s="1"/>
  <c r="CA141" i="1"/>
  <c r="CB141" i="1" s="1"/>
  <c r="CA142" i="1"/>
  <c r="CB142" i="1" s="1"/>
  <c r="CA143" i="1"/>
  <c r="CB143" i="1" s="1"/>
  <c r="CA144" i="1"/>
  <c r="CB144" i="1" s="1"/>
  <c r="CA145" i="1"/>
  <c r="CB145" i="1" s="1"/>
  <c r="CA146" i="1"/>
  <c r="CB146" i="1" s="1"/>
  <c r="CA147" i="1"/>
  <c r="CB147" i="1" s="1"/>
  <c r="CA148" i="1"/>
  <c r="CB148" i="1" s="1"/>
  <c r="CA149" i="1"/>
  <c r="CB149" i="1" s="1"/>
  <c r="CA150" i="1"/>
  <c r="CB150" i="1" s="1"/>
  <c r="CA151" i="1"/>
  <c r="CB151" i="1" s="1"/>
  <c r="CA152" i="1"/>
  <c r="CB152" i="1" s="1"/>
  <c r="CA153" i="1"/>
  <c r="CB153" i="1" s="1"/>
  <c r="CA154" i="1"/>
  <c r="CB154" i="1" s="1"/>
  <c r="CA155" i="1"/>
  <c r="CB155" i="1" s="1"/>
  <c r="CA156" i="1"/>
  <c r="CB156" i="1" s="1"/>
  <c r="CA157" i="1"/>
  <c r="CB157" i="1" s="1"/>
  <c r="CA158" i="1"/>
  <c r="CB158" i="1" s="1"/>
  <c r="CA159" i="1"/>
  <c r="CB159" i="1" s="1"/>
  <c r="CA160" i="1"/>
  <c r="CB160" i="1" s="1"/>
  <c r="CA161" i="1"/>
  <c r="CB161" i="1" s="1"/>
  <c r="CA162" i="1"/>
  <c r="CB162" i="1" s="1"/>
  <c r="CA163" i="1"/>
  <c r="CB163" i="1" s="1"/>
  <c r="CA164" i="1"/>
  <c r="CB164" i="1" s="1"/>
  <c r="CA165" i="1"/>
  <c r="CB165" i="1" s="1"/>
  <c r="CA167" i="1"/>
  <c r="CB167" i="1" s="1"/>
  <c r="CA168" i="1"/>
  <c r="CB168" i="1" s="1"/>
  <c r="CA169" i="1"/>
  <c r="CB169" i="1" s="1"/>
  <c r="CA170" i="1"/>
  <c r="CB170" i="1" s="1"/>
  <c r="CA171" i="1"/>
  <c r="CB171" i="1" s="1"/>
  <c r="CA172" i="1"/>
  <c r="CB172" i="1" s="1"/>
  <c r="CA173" i="1"/>
  <c r="CB173" i="1" s="1"/>
  <c r="CA174" i="1"/>
  <c r="CB174" i="1" s="1"/>
  <c r="CA175" i="1"/>
  <c r="CB175" i="1" s="1"/>
  <c r="CA176" i="1"/>
  <c r="CB176" i="1" s="1"/>
  <c r="CA177" i="1"/>
  <c r="CB177" i="1" s="1"/>
  <c r="CA178" i="1"/>
  <c r="CB178" i="1" s="1"/>
  <c r="CA180" i="1"/>
  <c r="CB180" i="1" s="1"/>
  <c r="CA181" i="1"/>
  <c r="CB181" i="1" s="1"/>
  <c r="CA182" i="1"/>
  <c r="CB182" i="1" s="1"/>
  <c r="CA183" i="1"/>
  <c r="CB183" i="1" s="1"/>
  <c r="CA184" i="1"/>
  <c r="CB184" i="1" s="1"/>
  <c r="CA185" i="1"/>
  <c r="CB185" i="1" s="1"/>
  <c r="CA186" i="1"/>
  <c r="CB186" i="1" s="1"/>
  <c r="CA187" i="1"/>
  <c r="CB187" i="1" s="1"/>
  <c r="CA188" i="1"/>
  <c r="CB188" i="1" s="1"/>
  <c r="CA189" i="1"/>
  <c r="CB189" i="1" s="1"/>
  <c r="CA190" i="1"/>
  <c r="CB190" i="1" s="1"/>
  <c r="CA191" i="1"/>
  <c r="CB191" i="1" s="1"/>
  <c r="CA192" i="1"/>
  <c r="CB192" i="1" s="1"/>
  <c r="CA193" i="1"/>
  <c r="CB193" i="1" s="1"/>
  <c r="CA194" i="1"/>
  <c r="CB194" i="1" s="1"/>
  <c r="CA195" i="1"/>
  <c r="CB195" i="1" s="1"/>
  <c r="CA196" i="1"/>
  <c r="CB196" i="1" s="1"/>
  <c r="CA197" i="1"/>
  <c r="CB197" i="1" s="1"/>
  <c r="CB198" i="1"/>
  <c r="CA199" i="1"/>
  <c r="CB199" i="1" s="1"/>
  <c r="CA200" i="1"/>
  <c r="CB200" i="1" s="1"/>
  <c r="CA201" i="1"/>
  <c r="CB201" i="1" s="1"/>
  <c r="CA202" i="1"/>
  <c r="CB202" i="1" s="1"/>
  <c r="CA203" i="1"/>
  <c r="CB203" i="1" s="1"/>
  <c r="CA204" i="1"/>
  <c r="CB204" i="1" s="1"/>
  <c r="CA205" i="1"/>
  <c r="CB205" i="1" s="1"/>
  <c r="CA206" i="1"/>
  <c r="CB206" i="1" s="1"/>
  <c r="CB207" i="1"/>
  <c r="CA208" i="1"/>
  <c r="CB208" i="1" s="1"/>
  <c r="CA209" i="1"/>
  <c r="CB209" i="1" s="1"/>
  <c r="CA210" i="1"/>
  <c r="CB210" i="1" s="1"/>
  <c r="CA211" i="1"/>
  <c r="CB211" i="1" s="1"/>
  <c r="CA212" i="1"/>
  <c r="CB212" i="1" s="1"/>
  <c r="CA213" i="1"/>
  <c r="CB213" i="1" s="1"/>
  <c r="CA214" i="1"/>
  <c r="CB214" i="1" s="1"/>
  <c r="CA215" i="1"/>
  <c r="CB215" i="1" s="1"/>
  <c r="CA216" i="1"/>
  <c r="CB216" i="1" s="1"/>
  <c r="CA217" i="1"/>
  <c r="CB217" i="1" s="1"/>
  <c r="CA218" i="1"/>
  <c r="CB218" i="1" s="1"/>
  <c r="CA219" i="1"/>
  <c r="CB219" i="1" s="1"/>
  <c r="CA220" i="1"/>
  <c r="CB220" i="1" s="1"/>
  <c r="CA221" i="1"/>
  <c r="CB221" i="1" s="1"/>
  <c r="CA222" i="1"/>
  <c r="CB222" i="1" s="1"/>
  <c r="CA223" i="1"/>
  <c r="CB223" i="1" s="1"/>
  <c r="CA224" i="1"/>
  <c r="CB224" i="1" s="1"/>
  <c r="CA225" i="1"/>
  <c r="CB225" i="1" s="1"/>
  <c r="CA226" i="1"/>
  <c r="CB226" i="1" s="1"/>
  <c r="CA227" i="1"/>
  <c r="CB227" i="1" s="1"/>
  <c r="CA228" i="1"/>
  <c r="CB228" i="1" s="1"/>
  <c r="CA229" i="1"/>
  <c r="CB229" i="1" s="1"/>
  <c r="CA230" i="1"/>
  <c r="CB230" i="1" s="1"/>
  <c r="CA231" i="1"/>
  <c r="CB231" i="1" s="1"/>
  <c r="CA232" i="1"/>
  <c r="CB232" i="1" s="1"/>
  <c r="CA233" i="1"/>
  <c r="CB233" i="1" s="1"/>
  <c r="CA234" i="1"/>
  <c r="CB234" i="1" s="1"/>
  <c r="CA235" i="1"/>
  <c r="CB235" i="1" s="1"/>
  <c r="CA236" i="1"/>
  <c r="CB236" i="1" s="1"/>
  <c r="CA237" i="1"/>
  <c r="CB237" i="1" s="1"/>
  <c r="CA238" i="1"/>
  <c r="CB238" i="1" s="1"/>
  <c r="CA239" i="1"/>
  <c r="CB239" i="1" s="1"/>
  <c r="CA240" i="1"/>
  <c r="CB240" i="1" s="1"/>
  <c r="CA241" i="1"/>
  <c r="CB241" i="1" s="1"/>
  <c r="CA242" i="1"/>
  <c r="CB242" i="1" s="1"/>
  <c r="CA243" i="1"/>
  <c r="CB243" i="1" s="1"/>
  <c r="CA244" i="1"/>
  <c r="CB244" i="1"/>
  <c r="CA245" i="1"/>
  <c r="CB245" i="1" s="1"/>
  <c r="CA246" i="1"/>
  <c r="CB246" i="1" s="1"/>
  <c r="CA247" i="1"/>
  <c r="CB247" i="1" s="1"/>
  <c r="CA248" i="1"/>
  <c r="CB248" i="1" s="1"/>
  <c r="CA249" i="1"/>
  <c r="CB249" i="1" s="1"/>
  <c r="CA250" i="1"/>
  <c r="CB250" i="1" s="1"/>
  <c r="CB251" i="1"/>
  <c r="CA252" i="1"/>
  <c r="CB252" i="1"/>
  <c r="CA253" i="1"/>
  <c r="CB253" i="1" s="1"/>
  <c r="CA254" i="1"/>
  <c r="CB254" i="1" s="1"/>
  <c r="CA255" i="1"/>
  <c r="CB255" i="1" s="1"/>
  <c r="CA256" i="1"/>
  <c r="CB256" i="1" s="1"/>
  <c r="CA257" i="1"/>
  <c r="CB257" i="1" s="1"/>
  <c r="BV4" i="1"/>
  <c r="BW4" i="1" s="1"/>
  <c r="BV5" i="1"/>
  <c r="BW5" i="1" s="1"/>
  <c r="BV6" i="1"/>
  <c r="BW6" i="1" s="1"/>
  <c r="BV7" i="1"/>
  <c r="BW7" i="1" s="1"/>
  <c r="BV8" i="1"/>
  <c r="BW8" i="1" s="1"/>
  <c r="BV9" i="1"/>
  <c r="BW9" i="1" s="1"/>
  <c r="BV10" i="1"/>
  <c r="BW10" i="1" s="1"/>
  <c r="BV11" i="1"/>
  <c r="BW11" i="1" s="1"/>
  <c r="BV12" i="1"/>
  <c r="BW12" i="1" s="1"/>
  <c r="BV13" i="1"/>
  <c r="BW13" i="1" s="1"/>
  <c r="BV14" i="1"/>
  <c r="BW14" i="1" s="1"/>
  <c r="BV15" i="1"/>
  <c r="BW15" i="1" s="1"/>
  <c r="BV16" i="1"/>
  <c r="BW16" i="1" s="1"/>
  <c r="BV17" i="1"/>
  <c r="BW17" i="1" s="1"/>
  <c r="BV18" i="1"/>
  <c r="BW18" i="1" s="1"/>
  <c r="BV19" i="1"/>
  <c r="BV20" i="1"/>
  <c r="BW20" i="1" s="1"/>
  <c r="BV21" i="1"/>
  <c r="BW21" i="1" s="1"/>
  <c r="BV22" i="1"/>
  <c r="BW22" i="1" s="1"/>
  <c r="BV23" i="1"/>
  <c r="BW23" i="1" s="1"/>
  <c r="BV24" i="1"/>
  <c r="BW24" i="1" s="1"/>
  <c r="BV25" i="1"/>
  <c r="BW25" i="1" s="1"/>
  <c r="BV26" i="1"/>
  <c r="BW26" i="1" s="1"/>
  <c r="BV27" i="1"/>
  <c r="BW27" i="1" s="1"/>
  <c r="BV28" i="1"/>
  <c r="BW28" i="1" s="1"/>
  <c r="BV29" i="1"/>
  <c r="BW29" i="1" s="1"/>
  <c r="BV30" i="1"/>
  <c r="BW30" i="1" s="1"/>
  <c r="BV31" i="1"/>
  <c r="BW31" i="1" s="1"/>
  <c r="BV32" i="1"/>
  <c r="BW32" i="1" s="1"/>
  <c r="BV33" i="1"/>
  <c r="BW33" i="1" s="1"/>
  <c r="BV34" i="1"/>
  <c r="BW34" i="1" s="1"/>
  <c r="BV35" i="1"/>
  <c r="BW35" i="1" s="1"/>
  <c r="BV36" i="1"/>
  <c r="BW36" i="1" s="1"/>
  <c r="BV37" i="1"/>
  <c r="BW37" i="1" s="1"/>
  <c r="BV38" i="1"/>
  <c r="BW38" i="1" s="1"/>
  <c r="BV39" i="1"/>
  <c r="BW39" i="1" s="1"/>
  <c r="BV40" i="1"/>
  <c r="BV41" i="1"/>
  <c r="BW41" i="1" s="1"/>
  <c r="BV42" i="1"/>
  <c r="BW42" i="1" s="1"/>
  <c r="BV43" i="1"/>
  <c r="BW43" i="1" s="1"/>
  <c r="BV44" i="1"/>
  <c r="BW44" i="1" s="1"/>
  <c r="BV45" i="1"/>
  <c r="BW45" i="1" s="1"/>
  <c r="BV46" i="1"/>
  <c r="BW46" i="1" s="1"/>
  <c r="BV47" i="1"/>
  <c r="BW47" i="1" s="1"/>
  <c r="BV48" i="1"/>
  <c r="BW48" i="1" s="1"/>
  <c r="BV49" i="1"/>
  <c r="BW49" i="1" s="1"/>
  <c r="BV50" i="1"/>
  <c r="BW50" i="1" s="1"/>
  <c r="BV51" i="1"/>
  <c r="BW51" i="1" s="1"/>
  <c r="BV52" i="1"/>
  <c r="BW52" i="1" s="1"/>
  <c r="BV53" i="1"/>
  <c r="BW53" i="1" s="1"/>
  <c r="BV54" i="1"/>
  <c r="BW54" i="1" s="1"/>
  <c r="BV55" i="1"/>
  <c r="BW55" i="1" s="1"/>
  <c r="BV56" i="1"/>
  <c r="BW56" i="1" s="1"/>
  <c r="BV57" i="1"/>
  <c r="BW57" i="1" s="1"/>
  <c r="BV58" i="1"/>
  <c r="BW58" i="1" s="1"/>
  <c r="BV59" i="1"/>
  <c r="BW59" i="1" s="1"/>
  <c r="BV60" i="1"/>
  <c r="BW60" i="1" s="1"/>
  <c r="BV61" i="1"/>
  <c r="BW61" i="1" s="1"/>
  <c r="BV62" i="1"/>
  <c r="BW62" i="1" s="1"/>
  <c r="BV63" i="1"/>
  <c r="BW63" i="1" s="1"/>
  <c r="BV64" i="1"/>
  <c r="BW64" i="1" s="1"/>
  <c r="BV66" i="1"/>
  <c r="BW66" i="1" s="1"/>
  <c r="BV67" i="1"/>
  <c r="BW67" i="1" s="1"/>
  <c r="BV68" i="1"/>
  <c r="BW68" i="1" s="1"/>
  <c r="BV69" i="1"/>
  <c r="BW69" i="1" s="1"/>
  <c r="BV70" i="1"/>
  <c r="BW70" i="1" s="1"/>
  <c r="BV71" i="1"/>
  <c r="BW71" i="1" s="1"/>
  <c r="BV72" i="1"/>
  <c r="BW72" i="1" s="1"/>
  <c r="BV73" i="1"/>
  <c r="BW73" i="1" s="1"/>
  <c r="BV74" i="1"/>
  <c r="BW74" i="1" s="1"/>
  <c r="BV76" i="1"/>
  <c r="BW76" i="1" s="1"/>
  <c r="BV77" i="1"/>
  <c r="BW77" i="1" s="1"/>
  <c r="BV78" i="1"/>
  <c r="BW78" i="1" s="1"/>
  <c r="BV79" i="1"/>
  <c r="BW79" i="1" s="1"/>
  <c r="BV80" i="1"/>
  <c r="BW80" i="1" s="1"/>
  <c r="BV81" i="1"/>
  <c r="BW81" i="1" s="1"/>
  <c r="BV82" i="1"/>
  <c r="BW82" i="1" s="1"/>
  <c r="BV83" i="1"/>
  <c r="BW83" i="1" s="1"/>
  <c r="BV84" i="1"/>
  <c r="BW84" i="1" s="1"/>
  <c r="BV85" i="1"/>
  <c r="BW85" i="1" s="1"/>
  <c r="BV86" i="1"/>
  <c r="BW86" i="1" s="1"/>
  <c r="BV87" i="1"/>
  <c r="BW87" i="1" s="1"/>
  <c r="BV88" i="1"/>
  <c r="BW88" i="1" s="1"/>
  <c r="BV89" i="1"/>
  <c r="BW89" i="1" s="1"/>
  <c r="BV90" i="1"/>
  <c r="BW90" i="1" s="1"/>
  <c r="BV91" i="1"/>
  <c r="BW91" i="1" s="1"/>
  <c r="BV92" i="1"/>
  <c r="BW92" i="1" s="1"/>
  <c r="BV93" i="1"/>
  <c r="BW93" i="1" s="1"/>
  <c r="BV94" i="1"/>
  <c r="BW94" i="1" s="1"/>
  <c r="BV95" i="1"/>
  <c r="BW95" i="1" s="1"/>
  <c r="BV96" i="1"/>
  <c r="BW96" i="1" s="1"/>
  <c r="BV97" i="1"/>
  <c r="BW97" i="1" s="1"/>
  <c r="BV98" i="1"/>
  <c r="BW98" i="1" s="1"/>
  <c r="BV99" i="1"/>
  <c r="BW99" i="1" s="1"/>
  <c r="BV100" i="1"/>
  <c r="BW100" i="1" s="1"/>
  <c r="BV101" i="1"/>
  <c r="BW101" i="1" s="1"/>
  <c r="BV102" i="1"/>
  <c r="BW102" i="1" s="1"/>
  <c r="BV103" i="1"/>
  <c r="BW103" i="1" s="1"/>
  <c r="BV104" i="1"/>
  <c r="BW104" i="1" s="1"/>
  <c r="BV105" i="1"/>
  <c r="BW105" i="1" s="1"/>
  <c r="BV106" i="1"/>
  <c r="BW106" i="1" s="1"/>
  <c r="BV107" i="1"/>
  <c r="BW107" i="1" s="1"/>
  <c r="BV108" i="1"/>
  <c r="BW108" i="1" s="1"/>
  <c r="BV109" i="1"/>
  <c r="BW109" i="1" s="1"/>
  <c r="BV110" i="1"/>
  <c r="BW110" i="1" s="1"/>
  <c r="BV111" i="1"/>
  <c r="BW111" i="1" s="1"/>
  <c r="BV112" i="1"/>
  <c r="BW112" i="1" s="1"/>
  <c r="BV113" i="1"/>
  <c r="BW113" i="1" s="1"/>
  <c r="BV114" i="1"/>
  <c r="BW114" i="1" s="1"/>
  <c r="BV115" i="1"/>
  <c r="BW115" i="1" s="1"/>
  <c r="BV116" i="1"/>
  <c r="BW116" i="1" s="1"/>
  <c r="BV117" i="1"/>
  <c r="BW117" i="1" s="1"/>
  <c r="BV118" i="1"/>
  <c r="BW118" i="1" s="1"/>
  <c r="BV119" i="1"/>
  <c r="BW119" i="1" s="1"/>
  <c r="BV120" i="1"/>
  <c r="BW120" i="1" s="1"/>
  <c r="BV121" i="1"/>
  <c r="BW121" i="1" s="1"/>
  <c r="BV122" i="1"/>
  <c r="BW122" i="1" s="1"/>
  <c r="BV123" i="1"/>
  <c r="BW123" i="1" s="1"/>
  <c r="BV124" i="1"/>
  <c r="BW124" i="1" s="1"/>
  <c r="BV125" i="1"/>
  <c r="BW125" i="1" s="1"/>
  <c r="BV126" i="1"/>
  <c r="BW126" i="1" s="1"/>
  <c r="BV127" i="1"/>
  <c r="BW127" i="1" s="1"/>
  <c r="BV128" i="1"/>
  <c r="BW128" i="1" s="1"/>
  <c r="BV129" i="1"/>
  <c r="BW129" i="1" s="1"/>
  <c r="BV130" i="1"/>
  <c r="BW130" i="1" s="1"/>
  <c r="BV131" i="1"/>
  <c r="BW131" i="1" s="1"/>
  <c r="BV133" i="1"/>
  <c r="BW133" i="1" s="1"/>
  <c r="BV134" i="1"/>
  <c r="BW134" i="1" s="1"/>
  <c r="BV135" i="1"/>
  <c r="BW135" i="1" s="1"/>
  <c r="BV136" i="1"/>
  <c r="BW136" i="1" s="1"/>
  <c r="BV137" i="1"/>
  <c r="BW137" i="1" s="1"/>
  <c r="BV138" i="1"/>
  <c r="BW138" i="1" s="1"/>
  <c r="BV139" i="1"/>
  <c r="BW139" i="1" s="1"/>
  <c r="BV140" i="1"/>
  <c r="BW140" i="1" s="1"/>
  <c r="BV141" i="1"/>
  <c r="BW141" i="1" s="1"/>
  <c r="BV142" i="1"/>
  <c r="BW142" i="1" s="1"/>
  <c r="BV143" i="1"/>
  <c r="BW143" i="1" s="1"/>
  <c r="BV144" i="1"/>
  <c r="BW144" i="1" s="1"/>
  <c r="BV145" i="1"/>
  <c r="BW145" i="1" s="1"/>
  <c r="BV146" i="1"/>
  <c r="BW146" i="1" s="1"/>
  <c r="BV147" i="1"/>
  <c r="BW147" i="1" s="1"/>
  <c r="BV148" i="1"/>
  <c r="BW148" i="1" s="1"/>
  <c r="BV149" i="1"/>
  <c r="BW149" i="1" s="1"/>
  <c r="BV150" i="1"/>
  <c r="BW150" i="1" s="1"/>
  <c r="BV151" i="1"/>
  <c r="BW151" i="1" s="1"/>
  <c r="BV152" i="1"/>
  <c r="BW152" i="1" s="1"/>
  <c r="BV153" i="1"/>
  <c r="BW153" i="1" s="1"/>
  <c r="BV154" i="1"/>
  <c r="BW154" i="1" s="1"/>
  <c r="BV155" i="1"/>
  <c r="BW155" i="1" s="1"/>
  <c r="BV156" i="1"/>
  <c r="BW156" i="1" s="1"/>
  <c r="BV157" i="1"/>
  <c r="BW157" i="1" s="1"/>
  <c r="BV158" i="1"/>
  <c r="BW158" i="1" s="1"/>
  <c r="BV160" i="1"/>
  <c r="BW160" i="1" s="1"/>
  <c r="BV161" i="1"/>
  <c r="BW161" i="1" s="1"/>
  <c r="BV162" i="1"/>
  <c r="BW162" i="1" s="1"/>
  <c r="BV163" i="1"/>
  <c r="BW163" i="1" s="1"/>
  <c r="BV165" i="1"/>
  <c r="BW165" i="1" s="1"/>
  <c r="BV166" i="1"/>
  <c r="BW166" i="1" s="1"/>
  <c r="BV167" i="1"/>
  <c r="BW167" i="1" s="1"/>
  <c r="BV168" i="1"/>
  <c r="BW168" i="1" s="1"/>
  <c r="BV169" i="1"/>
  <c r="BW169" i="1" s="1"/>
  <c r="BV170" i="1"/>
  <c r="BW170" i="1" s="1"/>
  <c r="BV171" i="1"/>
  <c r="BW171" i="1" s="1"/>
  <c r="BV172" i="1"/>
  <c r="BW172" i="1" s="1"/>
  <c r="BV173" i="1"/>
  <c r="BW173" i="1" s="1"/>
  <c r="BV174" i="1"/>
  <c r="BW174" i="1" s="1"/>
  <c r="BV175" i="1"/>
  <c r="BW175" i="1" s="1"/>
  <c r="BV176" i="1"/>
  <c r="BW176" i="1" s="1"/>
  <c r="BV177" i="1"/>
  <c r="BW177" i="1" s="1"/>
  <c r="BV178" i="1"/>
  <c r="BW178" i="1" s="1"/>
  <c r="BV180" i="1"/>
  <c r="BW180" i="1" s="1"/>
  <c r="BV181" i="1"/>
  <c r="BW181" i="1" s="1"/>
  <c r="BV182" i="1"/>
  <c r="BW182" i="1"/>
  <c r="BV183" i="1"/>
  <c r="BW183" i="1" s="1"/>
  <c r="BV184" i="1"/>
  <c r="BW184" i="1" s="1"/>
  <c r="BV185" i="1"/>
  <c r="BW185" i="1" s="1"/>
  <c r="BV186" i="1"/>
  <c r="BW186" i="1"/>
  <c r="BV187" i="1"/>
  <c r="BW187" i="1" s="1"/>
  <c r="BV188" i="1"/>
  <c r="BV189" i="1"/>
  <c r="BV190" i="1"/>
  <c r="BV191" i="1"/>
  <c r="BW191" i="1" s="1"/>
  <c r="BV192" i="1"/>
  <c r="BV193" i="1"/>
  <c r="BW193" i="1" s="1"/>
  <c r="BV194" i="1"/>
  <c r="BW194" i="1" s="1"/>
  <c r="BV195" i="1"/>
  <c r="BW195" i="1" s="1"/>
  <c r="BV196" i="1"/>
  <c r="BW196" i="1" s="1"/>
  <c r="BV197" i="1"/>
  <c r="BW197" i="1" s="1"/>
  <c r="BV198" i="1"/>
  <c r="BW198" i="1" s="1"/>
  <c r="BV199" i="1"/>
  <c r="BW199" i="1" s="1"/>
  <c r="BV200" i="1"/>
  <c r="BW200" i="1" s="1"/>
  <c r="BV201" i="1"/>
  <c r="BW201" i="1" s="1"/>
  <c r="BV202" i="1"/>
  <c r="BW202" i="1" s="1"/>
  <c r="BV203" i="1"/>
  <c r="BW203" i="1" s="1"/>
  <c r="BV204" i="1"/>
  <c r="BW204" i="1" s="1"/>
  <c r="BV205" i="1"/>
  <c r="BW205" i="1" s="1"/>
  <c r="BV206" i="1"/>
  <c r="BW206" i="1"/>
  <c r="BV207" i="1"/>
  <c r="BW207" i="1" s="1"/>
  <c r="BV208" i="1"/>
  <c r="BW208" i="1" s="1"/>
  <c r="BV209" i="1"/>
  <c r="BW209" i="1" s="1"/>
  <c r="BV210" i="1"/>
  <c r="BW210" i="1" s="1"/>
  <c r="BV211" i="1"/>
  <c r="BW211" i="1"/>
  <c r="BV212" i="1"/>
  <c r="BW212" i="1" s="1"/>
  <c r="BV213" i="1"/>
  <c r="BW213" i="1" s="1"/>
  <c r="BV214" i="1"/>
  <c r="BW214" i="1" s="1"/>
  <c r="BV215" i="1"/>
  <c r="BW215" i="1" s="1"/>
  <c r="BV216" i="1"/>
  <c r="BW216" i="1" s="1"/>
  <c r="BV217" i="1"/>
  <c r="BW217" i="1" s="1"/>
  <c r="BV218" i="1"/>
  <c r="BW218" i="1" s="1"/>
  <c r="BV219" i="1"/>
  <c r="BW219" i="1" s="1"/>
  <c r="BV220" i="1"/>
  <c r="BW220" i="1" s="1"/>
  <c r="BV221" i="1"/>
  <c r="BW221" i="1" s="1"/>
  <c r="BV222" i="1"/>
  <c r="BW222" i="1"/>
  <c r="BV223" i="1"/>
  <c r="BW223" i="1" s="1"/>
  <c r="BV224" i="1"/>
  <c r="BW224" i="1" s="1"/>
  <c r="BV225" i="1"/>
  <c r="BW225" i="1" s="1"/>
  <c r="BV226" i="1"/>
  <c r="BW226" i="1" s="1"/>
  <c r="BV227" i="1"/>
  <c r="BW227" i="1" s="1"/>
  <c r="BV228" i="1"/>
  <c r="BW228" i="1" s="1"/>
  <c r="BV229" i="1"/>
  <c r="BW229" i="1" s="1"/>
  <c r="BV230" i="1"/>
  <c r="BW230" i="1" s="1"/>
  <c r="BV231" i="1"/>
  <c r="BW231" i="1" s="1"/>
  <c r="BV232" i="1"/>
  <c r="BW232" i="1" s="1"/>
  <c r="BV233" i="1"/>
  <c r="BW233" i="1" s="1"/>
  <c r="BV234" i="1"/>
  <c r="BW234" i="1" s="1"/>
  <c r="BV235" i="1"/>
  <c r="BW235" i="1" s="1"/>
  <c r="BV236" i="1"/>
  <c r="BW236" i="1" s="1"/>
  <c r="BV237" i="1"/>
  <c r="BW237" i="1" s="1"/>
  <c r="BV238" i="1"/>
  <c r="BW238" i="1" s="1"/>
  <c r="BV239" i="1"/>
  <c r="BW239" i="1" s="1"/>
  <c r="BV240" i="1"/>
  <c r="BW240" i="1" s="1"/>
  <c r="BV241" i="1"/>
  <c r="BW241" i="1" s="1"/>
  <c r="BV242" i="1"/>
  <c r="BW242" i="1" s="1"/>
  <c r="BV243" i="1"/>
  <c r="BW243" i="1" s="1"/>
  <c r="BV244" i="1"/>
  <c r="BW244" i="1" s="1"/>
  <c r="BV245" i="1"/>
  <c r="BW245" i="1" s="1"/>
  <c r="BV246" i="1"/>
  <c r="BW246" i="1" s="1"/>
  <c r="BV247" i="1"/>
  <c r="BW247" i="1" s="1"/>
  <c r="BV248" i="1"/>
  <c r="BW248" i="1" s="1"/>
  <c r="BV249" i="1"/>
  <c r="BW249" i="1" s="1"/>
  <c r="BV250" i="1"/>
  <c r="BW250" i="1" s="1"/>
  <c r="BV251" i="1"/>
  <c r="BW251" i="1"/>
  <c r="BV252" i="1"/>
  <c r="BW252" i="1"/>
  <c r="BV253" i="1"/>
  <c r="BW253" i="1" s="1"/>
  <c r="BV254" i="1"/>
  <c r="BW254" i="1"/>
  <c r="BV255" i="1"/>
  <c r="BW255" i="1" s="1"/>
  <c r="BV256" i="1"/>
  <c r="BW256" i="1" s="1"/>
  <c r="BV257" i="1"/>
  <c r="BW257" i="1" s="1"/>
  <c r="BQ4" i="1"/>
  <c r="BR4" i="1" s="1"/>
  <c r="BQ5" i="1"/>
  <c r="BR5" i="1" s="1"/>
  <c r="BQ6" i="1"/>
  <c r="BR6" i="1" s="1"/>
  <c r="BQ7" i="1"/>
  <c r="BR7" i="1" s="1"/>
  <c r="BQ8" i="1"/>
  <c r="BR8" i="1" s="1"/>
  <c r="BQ9" i="1"/>
  <c r="BR9" i="1" s="1"/>
  <c r="BQ10" i="1"/>
  <c r="BR10" i="1" s="1"/>
  <c r="BQ11" i="1"/>
  <c r="BR11" i="1"/>
  <c r="BQ12" i="1"/>
  <c r="BR12" i="1" s="1"/>
  <c r="BQ13" i="1"/>
  <c r="BR13" i="1" s="1"/>
  <c r="BQ14" i="1"/>
  <c r="BR14" i="1" s="1"/>
  <c r="BQ15" i="1"/>
  <c r="BR15" i="1" s="1"/>
  <c r="BQ16" i="1"/>
  <c r="BR16" i="1" s="1"/>
  <c r="BQ17" i="1"/>
  <c r="BR17" i="1" s="1"/>
  <c r="BQ18" i="1"/>
  <c r="BR18" i="1" s="1"/>
  <c r="BQ20" i="1"/>
  <c r="BR20" i="1" s="1"/>
  <c r="BQ21" i="1"/>
  <c r="BR21" i="1" s="1"/>
  <c r="BQ22" i="1"/>
  <c r="BR22" i="1" s="1"/>
  <c r="BQ23" i="1"/>
  <c r="BR23" i="1" s="1"/>
  <c r="BQ24" i="1"/>
  <c r="BR24" i="1" s="1"/>
  <c r="BQ25" i="1"/>
  <c r="BR25" i="1" s="1"/>
  <c r="BQ26" i="1"/>
  <c r="BR26" i="1" s="1"/>
  <c r="BQ27" i="1"/>
  <c r="BR27" i="1" s="1"/>
  <c r="BQ28" i="1"/>
  <c r="BR28" i="1" s="1"/>
  <c r="BQ29" i="1"/>
  <c r="BR29" i="1" s="1"/>
  <c r="BQ30" i="1"/>
  <c r="BR30" i="1" s="1"/>
  <c r="BQ31" i="1"/>
  <c r="BR31" i="1" s="1"/>
  <c r="BQ32" i="1"/>
  <c r="BR32" i="1" s="1"/>
  <c r="BQ33" i="1"/>
  <c r="BQ34" i="1"/>
  <c r="BR34" i="1" s="1"/>
  <c r="BQ35" i="1"/>
  <c r="BR35" i="1" s="1"/>
  <c r="BQ36" i="1"/>
  <c r="BR36" i="1" s="1"/>
  <c r="BQ37" i="1"/>
  <c r="BR37" i="1" s="1"/>
  <c r="BQ38" i="1"/>
  <c r="BR38" i="1" s="1"/>
  <c r="BQ39" i="1"/>
  <c r="BR39" i="1" s="1"/>
  <c r="BQ40" i="1"/>
  <c r="BR40" i="1" s="1"/>
  <c r="BQ41" i="1"/>
  <c r="BQ42" i="1"/>
  <c r="BR42" i="1" s="1"/>
  <c r="BQ43" i="1"/>
  <c r="BR43" i="1" s="1"/>
  <c r="BQ44" i="1"/>
  <c r="BR44" i="1" s="1"/>
  <c r="BQ45" i="1"/>
  <c r="BR45" i="1" s="1"/>
  <c r="BQ46" i="1"/>
  <c r="BR46" i="1" s="1"/>
  <c r="BQ47" i="1"/>
  <c r="BR47" i="1" s="1"/>
  <c r="BQ48" i="1"/>
  <c r="BR48" i="1" s="1"/>
  <c r="BQ49" i="1"/>
  <c r="BR49" i="1" s="1"/>
  <c r="BQ50" i="1"/>
  <c r="BR50" i="1" s="1"/>
  <c r="BQ51" i="1"/>
  <c r="BR51" i="1" s="1"/>
  <c r="BQ52" i="1"/>
  <c r="BR52" i="1" s="1"/>
  <c r="BQ53" i="1"/>
  <c r="BR53" i="1" s="1"/>
  <c r="BQ54" i="1"/>
  <c r="BR54" i="1" s="1"/>
  <c r="BQ55" i="1"/>
  <c r="BR55" i="1" s="1"/>
  <c r="BQ56" i="1"/>
  <c r="BR56" i="1" s="1"/>
  <c r="BQ57" i="1"/>
  <c r="BR57" i="1" s="1"/>
  <c r="BQ58" i="1"/>
  <c r="BR58" i="1" s="1"/>
  <c r="BQ59" i="1"/>
  <c r="BR59" i="1" s="1"/>
  <c r="BQ60" i="1"/>
  <c r="BR60" i="1" s="1"/>
  <c r="BQ61" i="1"/>
  <c r="BR61" i="1" s="1"/>
  <c r="BQ62" i="1"/>
  <c r="BR62" i="1" s="1"/>
  <c r="BQ63" i="1"/>
  <c r="BR63" i="1" s="1"/>
  <c r="BQ64" i="1"/>
  <c r="BR64" i="1" s="1"/>
  <c r="BQ66" i="1"/>
  <c r="BR66" i="1" s="1"/>
  <c r="BQ67" i="1"/>
  <c r="BR67" i="1" s="1"/>
  <c r="BQ68" i="1"/>
  <c r="BR68" i="1" s="1"/>
  <c r="BQ69" i="1"/>
  <c r="BR69" i="1" s="1"/>
  <c r="BQ70" i="1"/>
  <c r="BR70" i="1" s="1"/>
  <c r="BQ71" i="1"/>
  <c r="BR71" i="1" s="1"/>
  <c r="BQ72" i="1"/>
  <c r="BR72" i="1" s="1"/>
  <c r="BQ73" i="1"/>
  <c r="BR73" i="1" s="1"/>
  <c r="BQ74" i="1"/>
  <c r="BR74" i="1" s="1"/>
  <c r="BQ75" i="1"/>
  <c r="BQ76" i="1"/>
  <c r="BR76" i="1" s="1"/>
  <c r="BQ77" i="1"/>
  <c r="BR77" i="1" s="1"/>
  <c r="BQ78" i="1"/>
  <c r="BR78" i="1" s="1"/>
  <c r="BQ79" i="1"/>
  <c r="BR79" i="1" s="1"/>
  <c r="BQ80" i="1"/>
  <c r="BR80" i="1" s="1"/>
  <c r="BQ81" i="1"/>
  <c r="BR81" i="1"/>
  <c r="BQ82" i="1"/>
  <c r="BR82" i="1" s="1"/>
  <c r="BQ83" i="1"/>
  <c r="BR83" i="1" s="1"/>
  <c r="BQ84" i="1"/>
  <c r="BR84" i="1" s="1"/>
  <c r="BQ85" i="1"/>
  <c r="BR85" i="1" s="1"/>
  <c r="BQ86" i="1"/>
  <c r="BR86" i="1" s="1"/>
  <c r="BQ87" i="1"/>
  <c r="BR87" i="1" s="1"/>
  <c r="BQ88" i="1"/>
  <c r="BR88" i="1" s="1"/>
  <c r="BQ89" i="1"/>
  <c r="BR89" i="1" s="1"/>
  <c r="BQ90" i="1"/>
  <c r="BR90" i="1" s="1"/>
  <c r="BQ91" i="1"/>
  <c r="BR91" i="1" s="1"/>
  <c r="BQ92" i="1"/>
  <c r="BR92" i="1" s="1"/>
  <c r="BQ93" i="1"/>
  <c r="BR93" i="1" s="1"/>
  <c r="BQ94" i="1"/>
  <c r="BR94" i="1" s="1"/>
  <c r="BQ95" i="1"/>
  <c r="BR95" i="1"/>
  <c r="BQ96" i="1"/>
  <c r="BR96" i="1" s="1"/>
  <c r="BQ97" i="1"/>
  <c r="BR97" i="1" s="1"/>
  <c r="BQ98" i="1"/>
  <c r="BR98" i="1" s="1"/>
  <c r="BQ99" i="1"/>
  <c r="BR99" i="1"/>
  <c r="BQ100" i="1"/>
  <c r="BR100" i="1" s="1"/>
  <c r="BQ101" i="1"/>
  <c r="BR101" i="1" s="1"/>
  <c r="BQ102" i="1"/>
  <c r="BR102" i="1" s="1"/>
  <c r="BQ103" i="1"/>
  <c r="BR103" i="1" s="1"/>
  <c r="BQ104" i="1"/>
  <c r="BR104" i="1" s="1"/>
  <c r="BQ105" i="1"/>
  <c r="BR105" i="1" s="1"/>
  <c r="BQ106" i="1"/>
  <c r="BR106" i="1" s="1"/>
  <c r="BQ107" i="1"/>
  <c r="BR107" i="1" s="1"/>
  <c r="BQ108" i="1"/>
  <c r="BR108" i="1" s="1"/>
  <c r="BQ109" i="1"/>
  <c r="BR109" i="1" s="1"/>
  <c r="BQ110" i="1"/>
  <c r="BR110" i="1" s="1"/>
  <c r="BQ111" i="1"/>
  <c r="BR111" i="1" s="1"/>
  <c r="BQ112" i="1"/>
  <c r="BR112" i="1" s="1"/>
  <c r="BQ113" i="1"/>
  <c r="BR113" i="1" s="1"/>
  <c r="BQ114" i="1"/>
  <c r="BR114" i="1" s="1"/>
  <c r="BQ115" i="1"/>
  <c r="BR115" i="1" s="1"/>
  <c r="BQ116" i="1"/>
  <c r="BR116" i="1" s="1"/>
  <c r="BQ117" i="1"/>
  <c r="BR117" i="1" s="1"/>
  <c r="BQ118" i="1"/>
  <c r="BR118" i="1" s="1"/>
  <c r="BQ119" i="1"/>
  <c r="BR119" i="1" s="1"/>
  <c r="BQ120" i="1"/>
  <c r="BR120" i="1" s="1"/>
  <c r="BQ121" i="1"/>
  <c r="BR121" i="1" s="1"/>
  <c r="BQ122" i="1"/>
  <c r="BR122" i="1" s="1"/>
  <c r="BQ123" i="1"/>
  <c r="BR123" i="1" s="1"/>
  <c r="BQ124" i="1"/>
  <c r="BR124" i="1" s="1"/>
  <c r="BQ125" i="1"/>
  <c r="BR125" i="1"/>
  <c r="BQ126" i="1"/>
  <c r="BR126" i="1" s="1"/>
  <c r="BQ127" i="1"/>
  <c r="BR127" i="1" s="1"/>
  <c r="BQ128" i="1"/>
  <c r="BR128" i="1" s="1"/>
  <c r="BQ129" i="1"/>
  <c r="BQ130" i="1"/>
  <c r="BR130" i="1" s="1"/>
  <c r="BQ131" i="1"/>
  <c r="BR131" i="1" s="1"/>
  <c r="BQ133" i="1"/>
  <c r="BR133" i="1" s="1"/>
  <c r="BQ134" i="1"/>
  <c r="BR134" i="1" s="1"/>
  <c r="BQ135" i="1"/>
  <c r="BR135" i="1" s="1"/>
  <c r="BQ136" i="1"/>
  <c r="BR136" i="1" s="1"/>
  <c r="BQ137" i="1"/>
  <c r="BR137" i="1" s="1"/>
  <c r="BQ138" i="1"/>
  <c r="BR138" i="1" s="1"/>
  <c r="BQ139" i="1"/>
  <c r="BR139" i="1" s="1"/>
  <c r="BQ140" i="1"/>
  <c r="BR140" i="1" s="1"/>
  <c r="BQ141" i="1"/>
  <c r="BR141" i="1" s="1"/>
  <c r="BQ142" i="1"/>
  <c r="BR142" i="1" s="1"/>
  <c r="BQ143" i="1"/>
  <c r="BR143" i="1" s="1"/>
  <c r="BQ144" i="1"/>
  <c r="BR144" i="1" s="1"/>
  <c r="BQ145" i="1"/>
  <c r="BR145" i="1" s="1"/>
  <c r="BQ146" i="1"/>
  <c r="BR146" i="1" s="1"/>
  <c r="BQ147" i="1"/>
  <c r="BR147" i="1" s="1"/>
  <c r="BQ148" i="1"/>
  <c r="BR148" i="1" s="1"/>
  <c r="BQ149" i="1"/>
  <c r="BR149" i="1" s="1"/>
  <c r="BQ150" i="1"/>
  <c r="BR150" i="1" s="1"/>
  <c r="BQ151" i="1"/>
  <c r="BR151" i="1" s="1"/>
  <c r="BQ152" i="1"/>
  <c r="BR152" i="1" s="1"/>
  <c r="BQ153" i="1"/>
  <c r="BR153" i="1" s="1"/>
  <c r="BQ154" i="1"/>
  <c r="BR154" i="1" s="1"/>
  <c r="BQ155" i="1"/>
  <c r="BR155" i="1" s="1"/>
  <c r="BQ156" i="1"/>
  <c r="BR156" i="1" s="1"/>
  <c r="BQ157" i="1"/>
  <c r="BR157" i="1" s="1"/>
  <c r="BQ158" i="1"/>
  <c r="BR158" i="1" s="1"/>
  <c r="BQ159" i="1"/>
  <c r="BR159" i="1" s="1"/>
  <c r="BQ160" i="1"/>
  <c r="BR160" i="1" s="1"/>
  <c r="BQ161" i="1"/>
  <c r="BR161" i="1" s="1"/>
  <c r="BQ162" i="1"/>
  <c r="BR162" i="1" s="1"/>
  <c r="BQ163" i="1"/>
  <c r="BR163" i="1" s="1"/>
  <c r="BQ164" i="1"/>
  <c r="BR164" i="1" s="1"/>
  <c r="BQ165" i="1"/>
  <c r="BR165" i="1" s="1"/>
  <c r="BQ166" i="1"/>
  <c r="BR166" i="1" s="1"/>
  <c r="BQ167" i="1"/>
  <c r="BR167" i="1" s="1"/>
  <c r="BQ168" i="1"/>
  <c r="BR168" i="1" s="1"/>
  <c r="BQ169" i="1"/>
  <c r="BR169" i="1" s="1"/>
  <c r="BQ170" i="1"/>
  <c r="BR170" i="1" s="1"/>
  <c r="BQ171" i="1"/>
  <c r="BR171" i="1" s="1"/>
  <c r="BQ172" i="1"/>
  <c r="BR172" i="1" s="1"/>
  <c r="BQ173" i="1"/>
  <c r="BR173" i="1" s="1"/>
  <c r="BQ174" i="1"/>
  <c r="BR174" i="1" s="1"/>
  <c r="BQ175" i="1"/>
  <c r="BR175" i="1" s="1"/>
  <c r="BQ176" i="1"/>
  <c r="BR176" i="1" s="1"/>
  <c r="BQ177" i="1"/>
  <c r="BR177" i="1" s="1"/>
  <c r="BQ178" i="1"/>
  <c r="BR178" i="1" s="1"/>
  <c r="BQ180" i="1"/>
  <c r="BR180" i="1" s="1"/>
  <c r="BQ181" i="1"/>
  <c r="BR181" i="1" s="1"/>
  <c r="BQ182" i="1"/>
  <c r="BR182" i="1" s="1"/>
  <c r="BQ183" i="1"/>
  <c r="BR183" i="1" s="1"/>
  <c r="BQ184" i="1"/>
  <c r="BR184" i="1" s="1"/>
  <c r="BQ185" i="1"/>
  <c r="BR185" i="1" s="1"/>
  <c r="BQ186" i="1"/>
  <c r="BR186" i="1" s="1"/>
  <c r="BQ187" i="1"/>
  <c r="BR187" i="1" s="1"/>
  <c r="BQ188" i="1"/>
  <c r="BQ189" i="1"/>
  <c r="BQ190" i="1"/>
  <c r="BQ191" i="1"/>
  <c r="CC191" i="1" s="1"/>
  <c r="BQ192" i="1"/>
  <c r="BR192" i="1" s="1"/>
  <c r="BQ193" i="1"/>
  <c r="BR193" i="1" s="1"/>
  <c r="BQ194" i="1"/>
  <c r="BR194" i="1" s="1"/>
  <c r="BQ195" i="1"/>
  <c r="BR195" i="1" s="1"/>
  <c r="BQ196" i="1"/>
  <c r="BR196" i="1" s="1"/>
  <c r="BQ197" i="1"/>
  <c r="BR197" i="1" s="1"/>
  <c r="BQ198" i="1"/>
  <c r="BR198" i="1" s="1"/>
  <c r="BQ199" i="1"/>
  <c r="BR199" i="1" s="1"/>
  <c r="BQ200" i="1"/>
  <c r="BR200" i="1" s="1"/>
  <c r="BQ201" i="1"/>
  <c r="BR201" i="1" s="1"/>
  <c r="BQ202" i="1"/>
  <c r="BR202" i="1" s="1"/>
  <c r="BQ203" i="1"/>
  <c r="BR203" i="1" s="1"/>
  <c r="BQ204" i="1"/>
  <c r="BR204" i="1" s="1"/>
  <c r="BQ205" i="1"/>
  <c r="BR205" i="1" s="1"/>
  <c r="BQ206" i="1"/>
  <c r="BR206" i="1" s="1"/>
  <c r="BQ207" i="1"/>
  <c r="BR207" i="1" s="1"/>
  <c r="BQ208" i="1"/>
  <c r="BR208" i="1" s="1"/>
  <c r="BQ209" i="1"/>
  <c r="BR209" i="1" s="1"/>
  <c r="BQ210" i="1"/>
  <c r="BR210" i="1" s="1"/>
  <c r="BQ211" i="1"/>
  <c r="BR211" i="1" s="1"/>
  <c r="BQ212" i="1"/>
  <c r="BR212" i="1" s="1"/>
  <c r="BQ213" i="1"/>
  <c r="BR213" i="1" s="1"/>
  <c r="BQ214" i="1"/>
  <c r="BR214" i="1" s="1"/>
  <c r="BQ215" i="1"/>
  <c r="BR215" i="1" s="1"/>
  <c r="BQ216" i="1"/>
  <c r="BR216" i="1" s="1"/>
  <c r="BQ217" i="1"/>
  <c r="BR217" i="1" s="1"/>
  <c r="BQ218" i="1"/>
  <c r="BR218" i="1" s="1"/>
  <c r="BQ219" i="1"/>
  <c r="BR219" i="1" s="1"/>
  <c r="BQ220" i="1"/>
  <c r="BR220" i="1" s="1"/>
  <c r="BQ221" i="1"/>
  <c r="BR221" i="1" s="1"/>
  <c r="BQ222" i="1"/>
  <c r="BR222" i="1" s="1"/>
  <c r="BQ223" i="1"/>
  <c r="BR223" i="1" s="1"/>
  <c r="BQ224" i="1"/>
  <c r="BR224" i="1" s="1"/>
  <c r="BQ225" i="1"/>
  <c r="BR225" i="1" s="1"/>
  <c r="BQ226" i="1"/>
  <c r="BR226" i="1" s="1"/>
  <c r="BQ227" i="1"/>
  <c r="BR227" i="1" s="1"/>
  <c r="BQ228" i="1"/>
  <c r="BR228" i="1" s="1"/>
  <c r="BQ229" i="1"/>
  <c r="BR229" i="1" s="1"/>
  <c r="BQ230" i="1"/>
  <c r="BR230" i="1" s="1"/>
  <c r="BQ231" i="1"/>
  <c r="BR231" i="1" s="1"/>
  <c r="BQ232" i="1"/>
  <c r="BR232" i="1" s="1"/>
  <c r="BQ233" i="1"/>
  <c r="BR233" i="1" s="1"/>
  <c r="BQ234" i="1"/>
  <c r="BR234" i="1" s="1"/>
  <c r="BQ235" i="1"/>
  <c r="BR235" i="1" s="1"/>
  <c r="BQ236" i="1"/>
  <c r="BR236" i="1" s="1"/>
  <c r="BQ237" i="1"/>
  <c r="BR237" i="1" s="1"/>
  <c r="BQ238" i="1"/>
  <c r="BR238" i="1" s="1"/>
  <c r="BQ239" i="1"/>
  <c r="BR239" i="1" s="1"/>
  <c r="BQ240" i="1"/>
  <c r="BR240" i="1" s="1"/>
  <c r="BQ241" i="1"/>
  <c r="BR241" i="1" s="1"/>
  <c r="BQ242" i="1"/>
  <c r="BR242" i="1" s="1"/>
  <c r="BQ243" i="1"/>
  <c r="BR243" i="1" s="1"/>
  <c r="BQ244" i="1"/>
  <c r="BR244" i="1" s="1"/>
  <c r="BQ245" i="1"/>
  <c r="BR245" i="1" s="1"/>
  <c r="BQ246" i="1"/>
  <c r="BR246" i="1" s="1"/>
  <c r="BQ247" i="1"/>
  <c r="BR247" i="1" s="1"/>
  <c r="BQ248" i="1"/>
  <c r="BR248" i="1" s="1"/>
  <c r="BQ249" i="1"/>
  <c r="BR249" i="1" s="1"/>
  <c r="BQ250" i="1"/>
  <c r="BR250" i="1" s="1"/>
  <c r="BQ251" i="1"/>
  <c r="BR251" i="1" s="1"/>
  <c r="BQ252" i="1"/>
  <c r="BR252" i="1" s="1"/>
  <c r="BQ253" i="1"/>
  <c r="BR253" i="1" s="1"/>
  <c r="BQ254" i="1"/>
  <c r="BR254" i="1" s="1"/>
  <c r="BQ255" i="1"/>
  <c r="BR255" i="1" s="1"/>
  <c r="BQ256" i="1"/>
  <c r="BR256" i="1" s="1"/>
  <c r="BQ257" i="1"/>
  <c r="BR257" i="1" s="1"/>
  <c r="CA3" i="1"/>
  <c r="CB3" i="1" s="1"/>
  <c r="BV3" i="1"/>
  <c r="BW3" i="1" s="1"/>
  <c r="BM3" i="1"/>
  <c r="BQ3" i="1"/>
  <c r="BL3" i="1"/>
  <c r="BM188" i="1"/>
  <c r="BM70" i="1"/>
  <c r="BM110" i="1"/>
  <c r="CD110" i="1" s="1"/>
  <c r="BM117" i="1"/>
  <c r="BL13" i="1"/>
  <c r="BL14" i="1"/>
  <c r="CC14" i="1" s="1"/>
  <c r="BL15" i="1"/>
  <c r="BL16" i="1"/>
  <c r="CC16" i="1" s="1"/>
  <c r="BL17" i="1"/>
  <c r="BL18" i="1"/>
  <c r="CC18" i="1" s="1"/>
  <c r="BL20" i="1"/>
  <c r="CC20" i="1" s="1"/>
  <c r="BL21" i="1"/>
  <c r="BL22" i="1"/>
  <c r="BL23" i="1"/>
  <c r="CC23" i="1" s="1"/>
  <c r="BL24" i="1"/>
  <c r="CC24" i="1" s="1"/>
  <c r="BL25" i="1"/>
  <c r="BL26" i="1"/>
  <c r="CC26" i="1" s="1"/>
  <c r="BL27" i="1"/>
  <c r="CC27" i="1" s="1"/>
  <c r="BL28" i="1"/>
  <c r="CC28" i="1" s="1"/>
  <c r="BL29" i="1"/>
  <c r="BL30" i="1"/>
  <c r="BL31" i="1"/>
  <c r="CC31" i="1" s="1"/>
  <c r="BL32" i="1"/>
  <c r="CC32" i="1" s="1"/>
  <c r="BM33" i="1"/>
  <c r="BL34" i="1"/>
  <c r="CC34" i="1" s="1"/>
  <c r="BL35" i="1"/>
  <c r="CC35" i="1" s="1"/>
  <c r="BL36" i="1"/>
  <c r="CC36" i="1" s="1"/>
  <c r="BL37" i="1"/>
  <c r="BL38" i="1"/>
  <c r="CC38" i="1" s="1"/>
  <c r="BL39" i="1"/>
  <c r="CC39" i="1" s="1"/>
  <c r="BL40" i="1"/>
  <c r="CC40" i="1" s="1"/>
  <c r="BL41" i="1"/>
  <c r="BM41" i="1" s="1"/>
  <c r="BL42" i="1"/>
  <c r="CC42" i="1" s="1"/>
  <c r="BL43" i="1"/>
  <c r="BL44" i="1"/>
  <c r="CC44" i="1" s="1"/>
  <c r="BL45" i="1"/>
  <c r="BL46" i="1"/>
  <c r="CC46" i="1" s="1"/>
  <c r="BL47" i="1"/>
  <c r="CC47" i="1" s="1"/>
  <c r="BL48" i="1"/>
  <c r="CC48" i="1" s="1"/>
  <c r="BL49" i="1"/>
  <c r="BL50" i="1"/>
  <c r="CC50" i="1" s="1"/>
  <c r="BL51" i="1"/>
  <c r="BL52" i="1"/>
  <c r="BL53" i="1"/>
  <c r="BL54" i="1"/>
  <c r="CC54" i="1" s="1"/>
  <c r="BL55" i="1"/>
  <c r="CC55" i="1" s="1"/>
  <c r="BL56" i="1"/>
  <c r="BL57" i="1"/>
  <c r="BL58" i="1"/>
  <c r="BL59" i="1"/>
  <c r="CC59" i="1" s="1"/>
  <c r="BL60" i="1"/>
  <c r="CC60" i="1" s="1"/>
  <c r="BL61" i="1"/>
  <c r="BL62" i="1"/>
  <c r="CC62" i="1" s="1"/>
  <c r="BL63" i="1"/>
  <c r="BL64" i="1"/>
  <c r="BL66" i="1"/>
  <c r="BL67" i="1"/>
  <c r="CC67" i="1" s="1"/>
  <c r="BL68" i="1"/>
  <c r="BL69" i="1"/>
  <c r="CC69" i="1" s="1"/>
  <c r="BL70" i="1"/>
  <c r="BL71" i="1"/>
  <c r="CC71" i="1" s="1"/>
  <c r="BL72" i="1"/>
  <c r="CC72" i="1" s="1"/>
  <c r="BL73" i="1"/>
  <c r="BL74" i="1"/>
  <c r="BL75" i="1"/>
  <c r="BL76" i="1"/>
  <c r="BL77" i="1"/>
  <c r="BL78" i="1"/>
  <c r="BM78" i="1" s="1"/>
  <c r="BL79" i="1"/>
  <c r="CC79" i="1" s="1"/>
  <c r="BL80" i="1"/>
  <c r="CC80" i="1" s="1"/>
  <c r="BL81" i="1"/>
  <c r="CC81" i="1" s="1"/>
  <c r="BL82" i="1"/>
  <c r="CC82" i="1" s="1"/>
  <c r="BL83" i="1"/>
  <c r="BL84" i="1"/>
  <c r="BL85" i="1"/>
  <c r="CC85" i="1" s="1"/>
  <c r="BL86" i="1"/>
  <c r="BL87" i="1"/>
  <c r="CC87" i="1" s="1"/>
  <c r="BL88" i="1"/>
  <c r="BL89" i="1"/>
  <c r="BL90" i="1"/>
  <c r="CC90" i="1" s="1"/>
  <c r="BL91" i="1"/>
  <c r="CC91" i="1" s="1"/>
  <c r="BL92" i="1"/>
  <c r="CC92" i="1" s="1"/>
  <c r="BL93" i="1"/>
  <c r="BM93" i="1" s="1"/>
  <c r="BL94" i="1"/>
  <c r="CC94" i="1" s="1"/>
  <c r="CC95" i="1"/>
  <c r="CC96" i="1"/>
  <c r="BL97" i="1"/>
  <c r="CC97" i="1" s="1"/>
  <c r="BL98" i="1"/>
  <c r="BM98" i="1" s="1"/>
  <c r="BL99" i="1"/>
  <c r="CC99" i="1" s="1"/>
  <c r="BL100" i="1"/>
  <c r="CC100" i="1" s="1"/>
  <c r="BL101" i="1"/>
  <c r="CC101" i="1" s="1"/>
  <c r="BL102" i="1"/>
  <c r="CC102" i="1" s="1"/>
  <c r="BL103" i="1"/>
  <c r="BM103" i="1" s="1"/>
  <c r="BL104" i="1"/>
  <c r="BM104" i="1" s="1"/>
  <c r="BL105" i="1"/>
  <c r="BL106" i="1"/>
  <c r="CC106" i="1" s="1"/>
  <c r="BL107" i="1"/>
  <c r="CC107" i="1" s="1"/>
  <c r="BL108" i="1"/>
  <c r="BL109" i="1"/>
  <c r="CC109" i="1" s="1"/>
  <c r="BL110" i="1"/>
  <c r="CC110" i="1" s="1"/>
  <c r="BL111" i="1"/>
  <c r="CC111" i="1" s="1"/>
  <c r="BL112" i="1"/>
  <c r="CC112" i="1" s="1"/>
  <c r="BL113" i="1"/>
  <c r="CC113" i="1" s="1"/>
  <c r="BL114" i="1"/>
  <c r="CC114" i="1" s="1"/>
  <c r="BL115" i="1"/>
  <c r="BL116" i="1"/>
  <c r="CC116" i="1" s="1"/>
  <c r="BL117" i="1"/>
  <c r="CC117" i="1" s="1"/>
  <c r="BL118" i="1"/>
  <c r="CC118" i="1" s="1"/>
  <c r="BL119" i="1"/>
  <c r="CC119" i="1" s="1"/>
  <c r="BL120" i="1"/>
  <c r="CC120" i="1" s="1"/>
  <c r="BL121" i="1"/>
  <c r="CC121" i="1" s="1"/>
  <c r="BL122" i="1"/>
  <c r="CC122" i="1" s="1"/>
  <c r="BL123" i="1"/>
  <c r="CC123" i="1" s="1"/>
  <c r="BL124" i="1"/>
  <c r="CC124" i="1" s="1"/>
  <c r="BL125" i="1"/>
  <c r="CC125" i="1" s="1"/>
  <c r="BL126" i="1"/>
  <c r="CC126" i="1" s="1"/>
  <c r="BL127" i="1"/>
  <c r="BL128" i="1"/>
  <c r="BL129" i="1"/>
  <c r="CC129" i="1" s="1"/>
  <c r="BL130" i="1"/>
  <c r="CC130" i="1" s="1"/>
  <c r="BL131" i="1"/>
  <c r="CC131" i="1" s="1"/>
  <c r="BL133" i="1"/>
  <c r="CC133" i="1" s="1"/>
  <c r="BL134" i="1"/>
  <c r="CC134" i="1" s="1"/>
  <c r="BL135" i="1"/>
  <c r="CC135" i="1" s="1"/>
  <c r="BL136" i="1"/>
  <c r="CC136" i="1" s="1"/>
  <c r="BL137" i="1"/>
  <c r="CC137" i="1" s="1"/>
  <c r="BL138" i="1"/>
  <c r="CC138" i="1" s="1"/>
  <c r="BL139" i="1"/>
  <c r="CC139" i="1" s="1"/>
  <c r="BL140" i="1"/>
  <c r="CC140" i="1" s="1"/>
  <c r="BL141" i="1"/>
  <c r="CC141" i="1" s="1"/>
  <c r="BL142" i="1"/>
  <c r="CC142" i="1" s="1"/>
  <c r="BL143" i="1"/>
  <c r="CC143" i="1" s="1"/>
  <c r="BL144" i="1"/>
  <c r="BL145" i="1"/>
  <c r="CC145" i="1" s="1"/>
  <c r="BL146" i="1"/>
  <c r="CC146" i="1" s="1"/>
  <c r="BL147" i="1"/>
  <c r="CC147" i="1" s="1"/>
  <c r="BL148" i="1"/>
  <c r="CC148" i="1" s="1"/>
  <c r="BL149" i="1"/>
  <c r="CC149" i="1" s="1"/>
  <c r="BL150" i="1"/>
  <c r="CC150" i="1" s="1"/>
  <c r="BL151" i="1"/>
  <c r="CC151" i="1" s="1"/>
  <c r="BL152" i="1"/>
  <c r="CC152" i="1" s="1"/>
  <c r="BL153" i="1"/>
  <c r="BL154" i="1"/>
  <c r="CC154" i="1" s="1"/>
  <c r="BL155" i="1"/>
  <c r="CC155" i="1" s="1"/>
  <c r="BL156" i="1"/>
  <c r="BL157" i="1"/>
  <c r="CC157" i="1" s="1"/>
  <c r="BL158" i="1"/>
  <c r="BL159" i="1"/>
  <c r="CC159" i="1" s="1"/>
  <c r="BL160" i="1"/>
  <c r="CC160" i="1" s="1"/>
  <c r="BL161" i="1"/>
  <c r="BL162" i="1"/>
  <c r="BL163" i="1"/>
  <c r="BM163" i="1" s="1"/>
  <c r="BL164" i="1"/>
  <c r="CC164" i="1" s="1"/>
  <c r="BL165" i="1"/>
  <c r="BL166" i="1"/>
  <c r="CC166" i="1" s="1"/>
  <c r="BL167" i="1"/>
  <c r="CC167" i="1" s="1"/>
  <c r="BL168" i="1"/>
  <c r="BL169" i="1"/>
  <c r="CC169" i="1" s="1"/>
  <c r="BL170" i="1"/>
  <c r="BL171" i="1"/>
  <c r="BL172" i="1"/>
  <c r="CC172" i="1" s="1"/>
  <c r="BL173" i="1"/>
  <c r="BM173" i="1" s="1"/>
  <c r="BL174" i="1"/>
  <c r="CC174" i="1" s="1"/>
  <c r="BL175" i="1"/>
  <c r="CC175" i="1" s="1"/>
  <c r="BL176" i="1"/>
  <c r="CC176" i="1" s="1"/>
  <c r="BL177" i="1"/>
  <c r="CC177" i="1" s="1"/>
  <c r="BL178" i="1"/>
  <c r="BL180" i="1"/>
  <c r="CC180" i="1" s="1"/>
  <c r="BL181" i="1"/>
  <c r="CC181" i="1" s="1"/>
  <c r="BL182" i="1"/>
  <c r="CC182" i="1" s="1"/>
  <c r="BL183" i="1"/>
  <c r="BL184" i="1"/>
  <c r="CC184" i="1" s="1"/>
  <c r="BL185" i="1"/>
  <c r="CC185" i="1" s="1"/>
  <c r="BL186" i="1"/>
  <c r="CC186" i="1" s="1"/>
  <c r="BL187" i="1"/>
  <c r="CC187" i="1" s="1"/>
  <c r="BL188" i="1"/>
  <c r="CC188" i="1" s="1"/>
  <c r="BL189" i="1"/>
  <c r="CC189" i="1" s="1"/>
  <c r="BL190" i="1"/>
  <c r="CC190" i="1" s="1"/>
  <c r="BL192" i="1"/>
  <c r="BM192" i="1" s="1"/>
  <c r="CD192" i="1" s="1"/>
  <c r="BL193" i="1"/>
  <c r="CC193" i="1" s="1"/>
  <c r="BL194" i="1"/>
  <c r="CC194" i="1" s="1"/>
  <c r="BL195" i="1"/>
  <c r="BL196" i="1"/>
  <c r="BL197" i="1"/>
  <c r="CC197" i="1" s="1"/>
  <c r="BL198" i="1"/>
  <c r="BL199" i="1"/>
  <c r="BL201" i="1"/>
  <c r="CC201" i="1" s="1"/>
  <c r="BL202" i="1"/>
  <c r="BL203" i="1"/>
  <c r="BL204" i="1"/>
  <c r="CC204" i="1" s="1"/>
  <c r="BL205" i="1"/>
  <c r="CC205" i="1" s="1"/>
  <c r="BL206" i="1"/>
  <c r="CC206" i="1" s="1"/>
  <c r="BL207" i="1"/>
  <c r="CC207" i="1" s="1"/>
  <c r="BL208" i="1"/>
  <c r="BL209" i="1"/>
  <c r="CC209" i="1" s="1"/>
  <c r="BL210" i="1"/>
  <c r="CC210" i="1" s="1"/>
  <c r="BL211" i="1"/>
  <c r="CC211" i="1" s="1"/>
  <c r="BL212" i="1"/>
  <c r="CC212" i="1" s="1"/>
  <c r="BL213" i="1"/>
  <c r="BL214" i="1"/>
  <c r="CC214" i="1" s="1"/>
  <c r="BL215" i="1"/>
  <c r="CC215" i="1" s="1"/>
  <c r="BL216" i="1"/>
  <c r="CC216" i="1" s="1"/>
  <c r="BL217" i="1"/>
  <c r="CC217" i="1" s="1"/>
  <c r="BL218" i="1"/>
  <c r="CC218" i="1" s="1"/>
  <c r="BL219" i="1"/>
  <c r="CC219" i="1" s="1"/>
  <c r="BL220" i="1"/>
  <c r="CC220" i="1" s="1"/>
  <c r="BL221" i="1"/>
  <c r="CC221" i="1" s="1"/>
  <c r="BL222" i="1"/>
  <c r="CC222" i="1" s="1"/>
  <c r="BL223" i="1"/>
  <c r="BL224" i="1"/>
  <c r="CC224" i="1" s="1"/>
  <c r="BL225" i="1"/>
  <c r="CC225" i="1" s="1"/>
  <c r="BL226" i="1"/>
  <c r="CC226" i="1" s="1"/>
  <c r="BL227" i="1"/>
  <c r="CC227" i="1" s="1"/>
  <c r="BL228" i="1"/>
  <c r="BL229" i="1"/>
  <c r="BL230" i="1"/>
  <c r="CC230" i="1" s="1"/>
  <c r="BL231" i="1"/>
  <c r="CC231" i="1" s="1"/>
  <c r="BL232" i="1"/>
  <c r="BL233" i="1"/>
  <c r="BL234" i="1"/>
  <c r="CC234" i="1" s="1"/>
  <c r="BL235" i="1"/>
  <c r="CC235" i="1" s="1"/>
  <c r="BL236" i="1"/>
  <c r="CC236" i="1" s="1"/>
  <c r="BL237" i="1"/>
  <c r="CC237" i="1" s="1"/>
  <c r="BL238" i="1"/>
  <c r="CC238" i="1" s="1"/>
  <c r="BL239" i="1"/>
  <c r="CC239" i="1" s="1"/>
  <c r="BL240" i="1"/>
  <c r="CC240" i="1" s="1"/>
  <c r="BL241" i="1"/>
  <c r="CC241" i="1" s="1"/>
  <c r="BL242" i="1"/>
  <c r="CC242" i="1" s="1"/>
  <c r="BL243" i="1"/>
  <c r="BL244" i="1"/>
  <c r="BL245" i="1"/>
  <c r="BL246" i="1"/>
  <c r="CC246" i="1" s="1"/>
  <c r="BL247" i="1"/>
  <c r="BL248" i="1"/>
  <c r="BM248" i="1" s="1"/>
  <c r="BL249" i="1"/>
  <c r="BM249" i="1" s="1"/>
  <c r="BL250" i="1"/>
  <c r="BM250" i="1" s="1"/>
  <c r="BL251" i="1"/>
  <c r="BM251" i="1" s="1"/>
  <c r="BL252" i="1"/>
  <c r="BL253" i="1"/>
  <c r="BL254" i="1"/>
  <c r="BL255" i="1"/>
  <c r="BL256" i="1"/>
  <c r="BL257" i="1"/>
  <c r="BL4" i="1"/>
  <c r="CC4" i="1" s="1"/>
  <c r="BL5" i="1"/>
  <c r="BL6" i="1"/>
  <c r="CC6" i="1" s="1"/>
  <c r="BL7" i="1"/>
  <c r="CC7" i="1" s="1"/>
  <c r="BL8" i="1"/>
  <c r="BL9" i="1"/>
  <c r="BL10" i="1"/>
  <c r="CC10" i="1" s="1"/>
  <c r="BL11" i="1"/>
  <c r="CC11" i="1" s="1"/>
  <c r="BL12" i="1"/>
  <c r="CC12" i="1" s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17" i="1"/>
  <c r="BH18" i="1"/>
  <c r="BH21" i="1"/>
  <c r="BH22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3" i="1"/>
  <c r="L5" i="1"/>
  <c r="M5" i="1"/>
  <c r="N5" i="1"/>
  <c r="P5" i="1" s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P32" i="1" s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P47" i="1" s="1"/>
  <c r="N47" i="1"/>
  <c r="O47" i="1"/>
  <c r="L48" i="1"/>
  <c r="M48" i="1"/>
  <c r="P48" i="1" s="1"/>
  <c r="N48" i="1"/>
  <c r="O48" i="1"/>
  <c r="L49" i="1"/>
  <c r="M49" i="1"/>
  <c r="N49" i="1"/>
  <c r="O49" i="1"/>
  <c r="L50" i="1"/>
  <c r="M50" i="1"/>
  <c r="N50" i="1"/>
  <c r="O50" i="1"/>
  <c r="L51" i="1"/>
  <c r="M51" i="1"/>
  <c r="P51" i="1" s="1"/>
  <c r="N51" i="1"/>
  <c r="O51" i="1"/>
  <c r="L52" i="1"/>
  <c r="M52" i="1"/>
  <c r="P52" i="1" s="1"/>
  <c r="N52" i="1"/>
  <c r="O52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P71" i="1" s="1"/>
  <c r="N71" i="1"/>
  <c r="O71" i="1"/>
  <c r="L72" i="1"/>
  <c r="M72" i="1"/>
  <c r="N72" i="1"/>
  <c r="O72" i="1"/>
  <c r="P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P76" i="1"/>
  <c r="L77" i="1"/>
  <c r="M77" i="1"/>
  <c r="P77" i="1" s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P80" i="1" s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P84" i="1" s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P92" i="1" s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P96" i="1"/>
  <c r="L97" i="1"/>
  <c r="M97" i="1"/>
  <c r="N97" i="1"/>
  <c r="O97" i="1"/>
  <c r="L98" i="1"/>
  <c r="M98" i="1"/>
  <c r="N98" i="1"/>
  <c r="P98" i="1" s="1"/>
  <c r="O98" i="1"/>
  <c r="L99" i="1"/>
  <c r="M99" i="1"/>
  <c r="P99" i="1" s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P108" i="1" s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P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P120" i="1" s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P126" i="1" s="1"/>
  <c r="O126" i="1"/>
  <c r="L127" i="1"/>
  <c r="M127" i="1"/>
  <c r="N127" i="1"/>
  <c r="O127" i="1"/>
  <c r="L128" i="1"/>
  <c r="M128" i="1"/>
  <c r="N128" i="1"/>
  <c r="O128" i="1"/>
  <c r="P128" i="1" s="1"/>
  <c r="L129" i="1"/>
  <c r="M129" i="1"/>
  <c r="N129" i="1"/>
  <c r="O129" i="1"/>
  <c r="L130" i="1"/>
  <c r="M130" i="1"/>
  <c r="N130" i="1"/>
  <c r="O130" i="1"/>
  <c r="L131" i="1"/>
  <c r="M131" i="1"/>
  <c r="P131" i="1" s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P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P164" i="1" s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P169" i="1" s="1"/>
  <c r="N169" i="1"/>
  <c r="O169" i="1"/>
  <c r="L170" i="1"/>
  <c r="M170" i="1"/>
  <c r="N170" i="1"/>
  <c r="O170" i="1"/>
  <c r="L171" i="1"/>
  <c r="M171" i="1"/>
  <c r="P171" i="1" s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P176" i="1" s="1"/>
  <c r="M176" i="1"/>
  <c r="N176" i="1"/>
  <c r="O176" i="1"/>
  <c r="L177" i="1"/>
  <c r="M177" i="1"/>
  <c r="N177" i="1"/>
  <c r="O177" i="1"/>
  <c r="L178" i="1"/>
  <c r="M178" i="1"/>
  <c r="N178" i="1"/>
  <c r="O178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P198" i="1" s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P202" i="1" s="1"/>
  <c r="O202" i="1"/>
  <c r="L203" i="1"/>
  <c r="M203" i="1"/>
  <c r="N203" i="1"/>
  <c r="O203" i="1"/>
  <c r="L204" i="1"/>
  <c r="M204" i="1"/>
  <c r="N204" i="1"/>
  <c r="P204" i="1" s="1"/>
  <c r="O204" i="1"/>
  <c r="L205" i="1"/>
  <c r="M205" i="1"/>
  <c r="N205" i="1"/>
  <c r="O205" i="1"/>
  <c r="L206" i="1"/>
  <c r="M206" i="1"/>
  <c r="N206" i="1"/>
  <c r="P206" i="1" s="1"/>
  <c r="O206" i="1"/>
  <c r="L207" i="1"/>
  <c r="M207" i="1"/>
  <c r="N207" i="1"/>
  <c r="O207" i="1"/>
  <c r="L208" i="1"/>
  <c r="M208" i="1"/>
  <c r="N208" i="1"/>
  <c r="O208" i="1"/>
  <c r="P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P216" i="1" s="1"/>
  <c r="O216" i="1"/>
  <c r="L217" i="1"/>
  <c r="M217" i="1"/>
  <c r="N217" i="1"/>
  <c r="O217" i="1"/>
  <c r="L218" i="1"/>
  <c r="M218" i="1"/>
  <c r="N218" i="1"/>
  <c r="P218" i="1" s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P223" i="1" s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P228" i="1" s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P240" i="1" s="1"/>
  <c r="L241" i="1"/>
  <c r="M241" i="1"/>
  <c r="N241" i="1"/>
  <c r="O241" i="1"/>
  <c r="L242" i="1"/>
  <c r="M242" i="1"/>
  <c r="N242" i="1"/>
  <c r="P242" i="1" s="1"/>
  <c r="O242" i="1"/>
  <c r="L243" i="1"/>
  <c r="M243" i="1"/>
  <c r="P243" i="1" s="1"/>
  <c r="N243" i="1"/>
  <c r="O243" i="1"/>
  <c r="L244" i="1"/>
  <c r="M244" i="1"/>
  <c r="N244" i="1"/>
  <c r="O244" i="1"/>
  <c r="L245" i="1"/>
  <c r="M245" i="1"/>
  <c r="P245" i="1" s="1"/>
  <c r="N245" i="1"/>
  <c r="O245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P256" i="1" s="1"/>
  <c r="N256" i="1"/>
  <c r="O256" i="1"/>
  <c r="L257" i="1"/>
  <c r="M257" i="1"/>
  <c r="N257" i="1"/>
  <c r="O257" i="1"/>
  <c r="L4" i="1"/>
  <c r="M4" i="1"/>
  <c r="N4" i="1"/>
  <c r="P4" i="1" s="1"/>
  <c r="O4" i="1"/>
  <c r="N3" i="1"/>
  <c r="O3" i="1"/>
  <c r="M3" i="1"/>
  <c r="L3" i="1"/>
  <c r="BM49" i="1" l="1"/>
  <c r="BM48" i="1"/>
  <c r="CD48" i="1" s="1"/>
  <c r="BM45" i="1"/>
  <c r="CD45" i="1" s="1"/>
  <c r="CC45" i="1"/>
  <c r="P45" i="1"/>
  <c r="P43" i="1"/>
  <c r="CD117" i="1"/>
  <c r="P117" i="1"/>
  <c r="BM116" i="1"/>
  <c r="CD116" i="1" s="1"/>
  <c r="P116" i="1"/>
  <c r="CC115" i="1"/>
  <c r="BM115" i="1"/>
  <c r="CD115" i="1" s="1"/>
  <c r="P115" i="1"/>
  <c r="BM114" i="1"/>
  <c r="CD114" i="1" s="1"/>
  <c r="P114" i="1"/>
  <c r="BM113" i="1"/>
  <c r="CD113" i="1" s="1"/>
  <c r="P113" i="1"/>
  <c r="CC127" i="1"/>
  <c r="BM127" i="1"/>
  <c r="CD127" i="1" s="1"/>
  <c r="P127" i="1"/>
  <c r="BM126" i="1"/>
  <c r="CD126" i="1" s="1"/>
  <c r="BM125" i="1"/>
  <c r="CD125" i="1" s="1"/>
  <c r="P125" i="1"/>
  <c r="BM124" i="1"/>
  <c r="CD124" i="1" s="1"/>
  <c r="P124" i="1"/>
  <c r="BM123" i="1"/>
  <c r="CD123" i="1" s="1"/>
  <c r="P123" i="1"/>
  <c r="BM122" i="1"/>
  <c r="CD122" i="1" s="1"/>
  <c r="P122" i="1"/>
  <c r="BM121" i="1"/>
  <c r="CD121" i="1" s="1"/>
  <c r="P121" i="1"/>
  <c r="BM120" i="1"/>
  <c r="CD120" i="1" s="1"/>
  <c r="BM119" i="1"/>
  <c r="CD119" i="1" s="1"/>
  <c r="P119" i="1"/>
  <c r="BM118" i="1"/>
  <c r="CD118" i="1" s="1"/>
  <c r="P118" i="1"/>
  <c r="BM57" i="1"/>
  <c r="P57" i="1"/>
  <c r="P55" i="1"/>
  <c r="BM53" i="1"/>
  <c r="CD53" i="1" s="1"/>
  <c r="CC53" i="1"/>
  <c r="BM61" i="1"/>
  <c r="CD61" i="1" s="1"/>
  <c r="CC61" i="1"/>
  <c r="P60" i="1"/>
  <c r="P8" i="1"/>
  <c r="P16" i="1"/>
  <c r="P67" i="1"/>
  <c r="CC66" i="1"/>
  <c r="BM64" i="1"/>
  <c r="P64" i="1"/>
  <c r="BM72" i="1"/>
  <c r="CD72" i="1" s="1"/>
  <c r="BM71" i="1"/>
  <c r="CD71" i="1" s="1"/>
  <c r="CD70" i="1"/>
  <c r="CC70" i="1"/>
  <c r="P70" i="1"/>
  <c r="BM69" i="1"/>
  <c r="CD69" i="1" s="1"/>
  <c r="P69" i="1"/>
  <c r="CC68" i="1"/>
  <c r="BM68" i="1"/>
  <c r="CD68" i="1" s="1"/>
  <c r="P63" i="1"/>
  <c r="P172" i="1"/>
  <c r="BM171" i="1"/>
  <c r="CD171" i="1" s="1"/>
  <c r="CC171" i="1"/>
  <c r="BM170" i="1"/>
  <c r="CD170" i="1" s="1"/>
  <c r="CC170" i="1"/>
  <c r="P168" i="1"/>
  <c r="BM186" i="1"/>
  <c r="CD186" i="1" s="1"/>
  <c r="P166" i="1"/>
  <c r="BM165" i="1"/>
  <c r="CD165" i="1" s="1"/>
  <c r="CC165" i="1"/>
  <c r="BM162" i="1"/>
  <c r="CD162" i="1" s="1"/>
  <c r="CC162" i="1"/>
  <c r="CC161" i="1"/>
  <c r="P12" i="1"/>
  <c r="P11" i="1"/>
  <c r="BM9" i="1"/>
  <c r="CD9" i="1" s="1"/>
  <c r="CC9" i="1"/>
  <c r="CC8" i="1"/>
  <c r="BM8" i="1"/>
  <c r="CD8" i="1" s="1"/>
  <c r="P6" i="1"/>
  <c r="BM5" i="1"/>
  <c r="CD5" i="1" s="1"/>
  <c r="CC5" i="1"/>
  <c r="BR3" i="1"/>
  <c r="P3" i="1"/>
  <c r="BM82" i="1"/>
  <c r="CD82" i="1" s="1"/>
  <c r="P82" i="1"/>
  <c r="BM81" i="1"/>
  <c r="CD81" i="1" s="1"/>
  <c r="P81" i="1"/>
  <c r="BM80" i="1"/>
  <c r="CD80" i="1" s="1"/>
  <c r="BM79" i="1"/>
  <c r="CD79" i="1" s="1"/>
  <c r="P79" i="1"/>
  <c r="P78" i="1"/>
  <c r="BM87" i="1"/>
  <c r="CD87" i="1" s="1"/>
  <c r="P87" i="1"/>
  <c r="CC86" i="1"/>
  <c r="BM86" i="1"/>
  <c r="CD86" i="1" s="1"/>
  <c r="P86" i="1"/>
  <c r="BM85" i="1"/>
  <c r="CD85" i="1" s="1"/>
  <c r="P85" i="1"/>
  <c r="CC84" i="1"/>
  <c r="BM84" i="1"/>
  <c r="CD84" i="1" s="1"/>
  <c r="BM83" i="1"/>
  <c r="P83" i="1"/>
  <c r="P132" i="1"/>
  <c r="BM131" i="1"/>
  <c r="CD131" i="1" s="1"/>
  <c r="BM130" i="1"/>
  <c r="CD130" i="1" s="1"/>
  <c r="P130" i="1"/>
  <c r="BM129" i="1"/>
  <c r="CD129" i="1" s="1"/>
  <c r="P129" i="1"/>
  <c r="BM128" i="1"/>
  <c r="CC15" i="1"/>
  <c r="CC22" i="1"/>
  <c r="BW19" i="1"/>
  <c r="CD19" i="1" s="1"/>
  <c r="CC19" i="1"/>
  <c r="BR33" i="1"/>
  <c r="CC33" i="1"/>
  <c r="CD33" i="1"/>
  <c r="BM60" i="1"/>
  <c r="CD60" i="1" s="1"/>
  <c r="BM44" i="1"/>
  <c r="CD44" i="1" s="1"/>
  <c r="BM4" i="1"/>
  <c r="CD4" i="1" s="1"/>
  <c r="BM21" i="1"/>
  <c r="CD21" i="1" s="1"/>
  <c r="CC21" i="1"/>
  <c r="BM56" i="1"/>
  <c r="BM16" i="1"/>
  <c r="CD16" i="1" s="1"/>
  <c r="BM29" i="1"/>
  <c r="CD29" i="1" s="1"/>
  <c r="CC29" i="1"/>
  <c r="BM17" i="1"/>
  <c r="CD17" i="1" s="1"/>
  <c r="CC17" i="1"/>
  <c r="BM13" i="1"/>
  <c r="CD13" i="1" s="1"/>
  <c r="CC13" i="1"/>
  <c r="BM52" i="1"/>
  <c r="BM12" i="1"/>
  <c r="CD12" i="1" s="1"/>
  <c r="P50" i="1"/>
  <c r="P35" i="1"/>
  <c r="P26" i="1"/>
  <c r="P22" i="1"/>
  <c r="P9" i="1"/>
  <c r="P66" i="1"/>
  <c r="P56" i="1"/>
  <c r="P49" i="1"/>
  <c r="P46" i="1"/>
  <c r="P21" i="1"/>
  <c r="P18" i="1"/>
  <c r="P7" i="1"/>
  <c r="P65" i="1"/>
  <c r="P62" i="1"/>
  <c r="P17" i="1"/>
  <c r="P14" i="1"/>
  <c r="P68" i="1"/>
  <c r="P61" i="1"/>
  <c r="P54" i="1"/>
  <c r="P44" i="1"/>
  <c r="P15" i="1"/>
  <c r="P13" i="1"/>
  <c r="P10" i="1"/>
  <c r="P20" i="1"/>
  <c r="BM182" i="1"/>
  <c r="CD182" i="1" s="1"/>
  <c r="P195" i="1"/>
  <c r="P189" i="1"/>
  <c r="P187" i="1"/>
  <c r="P184" i="1"/>
  <c r="P175" i="1"/>
  <c r="P173" i="1"/>
  <c r="P170" i="1"/>
  <c r="P159" i="1"/>
  <c r="P157" i="1"/>
  <c r="BM187" i="1"/>
  <c r="CD187" i="1" s="1"/>
  <c r="BM183" i="1"/>
  <c r="BM176" i="1"/>
  <c r="CD176" i="1" s="1"/>
  <c r="BM172" i="1"/>
  <c r="CD172" i="1" s="1"/>
  <c r="BM168" i="1"/>
  <c r="BM164" i="1"/>
  <c r="CD164" i="1" s="1"/>
  <c r="BM160" i="1"/>
  <c r="CD160" i="1" s="1"/>
  <c r="CC192" i="1"/>
  <c r="BM175" i="1"/>
  <c r="CD175" i="1" s="1"/>
  <c r="BM167" i="1"/>
  <c r="CD167" i="1" s="1"/>
  <c r="BM159" i="1"/>
  <c r="CD159" i="1" s="1"/>
  <c r="P194" i="1"/>
  <c r="P186" i="1"/>
  <c r="P182" i="1"/>
  <c r="P167" i="1"/>
  <c r="P165" i="1"/>
  <c r="P162" i="1"/>
  <c r="BM178" i="1"/>
  <c r="CD178" i="1" s="1"/>
  <c r="CC178" i="1"/>
  <c r="BM185" i="1"/>
  <c r="CD185" i="1" s="1"/>
  <c r="BM181" i="1"/>
  <c r="CD181" i="1" s="1"/>
  <c r="BM174" i="1"/>
  <c r="CD174" i="1" s="1"/>
  <c r="BM166" i="1"/>
  <c r="CD166" i="1" s="1"/>
  <c r="BM158" i="1"/>
  <c r="P185" i="1"/>
  <c r="P183" i="1"/>
  <c r="P181" i="1"/>
  <c r="P177" i="1"/>
  <c r="P174" i="1"/>
  <c r="P163" i="1"/>
  <c r="P161" i="1"/>
  <c r="P158" i="1"/>
  <c r="P144" i="1"/>
  <c r="P136" i="1"/>
  <c r="CC195" i="1"/>
  <c r="BM153" i="1"/>
  <c r="CD153" i="1" s="1"/>
  <c r="CC153" i="1"/>
  <c r="BM184" i="1"/>
  <c r="CD184" i="1" s="1"/>
  <c r="BM177" i="1"/>
  <c r="CD177" i="1" s="1"/>
  <c r="BM169" i="1"/>
  <c r="CD169" i="1" s="1"/>
  <c r="BM161" i="1"/>
  <c r="CD161" i="1" s="1"/>
  <c r="BM180" i="1"/>
  <c r="CD180" i="1" s="1"/>
  <c r="P180" i="1"/>
  <c r="P178" i="1"/>
  <c r="BM152" i="1"/>
  <c r="CD152" i="1" s="1"/>
  <c r="P152" i="1"/>
  <c r="BM151" i="1"/>
  <c r="CD151" i="1" s="1"/>
  <c r="P151" i="1"/>
  <c r="BM150" i="1"/>
  <c r="CD150" i="1" s="1"/>
  <c r="P150" i="1"/>
  <c r="BM149" i="1"/>
  <c r="CD149" i="1" s="1"/>
  <c r="P149" i="1"/>
  <c r="BM148" i="1"/>
  <c r="CD148" i="1" s="1"/>
  <c r="P148" i="1"/>
  <c r="BM147" i="1"/>
  <c r="CD147" i="1" s="1"/>
  <c r="P147" i="1"/>
  <c r="BM146" i="1"/>
  <c r="CD146" i="1" s="1"/>
  <c r="P146" i="1"/>
  <c r="BM145" i="1"/>
  <c r="CD145" i="1" s="1"/>
  <c r="P145" i="1"/>
  <c r="BM144" i="1"/>
  <c r="BM143" i="1"/>
  <c r="CD143" i="1" s="1"/>
  <c r="P143" i="1"/>
  <c r="BM157" i="1"/>
  <c r="CD157" i="1" s="1"/>
  <c r="BM156" i="1"/>
  <c r="P156" i="1"/>
  <c r="BM155" i="1"/>
  <c r="CD155" i="1" s="1"/>
  <c r="P155" i="1"/>
  <c r="BM154" i="1"/>
  <c r="CD154" i="1" s="1"/>
  <c r="P154" i="1"/>
  <c r="P153" i="1"/>
  <c r="BM242" i="1"/>
  <c r="CD242" i="1" s="1"/>
  <c r="BM241" i="1"/>
  <c r="CD241" i="1" s="1"/>
  <c r="P241" i="1"/>
  <c r="BM240" i="1"/>
  <c r="CD240" i="1" s="1"/>
  <c r="BM239" i="1"/>
  <c r="CD239" i="1" s="1"/>
  <c r="P239" i="1"/>
  <c r="BM238" i="1"/>
  <c r="CD238" i="1" s="1"/>
  <c r="P238" i="1"/>
  <c r="BM237" i="1"/>
  <c r="CD237" i="1" s="1"/>
  <c r="P237" i="1"/>
  <c r="BM236" i="1"/>
  <c r="CD236" i="1" s="1"/>
  <c r="P236" i="1"/>
  <c r="BM235" i="1"/>
  <c r="CD235" i="1" s="1"/>
  <c r="P235" i="1"/>
  <c r="BM234" i="1"/>
  <c r="CD234" i="1" s="1"/>
  <c r="P234" i="1"/>
  <c r="BM233" i="1"/>
  <c r="P233" i="1"/>
  <c r="BM222" i="1"/>
  <c r="CD222" i="1" s="1"/>
  <c r="P222" i="1"/>
  <c r="BM221" i="1"/>
  <c r="CD221" i="1" s="1"/>
  <c r="P221" i="1"/>
  <c r="BM220" i="1"/>
  <c r="CD220" i="1" s="1"/>
  <c r="P220" i="1"/>
  <c r="BM219" i="1"/>
  <c r="CD219" i="1" s="1"/>
  <c r="P219" i="1"/>
  <c r="BM218" i="1"/>
  <c r="CD218" i="1" s="1"/>
  <c r="BM217" i="1"/>
  <c r="CD217" i="1" s="1"/>
  <c r="P217" i="1"/>
  <c r="BM216" i="1"/>
  <c r="CD216" i="1" s="1"/>
  <c r="BM215" i="1"/>
  <c r="CD215" i="1" s="1"/>
  <c r="P215" i="1"/>
  <c r="BM214" i="1"/>
  <c r="CD214" i="1" s="1"/>
  <c r="P214" i="1"/>
  <c r="BM213" i="1"/>
  <c r="P213" i="1"/>
  <c r="BM227" i="1"/>
  <c r="CD227" i="1" s="1"/>
  <c r="P227" i="1"/>
  <c r="BM226" i="1"/>
  <c r="CD226" i="1" s="1"/>
  <c r="P226" i="1"/>
  <c r="BM225" i="1"/>
  <c r="CD225" i="1" s="1"/>
  <c r="P225" i="1"/>
  <c r="BM224" i="1"/>
  <c r="CD224" i="1" s="1"/>
  <c r="P224" i="1"/>
  <c r="BM223" i="1"/>
  <c r="CC232" i="1"/>
  <c r="BM232" i="1"/>
  <c r="CD232" i="1" s="1"/>
  <c r="P232" i="1"/>
  <c r="BM231" i="1"/>
  <c r="CD231" i="1" s="1"/>
  <c r="P231" i="1"/>
  <c r="BM230" i="1"/>
  <c r="CD230" i="1" s="1"/>
  <c r="P230" i="1"/>
  <c r="BM229" i="1"/>
  <c r="P229" i="1"/>
  <c r="BM228" i="1"/>
  <c r="BM37" i="1"/>
  <c r="CD37" i="1" s="1"/>
  <c r="CC37" i="1"/>
  <c r="P37" i="1"/>
  <c r="BM36" i="1"/>
  <c r="CD36" i="1" s="1"/>
  <c r="P36" i="1"/>
  <c r="P34" i="1"/>
  <c r="P33" i="1"/>
  <c r="P27" i="1"/>
  <c r="BM25" i="1"/>
  <c r="CD25" i="1" s="1"/>
  <c r="CC25" i="1"/>
  <c r="P25" i="1"/>
  <c r="BM24" i="1"/>
  <c r="CD24" i="1" s="1"/>
  <c r="P24" i="1"/>
  <c r="P23" i="1"/>
  <c r="BM32" i="1"/>
  <c r="CD32" i="1" s="1"/>
  <c r="P31" i="1"/>
  <c r="CC30" i="1"/>
  <c r="P30" i="1"/>
  <c r="P29" i="1"/>
  <c r="BM28" i="1"/>
  <c r="CD28" i="1" s="1"/>
  <c r="P28" i="1"/>
  <c r="BM207" i="1"/>
  <c r="CD207" i="1" s="1"/>
  <c r="P207" i="1"/>
  <c r="BM206" i="1"/>
  <c r="CD206" i="1" s="1"/>
  <c r="BM205" i="1"/>
  <c r="CD205" i="1" s="1"/>
  <c r="P205" i="1"/>
  <c r="BM204" i="1"/>
  <c r="CD204" i="1" s="1"/>
  <c r="BM203" i="1"/>
  <c r="P203" i="1"/>
  <c r="BM212" i="1"/>
  <c r="CD212" i="1" s="1"/>
  <c r="P212" i="1"/>
  <c r="BM211" i="1"/>
  <c r="CD211" i="1" s="1"/>
  <c r="P211" i="1"/>
  <c r="BM210" i="1"/>
  <c r="CD210" i="1" s="1"/>
  <c r="P210" i="1"/>
  <c r="BM209" i="1"/>
  <c r="CD209" i="1" s="1"/>
  <c r="P209" i="1"/>
  <c r="BM208" i="1"/>
  <c r="BM142" i="1"/>
  <c r="CD142" i="1" s="1"/>
  <c r="P142" i="1"/>
  <c r="BM141" i="1"/>
  <c r="CD141" i="1" s="1"/>
  <c r="P141" i="1"/>
  <c r="BM140" i="1"/>
  <c r="CD140" i="1" s="1"/>
  <c r="P140" i="1"/>
  <c r="BM139" i="1"/>
  <c r="CD139" i="1" s="1"/>
  <c r="P139" i="1"/>
  <c r="BM138" i="1"/>
  <c r="CD138" i="1" s="1"/>
  <c r="P138" i="1"/>
  <c r="BM137" i="1"/>
  <c r="CD137" i="1" s="1"/>
  <c r="P137" i="1"/>
  <c r="BM136" i="1"/>
  <c r="CD136" i="1" s="1"/>
  <c r="BM135" i="1"/>
  <c r="CD135" i="1" s="1"/>
  <c r="P135" i="1"/>
  <c r="BM134" i="1"/>
  <c r="CD134" i="1" s="1"/>
  <c r="P134" i="1"/>
  <c r="BM133" i="1"/>
  <c r="CD133" i="1" s="1"/>
  <c r="P133" i="1"/>
  <c r="BM92" i="1"/>
  <c r="CD92" i="1" s="1"/>
  <c r="BM91" i="1"/>
  <c r="CD91" i="1" s="1"/>
  <c r="P91" i="1"/>
  <c r="BM90" i="1"/>
  <c r="CD90" i="1" s="1"/>
  <c r="P90" i="1"/>
  <c r="CC89" i="1"/>
  <c r="BM89" i="1"/>
  <c r="CD89" i="1" s="1"/>
  <c r="P89" i="1"/>
  <c r="BM88" i="1"/>
  <c r="P88" i="1"/>
  <c r="BM102" i="1"/>
  <c r="CD102" i="1" s="1"/>
  <c r="P102" i="1"/>
  <c r="BM101" i="1"/>
  <c r="CD101" i="1" s="1"/>
  <c r="P101" i="1"/>
  <c r="BM100" i="1"/>
  <c r="CD100" i="1" s="1"/>
  <c r="P100" i="1"/>
  <c r="BM99" i="1"/>
  <c r="CD99" i="1" s="1"/>
  <c r="BM112" i="1"/>
  <c r="CD112" i="1" s="1"/>
  <c r="BM111" i="1"/>
  <c r="CD111" i="1" s="1"/>
  <c r="P111" i="1"/>
  <c r="P110" i="1"/>
  <c r="BM109" i="1"/>
  <c r="CD109" i="1" s="1"/>
  <c r="P109" i="1"/>
  <c r="BM108" i="1"/>
  <c r="BM97" i="1"/>
  <c r="CD97" i="1" s="1"/>
  <c r="P97" i="1"/>
  <c r="BM96" i="1"/>
  <c r="CD96" i="1" s="1"/>
  <c r="BM95" i="1"/>
  <c r="CD95" i="1" s="1"/>
  <c r="P95" i="1"/>
  <c r="BM94" i="1"/>
  <c r="CD94" i="1" s="1"/>
  <c r="P94" i="1"/>
  <c r="P93" i="1"/>
  <c r="BM107" i="1"/>
  <c r="CD107" i="1" s="1"/>
  <c r="P107" i="1"/>
  <c r="BM106" i="1"/>
  <c r="CD106" i="1" s="1"/>
  <c r="P106" i="1"/>
  <c r="CC105" i="1"/>
  <c r="BM105" i="1"/>
  <c r="CD105" i="1" s="1"/>
  <c r="P105" i="1"/>
  <c r="P104" i="1"/>
  <c r="P103" i="1"/>
  <c r="BM202" i="1"/>
  <c r="BM201" i="1"/>
  <c r="CD201" i="1" s="1"/>
  <c r="P201" i="1"/>
  <c r="BM200" i="1"/>
  <c r="P200" i="1"/>
  <c r="BM199" i="1"/>
  <c r="P199" i="1"/>
  <c r="BM198" i="1"/>
  <c r="BM197" i="1"/>
  <c r="CD197" i="1" s="1"/>
  <c r="P197" i="1"/>
  <c r="BM196" i="1"/>
  <c r="P196" i="1"/>
  <c r="BM195" i="1"/>
  <c r="CD195" i="1" s="1"/>
  <c r="BM194" i="1"/>
  <c r="CD194" i="1" s="1"/>
  <c r="BM193" i="1"/>
  <c r="CD193" i="1" s="1"/>
  <c r="P193" i="1"/>
  <c r="BM247" i="1"/>
  <c r="P247" i="1"/>
  <c r="BM246" i="1"/>
  <c r="CD246" i="1" s="1"/>
  <c r="P246" i="1"/>
  <c r="BM245" i="1"/>
  <c r="BM244" i="1"/>
  <c r="P244" i="1"/>
  <c r="BM243" i="1"/>
  <c r="BM252" i="1"/>
  <c r="P252" i="1"/>
  <c r="P251" i="1"/>
  <c r="P250" i="1"/>
  <c r="P249" i="1"/>
  <c r="P248" i="1"/>
  <c r="BM257" i="1"/>
  <c r="P257" i="1"/>
  <c r="BM256" i="1"/>
  <c r="BM255" i="1"/>
  <c r="P255" i="1"/>
  <c r="BM254" i="1"/>
  <c r="P254" i="1"/>
  <c r="BM253" i="1"/>
  <c r="P253" i="1"/>
  <c r="P42" i="1"/>
  <c r="CD41" i="1"/>
  <c r="P41" i="1"/>
  <c r="BM40" i="1"/>
  <c r="CD40" i="1" s="1"/>
  <c r="P40" i="1"/>
  <c r="P39" i="1"/>
  <c r="P38" i="1"/>
  <c r="BM77" i="1"/>
  <c r="P75" i="1"/>
  <c r="BM74" i="1"/>
  <c r="P74" i="1"/>
  <c r="CC73" i="1"/>
  <c r="BM73" i="1"/>
  <c r="CD73" i="1" s="1"/>
  <c r="P73" i="1"/>
  <c r="P192" i="1"/>
  <c r="P191" i="1"/>
  <c r="P190" i="1"/>
  <c r="BM67" i="1"/>
  <c r="CD67" i="1" s="1"/>
  <c r="BM63" i="1"/>
  <c r="BM59" i="1"/>
  <c r="CD59" i="1" s="1"/>
  <c r="BM55" i="1"/>
  <c r="CD55" i="1" s="1"/>
  <c r="BM51" i="1"/>
  <c r="BM47" i="1"/>
  <c r="CD47" i="1" s="1"/>
  <c r="BM43" i="1"/>
  <c r="BM39" i="1"/>
  <c r="CD39" i="1" s="1"/>
  <c r="BM35" i="1"/>
  <c r="CD35" i="1" s="1"/>
  <c r="BM31" i="1"/>
  <c r="CD31" i="1" s="1"/>
  <c r="BM27" i="1"/>
  <c r="CD27" i="1" s="1"/>
  <c r="BM23" i="1"/>
  <c r="CD23" i="1" s="1"/>
  <c r="BM20" i="1"/>
  <c r="BM15" i="1"/>
  <c r="CD15" i="1" s="1"/>
  <c r="BM11" i="1"/>
  <c r="CD11" i="1" s="1"/>
  <c r="BM7" i="1"/>
  <c r="CD7" i="1" s="1"/>
  <c r="CC41" i="1"/>
  <c r="BM66" i="1"/>
  <c r="CD66" i="1" s="1"/>
  <c r="BM62" i="1"/>
  <c r="CD62" i="1" s="1"/>
  <c r="BM58" i="1"/>
  <c r="BM54" i="1"/>
  <c r="CD54" i="1" s="1"/>
  <c r="BM50" i="1"/>
  <c r="CD50" i="1" s="1"/>
  <c r="BM46" i="1"/>
  <c r="CD46" i="1" s="1"/>
  <c r="BM42" i="1"/>
  <c r="CD42" i="1" s="1"/>
  <c r="BM38" i="1"/>
  <c r="CD38" i="1" s="1"/>
  <c r="BM34" i="1"/>
  <c r="CD34" i="1" s="1"/>
  <c r="BM30" i="1"/>
  <c r="CD30" i="1" s="1"/>
  <c r="BM26" i="1"/>
  <c r="CD26" i="1" s="1"/>
  <c r="BM22" i="1"/>
  <c r="CD22" i="1" s="1"/>
  <c r="BM18" i="1"/>
  <c r="CD18" i="1" s="1"/>
  <c r="BM14" i="1"/>
  <c r="CD14" i="1" s="1"/>
  <c r="BM10" i="1"/>
  <c r="CD10" i="1" s="1"/>
  <c r="BM6" i="1"/>
  <c r="CD6" i="1" s="1"/>
  <c r="P188" i="1"/>
</calcChain>
</file>

<file path=xl/sharedStrings.xml><?xml version="1.0" encoding="utf-8"?>
<sst xmlns="http://schemas.openxmlformats.org/spreadsheetml/2006/main" count="5286" uniqueCount="203">
  <si>
    <t>Battlewood_1B_8</t>
  </si>
  <si>
    <t>Battlewood_1B_E_B</t>
  </si>
  <si>
    <t>Blease_3B_6</t>
  </si>
  <si>
    <t>Blease_3B_9</t>
  </si>
  <si>
    <t>Bryson_1B_9</t>
  </si>
  <si>
    <t>Bryson_2B_9</t>
  </si>
  <si>
    <t>Bryson_3B_E_B</t>
  </si>
  <si>
    <t>Burnett_Pauline_1B_5</t>
  </si>
  <si>
    <t>Creswell_0B_8</t>
  </si>
  <si>
    <t>Creswell_2B_10</t>
  </si>
  <si>
    <t>Gosnell_0B_5A</t>
  </si>
  <si>
    <t>Gosnell_0B_5B</t>
  </si>
  <si>
    <t>Hood_Creek_0B_7</t>
  </si>
  <si>
    <t>Hood_Creek_0B_HC</t>
  </si>
  <si>
    <t>Howard_2B_4</t>
  </si>
  <si>
    <t>Hudson_2B_7</t>
  </si>
  <si>
    <t>Hudson_2B_8</t>
  </si>
  <si>
    <t>Kemp_0B_10</t>
  </si>
  <si>
    <t>Kemp_1B_1</t>
  </si>
  <si>
    <t>Kemp_2B_2</t>
  </si>
  <si>
    <t>Kemp_2B_5</t>
  </si>
  <si>
    <t>Kemp_3B_11</t>
  </si>
  <si>
    <t>Kessler_3B_4</t>
  </si>
  <si>
    <t>Kessler_3B_5A</t>
  </si>
  <si>
    <t>Kessler_3B_5B</t>
  </si>
  <si>
    <t>Livingston_3B_10</t>
  </si>
  <si>
    <t>Mathis_1B_6</t>
  </si>
  <si>
    <t>Mathis_1B_7</t>
  </si>
  <si>
    <t>Mills_0B_9</t>
  </si>
  <si>
    <t>Mills_1B_4</t>
  </si>
  <si>
    <t>Mills_1B_45</t>
  </si>
  <si>
    <t>Shealy_0B_2</t>
  </si>
  <si>
    <t>Shealy_0B_4</t>
  </si>
  <si>
    <t>Shealy_1B_3A</t>
  </si>
  <si>
    <t>Shealy_1B_3B</t>
  </si>
  <si>
    <t>Shealy_1B_E_S</t>
  </si>
  <si>
    <t>Shealy_2B_3</t>
  </si>
  <si>
    <t>Suggs_0B_E_S</t>
  </si>
  <si>
    <t>Swanson_2B_E_SW</t>
  </si>
  <si>
    <t>Swanson_3B_2</t>
  </si>
  <si>
    <t>Turkey_Rd_2B_6A</t>
  </si>
  <si>
    <t>Turkey_Rd_2B_6B</t>
  </si>
  <si>
    <t>Turner_Abercrombie_0B_E_AB</t>
  </si>
  <si>
    <t>Turner_Abercrombie_1B_2</t>
  </si>
  <si>
    <t>Turner_Honea_Path_0B_1</t>
  </si>
  <si>
    <t>Turner_Honea_Path_0B_6</t>
  </si>
  <si>
    <t>Turner_Honea_Path_3B_1</t>
  </si>
  <si>
    <t>Turner_Honea_Path_3B_3</t>
  </si>
  <si>
    <t>Timberhaven_3B_7</t>
  </si>
  <si>
    <t>Timberhaven_3B_8</t>
  </si>
  <si>
    <t>Timberhaven_2B_1</t>
  </si>
  <si>
    <t>Site+</t>
  </si>
  <si>
    <t>Center_Lat</t>
  </si>
  <si>
    <t>Center_Long</t>
  </si>
  <si>
    <t>BA</t>
  </si>
  <si>
    <t>No_snags</t>
  </si>
  <si>
    <t>Tree_HW</t>
  </si>
  <si>
    <t>Shrub_HW</t>
  </si>
  <si>
    <t>Shrub_Pine</t>
  </si>
  <si>
    <t>Tree_Pine</t>
  </si>
  <si>
    <t>Shrub_Grass</t>
  </si>
  <si>
    <t>Herb_HW</t>
  </si>
  <si>
    <t>Herb_Pine</t>
  </si>
  <si>
    <t>Herb_Forb</t>
  </si>
  <si>
    <t>Herb_Grass</t>
  </si>
  <si>
    <t>Shrub_Forb</t>
  </si>
  <si>
    <t>Vine</t>
  </si>
  <si>
    <t>Cover_Data</t>
  </si>
  <si>
    <t>Pine_seedling_10</t>
  </si>
  <si>
    <t>Pine_seedling_50</t>
  </si>
  <si>
    <t>Pine_seedling_100</t>
  </si>
  <si>
    <t>Pine_sapling_01</t>
  </si>
  <si>
    <t>Pine_sapling_12</t>
  </si>
  <si>
    <t>Pine_1</t>
  </si>
  <si>
    <t>Pine_2</t>
  </si>
  <si>
    <t>Pine_4</t>
  </si>
  <si>
    <t>Pine_6</t>
  </si>
  <si>
    <t>Pine_78</t>
  </si>
  <si>
    <t>Pine_98</t>
  </si>
  <si>
    <t>Pine_118</t>
  </si>
  <si>
    <t>Pine_138</t>
  </si>
  <si>
    <t>Pine_15</t>
  </si>
  <si>
    <t>HW_seedling_50</t>
  </si>
  <si>
    <t>HW_seedling_10</t>
  </si>
  <si>
    <t>HW_seedling_100</t>
  </si>
  <si>
    <t>HW_sapling_01</t>
  </si>
  <si>
    <t>HW_sapling_12</t>
  </si>
  <si>
    <t>HW_1</t>
  </si>
  <si>
    <t>HW_2</t>
  </si>
  <si>
    <t>HW_4</t>
  </si>
  <si>
    <t>HW_6</t>
  </si>
  <si>
    <t>HW_78</t>
  </si>
  <si>
    <t>HW_98</t>
  </si>
  <si>
    <t>HW_118</t>
  </si>
  <si>
    <t>HW_138</t>
  </si>
  <si>
    <t>HW_15</t>
  </si>
  <si>
    <t>Canopy_Cover_Raw</t>
  </si>
  <si>
    <t>Canopy_Cover_Adjusted</t>
  </si>
  <si>
    <t>Stem_Data_Pine</t>
  </si>
  <si>
    <t>Stem_Data_HW</t>
  </si>
  <si>
    <t>Litter_Depth</t>
  </si>
  <si>
    <t>Canopy_Height</t>
  </si>
  <si>
    <t>Depth_1</t>
  </si>
  <si>
    <t>Depth_2</t>
  </si>
  <si>
    <t>Depth_3</t>
  </si>
  <si>
    <t>Depth_4</t>
  </si>
  <si>
    <t>1_Top</t>
  </si>
  <si>
    <t>1_Bottom</t>
  </si>
  <si>
    <t>1_Crown</t>
  </si>
  <si>
    <t>2_Top</t>
  </si>
  <si>
    <t>2_Bottom</t>
  </si>
  <si>
    <t>2_Crown</t>
  </si>
  <si>
    <t>3_Top</t>
  </si>
  <si>
    <t>3_Bottom</t>
  </si>
  <si>
    <t>3_Crown</t>
  </si>
  <si>
    <t>4_Top</t>
  </si>
  <si>
    <t>4_Bottom</t>
  </si>
  <si>
    <t>4_Crown</t>
  </si>
  <si>
    <t>1_Height</t>
  </si>
  <si>
    <t>1_Ratio</t>
  </si>
  <si>
    <t>2_Height</t>
  </si>
  <si>
    <t>2_Ratio</t>
  </si>
  <si>
    <t>3_Height</t>
  </si>
  <si>
    <t>3_Ratio</t>
  </si>
  <si>
    <t>4_Height</t>
  </si>
  <si>
    <t>4_Ratio</t>
  </si>
  <si>
    <t>Avg_height</t>
  </si>
  <si>
    <t>Avg_LCR</t>
  </si>
  <si>
    <t>Avg_Depth</t>
  </si>
  <si>
    <t>reading_1</t>
  </si>
  <si>
    <t>reading_2</t>
  </si>
  <si>
    <t>reading_3</t>
  </si>
  <si>
    <t>reading_4</t>
  </si>
  <si>
    <t>CCover_1</t>
  </si>
  <si>
    <t>CCover_2</t>
  </si>
  <si>
    <t>CCover_3</t>
  </si>
  <si>
    <t>CCover_4</t>
  </si>
  <si>
    <t>Avg_ccover</t>
  </si>
  <si>
    <t>Point</t>
  </si>
  <si>
    <t>Center</t>
  </si>
  <si>
    <t>N</t>
  </si>
  <si>
    <t>E</t>
  </si>
  <si>
    <t>S</t>
  </si>
  <si>
    <t>W</t>
  </si>
  <si>
    <t>.</t>
  </si>
  <si>
    <t>Date</t>
  </si>
  <si>
    <t>Row Labels</t>
  </si>
  <si>
    <t>Grand Total</t>
  </si>
  <si>
    <t>Average of BA</t>
  </si>
  <si>
    <t>Average of No_snags</t>
  </si>
  <si>
    <t>Average of Avg_ccover</t>
  </si>
  <si>
    <t>Average of Avg_Depth</t>
  </si>
  <si>
    <t>Average of Avg_height</t>
  </si>
  <si>
    <t>Average of Avg_LCR</t>
  </si>
  <si>
    <t>*</t>
  </si>
  <si>
    <t>Adjusted_Cover_Data</t>
  </si>
  <si>
    <t>Cover_Data_Raw</t>
  </si>
  <si>
    <t>code</t>
  </si>
  <si>
    <t>replacement</t>
  </si>
  <si>
    <t>Thompson_Timberhaven_2B_1</t>
  </si>
  <si>
    <t>Thompson_Timberhaven_3B_7</t>
  </si>
  <si>
    <t>Thompson_Timberhaven_3B_8</t>
  </si>
  <si>
    <t>y_proj</t>
  </si>
  <si>
    <t>x_proj</t>
  </si>
  <si>
    <t>Latitude</t>
  </si>
  <si>
    <t>Longitude</t>
  </si>
  <si>
    <t>age</t>
  </si>
  <si>
    <t>thins</t>
  </si>
  <si>
    <t>herbicide</t>
  </si>
  <si>
    <t>Nburns</t>
  </si>
  <si>
    <t>last_burn</t>
  </si>
  <si>
    <t>formula</t>
  </si>
  <si>
    <t>min</t>
  </si>
  <si>
    <t>max</t>
  </si>
  <si>
    <t>treatment</t>
  </si>
  <si>
    <t>1B</t>
  </si>
  <si>
    <t>3B</t>
  </si>
  <si>
    <t>2B</t>
  </si>
  <si>
    <t>0B</t>
  </si>
  <si>
    <t>last_thin</t>
  </si>
  <si>
    <t>&gt;5</t>
  </si>
  <si>
    <t>time_since_burn</t>
  </si>
  <si>
    <t>Treatment</t>
  </si>
  <si>
    <t>Min of BA</t>
  </si>
  <si>
    <t>Max of BA</t>
  </si>
  <si>
    <t>Average of HW_seedling_10</t>
  </si>
  <si>
    <t>Average of HW_seedling_50</t>
  </si>
  <si>
    <t>Average of HW_seedling_100</t>
  </si>
  <si>
    <t>%Herb_ForbGrass_comb</t>
  </si>
  <si>
    <t>Average of %Herb_ForbGrass_comb</t>
  </si>
  <si>
    <t>%Shrub_ForbGrass_comb</t>
  </si>
  <si>
    <t>Average of %Shrub_ForbGrass_comb</t>
  </si>
  <si>
    <t>Rel_HW2P_canopy</t>
  </si>
  <si>
    <t>Average of Rel_HW2P_canopy</t>
  </si>
  <si>
    <t>Rel_HW2P_shrubcover</t>
  </si>
  <si>
    <t>Average of Rel_HW2P_shrubcover</t>
  </si>
  <si>
    <t>NP_over_20cm</t>
  </si>
  <si>
    <t>Average of NP_over_20cm</t>
  </si>
  <si>
    <t>NHW_saplings</t>
  </si>
  <si>
    <t>Average of NHW_saplings</t>
  </si>
  <si>
    <t>HWdens_u50</t>
  </si>
  <si>
    <t>Average of HWdens_u50</t>
  </si>
  <si>
    <t>Average of Shrub_HW2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</si>
</sst>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"/>
    <numFmt numFmtId="166" formatCode="0.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1" fillId="0" borderId="0" xfId="0" applyFont="1"/>
    <xf numFmtId="12" fontId="0" fillId="0" borderId="0" xfId="0" applyNumberFormat="1"/>
    <xf numFmtId="0" fontId="0" fillId="0" borderId="0" xfId="0" applyFont="1"/>
    <xf numFmtId="12" fontId="0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0" fontId="3" fillId="0" borderId="0" xfId="0" applyNumberFormat="1" applyFont="1" applyFill="1"/>
    <xf numFmtId="0" fontId="3" fillId="0" borderId="0" xfId="0" applyFont="1"/>
    <xf numFmtId="0" fontId="3" fillId="0" borderId="0" xfId="0" applyNumberFormat="1" applyFont="1"/>
    <xf numFmtId="0" fontId="4" fillId="0" borderId="0" xfId="0" applyNumberFormat="1" applyFont="1"/>
    <xf numFmtId="0" fontId="3" fillId="0" borderId="0" xfId="0" applyNumberFormat="1" applyFont="1" applyFill="1" applyBorder="1"/>
    <xf numFmtId="0" fontId="5" fillId="0" borderId="0" xfId="0" applyNumberFormat="1" applyFont="1" applyFill="1"/>
    <xf numFmtId="0" fontId="4" fillId="0" borderId="0" xfId="0" applyNumberFormat="1" applyFont="1" applyFill="1" applyBorder="1"/>
    <xf numFmtId="0" fontId="6" fillId="0" borderId="0" xfId="0" applyNumberFormat="1" applyFont="1" applyFill="1"/>
    <xf numFmtId="0" fontId="7" fillId="0" borderId="0" xfId="0" applyNumberFormat="1" applyFont="1" applyFill="1" applyBorder="1"/>
    <xf numFmtId="0" fontId="4" fillId="0" borderId="0" xfId="0" applyNumberFormat="1" applyFont="1" applyFill="1"/>
    <xf numFmtId="0" fontId="8" fillId="0" borderId="0" xfId="0" applyNumberFormat="1" applyFont="1" applyFill="1"/>
    <xf numFmtId="0" fontId="7" fillId="0" borderId="0" xfId="0" applyNumberFormat="1" applyFont="1" applyFill="1"/>
    <xf numFmtId="0" fontId="7" fillId="0" borderId="0" xfId="0" applyNumberFormat="1" applyFont="1"/>
    <xf numFmtId="0" fontId="4" fillId="0" borderId="0" xfId="0" applyNumberFormat="1" applyFont="1" applyBorder="1"/>
    <xf numFmtId="2" fontId="0" fillId="0" borderId="0" xfId="0" applyNumberFormat="1"/>
    <xf numFmtId="10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/>
  </cellStyles>
  <dxfs count="16">
    <dxf>
      <numFmt numFmtId="14" formatCode="0.00%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5" formatCode="0.00000000"/>
    </dxf>
    <dxf>
      <numFmt numFmtId="167" formatCode="0.0000000"/>
    </dxf>
    <dxf>
      <numFmt numFmtId="17" formatCode="#\ ?/?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e Wood" refreshedDate="43028.446059606482" createdVersion="6" refreshedVersion="6" minRefreshableVersion="3" recordCount="255">
  <cacheSource type="worksheet">
    <worksheetSource ref="A2:CW257" sheet="adjusted"/>
  </cacheSource>
  <cacheFields count="101">
    <cacheField name="Site+" numFmtId="0">
      <sharedItems count="51">
        <s v="Battlewood_1B_8"/>
        <s v="Battlewood_1B_E_B"/>
        <s v="Blease_3B_6"/>
        <s v="Blease_3B_9"/>
        <s v="Bryson_1B_9"/>
        <s v="Bryson_2B_9"/>
        <s v="Bryson_3B_E_B"/>
        <s v="Burnett_Pauline_1B_5"/>
        <s v="Creswell_0B_8"/>
        <s v="Creswell_2B_10"/>
        <s v="Gosnell_0B_5A"/>
        <s v="Gosnell_0B_5B"/>
        <s v="Hood_Creek_0B_7"/>
        <s v="Hood_Creek_0B_HC"/>
        <s v="Howard_2B_4"/>
        <s v="Hudson_2B_7"/>
        <s v="Hudson_2B_8"/>
        <s v="Kemp_0B_10"/>
        <s v="Kemp_1B_1"/>
        <s v="Kemp_2B_2"/>
        <s v="Kemp_2B_5"/>
        <s v="Kemp_3B_11"/>
        <s v="Kessler_3B_4"/>
        <s v="Kessler_3B_5A"/>
        <s v="Kessler_3B_5B"/>
        <s v="Livingston_3B_10"/>
        <s v="Mathis_1B_6"/>
        <s v="Mathis_1B_7"/>
        <s v="Mills_0B_9"/>
        <s v="Mills_1B_4"/>
        <s v="Mills_1B_45"/>
        <s v="Shealy_0B_2"/>
        <s v="Shealy_0B_4"/>
        <s v="Shealy_1B_3A"/>
        <s v="Shealy_1B_3B"/>
        <s v="Shealy_1B_E_S"/>
        <s v="Shealy_2B_3"/>
        <s v="Suggs_0B_E_S"/>
        <s v="Swanson_2B_E_SW"/>
        <s v="Swanson_3B_2"/>
        <s v="Turkey_Rd_2B_6A"/>
        <s v="Turkey_Rd_2B_6B"/>
        <s v="Turner_Abercrombie_0B_E_AB"/>
        <s v="Turner_Abercrombie_1B_2"/>
        <s v="Turner_Honea_Path_0B_1"/>
        <s v="Turner_Honea_Path_0B_6"/>
        <s v="Turner_Honea_Path_3B_1"/>
        <s v="Turner_Honea_Path_3B_3"/>
        <s v="Timberhaven_3B_7"/>
        <s v="Timberhaven_3B_8"/>
        <s v="Timberhaven_2B_1"/>
      </sharedItems>
    </cacheField>
    <cacheField name="Point" numFmtId="0">
      <sharedItems/>
    </cacheField>
    <cacheField name="Center_Lat" numFmtId="0">
      <sharedItems containsMixedTypes="1" containsNumber="1" minValue="33.64107499" maxValue="34.818108180000003"/>
    </cacheField>
    <cacheField name="Center_Long" numFmtId="0">
      <sharedItems containsMixedTypes="1" containsNumber="1" minValue="-82.727686050000003" maxValue="-81.584622940000003"/>
    </cacheField>
    <cacheField name="Date" numFmtId="14">
      <sharedItems containsSemiMixedTypes="0" containsNonDate="0" containsDate="1" containsString="0" minDate="2017-06-21T00:00:00" maxDate="2017-07-13T00:00:00"/>
    </cacheField>
    <cacheField name="Treatment" numFmtId="0">
      <sharedItems count="4">
        <s v="1B"/>
        <s v="3B"/>
        <s v="2B"/>
        <s v="0B"/>
      </sharedItems>
    </cacheField>
    <cacheField name="BA" numFmtId="0">
      <sharedItems containsSemiMixedTypes="0" containsString="0" containsNumber="1" containsInteger="1" minValue="20" maxValue="150"/>
    </cacheField>
    <cacheField name="No_snags" numFmtId="0">
      <sharedItems containsSemiMixedTypes="0" containsString="0" containsNumber="1" containsInteger="1" minValue="0" maxValue="8"/>
    </cacheField>
    <cacheField name="reading_1" numFmtId="0">
      <sharedItems containsSemiMixedTypes="0" containsString="0" containsNumber="1" containsInteger="1" minValue="0" maxValue="70"/>
    </cacheField>
    <cacheField name="reading_2" numFmtId="0">
      <sharedItems containsSemiMixedTypes="0" containsString="0" containsNumber="1" containsInteger="1" minValue="0" maxValue="77"/>
    </cacheField>
    <cacheField name="reading_3" numFmtId="0">
      <sharedItems containsSemiMixedTypes="0" containsString="0" containsNumber="1" containsInteger="1" minValue="0" maxValue="91"/>
    </cacheField>
    <cacheField name="reading_4" numFmtId="0">
      <sharedItems containsSemiMixedTypes="0" containsString="0" containsNumber="1" containsInteger="1" minValue="0" maxValue="78"/>
    </cacheField>
    <cacheField name="CCover_1" numFmtId="0">
      <sharedItems containsSemiMixedTypes="0" containsString="0" containsNumber="1" minValue="27.200000000000003" maxValue="100"/>
    </cacheField>
    <cacheField name="CCover_2" numFmtId="0">
      <sharedItems containsSemiMixedTypes="0" containsString="0" containsNumber="1" minValue="19.920000000000002" maxValue="100"/>
    </cacheField>
    <cacheField name="CCover_3" numFmtId="0">
      <sharedItems containsSemiMixedTypes="0" containsString="0" containsNumber="1" minValue="5.3599999999999994" maxValue="100"/>
    </cacheField>
    <cacheField name="CCover_4" numFmtId="0">
      <sharedItems containsSemiMixedTypes="0" containsString="0" containsNumber="1" minValue="18.879999999999995" maxValue="100"/>
    </cacheField>
    <cacheField name="Avg_ccover" numFmtId="0">
      <sharedItems containsSemiMixedTypes="0" containsString="0" containsNumber="1" minValue="40.72" maxValue="100"/>
    </cacheField>
    <cacheField name="Tree_HW" numFmtId="0">
      <sharedItems containsSemiMixedTypes="0" containsString="0" containsNumber="1" minValue="1" maxValue="97.5"/>
    </cacheField>
    <cacheField name="Tree_Pine" numFmtId="0">
      <sharedItems containsMixedTypes="1" containsNumber="1" containsInteger="1" minValue="1" maxValue="9"/>
    </cacheField>
    <cacheField name="Shrub_HW" numFmtId="0">
      <sharedItems containsMixedTypes="1" containsNumber="1" containsInteger="1" minValue="1" maxValue="9"/>
    </cacheField>
    <cacheField name="Shrub_Pine" numFmtId="0">
      <sharedItems containsMixedTypes="1" containsNumber="1" containsInteger="1" minValue="1" maxValue="7"/>
    </cacheField>
    <cacheField name="Shrub_Forb" numFmtId="0">
      <sharedItems containsMixedTypes="1" containsNumber="1" containsInteger="1" minValue="2" maxValue="9"/>
    </cacheField>
    <cacheField name="Shrub_Grass" numFmtId="0">
      <sharedItems containsMixedTypes="1" containsNumber="1" containsInteger="1" minValue="4" maxValue="8"/>
    </cacheField>
    <cacheField name="Herb_HW" numFmtId="0">
      <sharedItems containsMixedTypes="1" containsNumber="1" containsInteger="1" minValue="1" maxValue="9"/>
    </cacheField>
    <cacheField name="Herb_Pine" numFmtId="0">
      <sharedItems containsMixedTypes="1" containsNumber="1" containsInteger="1" minValue="1" maxValue="9"/>
    </cacheField>
    <cacheField name="Herb_Forb" numFmtId="0">
      <sharedItems containsMixedTypes="1" containsNumber="1" containsInteger="1" minValue="1" maxValue="8"/>
    </cacheField>
    <cacheField name="Herb_Grass" numFmtId="0">
      <sharedItems containsMixedTypes="1" containsNumber="1" containsInteger="1" minValue="1" maxValue="9"/>
    </cacheField>
    <cacheField name="Vine" numFmtId="0">
      <sharedItems containsMixedTypes="1" containsNumber="1" containsInteger="1" minValue="1" maxValue="9"/>
    </cacheField>
    <cacheField name="Pine_seedling_10" numFmtId="0">
      <sharedItems containsBlank="1" containsMixedTypes="1" containsNumber="1" containsInteger="1" minValue="0" maxValue="270"/>
    </cacheField>
    <cacheField name="Pine_seedling_50" numFmtId="0">
      <sharedItems containsMixedTypes="1" containsNumber="1" containsInteger="1" minValue="0" maxValue="65"/>
    </cacheField>
    <cacheField name="Pine_seedling_100" numFmtId="0">
      <sharedItems containsSemiMixedTypes="0" containsString="0" containsNumber="1" containsInteger="1" minValue="0" maxValue="16"/>
    </cacheField>
    <cacheField name="Pine_sapling_01" numFmtId="0">
      <sharedItems containsSemiMixedTypes="0" containsString="0" containsNumber="1" containsInteger="1" minValue="0" maxValue="6"/>
    </cacheField>
    <cacheField name="Pine_sapling_12" numFmtId="0">
      <sharedItems containsSemiMixedTypes="0" containsString="0" containsNumber="1" containsInteger="1" minValue="0" maxValue="11"/>
    </cacheField>
    <cacheField name="Pine_1" numFmtId="0">
      <sharedItems containsSemiMixedTypes="0" containsString="0" containsNumber="1" containsInteger="1" minValue="0" maxValue="9"/>
    </cacheField>
    <cacheField name="Pine_2" numFmtId="0">
      <sharedItems containsSemiMixedTypes="0" containsString="0" containsNumber="1" containsInteger="1" minValue="0" maxValue="10"/>
    </cacheField>
    <cacheField name="Pine_4" numFmtId="0">
      <sharedItems containsSemiMixedTypes="0" containsString="0" containsNumber="1" containsInteger="1" minValue="0" maxValue="8"/>
    </cacheField>
    <cacheField name="Pine_6" numFmtId="0">
      <sharedItems containsSemiMixedTypes="0" containsString="0" containsNumber="1" containsInteger="1" minValue="0" maxValue="6"/>
    </cacheField>
    <cacheField name="Pine_78" numFmtId="0">
      <sharedItems containsSemiMixedTypes="0" containsString="0" containsNumber="1" containsInteger="1" minValue="0" maxValue="7"/>
    </cacheField>
    <cacheField name="Pine_98" numFmtId="0">
      <sharedItems containsSemiMixedTypes="0" containsString="0" containsNumber="1" containsInteger="1" minValue="0" maxValue="9"/>
    </cacheField>
    <cacheField name="Pine_118" numFmtId="0">
      <sharedItems containsSemiMixedTypes="0" containsString="0" containsNumber="1" containsInteger="1" minValue="0" maxValue="5"/>
    </cacheField>
    <cacheField name="Pine_138" numFmtId="0">
      <sharedItems containsSemiMixedTypes="0" containsString="0" containsNumber="1" containsInteger="1" minValue="0" maxValue="4"/>
    </cacheField>
    <cacheField name="Pine_15" numFmtId="0">
      <sharedItems containsSemiMixedTypes="0" containsString="0" containsNumber="1" containsInteger="1" minValue="0" maxValue="3"/>
    </cacheField>
    <cacheField name="HW_seedling_10" numFmtId="0">
      <sharedItems containsMixedTypes="1" containsNumber="1" containsInteger="1" minValue="1" maxValue="100"/>
    </cacheField>
    <cacheField name="HW_seedling_50" numFmtId="0">
      <sharedItems containsMixedTypes="1" containsNumber="1" containsInteger="1" minValue="0" maxValue="150"/>
    </cacheField>
    <cacheField name="HW_seedling_100" numFmtId="0">
      <sharedItems containsMixedTypes="1" containsNumber="1" containsInteger="1" minValue="0" maxValue="130"/>
    </cacheField>
    <cacheField name="HW_sapling_01" numFmtId="0">
      <sharedItems containsMixedTypes="1" containsNumber="1" containsInteger="1" minValue="0" maxValue="70"/>
    </cacheField>
    <cacheField name="HW_sapling_12" numFmtId="0">
      <sharedItems containsMixedTypes="1" containsNumber="1" containsInteger="1" minValue="0" maxValue="30"/>
    </cacheField>
    <cacheField name="HW_1" numFmtId="0">
      <sharedItems containsMixedTypes="1" containsNumber="1" containsInteger="1" minValue="0" maxValue="20"/>
    </cacheField>
    <cacheField name="HW_2" numFmtId="0">
      <sharedItems containsMixedTypes="1" containsNumber="1" containsInteger="1" minValue="0" maxValue="22"/>
    </cacheField>
    <cacheField name="HW_4" numFmtId="0">
      <sharedItems containsMixedTypes="1" containsNumber="1" containsInteger="1" minValue="0" maxValue="8"/>
    </cacheField>
    <cacheField name="HW_6" numFmtId="0">
      <sharedItems containsMixedTypes="1" containsNumber="1" containsInteger="1" minValue="0" maxValue="5"/>
    </cacheField>
    <cacheField name="HW_78" numFmtId="0">
      <sharedItems containsMixedTypes="1" containsNumber="1" containsInteger="1" minValue="0" maxValue="2"/>
    </cacheField>
    <cacheField name="HW_98" numFmtId="0">
      <sharedItems containsMixedTypes="1" containsNumber="1" containsInteger="1" minValue="0" maxValue="2"/>
    </cacheField>
    <cacheField name="HW_118" numFmtId="0">
      <sharedItems containsMixedTypes="1" containsNumber="1" containsInteger="1" minValue="0" maxValue="2"/>
    </cacheField>
    <cacheField name="HW_138" numFmtId="0">
      <sharedItems containsMixedTypes="1" containsNumber="1" containsInteger="1" minValue="0" maxValue="1"/>
    </cacheField>
    <cacheField name="HW_15" numFmtId="0">
      <sharedItems containsMixedTypes="1" containsNumber="1" containsInteger="1" minValue="0" maxValue="1"/>
    </cacheField>
    <cacheField name="Depth_1" numFmtId="0">
      <sharedItems containsSemiMixedTypes="0" containsString="0" containsNumber="1" minValue="0" maxValue="7.5"/>
    </cacheField>
    <cacheField name="Depth_2" numFmtId="0">
      <sharedItems containsSemiMixedTypes="0" containsString="0" containsNumber="1" minValue="0" maxValue="7.5"/>
    </cacheField>
    <cacheField name="Depth_3" numFmtId="0">
      <sharedItems containsSemiMixedTypes="0" containsString="0" containsNumber="1" minValue="0" maxValue="7.5"/>
    </cacheField>
    <cacheField name="Depth_4" numFmtId="0">
      <sharedItems containsMixedTypes="1" containsNumber="1" minValue="0" maxValue="7.5"/>
    </cacheField>
    <cacheField name="Avg_Depth" numFmtId="0">
      <sharedItems containsSemiMixedTypes="0" containsString="0" containsNumber="1" minValue="6.25E-2" maxValue="5.625"/>
    </cacheField>
    <cacheField name="1_Top" numFmtId="0">
      <sharedItems containsMixedTypes="1" containsNumber="1" containsInteger="1" minValue="37" maxValue="95"/>
    </cacheField>
    <cacheField name="1_Bottom" numFmtId="0">
      <sharedItems containsMixedTypes="1" containsNumber="1" containsInteger="1" minValue="-14" maxValue="10"/>
    </cacheField>
    <cacheField name="1_Crown" numFmtId="0">
      <sharedItems containsMixedTypes="1" containsNumber="1" containsInteger="1" minValue="9" maxValue="64"/>
    </cacheField>
    <cacheField name="1_Height" numFmtId="0">
      <sharedItems containsMixedTypes="1" containsNumber="1" containsInteger="1" minValue="43" maxValue="94"/>
    </cacheField>
    <cacheField name="1_Ratio" numFmtId="12">
      <sharedItems containsMixedTypes="1" containsNumber="1" minValue="0.125" maxValue="0.81632653061224492"/>
    </cacheField>
    <cacheField name="2_Top" numFmtId="0">
      <sharedItems containsMixedTypes="1" containsNumber="1" containsInteger="1" minValue="39" maxValue="94"/>
    </cacheField>
    <cacheField name="2_Bottom" numFmtId="0">
      <sharedItems containsMixedTypes="1" containsNumber="1" containsInteger="1" minValue="-16" maxValue="8"/>
    </cacheField>
    <cacheField name="2_Crown" numFmtId="0">
      <sharedItems containsMixedTypes="1" containsNumber="1" containsInteger="1" minValue="11" maxValue="73"/>
    </cacheField>
    <cacheField name="2_Height" numFmtId="0">
      <sharedItems containsMixedTypes="1" containsNumber="1" containsInteger="1" minValue="43" maxValue="100"/>
    </cacheField>
    <cacheField name="2_Ratio" numFmtId="12">
      <sharedItems containsMixedTypes="1" containsNumber="1" minValue="0" maxValue="0.79245283018867929"/>
    </cacheField>
    <cacheField name="3_Top" numFmtId="0">
      <sharedItems containsMixedTypes="1" containsNumber="1" containsInteger="1" minValue="35" maxValue="90"/>
    </cacheField>
    <cacheField name="3_Bottom" numFmtId="0">
      <sharedItems containsMixedTypes="1" containsNumber="1" containsInteger="1" minValue="-13" maxValue="14"/>
    </cacheField>
    <cacheField name="3_Crown" numFmtId="0">
      <sharedItems containsMixedTypes="1" containsNumber="1" containsInteger="1" minValue="10" maxValue="65"/>
    </cacheField>
    <cacheField name="3_Height" numFmtId="0">
      <sharedItems containsMixedTypes="1" containsNumber="1" containsInteger="1" minValue="42" maxValue="95"/>
    </cacheField>
    <cacheField name="3_Ratio" numFmtId="12">
      <sharedItems containsMixedTypes="1" containsNumber="1" minValue="0.22666666666666666" maxValue="0.79591836734693877"/>
    </cacheField>
    <cacheField name="4_Top" numFmtId="0">
      <sharedItems containsBlank="1" containsMixedTypes="1" containsNumber="1" containsInteger="1" minValue="58" maxValue="76"/>
    </cacheField>
    <cacheField name="4_Bottom" numFmtId="0">
      <sharedItems containsBlank="1" containsMixedTypes="1" containsNumber="1" containsInteger="1" minValue="-5" maxValue="0"/>
    </cacheField>
    <cacheField name="4_Crown" numFmtId="0">
      <sharedItems containsBlank="1" containsMixedTypes="1" containsNumber="1" containsInteger="1" minValue="24" maxValue="48"/>
    </cacheField>
    <cacheField name="4_Height" numFmtId="0">
      <sharedItems containsMixedTypes="1" containsNumber="1" containsInteger="1" minValue="0" maxValue="76"/>
    </cacheField>
    <cacheField name="4_Ratio" numFmtId="12">
      <sharedItems containsMixedTypes="1" containsNumber="1" minValue="0.35135135135135137" maxValue="0.63235294117647056"/>
    </cacheField>
    <cacheField name="Avg_height" numFmtId="0">
      <sharedItems containsMixedTypes="1" containsNumber="1" minValue="44.666666666666664" maxValue="86.333333333333329"/>
    </cacheField>
    <cacheField name="Avg_LCR" numFmtId="12">
      <sharedItems containsMixedTypes="1" containsNumber="1" minValue="0.125" maxValue="0.70639666719400929"/>
    </cacheField>
    <cacheField name="Tree_HW2" numFmtId="0">
      <sharedItems containsSemiMixedTypes="0" containsString="0" containsNumber="1" minValue="0" maxValue="97.5"/>
    </cacheField>
    <cacheField name="Tree_Pine2" numFmtId="0">
      <sharedItems containsSemiMixedTypes="0" containsString="0" containsNumber="1" minValue="0" maxValue="85"/>
    </cacheField>
    <cacheField name="Shrub_HW2" numFmtId="0">
      <sharedItems containsMixedTypes="1" containsNumber="1" minValue="0" maxValue="85" count="10">
        <n v="85"/>
        <n v="37.5"/>
        <n v="7.5"/>
        <n v="0"/>
        <n v="0.5"/>
        <n v="1.5"/>
        <n v="3.5"/>
        <n v="17.5"/>
        <s v="."/>
        <n v="62.5"/>
      </sharedItems>
    </cacheField>
    <cacheField name="Shrub_Pine2" numFmtId="0">
      <sharedItems containsMixedTypes="1" containsNumber="1" minValue="0" maxValue="37.5"/>
    </cacheField>
    <cacheField name="Shrub_Forb2" numFmtId="0">
      <sharedItems containsSemiMixedTypes="0" containsString="0" containsNumber="1" minValue="0" maxValue="85"/>
    </cacheField>
    <cacheField name="Shrub_Grass2" numFmtId="0">
      <sharedItems containsSemiMixedTypes="0" containsString="0" containsNumber="1" minValue="0" maxValue="62.5"/>
    </cacheField>
    <cacheField name="Herb_HW2" numFmtId="0">
      <sharedItems containsMixedTypes="1" containsNumber="1" minValue="0" maxValue="85"/>
    </cacheField>
    <cacheField name="Herb_Pine2" numFmtId="0">
      <sharedItems containsMixedTypes="1" containsNumber="1" minValue="0" maxValue="85"/>
    </cacheField>
    <cacheField name="Herb_Forb2" numFmtId="0">
      <sharedItems containsMixedTypes="1" containsNumber="1" minValue="0" maxValue="62.5"/>
    </cacheField>
    <cacheField name="Herb_Grass2" numFmtId="0">
      <sharedItems containsMixedTypes="1" containsNumber="1" minValue="0" maxValue="85"/>
    </cacheField>
    <cacheField name="Vine2" numFmtId="0">
      <sharedItems containsMixedTypes="1" containsNumber="1" minValue="0" maxValue="85"/>
    </cacheField>
    <cacheField name="%Herb_ForbGrass_comb" numFmtId="0">
      <sharedItems containsMixedTypes="1" containsNumber="1" minValue="0" maxValue="1.25"/>
    </cacheField>
    <cacheField name="%Shrub_ForbGrass_comb" numFmtId="0">
      <sharedItems containsSemiMixedTypes="0" containsString="0" containsNumber="1" minValue="0" maxValue="1.2250000000000001"/>
    </cacheField>
    <cacheField name="Rel_HW2P_canopy" numFmtId="0">
      <sharedItems containsSemiMixedTypes="0" containsString="0" containsNumber="1" minValue="0" maxValue="1"/>
    </cacheField>
    <cacheField name="Rel_HW2P_shrubcover" numFmtId="0">
      <sharedItems containsSemiMixedTypes="0" containsString="0" containsNumber="1" minValue="0" maxValue="1"/>
    </cacheField>
    <cacheField name="NP_over_20cm" numFmtId="0">
      <sharedItems containsSemiMixedTypes="0" containsString="0" containsNumber="1" containsInteger="1" minValue="0" maxValue="11"/>
    </cacheField>
    <cacheField name="NHW_saplings" numFmtId="0">
      <sharedItems containsSemiMixedTypes="0" containsString="0" containsNumber="1" containsInteger="1" minValue="0" maxValue="82"/>
    </cacheField>
    <cacheField name="HWdens_u50" numFmtId="0">
      <sharedItems containsString="0" containsBlank="1" containsNumber="1" containsInteger="1" minValue="1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x v="0"/>
    <s v="Center"/>
    <n v="34.612585180000004"/>
    <n v="-81.871625339999994"/>
    <d v="2017-07-05T00:00:00"/>
    <x v="0"/>
    <n v="90"/>
    <n v="2"/>
    <n v="10"/>
    <n v="16"/>
    <n v="9"/>
    <n v="8"/>
    <n v="89.6"/>
    <n v="83.36"/>
    <n v="90.64"/>
    <n v="91.68"/>
    <n v="88.82"/>
    <n v="6"/>
    <n v="7"/>
    <n v="9"/>
    <n v="1"/>
    <s v="."/>
    <s v="."/>
    <n v="7"/>
    <n v="1"/>
    <n v="5"/>
    <n v="5"/>
    <n v="6"/>
    <n v="0"/>
    <n v="0"/>
    <n v="0"/>
    <n v="0"/>
    <n v="0"/>
    <n v="0"/>
    <n v="1"/>
    <n v="0"/>
    <n v="0"/>
    <n v="0"/>
    <n v="0"/>
    <n v="2"/>
    <n v="1"/>
    <n v="0"/>
    <n v="25"/>
    <n v="38"/>
    <n v="67"/>
    <n v="6"/>
    <n v="3"/>
    <n v="4"/>
    <n v="4"/>
    <n v="3"/>
    <n v="0"/>
    <n v="0"/>
    <n v="0"/>
    <n v="0"/>
    <n v="0"/>
    <n v="0"/>
    <n v="1"/>
    <n v="1"/>
    <n v="1"/>
    <n v="1"/>
    <n v="1"/>
    <n v="65"/>
    <n v="-4"/>
    <n v="34"/>
    <n v="69"/>
    <n v="0.50724637681159424"/>
    <n v="82"/>
    <n v="4"/>
    <n v="47"/>
    <n v="78"/>
    <n v="0.39743589743589741"/>
    <n v="65"/>
    <n v="-7"/>
    <n v="45"/>
    <n v="72"/>
    <n v="0.375"/>
    <s v="."/>
    <s v="."/>
    <s v="."/>
    <e v="#VALUE!"/>
    <e v="#VALUE!"/>
    <n v="73"/>
    <n v="0.42656075808249722"/>
    <n v="17.5"/>
    <n v="37.5"/>
    <x v="0"/>
    <n v="0"/>
    <n v="0"/>
    <n v="0"/>
    <n v="37.5"/>
    <n v="0"/>
    <n v="7.5"/>
    <n v="7.5"/>
    <n v="17.5"/>
    <n v="0.15"/>
    <n v="0"/>
    <n v="0.31818181818181818"/>
    <n v="1"/>
    <n v="3"/>
    <n v="9"/>
    <n v="63"/>
  </r>
  <r>
    <x v="0"/>
    <s v="N"/>
    <s v="."/>
    <s v="."/>
    <d v="2017-07-05T00:00:00"/>
    <x v="0"/>
    <n v="70"/>
    <n v="2"/>
    <n v="20"/>
    <n v="10"/>
    <n v="19"/>
    <n v="15"/>
    <n v="79.2"/>
    <n v="89.6"/>
    <n v="80.239999999999995"/>
    <n v="84.4"/>
    <n v="83.360000000000014"/>
    <n v="1"/>
    <n v="7"/>
    <n v="7"/>
    <n v="2"/>
    <n v="6"/>
    <s v="."/>
    <n v="4"/>
    <n v="2"/>
    <n v="5"/>
    <n v="2"/>
    <n v="9"/>
    <n v="4"/>
    <n v="1"/>
    <n v="0"/>
    <n v="0"/>
    <n v="0"/>
    <n v="1"/>
    <n v="0"/>
    <n v="1"/>
    <n v="0"/>
    <n v="0"/>
    <n v="0"/>
    <n v="1"/>
    <n v="2"/>
    <n v="1"/>
    <n v="11"/>
    <n v="30"/>
    <n v="64"/>
    <n v="2"/>
    <n v="4"/>
    <n v="0"/>
    <n v="0"/>
    <n v="0"/>
    <n v="0"/>
    <n v="0"/>
    <n v="0"/>
    <n v="0"/>
    <n v="0"/>
    <n v="0"/>
    <n v="1"/>
    <n v="1"/>
    <n v="0.5"/>
    <n v="0.75"/>
    <n v="0.8125"/>
    <n v="67"/>
    <n v="-4"/>
    <n v="37"/>
    <n v="71"/>
    <n v="0.47887323943661969"/>
    <n v="66"/>
    <n v="-3"/>
    <n v="32"/>
    <n v="69"/>
    <n v="0.53623188405797106"/>
    <n v="80"/>
    <n v="0"/>
    <n v="47"/>
    <n v="80"/>
    <n v="0.41249999999999998"/>
    <s v="."/>
    <s v="."/>
    <s v="."/>
    <e v="#VALUE!"/>
    <e v="#VALUE!"/>
    <n v="73.333333333333329"/>
    <n v="0.47586837449819691"/>
    <n v="0"/>
    <n v="37.5"/>
    <x v="1"/>
    <n v="0.5"/>
    <n v="17.5"/>
    <n v="0"/>
    <n v="3.5"/>
    <n v="0.5"/>
    <n v="7.5"/>
    <n v="0.5"/>
    <n v="85"/>
    <n v="0.08"/>
    <n v="0.17499999999999999"/>
    <n v="0"/>
    <n v="0.98684210526315785"/>
    <n v="4"/>
    <n v="6"/>
    <n v="41"/>
  </r>
  <r>
    <x v="0"/>
    <s v="E"/>
    <s v="."/>
    <s v="."/>
    <d v="2017-07-05T00:00:00"/>
    <x v="0"/>
    <n v="80"/>
    <n v="0"/>
    <n v="15"/>
    <n v="10"/>
    <n v="16"/>
    <n v="24"/>
    <n v="84.4"/>
    <n v="89.6"/>
    <n v="83.36"/>
    <n v="75.039999999999992"/>
    <n v="83.1"/>
    <n v="6"/>
    <n v="8"/>
    <n v="9"/>
    <n v="1"/>
    <s v="."/>
    <s v="."/>
    <n v="5"/>
    <n v="1"/>
    <n v="5"/>
    <n v="8"/>
    <n v="4"/>
    <n v="0"/>
    <n v="0"/>
    <n v="0"/>
    <n v="0"/>
    <n v="0"/>
    <n v="1"/>
    <n v="3"/>
    <n v="0"/>
    <n v="0"/>
    <n v="0"/>
    <n v="0"/>
    <n v="0"/>
    <n v="4"/>
    <n v="0"/>
    <n v="15"/>
    <n v="32"/>
    <n v="50"/>
    <n v="1"/>
    <n v="1"/>
    <n v="2"/>
    <n v="9"/>
    <n v="2"/>
    <n v="0"/>
    <n v="0"/>
    <n v="0"/>
    <n v="0"/>
    <n v="0"/>
    <n v="0"/>
    <n v="1.5"/>
    <n v="1"/>
    <n v="0.75"/>
    <n v="0.5"/>
    <n v="0.9375"/>
    <n v="84"/>
    <n v="0"/>
    <n v="47"/>
    <n v="84"/>
    <n v="0.44047619047619047"/>
    <n v="78"/>
    <n v="6"/>
    <n v="46"/>
    <n v="72"/>
    <n v="0.3611111111111111"/>
    <n v="72"/>
    <n v="0"/>
    <n v="32"/>
    <n v="72"/>
    <n v="0.55555555555555558"/>
    <s v="."/>
    <s v="."/>
    <s v="."/>
    <e v="#VALUE!"/>
    <e v="#VALUE!"/>
    <n v="76"/>
    <n v="0.45238095238095238"/>
    <n v="17.5"/>
    <n v="62.5"/>
    <x v="0"/>
    <n v="0"/>
    <n v="0"/>
    <n v="0"/>
    <n v="7.5"/>
    <n v="0"/>
    <n v="7.5"/>
    <n v="62.5"/>
    <n v="3.5"/>
    <n v="0.7"/>
    <n v="0"/>
    <n v="0.21875"/>
    <n v="1"/>
    <n v="4"/>
    <n v="2"/>
    <n v="47"/>
  </r>
  <r>
    <x v="0"/>
    <s v="S"/>
    <s v="."/>
    <s v="."/>
    <d v="2017-07-05T00:00:00"/>
    <x v="0"/>
    <n v="90"/>
    <n v="2"/>
    <n v="17"/>
    <n v="0"/>
    <n v="4"/>
    <n v="5"/>
    <n v="82.32"/>
    <n v="100"/>
    <n v="95.84"/>
    <n v="94.8"/>
    <n v="93.24"/>
    <n v="6"/>
    <n v="9"/>
    <n v="5"/>
    <n v="1"/>
    <s v="."/>
    <s v="."/>
    <n v="6"/>
    <n v="1"/>
    <n v="5"/>
    <n v="6"/>
    <n v="5"/>
    <n v="0"/>
    <n v="0"/>
    <n v="0"/>
    <n v="0"/>
    <n v="0"/>
    <n v="2"/>
    <n v="0"/>
    <n v="0"/>
    <n v="0"/>
    <n v="0"/>
    <n v="0"/>
    <n v="1"/>
    <n v="3"/>
    <n v="1"/>
    <n v="45"/>
    <n v="28"/>
    <n v="7"/>
    <n v="0"/>
    <n v="1"/>
    <n v="2"/>
    <n v="5"/>
    <n v="2"/>
    <n v="1"/>
    <n v="0"/>
    <n v="0"/>
    <n v="0"/>
    <n v="0"/>
    <n v="0"/>
    <n v="1.25"/>
    <n v="1"/>
    <n v="1.75"/>
    <n v="1"/>
    <n v="1.25"/>
    <n v="87"/>
    <n v="0"/>
    <n v="53"/>
    <n v="87"/>
    <n v="0.39080459770114945"/>
    <n v="76"/>
    <n v="0"/>
    <n v="37"/>
    <n v="76"/>
    <n v="0.51315789473684215"/>
    <n v="84"/>
    <n v="0"/>
    <n v="47"/>
    <n v="84"/>
    <n v="0.44047619047619047"/>
    <s v="."/>
    <s v="."/>
    <s v="."/>
    <e v="#VALUE!"/>
    <e v="#VALUE!"/>
    <n v="82.333333333333329"/>
    <n v="0.44814622763806072"/>
    <n v="17.5"/>
    <n v="85"/>
    <x v="2"/>
    <n v="0"/>
    <n v="0"/>
    <n v="0"/>
    <n v="17.5"/>
    <n v="0"/>
    <n v="7.5"/>
    <n v="17.5"/>
    <n v="7.5"/>
    <n v="0.25"/>
    <n v="0"/>
    <n v="0.17073170731707318"/>
    <n v="1"/>
    <n v="5"/>
    <n v="1"/>
    <n v="73"/>
  </r>
  <r>
    <x v="0"/>
    <s v="W"/>
    <s v="."/>
    <s v="."/>
    <d v="2017-07-05T00:00:00"/>
    <x v="0"/>
    <n v="75"/>
    <n v="2"/>
    <n v="7"/>
    <n v="5"/>
    <n v="2"/>
    <n v="12"/>
    <n v="92.72"/>
    <n v="94.8"/>
    <n v="97.92"/>
    <n v="87.52"/>
    <n v="93.24"/>
    <n v="5"/>
    <n v="9"/>
    <n v="7"/>
    <n v="1"/>
    <s v="."/>
    <s v="."/>
    <n v="6"/>
    <n v="1"/>
    <n v="4"/>
    <n v="2"/>
    <n v="6"/>
    <n v="2"/>
    <n v="0"/>
    <n v="0"/>
    <n v="0"/>
    <n v="0"/>
    <n v="0"/>
    <n v="0"/>
    <n v="0"/>
    <n v="0"/>
    <n v="0"/>
    <n v="1"/>
    <n v="0"/>
    <n v="2"/>
    <n v="1"/>
    <n v="38"/>
    <n v="49"/>
    <n v="24"/>
    <n v="2"/>
    <n v="1"/>
    <n v="3"/>
    <n v="2"/>
    <n v="0"/>
    <n v="2"/>
    <n v="0"/>
    <n v="0"/>
    <n v="0"/>
    <n v="0"/>
    <n v="0"/>
    <n v="2"/>
    <n v="2"/>
    <n v="0.75"/>
    <n v="1.75"/>
    <n v="1.625"/>
    <n v="70"/>
    <n v="-1"/>
    <n v="41"/>
    <n v="71"/>
    <n v="0.42253521126760563"/>
    <n v="80"/>
    <n v="2"/>
    <n v="42"/>
    <n v="78"/>
    <n v="0.46153846153846156"/>
    <n v="82"/>
    <n v="-5"/>
    <n v="44"/>
    <n v="87"/>
    <n v="0.4942528735632184"/>
    <s v="."/>
    <s v="."/>
    <s v="."/>
    <e v="#VALUE!"/>
    <e v="#VALUE!"/>
    <n v="78.666666666666671"/>
    <n v="0.45944218212309518"/>
    <n v="7.5"/>
    <n v="85"/>
    <x v="1"/>
    <n v="0"/>
    <n v="0"/>
    <n v="0"/>
    <n v="17.5"/>
    <n v="0"/>
    <n v="3.5"/>
    <n v="0.5"/>
    <n v="17.5"/>
    <n v="0.04"/>
    <n v="0"/>
    <n v="8.1081081081081086E-2"/>
    <n v="1"/>
    <n v="4"/>
    <n v="3"/>
    <n v="87"/>
  </r>
  <r>
    <x v="1"/>
    <s v="Center"/>
    <n v="34.618075490000003"/>
    <n v="-81.868527389999997"/>
    <d v="2017-07-05T00:00:00"/>
    <x v="0"/>
    <n v="80"/>
    <n v="0"/>
    <n v="3"/>
    <n v="9"/>
    <n v="18"/>
    <n v="16"/>
    <n v="96.88"/>
    <n v="90.64"/>
    <n v="81.28"/>
    <n v="83.36"/>
    <n v="88.039999999999992"/>
    <n v="4"/>
    <n v="9"/>
    <n v="1"/>
    <n v="1"/>
    <n v="7"/>
    <s v="."/>
    <n v="2"/>
    <n v="1"/>
    <n v="6"/>
    <n v="4"/>
    <n v="2"/>
    <n v="3"/>
    <n v="0"/>
    <n v="0"/>
    <n v="0"/>
    <n v="0"/>
    <n v="0"/>
    <n v="0"/>
    <n v="1"/>
    <n v="0"/>
    <n v="3"/>
    <n v="2"/>
    <n v="0"/>
    <n v="0"/>
    <n v="0"/>
    <n v="15"/>
    <n v="0"/>
    <n v="0"/>
    <n v="0"/>
    <n v="1"/>
    <n v="2"/>
    <n v="1"/>
    <n v="0"/>
    <n v="0"/>
    <n v="0"/>
    <n v="0"/>
    <n v="0"/>
    <n v="0"/>
    <n v="0"/>
    <n v="1.75"/>
    <n v="1.25"/>
    <n v="3.5"/>
    <n v="4"/>
    <n v="2.625"/>
    <n v="56"/>
    <n v="-3"/>
    <n v="25"/>
    <n v="59"/>
    <n v="0.57627118644067798"/>
    <n v="55"/>
    <n v="-6"/>
    <n v="23"/>
    <n v="61"/>
    <n v="0.62295081967213117"/>
    <n v="60"/>
    <n v="-2"/>
    <n v="35"/>
    <n v="62"/>
    <n v="0.43548387096774194"/>
    <s v="."/>
    <s v="."/>
    <s v="."/>
    <e v="#VALUE!"/>
    <e v="#VALUE!"/>
    <n v="60.666666666666664"/>
    <n v="0.54490195902685035"/>
    <n v="3.5"/>
    <n v="85"/>
    <x v="3"/>
    <n v="0"/>
    <n v="37.5"/>
    <n v="0"/>
    <n v="0.5"/>
    <n v="0"/>
    <n v="17.5"/>
    <n v="3.5"/>
    <n v="0.5"/>
    <n v="0.21"/>
    <n v="0.375"/>
    <n v="3.954802259887006E-2"/>
    <n v="0"/>
    <n v="5"/>
    <n v="1"/>
    <n v="15"/>
  </r>
  <r>
    <x v="1"/>
    <s v="N"/>
    <s v="."/>
    <s v="."/>
    <d v="2017-07-05T00:00:00"/>
    <x v="0"/>
    <n v="100"/>
    <n v="0"/>
    <n v="0"/>
    <n v="5"/>
    <n v="0"/>
    <n v="13"/>
    <n v="100"/>
    <n v="94.8"/>
    <n v="100"/>
    <n v="86.48"/>
    <n v="95.320000000000007"/>
    <n v="1"/>
    <n v="8"/>
    <n v="1"/>
    <n v="1"/>
    <n v="6"/>
    <s v="."/>
    <n v="3"/>
    <n v="1"/>
    <n v="4"/>
    <n v="2"/>
    <n v="2"/>
    <n v="0"/>
    <n v="0"/>
    <n v="0"/>
    <n v="0"/>
    <n v="0"/>
    <n v="0"/>
    <n v="0"/>
    <n v="0"/>
    <n v="1"/>
    <n v="1"/>
    <n v="3"/>
    <n v="1"/>
    <n v="0"/>
    <n v="0"/>
    <n v="10"/>
    <n v="0"/>
    <n v="1"/>
    <n v="0"/>
    <n v="0"/>
    <n v="0"/>
    <n v="0"/>
    <n v="0"/>
    <n v="0"/>
    <n v="0"/>
    <n v="0"/>
    <n v="0"/>
    <n v="0"/>
    <n v="0"/>
    <n v="2"/>
    <n v="2"/>
    <n v="0.5"/>
    <n v="2.25"/>
    <n v="1.6875"/>
    <n v="55"/>
    <n v="-9"/>
    <n v="20"/>
    <n v="64"/>
    <n v="0.6875"/>
    <n v="53"/>
    <n v="-5"/>
    <n v="20"/>
    <n v="58"/>
    <n v="0.65517241379310343"/>
    <n v="63"/>
    <n v="1"/>
    <n v="30"/>
    <n v="62"/>
    <n v="0.5161290322580645"/>
    <s v="."/>
    <s v="."/>
    <s v="."/>
    <e v="#VALUE!"/>
    <e v="#VALUE!"/>
    <n v="61.333333333333336"/>
    <n v="0.61960048201705598"/>
    <n v="0"/>
    <n v="62.5"/>
    <x v="3"/>
    <n v="0"/>
    <n v="17.5"/>
    <n v="0"/>
    <n v="1.5"/>
    <n v="0"/>
    <n v="3.5"/>
    <n v="0.5"/>
    <n v="0.5"/>
    <n v="0.04"/>
    <n v="0.17499999999999999"/>
    <n v="0"/>
    <n v="0"/>
    <n v="5"/>
    <n v="0"/>
    <n v="10"/>
  </r>
  <r>
    <x v="1"/>
    <s v="E"/>
    <s v="."/>
    <s v="."/>
    <d v="2017-07-05T00:00:00"/>
    <x v="0"/>
    <n v="60"/>
    <n v="0"/>
    <n v="10"/>
    <n v="2"/>
    <n v="16"/>
    <n v="18"/>
    <n v="89.6"/>
    <n v="97.92"/>
    <n v="83.36"/>
    <n v="81.28"/>
    <n v="88.039999999999992"/>
    <n v="1"/>
    <n v="9"/>
    <n v="2"/>
    <n v="1"/>
    <n v="6"/>
    <s v="."/>
    <n v="2"/>
    <n v="2"/>
    <n v="5"/>
    <n v="2"/>
    <n v="2"/>
    <n v="5"/>
    <n v="0"/>
    <n v="0"/>
    <n v="0"/>
    <n v="0"/>
    <n v="0"/>
    <n v="0"/>
    <n v="0"/>
    <n v="0"/>
    <n v="2"/>
    <n v="4"/>
    <n v="0"/>
    <n v="0"/>
    <n v="0"/>
    <n v="9"/>
    <n v="8"/>
    <n v="0"/>
    <n v="0"/>
    <n v="0"/>
    <n v="0"/>
    <n v="0"/>
    <n v="0"/>
    <n v="0"/>
    <n v="0"/>
    <n v="0"/>
    <n v="0"/>
    <n v="0"/>
    <n v="0"/>
    <n v="0.5"/>
    <n v="3.75"/>
    <n v="1.25"/>
    <n v="1.25"/>
    <n v="1.6875"/>
    <n v="60"/>
    <n v="-3"/>
    <n v="28"/>
    <n v="63"/>
    <n v="0.55555555555555558"/>
    <n v="58"/>
    <n v="-3"/>
    <n v="30"/>
    <n v="61"/>
    <n v="0.50819672131147542"/>
    <n v="57"/>
    <n v="-6"/>
    <n v="26"/>
    <n v="63"/>
    <n v="0.58730158730158732"/>
    <s v="."/>
    <s v="."/>
    <s v="."/>
    <e v="#VALUE!"/>
    <e v="#VALUE!"/>
    <n v="62.333333333333336"/>
    <n v="0.55035128805620614"/>
    <n v="0"/>
    <n v="85"/>
    <x v="4"/>
    <n v="0"/>
    <n v="17.5"/>
    <n v="0"/>
    <n v="0.5"/>
    <n v="0.5"/>
    <n v="7.5"/>
    <n v="0.5"/>
    <n v="0.5"/>
    <n v="0.08"/>
    <n v="0.17499999999999999"/>
    <n v="0"/>
    <n v="1"/>
    <n v="6"/>
    <n v="0"/>
    <n v="17"/>
  </r>
  <r>
    <x v="1"/>
    <s v="S"/>
    <s v="."/>
    <s v="."/>
    <d v="2017-07-05T00:00:00"/>
    <x v="0"/>
    <n v="100"/>
    <n v="1"/>
    <n v="37"/>
    <n v="13"/>
    <n v="30"/>
    <n v="4"/>
    <n v="61.519999999999996"/>
    <n v="86.48"/>
    <n v="68.8"/>
    <n v="95.84"/>
    <n v="78.16"/>
    <n v="2"/>
    <n v="7"/>
    <n v="3"/>
    <n v="1"/>
    <n v="6"/>
    <s v="."/>
    <n v="6"/>
    <n v="2"/>
    <n v="3"/>
    <n v="3"/>
    <n v="2"/>
    <n v="0"/>
    <n v="0"/>
    <n v="0"/>
    <n v="0"/>
    <n v="0"/>
    <n v="0"/>
    <n v="0"/>
    <n v="0"/>
    <n v="0"/>
    <n v="5"/>
    <n v="0"/>
    <n v="0"/>
    <n v="0"/>
    <n v="0"/>
    <n v="10"/>
    <n v="12"/>
    <n v="16"/>
    <n v="0"/>
    <n v="2"/>
    <n v="2"/>
    <n v="0"/>
    <n v="0"/>
    <n v="0"/>
    <n v="0"/>
    <n v="0"/>
    <n v="0"/>
    <n v="0"/>
    <n v="0"/>
    <n v="0.25"/>
    <n v="1"/>
    <n v="2.25"/>
    <n v="0.5"/>
    <n v="1"/>
    <n v="60"/>
    <n v="-7"/>
    <n v="18"/>
    <n v="67"/>
    <n v="0.73134328358208955"/>
    <n v="52"/>
    <n v="-5"/>
    <n v="24"/>
    <n v="57"/>
    <n v="0.57894736842105265"/>
    <n v="63"/>
    <n v="-4"/>
    <n v="25"/>
    <n v="67"/>
    <n v="0.62686567164179108"/>
    <s v="."/>
    <s v="."/>
    <s v="."/>
    <e v="#VALUE!"/>
    <e v="#VALUE!"/>
    <n v="63.666666666666664"/>
    <n v="0.64571877454831117"/>
    <n v="0.5"/>
    <n v="37.5"/>
    <x v="5"/>
    <n v="0"/>
    <n v="17.5"/>
    <n v="0"/>
    <n v="17.5"/>
    <n v="0.5"/>
    <n v="1.5"/>
    <n v="1.5"/>
    <n v="0.5"/>
    <n v="0.03"/>
    <n v="0.17499999999999999"/>
    <n v="1.3157894736842105E-2"/>
    <n v="1"/>
    <n v="5"/>
    <n v="2"/>
    <n v="22"/>
  </r>
  <r>
    <x v="1"/>
    <s v="W"/>
    <s v="."/>
    <s v="."/>
    <d v="2017-07-05T00:00:00"/>
    <x v="0"/>
    <n v="80"/>
    <n v="0"/>
    <n v="6"/>
    <n v="11"/>
    <n v="7"/>
    <n v="9"/>
    <n v="93.76"/>
    <n v="88.56"/>
    <n v="92.72"/>
    <n v="90.64"/>
    <n v="91.419999999999987"/>
    <n v="7"/>
    <n v="7"/>
    <n v="5"/>
    <n v="1"/>
    <n v="5"/>
    <s v="."/>
    <n v="5"/>
    <n v="1"/>
    <n v="6"/>
    <n v="7"/>
    <n v="1"/>
    <n v="0"/>
    <n v="0"/>
    <n v="0"/>
    <n v="0"/>
    <n v="0"/>
    <n v="0"/>
    <n v="0"/>
    <n v="0"/>
    <n v="0"/>
    <n v="2"/>
    <n v="1"/>
    <n v="0"/>
    <n v="0"/>
    <n v="0"/>
    <n v="14"/>
    <n v="15"/>
    <n v="5"/>
    <n v="0"/>
    <n v="1"/>
    <n v="1"/>
    <n v="0"/>
    <n v="0"/>
    <n v="2"/>
    <n v="0"/>
    <n v="0"/>
    <n v="0"/>
    <n v="0"/>
    <n v="0"/>
    <n v="0"/>
    <n v="0.25"/>
    <n v="0.25"/>
    <n v="0.25"/>
    <n v="0.1875"/>
    <n v="50"/>
    <n v="-7"/>
    <n v="24"/>
    <n v="57"/>
    <n v="0.57894736842105265"/>
    <n v="65"/>
    <n v="-3"/>
    <n v="43"/>
    <n v="68"/>
    <n v="0.36764705882352944"/>
    <n v="58"/>
    <n v="-2"/>
    <n v="32"/>
    <n v="60"/>
    <n v="0.46666666666666667"/>
    <s v="."/>
    <s v="."/>
    <s v="."/>
    <e v="#VALUE!"/>
    <e v="#VALUE!"/>
    <n v="61.666666666666664"/>
    <n v="0.47108703130374963"/>
    <n v="37.5"/>
    <n v="37.5"/>
    <x v="2"/>
    <n v="0"/>
    <n v="7.5"/>
    <n v="0"/>
    <n v="7.5"/>
    <n v="0"/>
    <n v="17.5"/>
    <n v="37.5"/>
    <n v="0"/>
    <n v="0.55000000000000004"/>
    <n v="7.4999999999999997E-2"/>
    <n v="0.5"/>
    <n v="1"/>
    <n v="3"/>
    <n v="1"/>
    <n v="29"/>
  </r>
  <r>
    <x v="2"/>
    <s v="Center"/>
    <n v="34.07137298"/>
    <n v="-81.827867699999999"/>
    <d v="2017-07-03T00:00:00"/>
    <x v="1"/>
    <n v="100"/>
    <n v="0"/>
    <n v="2"/>
    <n v="0"/>
    <n v="1"/>
    <n v="1"/>
    <n v="97.92"/>
    <n v="100"/>
    <n v="98.96"/>
    <n v="98.96"/>
    <n v="98.96"/>
    <n v="1"/>
    <n v="9"/>
    <n v="3"/>
    <n v="1"/>
    <s v="."/>
    <s v="."/>
    <n v="2"/>
    <n v="1"/>
    <n v="6"/>
    <n v="6"/>
    <n v="8"/>
    <n v="0"/>
    <n v="0"/>
    <n v="0"/>
    <n v="0"/>
    <n v="0"/>
    <n v="0"/>
    <n v="0"/>
    <n v="0"/>
    <n v="0"/>
    <n v="0"/>
    <n v="0"/>
    <n v="0"/>
    <n v="1"/>
    <n v="1"/>
    <n v="8"/>
    <n v="5"/>
    <n v="8"/>
    <n v="0"/>
    <n v="0"/>
    <n v="0"/>
    <n v="0"/>
    <n v="0"/>
    <n v="0"/>
    <n v="0"/>
    <n v="0"/>
    <n v="0"/>
    <n v="0"/>
    <n v="0"/>
    <n v="1"/>
    <n v="1.75"/>
    <n v="1"/>
    <n v="1.25"/>
    <n v="1.25"/>
    <n v="88"/>
    <n v="0"/>
    <n v="40"/>
    <n v="88"/>
    <n v="0.54545454545454541"/>
    <n v="76"/>
    <n v="-3"/>
    <n v="43"/>
    <n v="79"/>
    <n v="0.45569620253164556"/>
    <n v="80"/>
    <n v="-4"/>
    <n v="53"/>
    <n v="84"/>
    <n v="0.36904761904761907"/>
    <s v="."/>
    <s v="."/>
    <s v="."/>
    <e v="#VALUE!"/>
    <e v="#VALUE!"/>
    <n v="83.666666666666671"/>
    <n v="0.45673278901127001"/>
    <n v="0"/>
    <n v="85"/>
    <x v="5"/>
    <n v="0"/>
    <n v="0"/>
    <n v="0"/>
    <n v="0.5"/>
    <n v="0"/>
    <n v="17.5"/>
    <n v="17.5"/>
    <n v="62.5"/>
    <n v="0.35"/>
    <n v="0"/>
    <n v="0"/>
    <n v="1"/>
    <n v="2"/>
    <n v="0"/>
    <n v="13"/>
  </r>
  <r>
    <x v="2"/>
    <s v="N"/>
    <s v="."/>
    <s v="."/>
    <d v="2017-07-03T00:00:00"/>
    <x v="1"/>
    <n v="105"/>
    <n v="0"/>
    <n v="0"/>
    <n v="0"/>
    <n v="11"/>
    <n v="0"/>
    <n v="100"/>
    <n v="100"/>
    <n v="88.56"/>
    <n v="100"/>
    <n v="97.14"/>
    <n v="1"/>
    <n v="9"/>
    <n v="4"/>
    <n v="1"/>
    <s v="."/>
    <s v="."/>
    <n v="4"/>
    <n v="1"/>
    <n v="7"/>
    <n v="1"/>
    <n v="8"/>
    <n v="0"/>
    <n v="0"/>
    <n v="0"/>
    <n v="0"/>
    <n v="0"/>
    <n v="0"/>
    <n v="0"/>
    <n v="0"/>
    <n v="0"/>
    <n v="0"/>
    <n v="0"/>
    <n v="0"/>
    <n v="0"/>
    <n v="3"/>
    <s v="."/>
    <s v="."/>
    <s v="."/>
    <s v="."/>
    <s v="."/>
    <s v="."/>
    <s v="."/>
    <s v="."/>
    <s v="."/>
    <s v="."/>
    <s v="."/>
    <s v="."/>
    <s v="."/>
    <s v="."/>
    <n v="1"/>
    <n v="0.75"/>
    <n v="0.25"/>
    <n v="0.5"/>
    <n v="0.625"/>
    <n v="80"/>
    <n v="-1"/>
    <n v="49"/>
    <n v="81"/>
    <n v="0.39506172839506171"/>
    <n v="82"/>
    <n v="-3"/>
    <n v="45"/>
    <n v="85"/>
    <n v="0.47058823529411764"/>
    <n v="84"/>
    <n v="0"/>
    <n v="46"/>
    <n v="84"/>
    <n v="0.45238095238095238"/>
    <s v="."/>
    <s v="."/>
    <s v="."/>
    <e v="#VALUE!"/>
    <e v="#VALUE!"/>
    <n v="83.333333333333329"/>
    <n v="0.43934363869004395"/>
    <n v="0"/>
    <n v="85"/>
    <x v="6"/>
    <n v="0"/>
    <n v="0"/>
    <n v="0"/>
    <n v="3.5"/>
    <n v="0"/>
    <n v="37.5"/>
    <n v="0"/>
    <n v="62.5"/>
    <n v="0.375"/>
    <n v="0"/>
    <n v="0"/>
    <n v="1"/>
    <n v="3"/>
    <n v="0"/>
    <m/>
  </r>
  <r>
    <x v="2"/>
    <s v="E"/>
    <s v="."/>
    <s v="."/>
    <d v="2017-07-03T00:00:00"/>
    <x v="1"/>
    <n v="75"/>
    <n v="1"/>
    <n v="2"/>
    <n v="0"/>
    <n v="10"/>
    <n v="3"/>
    <n v="97.92"/>
    <n v="100"/>
    <n v="89.6"/>
    <n v="96.88"/>
    <n v="96.1"/>
    <n v="7"/>
    <n v="8"/>
    <n v="6"/>
    <n v="1"/>
    <s v="."/>
    <s v="."/>
    <n v="5"/>
    <n v="1"/>
    <n v="5"/>
    <n v="2"/>
    <n v="9"/>
    <n v="0"/>
    <n v="0"/>
    <n v="0"/>
    <n v="0"/>
    <n v="0"/>
    <n v="0"/>
    <n v="0"/>
    <n v="0"/>
    <n v="0"/>
    <n v="0"/>
    <n v="0"/>
    <n v="0"/>
    <n v="0"/>
    <n v="3"/>
    <n v="9"/>
    <n v="15"/>
    <n v="40"/>
    <n v="0"/>
    <n v="0"/>
    <n v="0"/>
    <n v="1"/>
    <n v="0"/>
    <n v="1"/>
    <n v="0"/>
    <n v="0"/>
    <n v="0"/>
    <n v="0"/>
    <n v="0"/>
    <n v="0.5"/>
    <n v="0.25"/>
    <n v="1.5"/>
    <n v="1"/>
    <n v="0.8125"/>
    <n v="80"/>
    <n v="0"/>
    <n v="47"/>
    <n v="80"/>
    <n v="0.41249999999999998"/>
    <n v="78"/>
    <n v="-4"/>
    <n v="46"/>
    <n v="82"/>
    <n v="0.43902439024390244"/>
    <n v="80"/>
    <n v="-3"/>
    <n v="43"/>
    <n v="83"/>
    <n v="0.48192771084337349"/>
    <s v="."/>
    <s v="."/>
    <s v="."/>
    <e v="#VALUE!"/>
    <e v="#VALUE!"/>
    <n v="81.666666666666671"/>
    <n v="0.44448403369575867"/>
    <n v="37.5"/>
    <n v="62.5"/>
    <x v="7"/>
    <n v="0"/>
    <n v="0"/>
    <n v="0"/>
    <n v="7.5"/>
    <n v="0"/>
    <n v="7.5"/>
    <n v="0.5"/>
    <n v="85"/>
    <n v="0.08"/>
    <n v="0"/>
    <n v="0.375"/>
    <n v="1"/>
    <n v="3"/>
    <n v="0"/>
    <n v="24"/>
  </r>
  <r>
    <x v="2"/>
    <s v="S"/>
    <s v="."/>
    <s v="."/>
    <d v="2017-07-03T00:00:00"/>
    <x v="1"/>
    <n v="100"/>
    <n v="0"/>
    <n v="0"/>
    <n v="0"/>
    <n v="1"/>
    <n v="0"/>
    <n v="100"/>
    <n v="100"/>
    <n v="98.96"/>
    <n v="100"/>
    <n v="99.74"/>
    <n v="1"/>
    <n v="9"/>
    <s v="."/>
    <s v="."/>
    <s v="."/>
    <s v="."/>
    <s v="."/>
    <s v="."/>
    <s v="."/>
    <s v="."/>
    <s v="."/>
    <n v="0"/>
    <n v="0"/>
    <n v="0"/>
    <n v="0"/>
    <n v="0"/>
    <n v="0"/>
    <n v="0"/>
    <n v="0"/>
    <n v="0"/>
    <n v="0"/>
    <n v="0"/>
    <n v="0"/>
    <n v="1"/>
    <n v="2"/>
    <n v="7"/>
    <n v="18"/>
    <n v="20"/>
    <n v="8"/>
    <n v="2"/>
    <n v="0"/>
    <n v="0"/>
    <n v="0"/>
    <n v="0"/>
    <n v="0"/>
    <n v="0"/>
    <n v="0"/>
    <n v="0"/>
    <n v="0"/>
    <n v="1"/>
    <n v="0.75"/>
    <n v="0.5"/>
    <n v="0.75"/>
    <n v="0.75"/>
    <n v="81"/>
    <n v="-1"/>
    <n v="45"/>
    <n v="82"/>
    <n v="0.45121951219512196"/>
    <n v="84"/>
    <n v="1"/>
    <n v="54"/>
    <n v="83"/>
    <n v="0.3493975903614458"/>
    <n v="72"/>
    <n v="-6"/>
    <n v="50"/>
    <n v="78"/>
    <n v="0.35897435897435898"/>
    <s v="."/>
    <s v="."/>
    <s v="."/>
    <e v="#VALUE!"/>
    <e v="#VALUE!"/>
    <n v="81"/>
    <n v="0.38653048717697563"/>
    <n v="0"/>
    <n v="85"/>
    <x v="8"/>
    <s v="."/>
    <n v="0"/>
    <n v="0"/>
    <s v="."/>
    <s v="."/>
    <s v="."/>
    <s v="."/>
    <s v="."/>
    <s v="."/>
    <n v="0"/>
    <n v="0"/>
    <n v="0"/>
    <n v="3"/>
    <n v="10"/>
    <n v="25"/>
  </r>
  <r>
    <x v="2"/>
    <s v="W"/>
    <s v="."/>
    <s v="."/>
    <d v="2017-07-03T00:00:00"/>
    <x v="1"/>
    <n v="130"/>
    <n v="1"/>
    <n v="0"/>
    <n v="0"/>
    <n v="2"/>
    <n v="3"/>
    <n v="100"/>
    <n v="100"/>
    <n v="97.92"/>
    <n v="96.88"/>
    <n v="98.7"/>
    <n v="4"/>
    <n v="9"/>
    <n v="3"/>
    <n v="1"/>
    <s v="."/>
    <s v="."/>
    <n v="5"/>
    <n v="1"/>
    <n v="7"/>
    <n v="2"/>
    <n v="6"/>
    <n v="0"/>
    <n v="0"/>
    <n v="0"/>
    <n v="0"/>
    <n v="0"/>
    <n v="0"/>
    <n v="0"/>
    <n v="0"/>
    <n v="0"/>
    <n v="0"/>
    <n v="0"/>
    <n v="1"/>
    <n v="2"/>
    <n v="0"/>
    <n v="19"/>
    <n v="12"/>
    <n v="6"/>
    <n v="0"/>
    <n v="0"/>
    <n v="0"/>
    <n v="0"/>
    <n v="0"/>
    <n v="0"/>
    <n v="0"/>
    <n v="0"/>
    <n v="0"/>
    <n v="0"/>
    <n v="0"/>
    <n v="0.75"/>
    <n v="1.25"/>
    <n v="0.5"/>
    <n v="1.25"/>
    <n v="0.9375"/>
    <n v="74"/>
    <n v="4"/>
    <n v="42"/>
    <n v="70"/>
    <n v="0.4"/>
    <n v="72"/>
    <n v="-4"/>
    <n v="37"/>
    <n v="76"/>
    <n v="0.51315789473684215"/>
    <n v="83"/>
    <n v="-2"/>
    <n v="34"/>
    <n v="85"/>
    <n v="0.6"/>
    <s v="."/>
    <s v="."/>
    <s v="."/>
    <e v="#VALUE!"/>
    <e v="#VALUE!"/>
    <n v="77"/>
    <n v="0.50438596491228072"/>
    <n v="3.5"/>
    <n v="85"/>
    <x v="5"/>
    <n v="0"/>
    <n v="0"/>
    <n v="0"/>
    <n v="7.5"/>
    <n v="0"/>
    <n v="37.5"/>
    <n v="0.5"/>
    <n v="17.5"/>
    <n v="0.38"/>
    <n v="0"/>
    <n v="3.954802259887006E-2"/>
    <n v="1"/>
    <n v="3"/>
    <n v="0"/>
    <n v="31"/>
  </r>
  <r>
    <x v="3"/>
    <s v="Center"/>
    <n v="34.067846709999998"/>
    <n v="-81.829218609999998"/>
    <d v="2017-07-03T00:00:00"/>
    <x v="1"/>
    <n v="80"/>
    <n v="1"/>
    <n v="22"/>
    <n v="27"/>
    <n v="21"/>
    <n v="16"/>
    <n v="77.12"/>
    <n v="71.92"/>
    <n v="78.16"/>
    <n v="83.36"/>
    <n v="77.64"/>
    <n v="1"/>
    <n v="9"/>
    <n v="7"/>
    <n v="1"/>
    <s v="."/>
    <s v="."/>
    <n v="4"/>
    <n v="1"/>
    <n v="7"/>
    <n v="8"/>
    <n v="6"/>
    <n v="0"/>
    <n v="0"/>
    <n v="0"/>
    <n v="0"/>
    <n v="0"/>
    <n v="0"/>
    <n v="0"/>
    <n v="0"/>
    <n v="0"/>
    <n v="1"/>
    <n v="0"/>
    <n v="1"/>
    <n v="2"/>
    <n v="0"/>
    <n v="70"/>
    <n v="150"/>
    <n v="21"/>
    <n v="0"/>
    <n v="0"/>
    <n v="0"/>
    <n v="0"/>
    <n v="0"/>
    <n v="0"/>
    <n v="0"/>
    <n v="0"/>
    <n v="0"/>
    <n v="0"/>
    <n v="0"/>
    <n v="0"/>
    <n v="0"/>
    <n v="0"/>
    <n v="0.25"/>
    <n v="6.25E-2"/>
    <n v="57"/>
    <n v="-4"/>
    <n v="24"/>
    <n v="61"/>
    <n v="0.60655737704918034"/>
    <n v="72"/>
    <n v="1"/>
    <n v="38"/>
    <n v="71"/>
    <n v="0.46478873239436619"/>
    <n v="70"/>
    <n v="0"/>
    <n v="32"/>
    <n v="70"/>
    <n v="0.54285714285714282"/>
    <s v="."/>
    <s v="."/>
    <s v="."/>
    <e v="#VALUE!"/>
    <e v="#VALUE!"/>
    <n v="67.333333333333329"/>
    <n v="0.5380677507668965"/>
    <n v="0"/>
    <n v="85"/>
    <x v="1"/>
    <n v="0"/>
    <n v="0"/>
    <n v="0"/>
    <n v="3.5"/>
    <n v="0"/>
    <n v="37.5"/>
    <n v="62.5"/>
    <n v="17.5"/>
    <n v="1"/>
    <n v="0"/>
    <n v="0"/>
    <n v="1"/>
    <n v="4"/>
    <n v="0"/>
    <n v="220"/>
  </r>
  <r>
    <x v="3"/>
    <s v="N"/>
    <s v="."/>
    <s v="."/>
    <d v="2017-07-03T00:00:00"/>
    <x v="1"/>
    <n v="90"/>
    <n v="3"/>
    <n v="16"/>
    <n v="0"/>
    <n v="7"/>
    <n v="5"/>
    <n v="83.36"/>
    <n v="100"/>
    <n v="92.72"/>
    <n v="94.8"/>
    <n v="92.720000000000013"/>
    <n v="1"/>
    <n v="9"/>
    <n v="7"/>
    <n v="1"/>
    <s v="."/>
    <s v="."/>
    <n v="6"/>
    <n v="1"/>
    <n v="5"/>
    <n v="8"/>
    <n v="6"/>
    <n v="0"/>
    <n v="0"/>
    <n v="0"/>
    <n v="0"/>
    <n v="0"/>
    <n v="0"/>
    <n v="0"/>
    <n v="0"/>
    <n v="0"/>
    <n v="0"/>
    <n v="0"/>
    <n v="4"/>
    <n v="0"/>
    <n v="0"/>
    <n v="22"/>
    <n v="40"/>
    <n v="48"/>
    <n v="0"/>
    <n v="0"/>
    <n v="0"/>
    <n v="0"/>
    <n v="0"/>
    <n v="0"/>
    <n v="0"/>
    <n v="0"/>
    <n v="0"/>
    <n v="0"/>
    <n v="0"/>
    <n v="0"/>
    <n v="0.25"/>
    <n v="0"/>
    <n v="0.5"/>
    <n v="0.1875"/>
    <n v="71"/>
    <n v="-4"/>
    <n v="40"/>
    <n v="75"/>
    <n v="0.46666666666666667"/>
    <n v="64"/>
    <n v="-6"/>
    <n v="30"/>
    <n v="70"/>
    <n v="0.5714285714285714"/>
    <n v="70"/>
    <n v="-3"/>
    <n v="26"/>
    <n v="73"/>
    <n v="0.64383561643835618"/>
    <s v="."/>
    <s v="."/>
    <s v="."/>
    <e v="#VALUE!"/>
    <e v="#VALUE!"/>
    <n v="72.666666666666671"/>
    <n v="0.56064361817786468"/>
    <n v="0"/>
    <n v="85"/>
    <x v="1"/>
    <n v="0"/>
    <n v="0"/>
    <n v="0"/>
    <n v="17.5"/>
    <n v="0"/>
    <n v="7.5"/>
    <n v="62.5"/>
    <n v="17.5"/>
    <n v="0.7"/>
    <n v="0"/>
    <n v="0"/>
    <n v="1"/>
    <n v="4"/>
    <n v="0"/>
    <n v="62"/>
  </r>
  <r>
    <x v="3"/>
    <s v="E"/>
    <s v="."/>
    <s v="."/>
    <d v="2017-07-03T00:00:00"/>
    <x v="1"/>
    <n v="85"/>
    <n v="4"/>
    <n v="1"/>
    <n v="8"/>
    <n v="11"/>
    <n v="0"/>
    <n v="98.96"/>
    <n v="91.68"/>
    <n v="88.56"/>
    <n v="100"/>
    <n v="94.8"/>
    <n v="2"/>
    <n v="9"/>
    <n v="5"/>
    <n v="1"/>
    <s v="."/>
    <s v="."/>
    <n v="7"/>
    <n v="1"/>
    <n v="7"/>
    <n v="7"/>
    <n v="3"/>
    <n v="0"/>
    <n v="0"/>
    <n v="0"/>
    <n v="0"/>
    <n v="0"/>
    <n v="0"/>
    <n v="0"/>
    <n v="0"/>
    <n v="0"/>
    <n v="0"/>
    <n v="0"/>
    <n v="3"/>
    <n v="1"/>
    <n v="0"/>
    <n v="50"/>
    <n v="65"/>
    <n v="10"/>
    <n v="0"/>
    <n v="0"/>
    <n v="0"/>
    <n v="1"/>
    <n v="0"/>
    <n v="0"/>
    <n v="0"/>
    <n v="0"/>
    <n v="0"/>
    <n v="0"/>
    <n v="0"/>
    <n v="0"/>
    <n v="0.5"/>
    <n v="0.5"/>
    <n v="0"/>
    <n v="0.25"/>
    <n v="62"/>
    <n v="-6"/>
    <n v="32"/>
    <n v="68"/>
    <n v="0.52941176470588236"/>
    <n v="68"/>
    <n v="-5"/>
    <n v="26"/>
    <n v="73"/>
    <n v="0.64383561643835618"/>
    <n v="72"/>
    <n v="0"/>
    <n v="36"/>
    <n v="72"/>
    <n v="0.5"/>
    <s v="."/>
    <s v="."/>
    <s v="."/>
    <e v="#VALUE!"/>
    <e v="#VALUE!"/>
    <n v="71.333333333333329"/>
    <n v="0.55774912704807955"/>
    <n v="0.5"/>
    <n v="85"/>
    <x v="2"/>
    <n v="0"/>
    <n v="0"/>
    <n v="0"/>
    <n v="37.5"/>
    <n v="0"/>
    <n v="37.5"/>
    <n v="37.5"/>
    <n v="1.5"/>
    <n v="0.75"/>
    <n v="0"/>
    <n v="5.8479532163742687E-3"/>
    <n v="1"/>
    <n v="4"/>
    <n v="0"/>
    <n v="115"/>
  </r>
  <r>
    <x v="3"/>
    <s v="S"/>
    <s v="."/>
    <s v="."/>
    <d v="2017-07-03T00:00:00"/>
    <x v="1"/>
    <n v="90"/>
    <n v="3"/>
    <n v="30"/>
    <n v="8"/>
    <n v="21"/>
    <n v="1"/>
    <n v="68.8"/>
    <n v="91.68"/>
    <n v="78.16"/>
    <n v="98.96"/>
    <n v="84.4"/>
    <n v="3"/>
    <n v="8"/>
    <n v="6"/>
    <n v="1"/>
    <s v="."/>
    <s v="."/>
    <n v="5"/>
    <n v="1"/>
    <n v="6"/>
    <n v="9"/>
    <n v="1"/>
    <n v="0"/>
    <n v="0"/>
    <n v="0"/>
    <n v="0"/>
    <n v="0"/>
    <n v="0"/>
    <n v="0"/>
    <n v="1"/>
    <n v="0"/>
    <n v="2"/>
    <n v="1"/>
    <n v="2"/>
    <n v="0"/>
    <n v="0"/>
    <n v="25"/>
    <n v="50"/>
    <n v="11"/>
    <n v="0"/>
    <n v="0"/>
    <n v="1"/>
    <n v="0"/>
    <n v="0"/>
    <n v="0"/>
    <n v="0"/>
    <n v="0"/>
    <n v="0"/>
    <n v="0"/>
    <n v="0"/>
    <n v="0"/>
    <n v="0"/>
    <n v="0"/>
    <n v="0.25"/>
    <n v="6.25E-2"/>
    <n v="65"/>
    <n v="-6"/>
    <n v="33"/>
    <n v="71"/>
    <n v="0.53521126760563376"/>
    <n v="66"/>
    <n v="0"/>
    <n v="37"/>
    <n v="66"/>
    <n v="0.43939393939393939"/>
    <n v="68"/>
    <n v="-4"/>
    <n v="29"/>
    <n v="72"/>
    <n v="0.59722222222222221"/>
    <s v="."/>
    <s v="."/>
    <s v="."/>
    <e v="#VALUE!"/>
    <e v="#VALUE!"/>
    <n v="69.666666666666671"/>
    <n v="0.5239424764072651"/>
    <n v="1.5"/>
    <n v="62.5"/>
    <x v="7"/>
    <n v="0"/>
    <n v="0"/>
    <n v="0"/>
    <n v="7.5"/>
    <n v="0"/>
    <n v="17.5"/>
    <n v="85"/>
    <n v="0"/>
    <n v="1.0249999999999999"/>
    <n v="0"/>
    <n v="2.34375E-2"/>
    <n v="1"/>
    <n v="5"/>
    <n v="0"/>
    <n v="75"/>
  </r>
  <r>
    <x v="3"/>
    <s v="W"/>
    <s v="."/>
    <s v="."/>
    <d v="2017-07-03T00:00:00"/>
    <x v="1"/>
    <n v="90"/>
    <n v="2"/>
    <n v="5"/>
    <n v="5"/>
    <n v="13"/>
    <n v="8"/>
    <n v="94.8"/>
    <n v="94.8"/>
    <n v="86.48"/>
    <n v="91.68"/>
    <n v="91.94"/>
    <n v="2"/>
    <n v="8"/>
    <n v="5"/>
    <n v="1"/>
    <s v="."/>
    <s v="."/>
    <n v="4"/>
    <n v="1"/>
    <n v="3"/>
    <n v="9"/>
    <n v="1"/>
    <n v="0"/>
    <n v="0"/>
    <n v="0"/>
    <n v="0"/>
    <n v="0"/>
    <n v="0"/>
    <n v="0"/>
    <n v="0"/>
    <n v="0"/>
    <n v="0"/>
    <n v="2"/>
    <n v="1"/>
    <n v="0"/>
    <n v="0"/>
    <n v="32"/>
    <n v="26"/>
    <n v="14"/>
    <n v="0"/>
    <n v="0"/>
    <n v="1"/>
    <n v="0"/>
    <n v="0"/>
    <n v="1"/>
    <n v="0"/>
    <n v="0"/>
    <n v="0"/>
    <n v="0"/>
    <n v="0"/>
    <n v="0"/>
    <n v="0"/>
    <n v="0.5"/>
    <n v="0.25"/>
    <n v="0.1875"/>
    <n v="70"/>
    <n v="-2"/>
    <n v="43"/>
    <n v="72"/>
    <n v="0.40277777777777779"/>
    <n v="60"/>
    <n v="-4"/>
    <n v="30"/>
    <n v="64"/>
    <n v="0.53125"/>
    <n v="70"/>
    <n v="-3"/>
    <n v="35"/>
    <n v="73"/>
    <n v="0.52054794520547942"/>
    <s v="."/>
    <s v="."/>
    <s v="."/>
    <e v="#VALUE!"/>
    <e v="#VALUE!"/>
    <n v="69.666666666666671"/>
    <n v="0.48485857432775242"/>
    <n v="0.5"/>
    <n v="62.5"/>
    <x v="2"/>
    <n v="0"/>
    <n v="0"/>
    <n v="0"/>
    <n v="3.5"/>
    <n v="0"/>
    <n v="1.5"/>
    <n v="85"/>
    <n v="0"/>
    <n v="0.86499999999999999"/>
    <n v="0"/>
    <n v="7.9365079365079361E-3"/>
    <n v="1"/>
    <n v="3"/>
    <n v="0"/>
    <n v="58"/>
  </r>
  <r>
    <x v="4"/>
    <s v="Center"/>
    <n v="34.602289679999998"/>
    <n v="-81.982730489999994"/>
    <d v="2017-06-29T00:00:00"/>
    <x v="0"/>
    <n v="65"/>
    <n v="0"/>
    <n v="3"/>
    <n v="5"/>
    <n v="5"/>
    <n v="25"/>
    <n v="96.88"/>
    <n v="94.8"/>
    <n v="94.8"/>
    <n v="74"/>
    <n v="90.12"/>
    <n v="4"/>
    <n v="9"/>
    <n v="5"/>
    <n v="1"/>
    <s v="."/>
    <s v="."/>
    <n v="3"/>
    <n v="2"/>
    <n v="2"/>
    <n v="1"/>
    <n v="3"/>
    <n v="9"/>
    <n v="0"/>
    <n v="0"/>
    <n v="0"/>
    <n v="0"/>
    <n v="0"/>
    <n v="0"/>
    <n v="0"/>
    <n v="0"/>
    <n v="0"/>
    <n v="0"/>
    <n v="0"/>
    <n v="2"/>
    <n v="1"/>
    <n v="18"/>
    <n v="35"/>
    <n v="23"/>
    <n v="2"/>
    <n v="0"/>
    <n v="1"/>
    <n v="1"/>
    <n v="2"/>
    <n v="1"/>
    <n v="0"/>
    <n v="0"/>
    <n v="0"/>
    <n v="0"/>
    <n v="0"/>
    <n v="4.5"/>
    <n v="6"/>
    <n v="1.5"/>
    <n v="5.5"/>
    <n v="4.375"/>
    <n v="72"/>
    <n v="-4"/>
    <n v="44"/>
    <n v="76"/>
    <n v="0.42105263157894735"/>
    <n v="65"/>
    <n v="-7"/>
    <n v="34"/>
    <n v="72"/>
    <n v="0.52777777777777779"/>
    <n v="72"/>
    <n v="-5"/>
    <n v="43"/>
    <n v="77"/>
    <n v="0.44155844155844154"/>
    <s v="."/>
    <s v="."/>
    <s v="."/>
    <e v="#VALUE!"/>
    <e v="#VALUE!"/>
    <n v="75"/>
    <n v="0.46346295030505558"/>
    <n v="3.5"/>
    <n v="85"/>
    <x v="2"/>
    <n v="0"/>
    <n v="0"/>
    <n v="0"/>
    <n v="1.5"/>
    <n v="0.5"/>
    <n v="0.5"/>
    <n v="0"/>
    <n v="1.5"/>
    <n v="5.0000000000000001E-3"/>
    <n v="0"/>
    <n v="3.954802259887006E-2"/>
    <n v="1"/>
    <n v="3"/>
    <n v="2"/>
    <n v="53"/>
  </r>
  <r>
    <x v="4"/>
    <s v="N"/>
    <s v="."/>
    <s v="."/>
    <d v="2017-06-29T00:00:00"/>
    <x v="0"/>
    <n v="90"/>
    <n v="0"/>
    <n v="9"/>
    <n v="2"/>
    <n v="0"/>
    <n v="3"/>
    <n v="90.64"/>
    <n v="97.92"/>
    <n v="100"/>
    <n v="96.88"/>
    <n v="96.36"/>
    <n v="5"/>
    <n v="9"/>
    <n v="5"/>
    <n v="1"/>
    <s v="."/>
    <s v="."/>
    <n v="4"/>
    <n v="1"/>
    <n v="1"/>
    <n v="2"/>
    <n v="2"/>
    <n v="2"/>
    <n v="0"/>
    <n v="0"/>
    <n v="0"/>
    <n v="0"/>
    <n v="0"/>
    <n v="0"/>
    <n v="1"/>
    <n v="0"/>
    <n v="0"/>
    <n v="0"/>
    <n v="0"/>
    <n v="2"/>
    <n v="1"/>
    <n v="45"/>
    <n v="20"/>
    <n v="35"/>
    <n v="10"/>
    <n v="4"/>
    <n v="0"/>
    <n v="1"/>
    <n v="5"/>
    <n v="0"/>
    <n v="0"/>
    <n v="0"/>
    <n v="0"/>
    <n v="0"/>
    <n v="0"/>
    <n v="3.25"/>
    <n v="4"/>
    <n v="4"/>
    <n v="4"/>
    <n v="3.8125"/>
    <n v="56"/>
    <n v="-7"/>
    <n v="25"/>
    <n v="63"/>
    <n v="0.60317460317460314"/>
    <n v="73"/>
    <n v="-4"/>
    <n v="51"/>
    <n v="77"/>
    <n v="0.33766233766233766"/>
    <n v="70"/>
    <n v="-5"/>
    <n v="49"/>
    <n v="75"/>
    <n v="0.34666666666666668"/>
    <s v="."/>
    <s v="."/>
    <s v="."/>
    <e v="#VALUE!"/>
    <e v="#VALUE!"/>
    <n v="71.666666666666671"/>
    <n v="0.42916786916786914"/>
    <n v="7.5"/>
    <n v="85"/>
    <x v="2"/>
    <n v="0"/>
    <n v="0"/>
    <n v="0"/>
    <n v="3.5"/>
    <n v="0"/>
    <n v="0"/>
    <n v="0.5"/>
    <n v="0.5"/>
    <n v="5.0000000000000001E-3"/>
    <n v="0"/>
    <n v="8.1081081081081086E-2"/>
    <n v="1"/>
    <n v="3"/>
    <n v="14"/>
    <n v="65"/>
  </r>
  <r>
    <x v="4"/>
    <s v="E"/>
    <s v="."/>
    <s v="."/>
    <d v="2017-06-29T00:00:00"/>
    <x v="0"/>
    <n v="70"/>
    <n v="0"/>
    <n v="5"/>
    <n v="3"/>
    <n v="25"/>
    <n v="2"/>
    <n v="94.8"/>
    <n v="96.88"/>
    <n v="74"/>
    <n v="97.92"/>
    <n v="90.9"/>
    <n v="4"/>
    <n v="8"/>
    <n v="7"/>
    <n v="1"/>
    <s v="."/>
    <s v="."/>
    <n v="5"/>
    <n v="2"/>
    <n v="6"/>
    <n v="2"/>
    <n v="3"/>
    <n v="24"/>
    <n v="0"/>
    <n v="0"/>
    <n v="0"/>
    <n v="0"/>
    <n v="0"/>
    <n v="0"/>
    <n v="0"/>
    <n v="0"/>
    <n v="0"/>
    <n v="0"/>
    <n v="0"/>
    <n v="2"/>
    <n v="0"/>
    <n v="19"/>
    <n v="13"/>
    <n v="28"/>
    <n v="16"/>
    <n v="5"/>
    <n v="2"/>
    <n v="1"/>
    <n v="0"/>
    <n v="0"/>
    <n v="0"/>
    <n v="0"/>
    <n v="0"/>
    <n v="0"/>
    <n v="0"/>
    <n v="2.5"/>
    <n v="3.75"/>
    <n v="3.25"/>
    <n v="3.75"/>
    <n v="3.3125"/>
    <n v="65"/>
    <n v="-7"/>
    <n v="39"/>
    <n v="72"/>
    <n v="0.45833333333333331"/>
    <n v="63"/>
    <n v="-9"/>
    <n v="36"/>
    <n v="72"/>
    <n v="0.5"/>
    <n v="68"/>
    <n v="-2"/>
    <n v="30"/>
    <n v="70"/>
    <n v="0.5714285714285714"/>
    <s v="."/>
    <s v="."/>
    <s v="."/>
    <e v="#VALUE!"/>
    <e v="#VALUE!"/>
    <n v="71.333333333333329"/>
    <n v="0.50992063492063489"/>
    <n v="3.5"/>
    <n v="62.5"/>
    <x v="1"/>
    <n v="0"/>
    <n v="0"/>
    <n v="0"/>
    <n v="7.5"/>
    <n v="0.5"/>
    <n v="17.5"/>
    <n v="0.5"/>
    <n v="1.5"/>
    <n v="0.18"/>
    <n v="0"/>
    <n v="5.3030303030303032E-2"/>
    <n v="1"/>
    <n v="2"/>
    <n v="21"/>
    <n v="32"/>
  </r>
  <r>
    <x v="4"/>
    <s v="S"/>
    <s v="."/>
    <s v="."/>
    <d v="2017-06-29T00:00:00"/>
    <x v="0"/>
    <n v="115"/>
    <n v="0"/>
    <n v="2"/>
    <n v="0"/>
    <n v="11"/>
    <n v="9"/>
    <n v="97.92"/>
    <n v="100"/>
    <n v="88.56"/>
    <n v="90.64"/>
    <n v="94.28"/>
    <n v="7"/>
    <n v="8"/>
    <n v="5"/>
    <n v="1"/>
    <s v="."/>
    <s v="."/>
    <n v="5"/>
    <n v="1"/>
    <n v="2"/>
    <n v="1"/>
    <n v="6"/>
    <n v="9"/>
    <n v="0"/>
    <n v="0"/>
    <n v="0"/>
    <n v="0"/>
    <n v="0"/>
    <n v="0"/>
    <n v="0"/>
    <n v="0"/>
    <n v="0"/>
    <n v="0"/>
    <n v="0"/>
    <n v="1"/>
    <n v="1"/>
    <n v="34"/>
    <n v="41"/>
    <n v="30"/>
    <n v="7"/>
    <n v="0"/>
    <n v="3"/>
    <n v="2"/>
    <n v="2"/>
    <n v="3"/>
    <n v="0"/>
    <n v="0"/>
    <n v="0"/>
    <n v="0"/>
    <n v="0"/>
    <n v="2.75"/>
    <n v="4"/>
    <n v="4.5"/>
    <n v="4.25"/>
    <n v="3.875"/>
    <n v="82"/>
    <n v="-2"/>
    <n v="48"/>
    <n v="84"/>
    <n v="0.42857142857142855"/>
    <n v="80"/>
    <n v="-2"/>
    <n v="44"/>
    <n v="82"/>
    <n v="0.46341463414634149"/>
    <n v="78"/>
    <n v="-2"/>
    <n v="45"/>
    <n v="80"/>
    <n v="0.4375"/>
    <s v="."/>
    <s v="."/>
    <s v="."/>
    <e v="#VALUE!"/>
    <e v="#VALUE!"/>
    <n v="82"/>
    <n v="0.44316202090592333"/>
    <n v="37.5"/>
    <n v="62.5"/>
    <x v="2"/>
    <n v="0"/>
    <n v="0"/>
    <n v="0"/>
    <n v="7.5"/>
    <n v="0"/>
    <n v="0.5"/>
    <n v="0"/>
    <n v="17.5"/>
    <n v="5.0000000000000001E-3"/>
    <n v="0"/>
    <n v="0.375"/>
    <n v="1"/>
    <n v="2"/>
    <n v="7"/>
    <n v="75"/>
  </r>
  <r>
    <x v="4"/>
    <s v="W"/>
    <s v="."/>
    <s v="."/>
    <d v="2017-06-29T00:00:00"/>
    <x v="0"/>
    <n v="120"/>
    <n v="0"/>
    <n v="14"/>
    <n v="2"/>
    <n v="5"/>
    <n v="10"/>
    <n v="85.44"/>
    <n v="97.92"/>
    <n v="94.8"/>
    <n v="89.6"/>
    <n v="91.94"/>
    <n v="2"/>
    <n v="9"/>
    <n v="5"/>
    <n v="1"/>
    <s v="."/>
    <s v="."/>
    <n v="4"/>
    <n v="2"/>
    <n v="1"/>
    <n v="3"/>
    <n v="2"/>
    <n v="22"/>
    <n v="1"/>
    <n v="0"/>
    <n v="0"/>
    <n v="0"/>
    <n v="0"/>
    <n v="0"/>
    <n v="0"/>
    <n v="0"/>
    <n v="0"/>
    <n v="0"/>
    <n v="0"/>
    <n v="1"/>
    <n v="0"/>
    <n v="18"/>
    <n v="31"/>
    <n v="19"/>
    <n v="1"/>
    <n v="2"/>
    <n v="0"/>
    <n v="0"/>
    <n v="0"/>
    <n v="0"/>
    <n v="0"/>
    <n v="0"/>
    <n v="0"/>
    <n v="0"/>
    <n v="0"/>
    <n v="3.5"/>
    <n v="4"/>
    <n v="3"/>
    <n v="3.5"/>
    <n v="3.5"/>
    <n v="63"/>
    <n v="-7"/>
    <n v="35"/>
    <n v="70"/>
    <n v="0.5"/>
    <n v="64"/>
    <n v="-6"/>
    <n v="40"/>
    <n v="70"/>
    <n v="0.42857142857142855"/>
    <n v="62"/>
    <n v="-5"/>
    <n v="32"/>
    <n v="67"/>
    <n v="0.52238805970149249"/>
    <s v="."/>
    <s v="."/>
    <s v="."/>
    <e v="#VALUE!"/>
    <e v="#VALUE!"/>
    <n v="69"/>
    <n v="0.48365316275764036"/>
    <n v="0.5"/>
    <n v="85"/>
    <x v="2"/>
    <n v="0"/>
    <n v="0"/>
    <n v="0"/>
    <n v="3.5"/>
    <n v="0.5"/>
    <n v="0"/>
    <n v="1.5"/>
    <n v="0.5"/>
    <n v="1.4999999999999999E-2"/>
    <n v="0"/>
    <n v="5.8479532163742687E-3"/>
    <n v="1"/>
    <n v="1"/>
    <n v="3"/>
    <n v="49"/>
  </r>
  <r>
    <x v="5"/>
    <s v="Center"/>
    <n v="34.606168070000003"/>
    <n v="-81.974313379999998"/>
    <d v="2017-06-29T00:00:00"/>
    <x v="2"/>
    <n v="90"/>
    <n v="0"/>
    <n v="0"/>
    <n v="1"/>
    <n v="1"/>
    <n v="0"/>
    <n v="100"/>
    <n v="98.96"/>
    <n v="98.96"/>
    <n v="100"/>
    <n v="99.47999999999999"/>
    <n v="3"/>
    <n v="9"/>
    <n v="5"/>
    <n v="5"/>
    <s v="."/>
    <s v="."/>
    <n v="1"/>
    <n v="1"/>
    <n v="2"/>
    <n v="1"/>
    <n v="8"/>
    <n v="0"/>
    <n v="0"/>
    <n v="1"/>
    <n v="5"/>
    <n v="0"/>
    <n v="2"/>
    <n v="0"/>
    <n v="0"/>
    <n v="0"/>
    <n v="1"/>
    <n v="0"/>
    <n v="1"/>
    <n v="2"/>
    <n v="0"/>
    <n v="6"/>
    <n v="44"/>
    <n v="4"/>
    <n v="23"/>
    <n v="18"/>
    <n v="6"/>
    <n v="2"/>
    <n v="3"/>
    <n v="0"/>
    <n v="0"/>
    <n v="0"/>
    <n v="0"/>
    <n v="0"/>
    <n v="0"/>
    <n v="5"/>
    <n v="3.75"/>
    <n v="4"/>
    <n v="7.5"/>
    <n v="5.0625"/>
    <n v="83"/>
    <n v="0"/>
    <n v="55"/>
    <n v="83"/>
    <n v="0.33734939759036142"/>
    <n v="72"/>
    <n v="-2"/>
    <n v="45"/>
    <n v="74"/>
    <n v="0.39189189189189189"/>
    <n v="84"/>
    <n v="0"/>
    <n v="55"/>
    <n v="84"/>
    <n v="0.34523809523809523"/>
    <s v="."/>
    <s v="."/>
    <s v="."/>
    <e v="#VALUE!"/>
    <e v="#VALUE!"/>
    <n v="80.333333333333329"/>
    <n v="0.3581597949067829"/>
    <n v="1.5"/>
    <n v="85"/>
    <x v="2"/>
    <n v="7.5"/>
    <n v="0"/>
    <n v="0"/>
    <n v="0"/>
    <n v="0"/>
    <n v="0.5"/>
    <n v="0"/>
    <n v="62.5"/>
    <n v="5.0000000000000001E-3"/>
    <n v="0"/>
    <n v="1.7341040462427744E-2"/>
    <n v="0.5"/>
    <n v="4"/>
    <n v="41"/>
    <n v="50"/>
  </r>
  <r>
    <x v="5"/>
    <s v="N"/>
    <s v="."/>
    <s v="."/>
    <d v="2017-06-29T00:00:00"/>
    <x v="2"/>
    <n v="70"/>
    <n v="0"/>
    <n v="0"/>
    <n v="52"/>
    <n v="33"/>
    <n v="1"/>
    <n v="100"/>
    <n v="45.92"/>
    <n v="65.680000000000007"/>
    <n v="98.96"/>
    <n v="77.64"/>
    <n v="5"/>
    <n v="6"/>
    <n v="4"/>
    <n v="3"/>
    <s v="."/>
    <s v="."/>
    <n v="2"/>
    <n v="3"/>
    <n v="7"/>
    <n v="3"/>
    <n v="7"/>
    <n v="28"/>
    <n v="9"/>
    <n v="3"/>
    <n v="1"/>
    <n v="0"/>
    <n v="0"/>
    <n v="0"/>
    <n v="0"/>
    <n v="0"/>
    <n v="0"/>
    <n v="1"/>
    <n v="3"/>
    <n v="0"/>
    <n v="0"/>
    <n v="8"/>
    <n v="6"/>
    <n v="24"/>
    <n v="8"/>
    <n v="11"/>
    <n v="1"/>
    <n v="4"/>
    <n v="3"/>
    <n v="1"/>
    <n v="0"/>
    <n v="0"/>
    <n v="0"/>
    <n v="0"/>
    <n v="0"/>
    <n v="3"/>
    <n v="5.5"/>
    <n v="1"/>
    <n v="0.75"/>
    <n v="2.5625"/>
    <n v="72"/>
    <n v="-4"/>
    <n v="46"/>
    <n v="76"/>
    <n v="0.39473684210526316"/>
    <n v="65"/>
    <n v="-6"/>
    <n v="41"/>
    <n v="71"/>
    <n v="0.42253521126760563"/>
    <n v="75"/>
    <n v="-1"/>
    <n v="55"/>
    <n v="76"/>
    <n v="0.27631578947368424"/>
    <s v="."/>
    <s v="."/>
    <s v="."/>
    <e v="#VALUE!"/>
    <e v="#VALUE!"/>
    <n v="74.333333333333329"/>
    <n v="0.36452928094885101"/>
    <n v="7.5"/>
    <n v="17.5"/>
    <x v="6"/>
    <n v="1.5"/>
    <n v="0"/>
    <n v="0"/>
    <n v="0.5"/>
    <n v="1.5"/>
    <n v="37.5"/>
    <n v="1.5"/>
    <n v="37.5"/>
    <n v="0.39"/>
    <n v="0"/>
    <n v="0.3"/>
    <n v="0.7"/>
    <n v="4"/>
    <n v="19"/>
    <n v="14"/>
  </r>
  <r>
    <x v="5"/>
    <s v="E"/>
    <s v="."/>
    <s v="."/>
    <d v="2017-06-29T00:00:00"/>
    <x v="2"/>
    <n v="90"/>
    <n v="0"/>
    <n v="1"/>
    <n v="0"/>
    <n v="3"/>
    <n v="1"/>
    <n v="98.96"/>
    <n v="100"/>
    <n v="96.88"/>
    <n v="98.96"/>
    <n v="98.699999999999989"/>
    <n v="7"/>
    <n v="8"/>
    <n v="6"/>
    <n v="3"/>
    <s v="."/>
    <s v="."/>
    <n v="4"/>
    <n v="2"/>
    <n v="3"/>
    <n v="1"/>
    <n v="6"/>
    <n v="15"/>
    <n v="4"/>
    <n v="2"/>
    <n v="0"/>
    <n v="0"/>
    <n v="0"/>
    <n v="0"/>
    <n v="0"/>
    <n v="0"/>
    <n v="0"/>
    <n v="0"/>
    <n v="2"/>
    <n v="0"/>
    <n v="0"/>
    <n v="9"/>
    <n v="30"/>
    <n v="50"/>
    <n v="35"/>
    <n v="27"/>
    <n v="6"/>
    <n v="2"/>
    <n v="1"/>
    <n v="0"/>
    <n v="0"/>
    <n v="0"/>
    <n v="0"/>
    <n v="0"/>
    <n v="0"/>
    <n v="3.5"/>
    <n v="4.5"/>
    <n v="4"/>
    <n v="5"/>
    <n v="4.25"/>
    <n v="66"/>
    <n v="-3"/>
    <n v="40"/>
    <n v="69"/>
    <n v="0.42028985507246375"/>
    <n v="70"/>
    <n v="-6"/>
    <n v="53"/>
    <n v="76"/>
    <n v="0.30263157894736842"/>
    <n v="70"/>
    <n v="-9"/>
    <n v="47"/>
    <n v="79"/>
    <n v="0.4050632911392405"/>
    <s v="."/>
    <s v="."/>
    <s v="."/>
    <e v="#VALUE!"/>
    <e v="#VALUE!"/>
    <n v="74.666666666666671"/>
    <n v="0.37599490838635757"/>
    <n v="37.5"/>
    <n v="62.5"/>
    <x v="7"/>
    <n v="1.5"/>
    <n v="0"/>
    <n v="0"/>
    <n v="3.5"/>
    <n v="0.5"/>
    <n v="1.5"/>
    <n v="0"/>
    <n v="17.5"/>
    <n v="1.4999999999999999E-2"/>
    <n v="0"/>
    <n v="0.375"/>
    <n v="0.92105263157894735"/>
    <n v="2"/>
    <n v="62"/>
    <n v="39"/>
  </r>
  <r>
    <x v="5"/>
    <s v="S"/>
    <s v="."/>
    <s v="."/>
    <d v="2017-06-29T00:00:00"/>
    <x v="2"/>
    <n v="90"/>
    <n v="0"/>
    <n v="3"/>
    <n v="0"/>
    <n v="2"/>
    <n v="11"/>
    <n v="96.88"/>
    <n v="100"/>
    <n v="97.92"/>
    <n v="88.56"/>
    <n v="95.84"/>
    <n v="6"/>
    <n v="9"/>
    <n v="4"/>
    <n v="1"/>
    <s v="."/>
    <s v="."/>
    <n v="6"/>
    <n v="2"/>
    <n v="2"/>
    <n v="1"/>
    <n v="7"/>
    <n v="5"/>
    <n v="0"/>
    <n v="2"/>
    <n v="0"/>
    <n v="0"/>
    <n v="0"/>
    <n v="0"/>
    <n v="0"/>
    <n v="0"/>
    <n v="0"/>
    <n v="2"/>
    <n v="1"/>
    <n v="1"/>
    <n v="0"/>
    <n v="30"/>
    <n v="27"/>
    <n v="5"/>
    <n v="12"/>
    <n v="2"/>
    <n v="8"/>
    <n v="3"/>
    <n v="3"/>
    <n v="0"/>
    <n v="0"/>
    <n v="0"/>
    <n v="0"/>
    <n v="0"/>
    <n v="0"/>
    <n v="3.5"/>
    <n v="4"/>
    <n v="5.5"/>
    <n v="7"/>
    <n v="5"/>
    <n v="60"/>
    <n v="-5"/>
    <n v="30"/>
    <n v="65"/>
    <n v="0.53846153846153844"/>
    <n v="70"/>
    <n v="-4"/>
    <n v="48"/>
    <n v="74"/>
    <n v="0.35135135135135137"/>
    <n v="80"/>
    <n v="5"/>
    <n v="58"/>
    <n v="75"/>
    <n v="0.22666666666666666"/>
    <s v="."/>
    <s v="."/>
    <s v="."/>
    <e v="#VALUE!"/>
    <e v="#VALUE!"/>
    <n v="71.333333333333329"/>
    <n v="0.37215985215985214"/>
    <n v="17.5"/>
    <n v="85"/>
    <x v="6"/>
    <n v="0"/>
    <n v="0"/>
    <n v="0"/>
    <n v="17.5"/>
    <n v="0.5"/>
    <n v="0.5"/>
    <n v="0"/>
    <n v="37.5"/>
    <n v="5.0000000000000001E-3"/>
    <n v="0"/>
    <n v="0.17073170731707318"/>
    <n v="1"/>
    <n v="4"/>
    <n v="14"/>
    <n v="57"/>
  </r>
  <r>
    <x v="5"/>
    <s v="W"/>
    <s v="."/>
    <s v="."/>
    <d v="2017-06-29T00:00:00"/>
    <x v="2"/>
    <n v="115"/>
    <n v="0"/>
    <n v="0"/>
    <n v="0"/>
    <n v="14"/>
    <n v="0"/>
    <n v="100"/>
    <n v="100"/>
    <n v="85.44"/>
    <n v="100"/>
    <n v="96.36"/>
    <n v="7"/>
    <n v="8"/>
    <n v="7"/>
    <n v="1"/>
    <s v="."/>
    <s v="."/>
    <n v="4"/>
    <n v="1"/>
    <n v="7"/>
    <n v="1"/>
    <n v="7"/>
    <n v="0"/>
    <n v="1"/>
    <n v="0"/>
    <n v="0"/>
    <n v="0"/>
    <n v="0"/>
    <n v="0"/>
    <n v="0"/>
    <n v="0"/>
    <n v="0"/>
    <n v="2"/>
    <n v="0"/>
    <n v="0"/>
    <n v="0"/>
    <n v="24"/>
    <n v="13"/>
    <n v="33"/>
    <n v="50"/>
    <n v="19"/>
    <n v="8"/>
    <n v="0"/>
    <n v="5"/>
    <n v="2"/>
    <n v="0"/>
    <n v="0"/>
    <n v="0"/>
    <n v="0"/>
    <n v="0"/>
    <n v="6"/>
    <n v="4"/>
    <n v="3.25"/>
    <n v="4.5"/>
    <n v="4.4375"/>
    <n v="64"/>
    <n v="-5"/>
    <n v="40"/>
    <n v="69"/>
    <n v="0.42028985507246375"/>
    <n v="70"/>
    <n v="-4"/>
    <n v="45"/>
    <n v="74"/>
    <n v="0.39189189189189189"/>
    <n v="66"/>
    <n v="-4"/>
    <n v="38"/>
    <n v="70"/>
    <n v="0.45714285714285713"/>
    <s v="."/>
    <s v="."/>
    <s v="."/>
    <e v="#VALUE!"/>
    <e v="#VALUE!"/>
    <n v="71"/>
    <n v="0.42310820136907096"/>
    <n v="37.5"/>
    <n v="62.5"/>
    <x v="1"/>
    <n v="0"/>
    <n v="0"/>
    <n v="0"/>
    <n v="3.5"/>
    <n v="0"/>
    <n v="37.5"/>
    <n v="0"/>
    <n v="37.5"/>
    <n v="0.375"/>
    <n v="0"/>
    <n v="0.375"/>
    <n v="1"/>
    <n v="2"/>
    <n v="69"/>
    <n v="37"/>
  </r>
  <r>
    <x v="6"/>
    <s v="Center"/>
    <n v="34.601317889999997"/>
    <n v="-81.986529500000003"/>
    <d v="2017-06-29T00:00:00"/>
    <x v="1"/>
    <n v="95"/>
    <n v="0"/>
    <n v="19"/>
    <n v="7"/>
    <n v="35"/>
    <n v="3"/>
    <n v="80.239999999999995"/>
    <n v="92.72"/>
    <n v="63.6"/>
    <n v="96.88"/>
    <n v="83.359999999999985"/>
    <n v="5"/>
    <n v="7"/>
    <n v="5"/>
    <n v="1"/>
    <s v="."/>
    <s v="."/>
    <n v="2"/>
    <n v="4"/>
    <n v="1"/>
    <n v="7"/>
    <n v="7"/>
    <n v="41"/>
    <n v="26"/>
    <n v="2"/>
    <n v="0"/>
    <n v="0"/>
    <n v="0"/>
    <n v="0"/>
    <n v="0"/>
    <n v="0"/>
    <n v="0"/>
    <n v="0"/>
    <n v="1"/>
    <n v="0"/>
    <n v="0"/>
    <n v="9"/>
    <n v="16"/>
    <n v="13"/>
    <n v="14"/>
    <n v="3"/>
    <n v="1"/>
    <n v="0"/>
    <n v="2"/>
    <n v="0"/>
    <n v="0"/>
    <n v="0"/>
    <n v="0"/>
    <n v="0"/>
    <n v="0"/>
    <n v="0.5"/>
    <n v="1"/>
    <n v="0.75"/>
    <n v="0.5"/>
    <n v="0.6875"/>
    <n v="72"/>
    <n v="-6"/>
    <n v="25"/>
    <n v="78"/>
    <n v="0.67948717948717952"/>
    <n v="70"/>
    <n v="-5"/>
    <n v="42"/>
    <n v="75"/>
    <n v="0.44"/>
    <n v="67"/>
    <n v="-6"/>
    <n v="37"/>
    <n v="73"/>
    <n v="0.49315068493150682"/>
    <s v="."/>
    <s v="."/>
    <s v="."/>
    <e v="#VALUE!"/>
    <e v="#VALUE!"/>
    <n v="75.333333333333329"/>
    <n v="0.5375459548062288"/>
    <n v="7.5"/>
    <n v="37.5"/>
    <x v="2"/>
    <n v="0"/>
    <n v="0"/>
    <n v="0"/>
    <n v="0.5"/>
    <n v="3.5"/>
    <n v="0"/>
    <n v="37.5"/>
    <n v="37.5"/>
    <n v="0.375"/>
    <n v="0"/>
    <n v="0.16666666666666666"/>
    <n v="1"/>
    <n v="1"/>
    <n v="17"/>
    <n v="25"/>
  </r>
  <r>
    <x v="6"/>
    <s v="N"/>
    <s v="."/>
    <s v="."/>
    <d v="2017-06-29T00:00:00"/>
    <x v="1"/>
    <n v="75"/>
    <n v="0"/>
    <n v="2"/>
    <n v="9"/>
    <n v="3"/>
    <n v="34"/>
    <n v="97.92"/>
    <n v="90.64"/>
    <n v="96.88"/>
    <n v="64.64"/>
    <n v="87.52"/>
    <n v="5"/>
    <n v="7"/>
    <n v="4"/>
    <n v="1"/>
    <s v="."/>
    <s v="."/>
    <n v="1"/>
    <n v="2"/>
    <n v="5"/>
    <n v="2"/>
    <n v="4"/>
    <n v="9"/>
    <n v="0"/>
    <n v="0"/>
    <n v="0"/>
    <n v="0"/>
    <n v="0"/>
    <n v="0"/>
    <n v="0"/>
    <n v="0"/>
    <n v="0"/>
    <n v="0"/>
    <n v="1"/>
    <n v="1"/>
    <n v="0"/>
    <n v="3"/>
    <n v="18"/>
    <n v="12"/>
    <n v="4"/>
    <n v="0"/>
    <n v="0"/>
    <n v="0"/>
    <n v="0"/>
    <n v="1"/>
    <n v="0"/>
    <n v="0"/>
    <n v="0"/>
    <n v="0"/>
    <n v="0"/>
    <n v="0.75"/>
    <n v="0"/>
    <n v="0.5"/>
    <n v="1"/>
    <n v="0.5625"/>
    <n v="72"/>
    <n v="-3"/>
    <n v="33"/>
    <n v="75"/>
    <n v="0.56000000000000005"/>
    <n v="68"/>
    <n v="-3"/>
    <n v="44"/>
    <n v="71"/>
    <n v="0.38028169014084506"/>
    <n v="70"/>
    <n v="-5"/>
    <n v="37"/>
    <n v="75"/>
    <n v="0.50666666666666671"/>
    <s v="."/>
    <s v="."/>
    <s v="."/>
    <e v="#VALUE!"/>
    <e v="#VALUE!"/>
    <n v="73.666666666666671"/>
    <n v="0.48231611893583731"/>
    <n v="7.5"/>
    <n v="37.5"/>
    <x v="6"/>
    <n v="0"/>
    <n v="0"/>
    <n v="0"/>
    <n v="0"/>
    <n v="0.5"/>
    <n v="7.5"/>
    <n v="0.5"/>
    <n v="3.5"/>
    <n v="0.08"/>
    <n v="0"/>
    <n v="0.16666666666666666"/>
    <n v="1"/>
    <n v="2"/>
    <n v="4"/>
    <n v="21"/>
  </r>
  <r>
    <x v="6"/>
    <s v="E"/>
    <s v="."/>
    <s v="."/>
    <d v="2017-06-29T00:00:00"/>
    <x v="1"/>
    <n v="100"/>
    <n v="1"/>
    <n v="2"/>
    <n v="4"/>
    <n v="13"/>
    <n v="9"/>
    <n v="97.92"/>
    <n v="95.84"/>
    <n v="86.48"/>
    <n v="90.64"/>
    <n v="92.72"/>
    <n v="6"/>
    <n v="9"/>
    <n v="4"/>
    <n v="1"/>
    <s v="."/>
    <s v="."/>
    <n v="3"/>
    <n v="1"/>
    <n v="2"/>
    <n v="1"/>
    <n v="4"/>
    <n v="3"/>
    <n v="0"/>
    <n v="0"/>
    <n v="0"/>
    <n v="0"/>
    <n v="0"/>
    <n v="0"/>
    <n v="0"/>
    <n v="0"/>
    <n v="0"/>
    <n v="0"/>
    <n v="0"/>
    <n v="1"/>
    <n v="2"/>
    <n v="2"/>
    <n v="4"/>
    <n v="16"/>
    <n v="6"/>
    <n v="2"/>
    <n v="1"/>
    <n v="1"/>
    <n v="4"/>
    <n v="1"/>
    <n v="0"/>
    <n v="0"/>
    <n v="0"/>
    <n v="0"/>
    <n v="0"/>
    <n v="1"/>
    <n v="1.5"/>
    <n v="0.5"/>
    <n v="0.75"/>
    <n v="0.9375"/>
    <n v="70"/>
    <n v="-5"/>
    <n v="38"/>
    <n v="75"/>
    <n v="0.49333333333333335"/>
    <n v="77"/>
    <n v="-2"/>
    <n v="51"/>
    <n v="79"/>
    <n v="0.35443037974683544"/>
    <n v="64"/>
    <n v="-7"/>
    <n v="26"/>
    <n v="71"/>
    <n v="0.63380281690140849"/>
    <s v="."/>
    <s v="."/>
    <s v="."/>
    <e v="#VALUE!"/>
    <e v="#VALUE!"/>
    <n v="75"/>
    <n v="0.49385550999385908"/>
    <n v="17.5"/>
    <n v="85"/>
    <x v="6"/>
    <n v="0"/>
    <n v="0"/>
    <n v="0"/>
    <n v="1.5"/>
    <n v="0"/>
    <n v="0.5"/>
    <n v="0"/>
    <n v="3.5"/>
    <n v="5.0000000000000001E-3"/>
    <n v="0"/>
    <n v="0.17073170731707318"/>
    <n v="1"/>
    <n v="3"/>
    <n v="8"/>
    <n v="6"/>
  </r>
  <r>
    <x v="6"/>
    <s v="S"/>
    <s v="."/>
    <s v="."/>
    <d v="2017-06-29T00:00:00"/>
    <x v="1"/>
    <n v="80"/>
    <n v="0"/>
    <n v="26"/>
    <n v="5"/>
    <n v="45"/>
    <n v="31"/>
    <n v="72.960000000000008"/>
    <n v="94.8"/>
    <n v="53.199999999999996"/>
    <n v="67.759999999999991"/>
    <n v="72.179999999999993"/>
    <n v="6"/>
    <n v="7"/>
    <n v="4"/>
    <n v="2"/>
    <s v="."/>
    <s v="."/>
    <n v="1"/>
    <n v="2"/>
    <n v="3"/>
    <n v="2"/>
    <n v="6"/>
    <n v="2"/>
    <n v="3"/>
    <n v="4"/>
    <n v="0"/>
    <n v="0"/>
    <n v="0"/>
    <n v="0"/>
    <n v="0"/>
    <n v="1"/>
    <n v="0"/>
    <n v="0"/>
    <n v="0"/>
    <n v="0"/>
    <n v="1"/>
    <n v="1"/>
    <n v="4"/>
    <n v="15"/>
    <n v="16"/>
    <n v="16"/>
    <n v="5"/>
    <n v="0"/>
    <n v="0"/>
    <n v="0"/>
    <n v="0"/>
    <n v="0"/>
    <n v="0"/>
    <n v="0"/>
    <n v="0"/>
    <n v="2"/>
    <n v="1.5"/>
    <n v="1.5"/>
    <n v="1.25"/>
    <n v="1.5625"/>
    <n v="47"/>
    <n v="-12"/>
    <n v="24"/>
    <n v="59"/>
    <n v="0.59322033898305082"/>
    <n v="80"/>
    <n v="2"/>
    <n v="42"/>
    <n v="78"/>
    <n v="0.46153846153846156"/>
    <n v="72"/>
    <n v="-5"/>
    <n v="51"/>
    <n v="77"/>
    <n v="0.33766233766233766"/>
    <s v="."/>
    <s v="."/>
    <s v="."/>
    <e v="#VALUE!"/>
    <e v="#VALUE!"/>
    <n v="71.333333333333329"/>
    <n v="0.46414037939461661"/>
    <n v="17.5"/>
    <n v="37.5"/>
    <x v="6"/>
    <n v="0.5"/>
    <n v="0"/>
    <n v="0"/>
    <n v="0"/>
    <n v="0.5"/>
    <n v="1.5"/>
    <n v="0.5"/>
    <n v="17.5"/>
    <n v="0.02"/>
    <n v="0"/>
    <n v="0.31818181818181818"/>
    <n v="0.875"/>
    <n v="1"/>
    <n v="32"/>
    <n v="5"/>
  </r>
  <r>
    <x v="6"/>
    <s v="W"/>
    <s v="."/>
    <s v="."/>
    <d v="2017-06-29T00:00:00"/>
    <x v="1"/>
    <n v="100"/>
    <n v="0"/>
    <n v="3"/>
    <n v="4"/>
    <n v="15"/>
    <n v="13"/>
    <n v="96.88"/>
    <n v="95.84"/>
    <n v="84.4"/>
    <n v="86.48"/>
    <n v="90.9"/>
    <n v="6"/>
    <n v="7"/>
    <n v="6"/>
    <n v="1"/>
    <s v="."/>
    <s v="."/>
    <n v="2"/>
    <n v="2"/>
    <n v="3"/>
    <n v="1"/>
    <n v="4"/>
    <n v="2"/>
    <n v="2"/>
    <n v="0"/>
    <n v="0"/>
    <n v="0"/>
    <n v="0"/>
    <n v="0"/>
    <n v="0"/>
    <n v="0"/>
    <n v="0"/>
    <n v="0"/>
    <n v="0"/>
    <n v="1"/>
    <n v="3"/>
    <n v="13"/>
    <n v="17"/>
    <n v="21"/>
    <n v="9"/>
    <n v="8"/>
    <n v="1"/>
    <n v="4"/>
    <n v="1"/>
    <n v="1"/>
    <n v="0"/>
    <n v="0"/>
    <n v="0"/>
    <n v="0"/>
    <n v="0"/>
    <n v="0.5"/>
    <n v="0.75"/>
    <n v="0.5"/>
    <n v="0.75"/>
    <n v="0.625"/>
    <n v="65"/>
    <n v="-7"/>
    <n v="34"/>
    <n v="72"/>
    <n v="0.52777777777777779"/>
    <n v="64"/>
    <n v="-5"/>
    <n v="43"/>
    <n v="69"/>
    <n v="0.37681159420289856"/>
    <n v="69"/>
    <n v="-4"/>
    <n v="41"/>
    <n v="73"/>
    <n v="0.43835616438356162"/>
    <s v="."/>
    <s v="."/>
    <s v="."/>
    <e v="#VALUE!"/>
    <e v="#VALUE!"/>
    <n v="71.333333333333329"/>
    <n v="0.44764851212141266"/>
    <n v="17.5"/>
    <n v="37.5"/>
    <x v="7"/>
    <n v="0"/>
    <n v="0"/>
    <n v="0"/>
    <n v="0.5"/>
    <n v="0.5"/>
    <n v="1.5"/>
    <n v="0"/>
    <n v="3.5"/>
    <n v="1.4999999999999999E-2"/>
    <n v="0"/>
    <n v="0.31818181818181818"/>
    <n v="1"/>
    <n v="4"/>
    <n v="17"/>
    <n v="30"/>
  </r>
  <r>
    <x v="7"/>
    <s v="Center"/>
    <n v="34.818108180000003"/>
    <n v="-81.889263470000003"/>
    <d v="2017-06-23T00:00:00"/>
    <x v="0"/>
    <n v="90"/>
    <n v="1"/>
    <n v="2"/>
    <n v="1"/>
    <n v="6"/>
    <n v="7"/>
    <n v="97.92"/>
    <n v="98.96"/>
    <n v="93.76"/>
    <n v="92.72"/>
    <n v="95.84"/>
    <n v="1"/>
    <n v="8"/>
    <n v="1"/>
    <n v="1"/>
    <s v="."/>
    <s v="."/>
    <n v="4"/>
    <n v="2"/>
    <n v="5"/>
    <n v="7"/>
    <n v="1"/>
    <n v="2"/>
    <n v="0"/>
    <n v="0"/>
    <n v="0"/>
    <n v="1"/>
    <n v="0"/>
    <n v="0"/>
    <n v="0"/>
    <n v="0"/>
    <n v="0"/>
    <n v="3"/>
    <n v="1"/>
    <n v="1"/>
    <n v="0"/>
    <n v="7"/>
    <n v="1"/>
    <n v="0"/>
    <n v="0"/>
    <n v="0"/>
    <n v="0"/>
    <n v="0"/>
    <n v="0"/>
    <n v="0"/>
    <n v="0"/>
    <n v="0"/>
    <n v="0"/>
    <n v="0"/>
    <n v="0"/>
    <n v="2.5"/>
    <n v="0.5"/>
    <n v="2.75"/>
    <n v="1"/>
    <n v="1.6875"/>
    <n v="68"/>
    <n v="-5"/>
    <n v="36"/>
    <n v="73"/>
    <n v="0.50684931506849318"/>
    <n v="68"/>
    <n v="-6"/>
    <n v="43"/>
    <n v="74"/>
    <n v="0.41891891891891891"/>
    <n v="56"/>
    <n v="-5"/>
    <n v="34"/>
    <n v="61"/>
    <n v="0.44262295081967212"/>
    <s v="."/>
    <s v="."/>
    <s v="."/>
    <e v="#VALUE!"/>
    <e v="#VALUE!"/>
    <n v="69.333333333333329"/>
    <n v="0.45613039493569474"/>
    <n v="0"/>
    <n v="62.5"/>
    <x v="3"/>
    <n v="0"/>
    <n v="0"/>
    <n v="0"/>
    <n v="3.5"/>
    <n v="0.5"/>
    <n v="7.5"/>
    <n v="37.5"/>
    <n v="0"/>
    <n v="0.45"/>
    <n v="0"/>
    <n v="0"/>
    <n v="0"/>
    <n v="5"/>
    <n v="0"/>
    <n v="8"/>
  </r>
  <r>
    <x v="7"/>
    <s v="N"/>
    <s v="."/>
    <s v="."/>
    <d v="2017-06-23T00:00:00"/>
    <x v="0"/>
    <n v="75"/>
    <n v="0"/>
    <n v="0"/>
    <n v="11"/>
    <n v="10"/>
    <n v="2"/>
    <n v="100"/>
    <n v="88.56"/>
    <n v="89.6"/>
    <n v="97.92"/>
    <n v="94.02"/>
    <n v="2"/>
    <n v="9"/>
    <n v="4"/>
    <n v="2"/>
    <s v="."/>
    <s v="."/>
    <n v="6"/>
    <n v="4"/>
    <n v="5"/>
    <n v="7"/>
    <n v="1"/>
    <n v="7"/>
    <n v="16"/>
    <n v="6"/>
    <n v="1"/>
    <n v="0"/>
    <n v="2"/>
    <n v="0"/>
    <n v="0"/>
    <n v="0"/>
    <n v="0"/>
    <n v="0"/>
    <n v="2"/>
    <n v="1"/>
    <n v="1"/>
    <n v="11"/>
    <n v="3"/>
    <n v="3"/>
    <n v="1"/>
    <n v="2"/>
    <n v="1"/>
    <n v="1"/>
    <n v="0"/>
    <n v="0"/>
    <n v="0"/>
    <n v="0"/>
    <n v="0"/>
    <n v="0"/>
    <n v="0"/>
    <n v="1"/>
    <n v="0"/>
    <n v="3.5"/>
    <n v="0.5"/>
    <n v="1.25"/>
    <n v="70"/>
    <n v="-2"/>
    <n v="60"/>
    <n v="72"/>
    <n v="0.16666666666666666"/>
    <n v="52"/>
    <n v="-5"/>
    <n v="24"/>
    <n v="57"/>
    <n v="0.57894736842105265"/>
    <n v="54"/>
    <n v="-5"/>
    <n v="24"/>
    <n v="59"/>
    <n v="0.59322033898305082"/>
    <s v="."/>
    <s v="."/>
    <s v="."/>
    <e v="#VALUE!"/>
    <e v="#VALUE!"/>
    <n v="62.666666666666664"/>
    <n v="0.44627812469025674"/>
    <n v="0.5"/>
    <n v="85"/>
    <x v="6"/>
    <n v="0.5"/>
    <n v="0"/>
    <n v="0"/>
    <n v="17.5"/>
    <n v="3.5"/>
    <n v="7.5"/>
    <n v="37.5"/>
    <n v="0"/>
    <n v="0.45"/>
    <n v="0"/>
    <n v="5.8479532163742687E-3"/>
    <n v="0.875"/>
    <n v="4"/>
    <n v="3"/>
    <n v="14"/>
  </r>
  <r>
    <x v="7"/>
    <s v="E"/>
    <s v="."/>
    <s v="."/>
    <d v="2017-06-23T00:00:00"/>
    <x v="0"/>
    <n v="85"/>
    <n v="0"/>
    <n v="0"/>
    <n v="3"/>
    <n v="2"/>
    <n v="5"/>
    <n v="100"/>
    <n v="96.88"/>
    <n v="97.92"/>
    <n v="94.8"/>
    <n v="97.4"/>
    <n v="4"/>
    <n v="9"/>
    <n v="4"/>
    <n v="1"/>
    <s v="."/>
    <s v="."/>
    <n v="5"/>
    <n v="2"/>
    <n v="6"/>
    <n v="6"/>
    <n v="1"/>
    <n v="1"/>
    <n v="2"/>
    <n v="0"/>
    <n v="1"/>
    <n v="0"/>
    <n v="0"/>
    <n v="0"/>
    <n v="0"/>
    <n v="0"/>
    <n v="0"/>
    <n v="0"/>
    <n v="1"/>
    <n v="2"/>
    <n v="1"/>
    <n v="9"/>
    <n v="4"/>
    <n v="9"/>
    <n v="3"/>
    <n v="1"/>
    <n v="3"/>
    <n v="1"/>
    <n v="0"/>
    <n v="0"/>
    <n v="0"/>
    <n v="0"/>
    <n v="0"/>
    <n v="0"/>
    <n v="0"/>
    <n v="2.5"/>
    <n v="1"/>
    <n v="2"/>
    <n v="3"/>
    <n v="2.125"/>
    <n v="70"/>
    <n v="-3"/>
    <n v="40"/>
    <n v="73"/>
    <n v="0.45205479452054792"/>
    <n v="72"/>
    <n v="-2"/>
    <n v="32"/>
    <n v="74"/>
    <n v="0.56756756756756754"/>
    <n v="54"/>
    <n v="-12"/>
    <s v="."/>
    <n v="66"/>
    <s v="."/>
    <n v="58"/>
    <n v="-5"/>
    <s v="."/>
    <n v="63"/>
    <s v="."/>
    <n v="69"/>
    <n v="0.50981118104405776"/>
    <n v="3.5"/>
    <n v="85"/>
    <x v="6"/>
    <n v="0"/>
    <n v="0"/>
    <n v="0"/>
    <n v="7.5"/>
    <n v="0.5"/>
    <n v="17.5"/>
    <n v="17.5"/>
    <n v="0"/>
    <n v="0.35"/>
    <n v="0"/>
    <n v="3.954802259887006E-2"/>
    <n v="1"/>
    <n v="4"/>
    <n v="4"/>
    <n v="13"/>
  </r>
  <r>
    <x v="7"/>
    <s v="S"/>
    <s v="."/>
    <s v="."/>
    <d v="2017-06-23T00:00:00"/>
    <x v="0"/>
    <n v="50"/>
    <n v="1"/>
    <n v="11"/>
    <n v="6"/>
    <n v="7"/>
    <n v="0"/>
    <n v="88.56"/>
    <n v="93.76"/>
    <n v="92.72"/>
    <n v="100"/>
    <n v="93.759999999999991"/>
    <n v="1"/>
    <n v="7"/>
    <n v="6"/>
    <n v="2"/>
    <n v="5"/>
    <s v="."/>
    <n v="5"/>
    <n v="1"/>
    <n v="6"/>
    <n v="5"/>
    <n v="1"/>
    <n v="0"/>
    <n v="1"/>
    <n v="1"/>
    <n v="0"/>
    <n v="0"/>
    <n v="2"/>
    <n v="2"/>
    <n v="0"/>
    <n v="0"/>
    <n v="0"/>
    <n v="0"/>
    <n v="3"/>
    <n v="0"/>
    <n v="1"/>
    <n v="8"/>
    <n v="14"/>
    <n v="2"/>
    <n v="0"/>
    <n v="1"/>
    <n v="0"/>
    <n v="0"/>
    <n v="0"/>
    <n v="0"/>
    <n v="0"/>
    <n v="0"/>
    <n v="0"/>
    <n v="0"/>
    <n v="0"/>
    <n v="1"/>
    <n v="1"/>
    <n v="2"/>
    <n v="2"/>
    <n v="1.5"/>
    <n v="80"/>
    <n v="-5"/>
    <n v="50"/>
    <n v="85"/>
    <n v="0.41176470588235292"/>
    <n v="75"/>
    <n v="0"/>
    <s v="."/>
    <n v="75"/>
    <s v="."/>
    <n v="60"/>
    <n v="3"/>
    <n v="25"/>
    <n v="57"/>
    <n v="0.56140350877192979"/>
    <n v="70"/>
    <n v="-4"/>
    <n v="48"/>
    <n v="74"/>
    <n v="0.35135135135135137"/>
    <n v="72.75"/>
    <n v="0.44150652200187807"/>
    <n v="0"/>
    <n v="37.5"/>
    <x v="7"/>
    <n v="0.5"/>
    <n v="7.5"/>
    <n v="0"/>
    <n v="7.5"/>
    <n v="0"/>
    <n v="17.5"/>
    <n v="7.5"/>
    <n v="0"/>
    <n v="0.25"/>
    <n v="7.4999999999999997E-2"/>
    <n v="0"/>
    <n v="0.97222222222222221"/>
    <n v="4"/>
    <n v="1"/>
    <n v="22"/>
  </r>
  <r>
    <x v="7"/>
    <s v="W"/>
    <s v="."/>
    <s v="."/>
    <d v="2017-06-23T00:00:00"/>
    <x v="0"/>
    <n v="85"/>
    <n v="0"/>
    <n v="7"/>
    <n v="0"/>
    <n v="3"/>
    <n v="5"/>
    <n v="92.72"/>
    <n v="100"/>
    <n v="96.88"/>
    <n v="94.8"/>
    <n v="96.100000000000009"/>
    <n v="1"/>
    <n v="9"/>
    <n v="7"/>
    <n v="1"/>
    <n v="6"/>
    <s v="."/>
    <n v="5"/>
    <n v="1"/>
    <n v="5"/>
    <n v="7"/>
    <n v="3"/>
    <n v="5"/>
    <n v="0"/>
    <n v="0"/>
    <n v="0"/>
    <n v="0"/>
    <n v="0"/>
    <n v="0"/>
    <n v="0"/>
    <n v="0"/>
    <n v="0"/>
    <n v="0"/>
    <n v="3"/>
    <n v="0"/>
    <n v="0"/>
    <n v="30"/>
    <n v="8"/>
    <n v="16"/>
    <n v="10"/>
    <n v="0"/>
    <n v="0"/>
    <n v="0"/>
    <n v="0"/>
    <n v="0"/>
    <n v="0"/>
    <n v="0"/>
    <n v="0"/>
    <n v="0"/>
    <n v="0"/>
    <n v="0"/>
    <n v="0"/>
    <n v="0.5"/>
    <n v="1"/>
    <n v="0.375"/>
    <n v="84"/>
    <n v="-2"/>
    <n v="46"/>
    <n v="86"/>
    <n v="0.46511627906976744"/>
    <n v="82"/>
    <n v="0"/>
    <n v="46"/>
    <n v="82"/>
    <n v="0.43902439024390244"/>
    <n v="80"/>
    <n v="0"/>
    <n v="54"/>
    <n v="80"/>
    <n v="0.32500000000000001"/>
    <n v="76"/>
    <n v="0"/>
    <n v="35"/>
    <n v="76"/>
    <n v="0.53947368421052633"/>
    <n v="81"/>
    <n v="0.44215358838104907"/>
    <n v="0"/>
    <n v="85"/>
    <x v="1"/>
    <n v="0"/>
    <n v="17.5"/>
    <n v="0"/>
    <n v="7.5"/>
    <n v="0"/>
    <n v="7.5"/>
    <n v="37.5"/>
    <n v="1.5"/>
    <n v="0.45"/>
    <n v="0.17499999999999999"/>
    <n v="0"/>
    <n v="1"/>
    <n v="3"/>
    <n v="10"/>
    <n v="38"/>
  </r>
  <r>
    <x v="8"/>
    <s v="Center"/>
    <n v="33.729330390000001"/>
    <n v="-82.157575649999998"/>
    <d v="2017-07-12T00:00:00"/>
    <x v="3"/>
    <n v="70"/>
    <n v="2"/>
    <n v="17"/>
    <n v="5"/>
    <n v="4"/>
    <n v="23"/>
    <n v="82.32"/>
    <n v="94.8"/>
    <n v="95.84"/>
    <n v="76.08"/>
    <n v="87.26"/>
    <n v="7"/>
    <n v="8"/>
    <n v="7"/>
    <n v="5"/>
    <s v="."/>
    <s v="."/>
    <n v="3"/>
    <n v="4"/>
    <n v="2"/>
    <n v="6"/>
    <n v="1"/>
    <n v="65"/>
    <n v="29"/>
    <n v="0"/>
    <n v="0"/>
    <n v="0"/>
    <n v="1"/>
    <n v="4"/>
    <n v="4"/>
    <n v="0"/>
    <n v="1"/>
    <n v="0"/>
    <n v="1"/>
    <n v="0"/>
    <n v="0"/>
    <n v="30"/>
    <n v="57"/>
    <n v="11"/>
    <n v="0"/>
    <n v="0"/>
    <n v="2"/>
    <n v="0"/>
    <n v="0"/>
    <n v="1"/>
    <n v="0"/>
    <n v="0"/>
    <n v="0"/>
    <n v="0"/>
    <n v="0"/>
    <n v="2.5"/>
    <n v="3.25"/>
    <n v="1"/>
    <n v="2.5"/>
    <n v="2.3125"/>
    <n v="65"/>
    <n v="-2"/>
    <n v="41"/>
    <n v="67"/>
    <n v="0.38805970149253732"/>
    <n v="74"/>
    <n v="0"/>
    <n v="35"/>
    <n v="74"/>
    <n v="0.52702702702702697"/>
    <n v="63"/>
    <n v="-7"/>
    <n v="32"/>
    <n v="70"/>
    <n v="0.54285714285714282"/>
    <s v="."/>
    <s v="."/>
    <s v="."/>
    <e v="#VALUE!"/>
    <e v="#VALUE!"/>
    <n v="70.333333333333329"/>
    <n v="0.48598129045890232"/>
    <n v="37.5"/>
    <n v="62.5"/>
    <x v="1"/>
    <n v="7.5"/>
    <n v="0"/>
    <n v="0"/>
    <n v="1.5"/>
    <n v="3.5"/>
    <n v="0.5"/>
    <n v="17.5"/>
    <n v="0"/>
    <n v="0.18"/>
    <n v="0"/>
    <n v="0.375"/>
    <n v="0.83333333333333337"/>
    <n v="2"/>
    <n v="0"/>
    <n v="87"/>
  </r>
  <r>
    <x v="8"/>
    <s v="N"/>
    <s v="."/>
    <s v="."/>
    <d v="2017-07-12T00:00:00"/>
    <x v="3"/>
    <n v="110"/>
    <n v="5"/>
    <n v="0"/>
    <n v="0"/>
    <n v="1"/>
    <n v="1"/>
    <n v="100"/>
    <n v="100"/>
    <n v="98.96"/>
    <n v="98.96"/>
    <n v="99.47999999999999"/>
    <n v="8"/>
    <n v="9"/>
    <n v="3"/>
    <n v="3"/>
    <s v="."/>
    <s v="."/>
    <n v="2"/>
    <n v="1"/>
    <n v="1"/>
    <n v="1"/>
    <n v="1"/>
    <n v="0"/>
    <n v="0"/>
    <n v="12"/>
    <n v="0"/>
    <n v="0"/>
    <n v="0"/>
    <n v="0"/>
    <n v="1"/>
    <n v="0"/>
    <n v="0"/>
    <n v="1"/>
    <n v="2"/>
    <n v="1"/>
    <n v="0"/>
    <n v="2"/>
    <n v="7"/>
    <n v="5"/>
    <n v="0"/>
    <n v="1"/>
    <n v="0"/>
    <n v="0"/>
    <n v="3"/>
    <n v="2"/>
    <n v="1"/>
    <n v="0"/>
    <n v="0"/>
    <n v="0"/>
    <n v="0"/>
    <n v="5"/>
    <n v="6"/>
    <n v="4.75"/>
    <n v="5.25"/>
    <n v="5.25"/>
    <n v="68"/>
    <n v="-2"/>
    <n v="20"/>
    <n v="70"/>
    <n v="0.7142857142857143"/>
    <n v="70"/>
    <n v="-1"/>
    <n v="29"/>
    <n v="71"/>
    <n v="0.59154929577464788"/>
    <n v="65"/>
    <n v="-3"/>
    <n v="35"/>
    <n v="68"/>
    <n v="0.48529411764705882"/>
    <s v="."/>
    <s v="."/>
    <s v="."/>
    <e v="#VALUE!"/>
    <e v="#VALUE!"/>
    <n v="69.666666666666671"/>
    <n v="0.59704304256914031"/>
    <n v="62.5"/>
    <n v="85"/>
    <x v="5"/>
    <n v="1.5"/>
    <n v="0"/>
    <n v="0"/>
    <n v="0.5"/>
    <n v="0"/>
    <n v="0"/>
    <n v="0"/>
    <n v="0"/>
    <n v="0"/>
    <n v="0"/>
    <n v="0.42372881355932202"/>
    <n v="0.5"/>
    <n v="4"/>
    <n v="1"/>
    <n v="9"/>
  </r>
  <r>
    <x v="8"/>
    <s v="E"/>
    <s v="."/>
    <s v="."/>
    <d v="2017-07-12T00:00:00"/>
    <x v="3"/>
    <n v="120"/>
    <n v="1"/>
    <n v="1"/>
    <n v="0"/>
    <n v="0"/>
    <n v="0"/>
    <n v="98.96"/>
    <n v="100"/>
    <n v="100"/>
    <n v="100"/>
    <n v="99.74"/>
    <n v="7"/>
    <n v="8"/>
    <n v="6"/>
    <n v="1"/>
    <s v="."/>
    <s v="."/>
    <n v="4"/>
    <n v="1"/>
    <n v="1"/>
    <n v="3"/>
    <n v="1"/>
    <n v="0"/>
    <n v="0"/>
    <n v="0"/>
    <n v="0"/>
    <n v="0"/>
    <n v="0"/>
    <n v="2"/>
    <n v="5"/>
    <n v="0"/>
    <n v="3"/>
    <n v="0"/>
    <n v="1"/>
    <n v="1"/>
    <n v="1"/>
    <n v="13"/>
    <n v="12"/>
    <n v="6"/>
    <n v="2"/>
    <n v="0"/>
    <n v="6"/>
    <n v="7"/>
    <n v="5"/>
    <n v="3"/>
    <n v="0"/>
    <n v="0"/>
    <n v="0"/>
    <n v="0"/>
    <n v="0"/>
    <n v="5.75"/>
    <n v="2.75"/>
    <n v="3"/>
    <n v="2.75"/>
    <n v="3.5625"/>
    <n v="69"/>
    <n v="0"/>
    <n v="35"/>
    <n v="69"/>
    <n v="0.49275362318840582"/>
    <n v="60"/>
    <n v="-7"/>
    <n v="27"/>
    <n v="67"/>
    <n v="0.59701492537313428"/>
    <n v="61"/>
    <n v="-5"/>
    <n v="20"/>
    <n v="66"/>
    <n v="0.69696969696969702"/>
    <s v="."/>
    <s v="."/>
    <s v="."/>
    <e v="#VALUE!"/>
    <e v="#VALUE!"/>
    <n v="67.333333333333329"/>
    <n v="0.59557941517707902"/>
    <n v="37.5"/>
    <n v="62.5"/>
    <x v="7"/>
    <n v="0"/>
    <n v="0"/>
    <n v="0"/>
    <n v="3.5"/>
    <n v="0"/>
    <n v="0"/>
    <n v="1.5"/>
    <n v="0"/>
    <n v="1.4999999999999999E-2"/>
    <n v="0"/>
    <n v="0.375"/>
    <n v="1"/>
    <n v="6"/>
    <n v="2"/>
    <n v="25"/>
  </r>
  <r>
    <x v="8"/>
    <s v="S"/>
    <s v="."/>
    <s v="."/>
    <d v="2017-07-12T00:00:00"/>
    <x v="3"/>
    <n v="90"/>
    <n v="2"/>
    <n v="0"/>
    <n v="0"/>
    <n v="0"/>
    <n v="4"/>
    <n v="100"/>
    <n v="100"/>
    <n v="100"/>
    <n v="95.84"/>
    <n v="98.960000000000008"/>
    <n v="8"/>
    <n v="7"/>
    <n v="3"/>
    <n v="1"/>
    <s v="."/>
    <s v="."/>
    <n v="2"/>
    <n v="1"/>
    <n v="2"/>
    <n v="1"/>
    <n v="1"/>
    <n v="3"/>
    <n v="0"/>
    <n v="0"/>
    <n v="0"/>
    <n v="0"/>
    <n v="0"/>
    <n v="0"/>
    <n v="2"/>
    <n v="0"/>
    <n v="1"/>
    <n v="1"/>
    <n v="0"/>
    <n v="0"/>
    <n v="0"/>
    <n v="3"/>
    <n v="4"/>
    <n v="7"/>
    <n v="2"/>
    <n v="1"/>
    <n v="8"/>
    <n v="1"/>
    <n v="3"/>
    <n v="0"/>
    <n v="0"/>
    <n v="2"/>
    <n v="0"/>
    <n v="0"/>
    <n v="0"/>
    <n v="4"/>
    <n v="3.5"/>
    <n v="4.5"/>
    <n v="2.75"/>
    <n v="3.6875"/>
    <n v="77"/>
    <n v="0"/>
    <n v="46"/>
    <n v="77"/>
    <n v="0.40259740259740262"/>
    <n v="57"/>
    <n v="-8"/>
    <n v="18"/>
    <n v="65"/>
    <n v="0.72307692307692306"/>
    <n v="60"/>
    <n v="-4"/>
    <n v="22"/>
    <n v="64"/>
    <n v="0.65625"/>
    <s v="."/>
    <s v="."/>
    <s v="."/>
    <e v="#VALUE!"/>
    <e v="#VALUE!"/>
    <n v="68.666666666666671"/>
    <n v="0.59397477522477526"/>
    <n v="62.5"/>
    <n v="37.5"/>
    <x v="5"/>
    <n v="0"/>
    <n v="0"/>
    <n v="0"/>
    <n v="0.5"/>
    <n v="0"/>
    <n v="0.5"/>
    <n v="0"/>
    <n v="0"/>
    <n v="5.0000000000000001E-3"/>
    <n v="0"/>
    <n v="0.625"/>
    <n v="1"/>
    <n v="2"/>
    <n v="3"/>
    <n v="7"/>
  </r>
  <r>
    <x v="8"/>
    <s v="W"/>
    <s v="."/>
    <s v="."/>
    <d v="2017-07-12T00:00:00"/>
    <x v="3"/>
    <n v="110"/>
    <n v="0"/>
    <n v="0"/>
    <n v="3"/>
    <n v="5"/>
    <n v="1"/>
    <n v="100"/>
    <n v="96.88"/>
    <n v="94.8"/>
    <n v="98.96"/>
    <n v="97.66"/>
    <n v="6"/>
    <n v="8"/>
    <n v="2"/>
    <n v="1"/>
    <s v="."/>
    <s v="."/>
    <n v="2"/>
    <n v="4"/>
    <n v="1"/>
    <n v="2"/>
    <n v="1"/>
    <n v="15"/>
    <n v="0"/>
    <n v="0"/>
    <n v="0"/>
    <n v="0"/>
    <n v="0"/>
    <n v="3"/>
    <n v="0"/>
    <n v="0"/>
    <n v="2"/>
    <n v="0"/>
    <n v="0"/>
    <n v="4"/>
    <n v="0"/>
    <s v="."/>
    <s v="."/>
    <n v="4"/>
    <n v="0"/>
    <n v="0"/>
    <n v="3"/>
    <n v="3"/>
    <n v="1"/>
    <n v="0"/>
    <n v="1"/>
    <n v="0"/>
    <n v="0"/>
    <n v="0"/>
    <n v="0"/>
    <n v="2"/>
    <n v="2.25"/>
    <n v="1.75"/>
    <n v="3.25"/>
    <n v="2.3125"/>
    <n v="61"/>
    <n v="-3"/>
    <n v="32"/>
    <n v="64"/>
    <n v="0.5"/>
    <n v="40"/>
    <n v="-7"/>
    <n v="15"/>
    <n v="47"/>
    <n v="0.68085106382978722"/>
    <n v="52"/>
    <n v="-4"/>
    <n v="26"/>
    <n v="56"/>
    <n v="0.5357142857142857"/>
    <s v="."/>
    <s v="."/>
    <s v="."/>
    <e v="#VALUE!"/>
    <e v="#VALUE!"/>
    <n v="55.666666666666664"/>
    <n v="0.57218844984802431"/>
    <n v="17.5"/>
    <n v="62.5"/>
    <x v="4"/>
    <n v="0"/>
    <n v="0"/>
    <n v="0"/>
    <n v="0.5"/>
    <n v="3.5"/>
    <n v="0"/>
    <n v="0.5"/>
    <n v="0"/>
    <n v="5.0000000000000001E-3"/>
    <n v="0"/>
    <n v="0.21875"/>
    <n v="1"/>
    <n v="6"/>
    <n v="0"/>
    <m/>
  </r>
  <r>
    <x v="9"/>
    <s v="Center"/>
    <n v="33.723861960000001"/>
    <n v="-82.160359279999994"/>
    <d v="2017-07-12T00:00:00"/>
    <x v="2"/>
    <n v="110"/>
    <n v="5"/>
    <n v="7"/>
    <n v="28"/>
    <n v="3"/>
    <n v="0"/>
    <n v="92.72"/>
    <n v="70.88"/>
    <n v="96.88"/>
    <n v="100"/>
    <n v="90.12"/>
    <n v="4"/>
    <n v="7"/>
    <n v="2"/>
    <n v="2"/>
    <s v="."/>
    <s v="."/>
    <n v="2"/>
    <n v="3"/>
    <n v="2"/>
    <n v="6"/>
    <n v="2"/>
    <n v="13"/>
    <n v="0"/>
    <n v="1"/>
    <n v="0"/>
    <n v="0"/>
    <n v="1"/>
    <n v="2"/>
    <n v="4"/>
    <n v="2"/>
    <n v="1"/>
    <n v="0"/>
    <n v="0"/>
    <n v="0"/>
    <n v="1"/>
    <n v="5"/>
    <n v="2"/>
    <n v="0"/>
    <n v="0"/>
    <n v="0"/>
    <n v="0"/>
    <n v="3"/>
    <n v="0"/>
    <n v="0"/>
    <n v="1"/>
    <n v="0"/>
    <n v="0"/>
    <n v="0"/>
    <n v="0"/>
    <n v="2.25"/>
    <n v="2"/>
    <n v="1.75"/>
    <n v="1.75"/>
    <n v="1.9375"/>
    <n v="73"/>
    <n v="-4"/>
    <n v="46"/>
    <n v="77"/>
    <n v="0.40259740259740262"/>
    <n v="44"/>
    <n v="-9"/>
    <n v="11"/>
    <n v="53"/>
    <n v="0.79245283018867929"/>
    <n v="71"/>
    <n v="-3"/>
    <n v="40"/>
    <n v="74"/>
    <n v="0.45945945945945948"/>
    <s v="."/>
    <s v="."/>
    <s v="."/>
    <e v="#VALUE!"/>
    <e v="#VALUE!"/>
    <n v="68"/>
    <n v="0.55150323074851382"/>
    <n v="3.5"/>
    <n v="37.5"/>
    <x v="4"/>
    <n v="0.5"/>
    <n v="0"/>
    <n v="0"/>
    <n v="0.5"/>
    <n v="1.5"/>
    <n v="0.5"/>
    <n v="17.5"/>
    <n v="0.5"/>
    <n v="0.18"/>
    <n v="0"/>
    <n v="8.5365853658536592E-2"/>
    <n v="0.5"/>
    <n v="2"/>
    <n v="0"/>
    <n v="7"/>
  </r>
  <r>
    <x v="9"/>
    <s v="N"/>
    <s v="."/>
    <s v="."/>
    <d v="2017-07-12T00:00:00"/>
    <x v="2"/>
    <n v="55"/>
    <n v="7"/>
    <n v="3"/>
    <n v="9"/>
    <n v="11"/>
    <n v="19"/>
    <n v="96.88"/>
    <n v="90.64"/>
    <n v="88.56"/>
    <n v="80.239999999999995"/>
    <n v="89.08"/>
    <n v="7"/>
    <n v="9"/>
    <n v="2"/>
    <n v="1"/>
    <s v="."/>
    <s v="."/>
    <n v="3"/>
    <n v="2"/>
    <n v="3"/>
    <n v="7"/>
    <n v="7"/>
    <n v="6"/>
    <n v="1"/>
    <n v="0"/>
    <n v="0"/>
    <n v="0"/>
    <n v="0"/>
    <n v="0"/>
    <n v="0"/>
    <n v="0"/>
    <n v="0"/>
    <n v="0"/>
    <n v="1"/>
    <n v="1"/>
    <n v="1"/>
    <n v="13"/>
    <n v="10"/>
    <n v="0"/>
    <n v="0"/>
    <n v="4"/>
    <n v="3"/>
    <n v="2"/>
    <n v="1"/>
    <n v="2"/>
    <n v="0"/>
    <n v="0"/>
    <n v="0"/>
    <n v="0"/>
    <n v="0"/>
    <n v="0.5"/>
    <n v="1"/>
    <n v="0.75"/>
    <n v="1"/>
    <n v="0.8125"/>
    <n v="73"/>
    <n v="2"/>
    <n v="43"/>
    <n v="71"/>
    <n v="0.39436619718309857"/>
    <s v="."/>
    <s v="."/>
    <s v="."/>
    <e v="#VALUE!"/>
    <e v="#VALUE!"/>
    <s v="."/>
    <s v="."/>
    <s v="."/>
    <e v="#VALUE!"/>
    <e v="#VALUE!"/>
    <s v="."/>
    <s v="."/>
    <s v="."/>
    <e v="#VALUE!"/>
    <e v="#VALUE!"/>
    <n v="71"/>
    <n v="0.4"/>
    <n v="37.5"/>
    <n v="85"/>
    <x v="4"/>
    <n v="0"/>
    <n v="0"/>
    <n v="0"/>
    <n v="1.5"/>
    <n v="0.5"/>
    <n v="1.5"/>
    <n v="37.5"/>
    <n v="37.5"/>
    <n v="0.39"/>
    <n v="0"/>
    <n v="0.30612244897959184"/>
    <n v="1"/>
    <n v="3"/>
    <n v="4"/>
    <n v="23"/>
  </r>
  <r>
    <x v="9"/>
    <s v="E"/>
    <s v="."/>
    <s v="."/>
    <d v="2017-07-12T00:00:00"/>
    <x v="2"/>
    <n v="60"/>
    <n v="1"/>
    <n v="3"/>
    <n v="9"/>
    <n v="3"/>
    <n v="5"/>
    <n v="96.88"/>
    <n v="90.64"/>
    <n v="96.88"/>
    <n v="94.8"/>
    <n v="94.8"/>
    <n v="3"/>
    <n v="9"/>
    <n v="1"/>
    <n v="5"/>
    <s v="."/>
    <s v="."/>
    <n v="3"/>
    <n v="4"/>
    <n v="2"/>
    <n v="6"/>
    <n v="1"/>
    <n v="13"/>
    <n v="6"/>
    <n v="10"/>
    <n v="0"/>
    <n v="0"/>
    <n v="2"/>
    <n v="6"/>
    <n v="3"/>
    <n v="0"/>
    <n v="0"/>
    <n v="0"/>
    <n v="0"/>
    <n v="2"/>
    <n v="0"/>
    <n v="5"/>
    <n v="2"/>
    <n v="4"/>
    <n v="0"/>
    <n v="0"/>
    <n v="1"/>
    <n v="2"/>
    <n v="0"/>
    <n v="0"/>
    <n v="0"/>
    <n v="0"/>
    <n v="0"/>
    <n v="0"/>
    <n v="0"/>
    <n v="2"/>
    <n v="1"/>
    <n v="2"/>
    <n v="1.75"/>
    <n v="1.6875"/>
    <n v="71"/>
    <n v="-2"/>
    <n v="36"/>
    <n v="73"/>
    <n v="0.50684931506849318"/>
    <n v="50"/>
    <n v="2"/>
    <n v="28"/>
    <n v="48"/>
    <n v="0.41666666666666669"/>
    <n v="76"/>
    <n v="0"/>
    <n v="25"/>
    <n v="76"/>
    <n v="0.67105263157894735"/>
    <s v="."/>
    <s v="."/>
    <s v="."/>
    <e v="#VALUE!"/>
    <e v="#VALUE!"/>
    <n v="65.666666666666671"/>
    <n v="0.53152287110470242"/>
    <n v="1.5"/>
    <n v="85"/>
    <x v="3"/>
    <n v="7.5"/>
    <n v="0"/>
    <n v="0"/>
    <n v="1.5"/>
    <n v="3.5"/>
    <n v="0.5"/>
    <n v="17.5"/>
    <n v="0"/>
    <n v="0.18"/>
    <n v="0"/>
    <n v="1.7341040462427744E-2"/>
    <n v="0"/>
    <n v="2"/>
    <n v="0"/>
    <n v="7"/>
  </r>
  <r>
    <x v="9"/>
    <s v="S"/>
    <s v="."/>
    <s v="."/>
    <d v="2017-07-12T00:00:00"/>
    <x v="2"/>
    <n v="90"/>
    <n v="4"/>
    <n v="42"/>
    <n v="2"/>
    <n v="10"/>
    <n v="4"/>
    <n v="56.32"/>
    <n v="97.92"/>
    <n v="89.6"/>
    <n v="95.84"/>
    <n v="84.92"/>
    <n v="5"/>
    <n v="7"/>
    <n v="3"/>
    <n v="1"/>
    <s v="."/>
    <s v="."/>
    <n v="1"/>
    <n v="2"/>
    <n v="6"/>
    <n v="8"/>
    <n v="2"/>
    <n v="12"/>
    <n v="6"/>
    <n v="0"/>
    <n v="0"/>
    <n v="0"/>
    <n v="2"/>
    <n v="2"/>
    <n v="2"/>
    <n v="0"/>
    <n v="0"/>
    <n v="0"/>
    <n v="1"/>
    <n v="0"/>
    <n v="0"/>
    <n v="8"/>
    <n v="0"/>
    <n v="2"/>
    <n v="0"/>
    <n v="0"/>
    <n v="0"/>
    <n v="3"/>
    <n v="2"/>
    <n v="0"/>
    <n v="0"/>
    <n v="0"/>
    <n v="0"/>
    <n v="1"/>
    <n v="0"/>
    <n v="0.25"/>
    <n v="2.5"/>
    <n v="0.75"/>
    <n v="1"/>
    <n v="1.125"/>
    <n v="72"/>
    <n v="0"/>
    <n v="44"/>
    <n v="72"/>
    <n v="0.3888888888888889"/>
    <n v="74"/>
    <n v="0"/>
    <n v="53"/>
    <n v="74"/>
    <n v="0.28378378378378377"/>
    <s v="."/>
    <s v="."/>
    <s v="."/>
    <e v="#VALUE!"/>
    <e v="#VALUE!"/>
    <s v="."/>
    <s v="."/>
    <s v="."/>
    <e v="#VALUE!"/>
    <e v="#VALUE!"/>
    <n v="73"/>
    <n v="0.33633633633633631"/>
    <n v="7.5"/>
    <n v="37.5"/>
    <x v="5"/>
    <n v="0"/>
    <n v="0"/>
    <n v="0"/>
    <n v="0"/>
    <n v="0.5"/>
    <n v="17.5"/>
    <n v="62.5"/>
    <n v="0.5"/>
    <n v="0.8"/>
    <n v="0"/>
    <n v="0.16666666666666666"/>
    <n v="1"/>
    <n v="1"/>
    <n v="0"/>
    <n v="8"/>
  </r>
  <r>
    <x v="9"/>
    <s v="W"/>
    <s v="."/>
    <s v="."/>
    <d v="2017-07-12T00:00:00"/>
    <x v="2"/>
    <n v="90"/>
    <n v="3"/>
    <n v="0"/>
    <n v="0"/>
    <n v="3"/>
    <n v="0"/>
    <n v="100"/>
    <n v="100"/>
    <n v="96.88"/>
    <n v="100"/>
    <n v="99.22"/>
    <n v="7"/>
    <n v="9"/>
    <n v="2"/>
    <n v="1"/>
    <s v="."/>
    <n v="8"/>
    <n v="2"/>
    <n v="1"/>
    <n v="6"/>
    <n v="7"/>
    <n v="2"/>
    <n v="16"/>
    <n v="0"/>
    <n v="0"/>
    <n v="0"/>
    <n v="0"/>
    <n v="7"/>
    <n v="10"/>
    <n v="4"/>
    <n v="1"/>
    <n v="0"/>
    <n v="0"/>
    <n v="0"/>
    <n v="0"/>
    <n v="0"/>
    <n v="6"/>
    <n v="0"/>
    <n v="1"/>
    <n v="0"/>
    <n v="1"/>
    <n v="2"/>
    <n v="3"/>
    <n v="1"/>
    <n v="0"/>
    <n v="0"/>
    <n v="0"/>
    <n v="0"/>
    <n v="1"/>
    <n v="0"/>
    <n v="1"/>
    <n v="1.25"/>
    <n v="1.5"/>
    <n v="1"/>
    <n v="1.1875"/>
    <n v="82"/>
    <n v="0"/>
    <n v="42"/>
    <n v="82"/>
    <n v="0.48780487804878048"/>
    <n v="70"/>
    <n v="-3"/>
    <n v="43"/>
    <n v="73"/>
    <n v="0.41095890410958902"/>
    <s v="."/>
    <s v="."/>
    <s v="."/>
    <e v="#VALUE!"/>
    <e v="#VALUE!"/>
    <s v="."/>
    <s v="."/>
    <s v="."/>
    <e v="#VALUE!"/>
    <e v="#VALUE!"/>
    <n v="77.5"/>
    <n v="0.44938189107918475"/>
    <n v="37.5"/>
    <n v="85"/>
    <x v="4"/>
    <n v="0"/>
    <n v="0"/>
    <n v="62.5"/>
    <n v="0.5"/>
    <n v="0"/>
    <n v="17.5"/>
    <n v="37.5"/>
    <n v="0.5"/>
    <n v="0.55000000000000004"/>
    <n v="0.625"/>
    <n v="0.30612244897959184"/>
    <n v="1"/>
    <n v="0"/>
    <n v="1"/>
    <n v="6"/>
  </r>
  <r>
    <x v="10"/>
    <s v="Center"/>
    <n v="34.450086730000002"/>
    <n v="-82.135036959999994"/>
    <d v="2017-07-07T00:00:00"/>
    <x v="3"/>
    <n v="90"/>
    <n v="0"/>
    <n v="0"/>
    <n v="0"/>
    <n v="0"/>
    <n v="0"/>
    <n v="100"/>
    <n v="100"/>
    <n v="100"/>
    <n v="100"/>
    <n v="100"/>
    <n v="7"/>
    <n v="9"/>
    <n v="6"/>
    <n v="1"/>
    <s v="."/>
    <s v="."/>
    <n v="4"/>
    <n v="1"/>
    <n v="5"/>
    <n v="3"/>
    <n v="8"/>
    <n v="7"/>
    <n v="2"/>
    <n v="0"/>
    <n v="0"/>
    <n v="0"/>
    <n v="0"/>
    <n v="0"/>
    <n v="0"/>
    <n v="0"/>
    <n v="0"/>
    <n v="0"/>
    <n v="2"/>
    <n v="1"/>
    <n v="0"/>
    <n v="12"/>
    <n v="8"/>
    <n v="15"/>
    <n v="10"/>
    <n v="2"/>
    <n v="10"/>
    <n v="3"/>
    <n v="2"/>
    <n v="0"/>
    <n v="0"/>
    <n v="0"/>
    <n v="0"/>
    <n v="0"/>
    <n v="0"/>
    <n v="1.75"/>
    <n v="2"/>
    <n v="2.5"/>
    <n v="1.75"/>
    <n v="2"/>
    <n v="90"/>
    <n v="-4"/>
    <n v="57"/>
    <n v="94"/>
    <n v="0.39361702127659576"/>
    <n v="82"/>
    <n v="0"/>
    <n v="47"/>
    <n v="82"/>
    <n v="0.42682926829268292"/>
    <n v="76"/>
    <n v="2"/>
    <n v="48"/>
    <n v="74"/>
    <n v="0.35135135135135137"/>
    <s v="."/>
    <s v="."/>
    <s v="."/>
    <e v="#VALUE!"/>
    <e v="#VALUE!"/>
    <n v="83.333333333333329"/>
    <n v="0.39059921364021005"/>
    <n v="37.5"/>
    <n v="85"/>
    <x v="7"/>
    <n v="0"/>
    <n v="0"/>
    <n v="0"/>
    <n v="3.5"/>
    <n v="0"/>
    <n v="7.5"/>
    <n v="1.5"/>
    <n v="62.5"/>
    <n v="0.09"/>
    <n v="0"/>
    <n v="0.30612244897959184"/>
    <n v="1"/>
    <n v="3"/>
    <n v="12"/>
    <n v="20"/>
  </r>
  <r>
    <x v="10"/>
    <s v="N"/>
    <s v="."/>
    <s v="."/>
    <d v="2017-07-07T00:00:00"/>
    <x v="3"/>
    <n v="100"/>
    <n v="1"/>
    <n v="0"/>
    <n v="0"/>
    <n v="12"/>
    <n v="5"/>
    <n v="100"/>
    <n v="100"/>
    <n v="87.52"/>
    <n v="94.8"/>
    <n v="95.58"/>
    <n v="9"/>
    <n v="8"/>
    <n v="7"/>
    <n v="1"/>
    <s v="."/>
    <s v="."/>
    <n v="2"/>
    <n v="2"/>
    <n v="4"/>
    <n v="6"/>
    <n v="7"/>
    <n v="6"/>
    <n v="0"/>
    <n v="0"/>
    <n v="0"/>
    <n v="0"/>
    <n v="0"/>
    <n v="0"/>
    <n v="0"/>
    <n v="0"/>
    <n v="0"/>
    <n v="0"/>
    <n v="0"/>
    <n v="4"/>
    <n v="0"/>
    <n v="4"/>
    <n v="11"/>
    <n v="2"/>
    <n v="4"/>
    <n v="6"/>
    <n v="8"/>
    <n v="12"/>
    <n v="1"/>
    <n v="0"/>
    <n v="0"/>
    <n v="0"/>
    <n v="0"/>
    <n v="0"/>
    <n v="0"/>
    <n v="1"/>
    <n v="1"/>
    <n v="1.5"/>
    <n v="1.75"/>
    <n v="1.3125"/>
    <n v="75"/>
    <n v="-4"/>
    <n v="44"/>
    <n v="79"/>
    <n v="0.44303797468354428"/>
    <n v="58"/>
    <n v="-6"/>
    <n v="29"/>
    <n v="64"/>
    <n v="0.546875"/>
    <n v="60"/>
    <n v="-6"/>
    <n v="35"/>
    <n v="66"/>
    <n v="0.46969696969696972"/>
    <s v="."/>
    <s v="."/>
    <s v="."/>
    <e v="#VALUE!"/>
    <e v="#VALUE!"/>
    <n v="69.666666666666671"/>
    <n v="0.486536648126838"/>
    <n v="85"/>
    <n v="62.5"/>
    <x v="1"/>
    <n v="0"/>
    <n v="0"/>
    <n v="0"/>
    <n v="0.5"/>
    <n v="0.5"/>
    <n v="3.5"/>
    <n v="17.5"/>
    <n v="37.5"/>
    <n v="0.21"/>
    <n v="0"/>
    <n v="0.57627118644067798"/>
    <n v="1"/>
    <n v="4"/>
    <n v="10"/>
    <n v="15"/>
  </r>
  <r>
    <x v="10"/>
    <s v="E"/>
    <s v="."/>
    <s v="."/>
    <d v="2017-07-07T00:00:00"/>
    <x v="3"/>
    <n v="90"/>
    <n v="0"/>
    <n v="0"/>
    <n v="3"/>
    <n v="7"/>
    <n v="2"/>
    <n v="100"/>
    <n v="96.88"/>
    <n v="92.72"/>
    <n v="97.92"/>
    <n v="96.88000000000001"/>
    <n v="7"/>
    <n v="8"/>
    <n v="6"/>
    <n v="1"/>
    <s v="."/>
    <s v="."/>
    <n v="3"/>
    <n v="2"/>
    <n v="3"/>
    <n v="4"/>
    <n v="8"/>
    <n v="8"/>
    <n v="0"/>
    <n v="0"/>
    <n v="0"/>
    <n v="0"/>
    <n v="0"/>
    <n v="0"/>
    <n v="0"/>
    <n v="0"/>
    <n v="0"/>
    <n v="0"/>
    <n v="2"/>
    <n v="3"/>
    <n v="1"/>
    <s v="."/>
    <n v="18"/>
    <n v="7"/>
    <n v="4"/>
    <n v="16"/>
    <n v="4"/>
    <n v="15"/>
    <n v="3"/>
    <n v="0"/>
    <n v="0"/>
    <n v="0"/>
    <n v="0"/>
    <n v="0"/>
    <n v="0"/>
    <n v="2"/>
    <n v="1.5"/>
    <n v="1.75"/>
    <n v="1"/>
    <n v="1.5625"/>
    <n v="71"/>
    <n v="-4"/>
    <n v="37"/>
    <n v="75"/>
    <n v="0.50666666666666671"/>
    <n v="53"/>
    <n v="-10"/>
    <n v="20"/>
    <n v="63"/>
    <n v="0.68253968253968256"/>
    <n v="65"/>
    <n v="-4"/>
    <n v="30"/>
    <n v="69"/>
    <n v="0.56521739130434778"/>
    <s v="."/>
    <s v="."/>
    <s v="."/>
    <e v="#VALUE!"/>
    <e v="#VALUE!"/>
    <n v="69"/>
    <n v="0.58480791350356565"/>
    <n v="37.5"/>
    <n v="62.5"/>
    <x v="7"/>
    <n v="0"/>
    <n v="0"/>
    <n v="0"/>
    <n v="1.5"/>
    <n v="0.5"/>
    <n v="1.5"/>
    <n v="3.5"/>
    <n v="62.5"/>
    <n v="0.05"/>
    <n v="0"/>
    <n v="0.375"/>
    <n v="1"/>
    <n v="6"/>
    <n v="20"/>
    <m/>
  </r>
  <r>
    <x v="10"/>
    <s v="S"/>
    <s v="."/>
    <s v="."/>
    <d v="2017-07-07T00:00:00"/>
    <x v="3"/>
    <n v="150"/>
    <n v="0"/>
    <n v="0"/>
    <n v="0"/>
    <n v="0"/>
    <n v="2"/>
    <n v="100"/>
    <n v="100"/>
    <n v="100"/>
    <n v="97.92"/>
    <n v="99.48"/>
    <n v="9"/>
    <n v="8"/>
    <n v="3"/>
    <n v="1"/>
    <s v="."/>
    <s v="."/>
    <n v="5"/>
    <n v="2"/>
    <n v="4"/>
    <n v="7"/>
    <n v="7"/>
    <n v="11"/>
    <n v="2"/>
    <n v="0"/>
    <n v="0"/>
    <n v="0"/>
    <n v="0"/>
    <n v="0"/>
    <n v="0"/>
    <n v="0"/>
    <n v="0"/>
    <n v="1"/>
    <n v="2"/>
    <n v="1"/>
    <n v="1"/>
    <n v="13"/>
    <n v="5"/>
    <n v="8"/>
    <n v="2"/>
    <n v="3"/>
    <n v="3"/>
    <n v="15"/>
    <n v="7"/>
    <n v="5"/>
    <n v="0"/>
    <n v="0"/>
    <n v="0"/>
    <n v="0"/>
    <n v="0"/>
    <n v="2"/>
    <n v="2"/>
    <n v="3"/>
    <n v="3.25"/>
    <n v="2.5625"/>
    <n v="67"/>
    <n v="-4"/>
    <n v="37"/>
    <n v="71"/>
    <n v="0.47887323943661969"/>
    <n v="86"/>
    <n v="5"/>
    <n v="54"/>
    <n v="81"/>
    <n v="0.33333333333333331"/>
    <s v="."/>
    <s v="."/>
    <s v="."/>
    <e v="#VALUE!"/>
    <e v="#VALUE!"/>
    <s v="."/>
    <s v="."/>
    <s v="."/>
    <e v="#VALUE!"/>
    <e v="#VALUE!"/>
    <n v="76"/>
    <n v="0.4061032863849765"/>
    <n v="85"/>
    <n v="62.5"/>
    <x v="5"/>
    <n v="0"/>
    <n v="0"/>
    <n v="0"/>
    <n v="7.5"/>
    <n v="0.5"/>
    <n v="3.5"/>
    <n v="37.5"/>
    <n v="37.5"/>
    <n v="0.41"/>
    <n v="0"/>
    <n v="0.57627118644067798"/>
    <n v="1"/>
    <n v="5"/>
    <n v="5"/>
    <n v="18"/>
  </r>
  <r>
    <x v="10"/>
    <s v="W"/>
    <s v="."/>
    <s v="."/>
    <d v="2017-07-07T00:00:00"/>
    <x v="3"/>
    <n v="120"/>
    <n v="0"/>
    <n v="0"/>
    <n v="0"/>
    <n v="0"/>
    <n v="0"/>
    <n v="100"/>
    <n v="100"/>
    <n v="100"/>
    <n v="100"/>
    <n v="100"/>
    <n v="8"/>
    <n v="8"/>
    <n v="7"/>
    <n v="1"/>
    <s v="."/>
    <s v="."/>
    <n v="3"/>
    <n v="2"/>
    <n v="5"/>
    <n v="6"/>
    <n v="7"/>
    <n v="8"/>
    <n v="0"/>
    <n v="0"/>
    <n v="0"/>
    <n v="0"/>
    <n v="0"/>
    <n v="0"/>
    <n v="0"/>
    <n v="0"/>
    <n v="0"/>
    <n v="1"/>
    <n v="3"/>
    <n v="2"/>
    <n v="0"/>
    <n v="16"/>
    <n v="10"/>
    <n v="4"/>
    <n v="9"/>
    <n v="5"/>
    <n v="4"/>
    <n v="9"/>
    <n v="4"/>
    <n v="0"/>
    <n v="0"/>
    <n v="0"/>
    <n v="0"/>
    <n v="0"/>
    <n v="0"/>
    <n v="1"/>
    <n v="1.25"/>
    <n v="1.25"/>
    <n v="2"/>
    <n v="1.375"/>
    <n v="53"/>
    <n v="-9"/>
    <n v="26"/>
    <n v="62"/>
    <n v="0.58064516129032262"/>
    <n v="84"/>
    <n v="-5"/>
    <n v="44"/>
    <n v="89"/>
    <n v="0.5056179775280899"/>
    <s v="."/>
    <s v="."/>
    <s v="."/>
    <e v="#VALUE!"/>
    <e v="#VALUE!"/>
    <s v="."/>
    <s v="."/>
    <s v="."/>
    <e v="#VALUE!"/>
    <e v="#VALUE!"/>
    <n v="75.5"/>
    <n v="0.54313156940920626"/>
    <n v="62.5"/>
    <n v="62.5"/>
    <x v="1"/>
    <n v="0"/>
    <n v="0"/>
    <n v="0"/>
    <n v="1.5"/>
    <n v="0.5"/>
    <n v="7.5"/>
    <n v="17.5"/>
    <n v="37.5"/>
    <n v="0.25"/>
    <n v="0"/>
    <n v="0.5"/>
    <n v="1"/>
    <n v="6"/>
    <n v="14"/>
    <n v="26"/>
  </r>
  <r>
    <x v="11"/>
    <s v="Center"/>
    <n v="34.451981289999999"/>
    <n v="-82.143913400000002"/>
    <d v="2017-07-07T00:00:00"/>
    <x v="3"/>
    <n v="100"/>
    <n v="0"/>
    <n v="23"/>
    <n v="11"/>
    <n v="2"/>
    <n v="0"/>
    <n v="76.08"/>
    <n v="88.56"/>
    <n v="97.92"/>
    <n v="100"/>
    <n v="90.64"/>
    <n v="9"/>
    <n v="7"/>
    <n v="7"/>
    <n v="1"/>
    <s v="."/>
    <s v="."/>
    <n v="6"/>
    <n v="1"/>
    <n v="2"/>
    <n v="1"/>
    <n v="7"/>
    <n v="0"/>
    <n v="0"/>
    <n v="0"/>
    <n v="0"/>
    <n v="0"/>
    <n v="0"/>
    <n v="0"/>
    <n v="0"/>
    <n v="0"/>
    <n v="0"/>
    <n v="0"/>
    <n v="0"/>
    <n v="2"/>
    <n v="0"/>
    <n v="19"/>
    <n v="14"/>
    <n v="12"/>
    <n v="11"/>
    <n v="3"/>
    <n v="10"/>
    <n v="7"/>
    <n v="1"/>
    <n v="0"/>
    <n v="0"/>
    <n v="0"/>
    <n v="0"/>
    <n v="0"/>
    <n v="0"/>
    <n v="6"/>
    <n v="3"/>
    <n v="2.25"/>
    <n v="2.5"/>
    <n v="3.4375"/>
    <n v="72"/>
    <n v="-7"/>
    <n v="43"/>
    <n v="79"/>
    <n v="0.45569620253164556"/>
    <n v="70"/>
    <n v="-4"/>
    <n v="30"/>
    <n v="74"/>
    <n v="0.59459459459459463"/>
    <n v="64"/>
    <n v="-6"/>
    <n v="19"/>
    <n v="70"/>
    <n v="0.72857142857142854"/>
    <s v="."/>
    <s v="."/>
    <s v="."/>
    <e v="#VALUE!"/>
    <e v="#VALUE!"/>
    <n v="74.333333333333329"/>
    <n v="0.59295407523255628"/>
    <n v="85"/>
    <n v="37.5"/>
    <x v="1"/>
    <n v="0"/>
    <n v="0"/>
    <n v="0"/>
    <n v="17.5"/>
    <n v="0"/>
    <n v="0.5"/>
    <n v="0"/>
    <n v="37.5"/>
    <n v="5.0000000000000001E-3"/>
    <n v="0"/>
    <n v="0.69387755102040816"/>
    <n v="1"/>
    <n v="2"/>
    <n v="14"/>
    <n v="33"/>
  </r>
  <r>
    <x v="11"/>
    <s v="N"/>
    <s v="."/>
    <s v="."/>
    <d v="2017-07-07T00:00:00"/>
    <x v="3"/>
    <n v="120"/>
    <n v="0"/>
    <n v="0"/>
    <n v="0"/>
    <n v="0"/>
    <n v="0"/>
    <n v="100"/>
    <n v="100"/>
    <n v="100"/>
    <n v="100"/>
    <n v="100"/>
    <n v="9"/>
    <n v="8"/>
    <n v="3"/>
    <n v="1"/>
    <s v="."/>
    <s v="."/>
    <n v="6"/>
    <n v="1"/>
    <n v="3"/>
    <n v="1"/>
    <n v="7"/>
    <n v="0"/>
    <n v="0"/>
    <n v="0"/>
    <n v="0"/>
    <n v="0"/>
    <n v="0"/>
    <n v="0"/>
    <n v="0"/>
    <n v="0"/>
    <n v="0"/>
    <n v="0"/>
    <n v="3"/>
    <n v="2"/>
    <n v="0"/>
    <n v="11"/>
    <n v="4"/>
    <n v="2"/>
    <n v="2"/>
    <n v="5"/>
    <n v="7"/>
    <n v="9"/>
    <n v="1"/>
    <n v="1"/>
    <n v="0"/>
    <n v="0"/>
    <n v="0"/>
    <n v="0"/>
    <n v="0"/>
    <n v="4.5"/>
    <n v="7.5"/>
    <n v="4"/>
    <n v="4"/>
    <n v="5"/>
    <n v="80"/>
    <n v="5"/>
    <n v="55"/>
    <n v="75"/>
    <n v="0.26666666666666666"/>
    <n v="84"/>
    <n v="2"/>
    <n v="45"/>
    <n v="82"/>
    <n v="0.45121951219512196"/>
    <n v="80"/>
    <n v="-4"/>
    <n v="40"/>
    <n v="84"/>
    <n v="0.52380952380952384"/>
    <s v="."/>
    <s v="."/>
    <s v="."/>
    <e v="#VALUE!"/>
    <e v="#VALUE!"/>
    <n v="80.333333333333329"/>
    <n v="0.41389856755710414"/>
    <n v="85"/>
    <n v="62.5"/>
    <x v="5"/>
    <n v="0"/>
    <n v="0"/>
    <n v="0"/>
    <n v="17.5"/>
    <n v="0"/>
    <n v="1.5"/>
    <n v="0"/>
    <n v="37.5"/>
    <n v="1.4999999999999999E-2"/>
    <n v="0"/>
    <n v="0.57627118644067798"/>
    <n v="1"/>
    <n v="5"/>
    <n v="7"/>
    <n v="15"/>
  </r>
  <r>
    <x v="11"/>
    <s v="E"/>
    <s v="."/>
    <s v="."/>
    <d v="2017-07-07T00:00:00"/>
    <x v="3"/>
    <n v="90"/>
    <n v="1"/>
    <n v="0"/>
    <n v="0"/>
    <n v="0"/>
    <n v="0"/>
    <n v="100"/>
    <n v="100"/>
    <n v="100"/>
    <n v="100"/>
    <n v="100"/>
    <n v="9"/>
    <n v="8"/>
    <n v="6"/>
    <n v="1"/>
    <s v="."/>
    <s v="."/>
    <n v="6"/>
    <n v="1"/>
    <n v="2"/>
    <n v="2"/>
    <n v="6"/>
    <n v="4"/>
    <n v="0"/>
    <n v="0"/>
    <n v="0"/>
    <n v="0"/>
    <n v="0"/>
    <n v="2"/>
    <n v="0"/>
    <n v="0"/>
    <n v="0"/>
    <n v="1"/>
    <n v="1"/>
    <n v="2"/>
    <n v="0"/>
    <n v="11"/>
    <n v="6"/>
    <n v="9"/>
    <n v="8"/>
    <n v="2"/>
    <n v="7"/>
    <n v="13"/>
    <n v="4"/>
    <n v="0"/>
    <n v="0"/>
    <n v="0"/>
    <n v="0"/>
    <n v="0"/>
    <n v="0"/>
    <n v="4.25"/>
    <n v="4"/>
    <n v="1.75"/>
    <n v="2.75"/>
    <n v="3.1875"/>
    <n v="70"/>
    <n v="-2"/>
    <n v="34"/>
    <n v="72"/>
    <n v="0.52777777777777779"/>
    <n v="90"/>
    <n v="-10"/>
    <n v="47"/>
    <n v="100"/>
    <n v="0.53"/>
    <n v="62"/>
    <n v="-6"/>
    <n v="30"/>
    <n v="68"/>
    <n v="0.55882352941176472"/>
    <s v="."/>
    <s v="."/>
    <s v="."/>
    <e v="#VALUE!"/>
    <e v="#VALUE!"/>
    <n v="80"/>
    <n v="0.53886710239651425"/>
    <n v="85"/>
    <n v="62.5"/>
    <x v="7"/>
    <n v="0"/>
    <n v="0"/>
    <n v="0"/>
    <n v="17.5"/>
    <n v="0"/>
    <n v="0.5"/>
    <n v="0.5"/>
    <n v="17.5"/>
    <n v="0.01"/>
    <n v="0"/>
    <n v="0.57627118644067798"/>
    <n v="1"/>
    <n v="4"/>
    <n v="10"/>
    <n v="17"/>
  </r>
  <r>
    <x v="11"/>
    <s v="S"/>
    <s v="."/>
    <s v="."/>
    <d v="2017-07-07T00:00:00"/>
    <x v="3"/>
    <n v="90"/>
    <n v="0"/>
    <n v="0"/>
    <n v="0"/>
    <n v="3"/>
    <n v="20"/>
    <n v="100"/>
    <n v="100"/>
    <n v="96.88"/>
    <n v="79.2"/>
    <n v="94.02"/>
    <n v="6"/>
    <n v="9"/>
    <n v="6"/>
    <n v="1"/>
    <s v="."/>
    <s v="."/>
    <n v="6"/>
    <n v="3"/>
    <n v="2"/>
    <n v="2"/>
    <n v="7"/>
    <n v="10"/>
    <n v="4"/>
    <n v="0"/>
    <n v="0"/>
    <n v="0"/>
    <n v="0"/>
    <n v="0"/>
    <n v="0"/>
    <n v="0"/>
    <n v="0"/>
    <n v="0"/>
    <n v="2"/>
    <n v="2"/>
    <n v="0"/>
    <n v="26"/>
    <n v="9"/>
    <n v="6"/>
    <n v="2"/>
    <n v="3"/>
    <n v="6"/>
    <n v="9"/>
    <n v="2"/>
    <n v="0"/>
    <n v="0"/>
    <n v="0"/>
    <n v="0"/>
    <n v="0"/>
    <n v="0"/>
    <n v="1"/>
    <n v="1"/>
    <n v="2"/>
    <n v="3"/>
    <n v="1.75"/>
    <n v="60"/>
    <n v="-4"/>
    <n v="28"/>
    <n v="64"/>
    <n v="0.5625"/>
    <n v="62"/>
    <n v="-4"/>
    <n v="34"/>
    <n v="66"/>
    <n v="0.48484848484848486"/>
    <n v="64"/>
    <n v="-6"/>
    <n v="25"/>
    <n v="70"/>
    <n v="0.6428571428571429"/>
    <s v="."/>
    <s v="."/>
    <s v="."/>
    <e v="#VALUE!"/>
    <e v="#VALUE!"/>
    <n v="66.666666666666671"/>
    <n v="0.56340187590187585"/>
    <n v="17.5"/>
    <n v="85"/>
    <x v="7"/>
    <n v="0"/>
    <n v="0"/>
    <n v="0"/>
    <n v="17.5"/>
    <n v="1.5"/>
    <n v="0.5"/>
    <n v="0.5"/>
    <n v="37.5"/>
    <n v="0.01"/>
    <n v="0"/>
    <n v="0.17073170731707318"/>
    <n v="1"/>
    <n v="4"/>
    <n v="5"/>
    <n v="35"/>
  </r>
  <r>
    <x v="11"/>
    <s v="W"/>
    <s v="."/>
    <s v="."/>
    <d v="2017-07-07T00:00:00"/>
    <x v="3"/>
    <n v="90"/>
    <n v="1"/>
    <n v="3"/>
    <n v="0"/>
    <n v="0"/>
    <n v="2"/>
    <n v="96.88"/>
    <n v="100"/>
    <n v="100"/>
    <n v="97.92"/>
    <n v="98.7"/>
    <n v="7"/>
    <n v="9"/>
    <n v="6"/>
    <n v="1"/>
    <s v="."/>
    <s v="."/>
    <n v="6"/>
    <n v="3"/>
    <n v="3"/>
    <n v="3"/>
    <n v="5"/>
    <n v="13"/>
    <n v="1"/>
    <n v="0"/>
    <n v="0"/>
    <n v="0"/>
    <n v="0"/>
    <n v="0"/>
    <n v="0"/>
    <n v="0"/>
    <n v="0"/>
    <n v="0"/>
    <n v="3"/>
    <n v="2"/>
    <n v="0"/>
    <n v="11"/>
    <n v="9"/>
    <n v="18"/>
    <n v="4"/>
    <n v="3"/>
    <n v="5"/>
    <n v="3"/>
    <n v="4"/>
    <n v="0"/>
    <n v="0"/>
    <n v="0"/>
    <n v="0"/>
    <n v="0"/>
    <n v="0"/>
    <n v="2"/>
    <n v="2.25"/>
    <n v="1.75"/>
    <n v="1.75"/>
    <n v="1.9375"/>
    <n v="70"/>
    <n v="-7"/>
    <n v="43"/>
    <n v="77"/>
    <n v="0.44155844155844154"/>
    <n v="73"/>
    <n v="-6"/>
    <n v="45"/>
    <n v="79"/>
    <n v="0.43037974683544306"/>
    <n v="60"/>
    <n v="-10"/>
    <n v="40"/>
    <n v="70"/>
    <n v="0.42857142857142855"/>
    <s v="."/>
    <s v="."/>
    <s v="."/>
    <e v="#VALUE!"/>
    <e v="#VALUE!"/>
    <n v="75.333333333333329"/>
    <n v="0.43350320565510442"/>
    <n v="37.5"/>
    <n v="85"/>
    <x v="7"/>
    <n v="0"/>
    <n v="0"/>
    <n v="0"/>
    <n v="17.5"/>
    <n v="1.5"/>
    <n v="1.5"/>
    <n v="1.5"/>
    <n v="7.5"/>
    <n v="0.03"/>
    <n v="0"/>
    <n v="0.30612244897959184"/>
    <n v="1"/>
    <n v="5"/>
    <n v="7"/>
    <n v="20"/>
  </r>
  <r>
    <x v="12"/>
    <s v="Center"/>
    <n v="34.453718940000002"/>
    <n v="-82.160413090000006"/>
    <d v="2017-07-07T00:00:00"/>
    <x v="3"/>
    <n v="130"/>
    <n v="0"/>
    <n v="0"/>
    <n v="0"/>
    <n v="0"/>
    <n v="0"/>
    <n v="100"/>
    <n v="100"/>
    <n v="100"/>
    <n v="100"/>
    <n v="100"/>
    <n v="8"/>
    <n v="8"/>
    <n v="7"/>
    <n v="1"/>
    <s v="."/>
    <s v="."/>
    <n v="5"/>
    <n v="1"/>
    <n v="7"/>
    <n v="1"/>
    <n v="5"/>
    <n v="0"/>
    <n v="0"/>
    <n v="0"/>
    <n v="0"/>
    <n v="0"/>
    <n v="0"/>
    <n v="0"/>
    <n v="0"/>
    <n v="0"/>
    <n v="0"/>
    <n v="0"/>
    <n v="1"/>
    <n v="2"/>
    <n v="1"/>
    <n v="5"/>
    <n v="17"/>
    <n v="10"/>
    <n v="9"/>
    <n v="16"/>
    <n v="6"/>
    <n v="14"/>
    <n v="2"/>
    <n v="0"/>
    <n v="0"/>
    <n v="0"/>
    <n v="0"/>
    <n v="0"/>
    <n v="0"/>
    <n v="3"/>
    <n v="2.75"/>
    <n v="3"/>
    <n v="3.25"/>
    <n v="3"/>
    <n v="83"/>
    <n v="2"/>
    <n v="50"/>
    <n v="81"/>
    <n v="0.38271604938271603"/>
    <n v="73"/>
    <n v="-5"/>
    <n v="35"/>
    <n v="78"/>
    <n v="0.55128205128205132"/>
    <s v="."/>
    <s v="."/>
    <s v="."/>
    <e v="#VALUE!"/>
    <e v="#VALUE!"/>
    <s v="."/>
    <s v="."/>
    <s v="."/>
    <e v="#VALUE!"/>
    <e v="#VALUE!"/>
    <s v="."/>
    <s v="."/>
    <n v="62.5"/>
    <n v="62.5"/>
    <x v="1"/>
    <n v="0"/>
    <n v="0"/>
    <n v="0"/>
    <n v="7.5"/>
    <n v="0"/>
    <n v="37.5"/>
    <n v="0"/>
    <n v="7.5"/>
    <n v="0.375"/>
    <n v="0"/>
    <n v="0.5"/>
    <n v="1"/>
    <n v="4"/>
    <n v="25"/>
    <n v="22"/>
  </r>
  <r>
    <x v="12"/>
    <s v="N"/>
    <s v="."/>
    <s v="."/>
    <d v="2017-07-07T00:00:00"/>
    <x v="3"/>
    <n v="120"/>
    <n v="0"/>
    <n v="2"/>
    <n v="0"/>
    <n v="0"/>
    <n v="0"/>
    <n v="97.92"/>
    <n v="100"/>
    <n v="100"/>
    <n v="100"/>
    <n v="99.48"/>
    <n v="8"/>
    <n v="9"/>
    <n v="6"/>
    <n v="1"/>
    <n v="2"/>
    <s v="."/>
    <n v="3"/>
    <n v="4"/>
    <n v="2"/>
    <n v="7"/>
    <n v="2"/>
    <n v="5"/>
    <n v="0"/>
    <n v="0"/>
    <n v="0"/>
    <n v="0"/>
    <n v="0"/>
    <n v="0"/>
    <n v="0"/>
    <n v="0"/>
    <n v="0"/>
    <n v="0"/>
    <n v="2"/>
    <n v="1"/>
    <n v="0"/>
    <n v="14"/>
    <n v="9"/>
    <n v="6"/>
    <n v="9"/>
    <n v="19"/>
    <n v="18"/>
    <n v="5"/>
    <n v="1"/>
    <n v="0"/>
    <n v="0"/>
    <n v="0"/>
    <n v="0"/>
    <n v="0"/>
    <n v="0"/>
    <n v="1.25"/>
    <n v="1.75"/>
    <n v="2.5"/>
    <n v="3"/>
    <n v="2.125"/>
    <n v="75"/>
    <n v="-9"/>
    <n v="43"/>
    <n v="84"/>
    <n v="0.48809523809523808"/>
    <n v="65"/>
    <n v="-7"/>
    <n v="30"/>
    <n v="72"/>
    <n v="0.58333333333333337"/>
    <s v="."/>
    <s v="."/>
    <s v="."/>
    <e v="#VALUE!"/>
    <e v="#VALUE!"/>
    <s v="."/>
    <s v="."/>
    <s v="."/>
    <e v="#VALUE!"/>
    <e v="#VALUE!"/>
    <n v="78"/>
    <n v="0.5357142857142857"/>
    <n v="62.5"/>
    <n v="85"/>
    <x v="7"/>
    <n v="0"/>
    <n v="0.5"/>
    <n v="0"/>
    <n v="1.5"/>
    <n v="3.5"/>
    <n v="0.5"/>
    <n v="37.5"/>
    <n v="0.5"/>
    <n v="0.38"/>
    <n v="5.0000000000000001E-3"/>
    <n v="0.42372881355932202"/>
    <n v="1"/>
    <n v="3"/>
    <n v="28"/>
    <n v="23"/>
  </r>
  <r>
    <x v="12"/>
    <s v="E"/>
    <s v="."/>
    <s v="."/>
    <d v="2017-07-07T00:00:00"/>
    <x v="3"/>
    <n v="100"/>
    <n v="0"/>
    <n v="0"/>
    <n v="0"/>
    <n v="1"/>
    <n v="0"/>
    <n v="100"/>
    <n v="100"/>
    <n v="98.96"/>
    <n v="100"/>
    <n v="99.74"/>
    <n v="8"/>
    <n v="9"/>
    <n v="7"/>
    <n v="1"/>
    <n v="7"/>
    <s v="."/>
    <n v="6"/>
    <n v="2"/>
    <n v="4"/>
    <n v="3"/>
    <n v="6"/>
    <n v="5"/>
    <n v="0"/>
    <n v="0"/>
    <n v="0"/>
    <n v="0"/>
    <n v="0"/>
    <n v="0"/>
    <n v="0"/>
    <n v="0"/>
    <n v="0"/>
    <n v="1"/>
    <n v="2"/>
    <n v="1"/>
    <n v="0"/>
    <n v="4"/>
    <n v="8"/>
    <n v="12"/>
    <n v="13"/>
    <n v="15"/>
    <n v="11"/>
    <n v="3"/>
    <n v="1"/>
    <n v="0"/>
    <n v="0"/>
    <n v="0"/>
    <n v="0"/>
    <n v="0"/>
    <n v="0"/>
    <n v="1.5"/>
    <n v="1.5"/>
    <n v="2"/>
    <n v="2"/>
    <n v="1.75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s v="."/>
    <n v="62.5"/>
    <n v="85"/>
    <x v="1"/>
    <n v="0"/>
    <n v="37.5"/>
    <n v="0"/>
    <n v="17.5"/>
    <n v="0.5"/>
    <n v="3.5"/>
    <n v="1.5"/>
    <n v="17.5"/>
    <n v="0.05"/>
    <n v="0.375"/>
    <n v="0.42372881355932202"/>
    <n v="1"/>
    <n v="4"/>
    <n v="28"/>
    <n v="12"/>
  </r>
  <r>
    <x v="12"/>
    <s v="S"/>
    <s v="."/>
    <s v="."/>
    <d v="2017-07-07T00:00:00"/>
    <x v="3"/>
    <n v="110"/>
    <n v="0"/>
    <n v="0"/>
    <n v="0"/>
    <n v="0"/>
    <n v="0"/>
    <n v="100"/>
    <n v="100"/>
    <n v="100"/>
    <n v="100"/>
    <n v="100"/>
    <n v="8"/>
    <n v="3"/>
    <n v="7"/>
    <n v="1"/>
    <s v="."/>
    <s v="."/>
    <n v="6"/>
    <n v="2"/>
    <n v="6"/>
    <n v="5"/>
    <n v="6"/>
    <n v="3"/>
    <n v="4"/>
    <n v="0"/>
    <n v="0"/>
    <n v="0"/>
    <n v="0"/>
    <n v="0"/>
    <n v="0"/>
    <n v="0"/>
    <n v="0"/>
    <n v="0"/>
    <n v="0"/>
    <n v="0"/>
    <n v="0"/>
    <n v="19"/>
    <n v="8"/>
    <n v="7"/>
    <n v="2"/>
    <n v="6"/>
    <n v="8"/>
    <n v="7"/>
    <n v="0"/>
    <n v="0"/>
    <n v="0"/>
    <n v="1"/>
    <n v="2"/>
    <n v="0"/>
    <n v="0"/>
    <n v="0.5"/>
    <n v="2"/>
    <n v="1.75"/>
    <n v="2.25"/>
    <n v="1.625"/>
    <n v="80"/>
    <n v="-4"/>
    <n v="40"/>
    <n v="84"/>
    <n v="0.52380952380952384"/>
    <n v="94"/>
    <n v="8"/>
    <n v="49"/>
    <n v="86"/>
    <n v="0.43023255813953487"/>
    <n v="78"/>
    <n v="-5"/>
    <n v="50"/>
    <n v="83"/>
    <n v="0.39759036144578314"/>
    <s v="."/>
    <s v="."/>
    <s v="."/>
    <e v="#VALUE!"/>
    <e v="#VALUE!"/>
    <n v="84.333333333333329"/>
    <n v="0.45054414779828061"/>
    <n v="62.5"/>
    <n v="1.5"/>
    <x v="1"/>
    <n v="0"/>
    <n v="0"/>
    <n v="0"/>
    <n v="17.5"/>
    <n v="0.5"/>
    <n v="17.5"/>
    <n v="7.5"/>
    <n v="17.5"/>
    <n v="0.25"/>
    <n v="0"/>
    <n v="0.9765625"/>
    <n v="1"/>
    <n v="0"/>
    <n v="8"/>
    <n v="27"/>
  </r>
  <r>
    <x v="12"/>
    <s v="W"/>
    <s v="."/>
    <s v="."/>
    <d v="2017-07-07T00:00:00"/>
    <x v="3"/>
    <n v="60"/>
    <n v="0"/>
    <n v="8"/>
    <n v="0"/>
    <n v="4"/>
    <n v="0"/>
    <n v="91.68"/>
    <n v="100"/>
    <n v="95.84"/>
    <n v="100"/>
    <n v="96.88"/>
    <n v="8"/>
    <n v="9"/>
    <n v="6"/>
    <n v="1"/>
    <s v="."/>
    <s v="."/>
    <n v="7"/>
    <n v="1"/>
    <n v="2"/>
    <n v="1"/>
    <n v="4"/>
    <n v="0"/>
    <n v="0"/>
    <n v="0"/>
    <n v="0"/>
    <n v="0"/>
    <n v="0"/>
    <n v="0"/>
    <n v="0"/>
    <n v="0"/>
    <n v="0"/>
    <n v="0"/>
    <n v="1"/>
    <n v="2"/>
    <n v="0"/>
    <n v="40"/>
    <n v="18"/>
    <n v="16"/>
    <n v="20"/>
    <n v="30"/>
    <n v="10"/>
    <n v="0"/>
    <n v="0"/>
    <n v="0"/>
    <n v="0"/>
    <n v="0"/>
    <n v="0"/>
    <n v="0"/>
    <n v="0"/>
    <n v="1.5"/>
    <n v="2"/>
    <n v="2.5"/>
    <n v="2.25"/>
    <n v="2.0625"/>
    <n v="79"/>
    <n v="-5"/>
    <n v="55"/>
    <n v="84"/>
    <n v="0.34523809523809523"/>
    <n v="87"/>
    <n v="5"/>
    <n v="45"/>
    <n v="82"/>
    <n v="0.45121951219512196"/>
    <n v="86"/>
    <n v="4"/>
    <n v="55"/>
    <n v="82"/>
    <n v="0.32926829268292684"/>
    <s v="."/>
    <s v="."/>
    <s v="."/>
    <e v="#VALUE!"/>
    <e v="#VALUE!"/>
    <n v="82.666666666666671"/>
    <n v="0.3752419667053814"/>
    <n v="62.5"/>
    <n v="85"/>
    <x v="7"/>
    <n v="0"/>
    <n v="0"/>
    <n v="0"/>
    <n v="37.5"/>
    <n v="0"/>
    <n v="0.5"/>
    <n v="0"/>
    <n v="3.5"/>
    <n v="5.0000000000000001E-3"/>
    <n v="0"/>
    <n v="0.42372881355932202"/>
    <n v="1"/>
    <n v="3"/>
    <n v="50"/>
    <n v="58"/>
  </r>
  <r>
    <x v="13"/>
    <s v="Center"/>
    <n v="34.451930410000003"/>
    <n v="-82.158694209999993"/>
    <d v="2017-07-07T00:00:00"/>
    <x v="3"/>
    <n v="100"/>
    <n v="0"/>
    <n v="0"/>
    <n v="0"/>
    <n v="0"/>
    <n v="0"/>
    <n v="100"/>
    <n v="100"/>
    <n v="100"/>
    <n v="100"/>
    <n v="100"/>
    <n v="5"/>
    <n v="9"/>
    <n v="6"/>
    <n v="3"/>
    <s v="."/>
    <s v="."/>
    <n v="6"/>
    <n v="3"/>
    <n v="6"/>
    <n v="2"/>
    <n v="7"/>
    <n v="10"/>
    <n v="8"/>
    <n v="2"/>
    <n v="0"/>
    <n v="1"/>
    <n v="0"/>
    <n v="0"/>
    <n v="0"/>
    <n v="0"/>
    <n v="0"/>
    <n v="0"/>
    <n v="1"/>
    <n v="2"/>
    <n v="1"/>
    <n v="30"/>
    <n v="16"/>
    <n v="5"/>
    <n v="2"/>
    <n v="0"/>
    <n v="2"/>
    <n v="0"/>
    <n v="0"/>
    <n v="0"/>
    <n v="0"/>
    <n v="0"/>
    <n v="0"/>
    <n v="0"/>
    <n v="0"/>
    <n v="3.5"/>
    <n v="3.75"/>
    <n v="5"/>
    <n v="3"/>
    <n v="3.8125"/>
    <n v="56"/>
    <n v="-4"/>
    <n v="25"/>
    <n v="60"/>
    <n v="0.58333333333333337"/>
    <n v="49"/>
    <n v="-4"/>
    <n v="23"/>
    <n v="53"/>
    <n v="0.56603773584905659"/>
    <n v="67"/>
    <n v="4"/>
    <n v="26"/>
    <n v="63"/>
    <n v="0.58730158730158732"/>
    <s v="."/>
    <s v="."/>
    <s v="."/>
    <e v="#VALUE!"/>
    <e v="#VALUE!"/>
    <n v="58.666666666666664"/>
    <n v="0.57889088549465917"/>
    <n v="7.5"/>
    <n v="85"/>
    <x v="7"/>
    <n v="1.5"/>
    <n v="0"/>
    <n v="0"/>
    <n v="17.5"/>
    <n v="1.5"/>
    <n v="17.5"/>
    <n v="0.5"/>
    <n v="37.5"/>
    <n v="0.18"/>
    <n v="0"/>
    <n v="8.1081081081081086E-2"/>
    <n v="0.92105263157894735"/>
    <n v="4"/>
    <n v="2"/>
    <n v="46"/>
  </r>
  <r>
    <x v="13"/>
    <s v="N"/>
    <s v="."/>
    <s v="."/>
    <d v="2017-07-07T00:00:00"/>
    <x v="3"/>
    <n v="105"/>
    <n v="0"/>
    <n v="0"/>
    <n v="0"/>
    <n v="0"/>
    <n v="0"/>
    <n v="100"/>
    <n v="100"/>
    <n v="100"/>
    <n v="100"/>
    <n v="100"/>
    <n v="7"/>
    <n v="9"/>
    <n v="6"/>
    <n v="1"/>
    <n v="9"/>
    <s v="."/>
    <n v="6"/>
    <n v="2"/>
    <n v="5"/>
    <n v="1"/>
    <n v="8"/>
    <n v="3"/>
    <n v="5"/>
    <n v="0"/>
    <n v="0"/>
    <n v="0"/>
    <n v="0"/>
    <n v="0"/>
    <n v="0"/>
    <n v="0"/>
    <n v="0"/>
    <n v="0"/>
    <n v="1"/>
    <n v="2"/>
    <n v="0"/>
    <n v="16"/>
    <n v="11"/>
    <n v="10"/>
    <n v="2"/>
    <n v="4"/>
    <n v="5"/>
    <n v="1"/>
    <n v="0"/>
    <n v="0"/>
    <n v="0"/>
    <n v="0"/>
    <n v="0"/>
    <n v="0"/>
    <n v="0"/>
    <n v="3.5"/>
    <n v="4"/>
    <n v="3.75"/>
    <n v="2.5"/>
    <n v="3.4375"/>
    <n v="86"/>
    <n v="10"/>
    <n v="48"/>
    <n v="76"/>
    <n v="0.36842105263157893"/>
    <n v="58"/>
    <n v="-4"/>
    <n v="33"/>
    <n v="62"/>
    <n v="0.46774193548387094"/>
    <n v="62"/>
    <n v="-4"/>
    <n v="33"/>
    <n v="66"/>
    <n v="0.5"/>
    <s v="."/>
    <s v="."/>
    <s v="."/>
    <e v="#VALUE!"/>
    <e v="#VALUE!"/>
    <n v="68"/>
    <n v="0.4453876627051499"/>
    <n v="37.5"/>
    <n v="85"/>
    <x v="7"/>
    <n v="0"/>
    <n v="85"/>
    <n v="0"/>
    <n v="17.5"/>
    <n v="0.5"/>
    <n v="7.5"/>
    <n v="0"/>
    <n v="62.5"/>
    <n v="7.4999999999999997E-2"/>
    <n v="0.85"/>
    <n v="0.30612244897959184"/>
    <n v="1"/>
    <n v="3"/>
    <n v="6"/>
    <n v="27"/>
  </r>
  <r>
    <x v="13"/>
    <s v="E"/>
    <s v="."/>
    <s v="."/>
    <d v="2017-07-07T00:00:00"/>
    <x v="3"/>
    <n v="80"/>
    <n v="0"/>
    <n v="0"/>
    <n v="3"/>
    <n v="11"/>
    <n v="0"/>
    <n v="100"/>
    <n v="96.88"/>
    <n v="88.56"/>
    <n v="100"/>
    <n v="96.36"/>
    <n v="5"/>
    <n v="9"/>
    <n v="3"/>
    <n v="7"/>
    <n v="7"/>
    <s v="."/>
    <n v="2"/>
    <n v="3"/>
    <n v="2"/>
    <n v="2"/>
    <n v="8"/>
    <n v="5"/>
    <n v="7"/>
    <n v="16"/>
    <n v="2"/>
    <n v="8"/>
    <n v="9"/>
    <n v="2"/>
    <n v="0"/>
    <n v="0"/>
    <n v="0"/>
    <n v="0"/>
    <n v="1"/>
    <n v="3"/>
    <n v="1"/>
    <n v="12"/>
    <n v="7"/>
    <n v="6"/>
    <n v="12"/>
    <n v="2"/>
    <n v="2"/>
    <n v="0"/>
    <n v="0"/>
    <n v="0"/>
    <n v="0"/>
    <n v="0"/>
    <n v="0"/>
    <n v="0"/>
    <n v="0"/>
    <n v="2.75"/>
    <n v="3"/>
    <n v="4.5"/>
    <n v="5"/>
    <n v="3.8125"/>
    <n v="68"/>
    <n v="0"/>
    <n v="32"/>
    <n v="68"/>
    <n v="0.52941176470588236"/>
    <n v="67"/>
    <n v="-2"/>
    <n v="34"/>
    <n v="69"/>
    <n v="0.50724637681159424"/>
    <n v="79"/>
    <n v="8"/>
    <n v="40"/>
    <n v="71"/>
    <n v="0.43661971830985913"/>
    <s v="."/>
    <s v="."/>
    <s v="."/>
    <e v="#VALUE!"/>
    <e v="#VALUE!"/>
    <n v="69.333333333333329"/>
    <n v="0.49109261994244519"/>
    <n v="7.5"/>
    <n v="85"/>
    <x v="5"/>
    <n v="37.5"/>
    <n v="37.5"/>
    <n v="0"/>
    <n v="0.5"/>
    <n v="1.5"/>
    <n v="0.5"/>
    <n v="0.5"/>
    <n v="62.5"/>
    <n v="0.01"/>
    <n v="0.375"/>
    <n v="8.1081081081081086E-2"/>
    <n v="3.8461538461538464E-2"/>
    <n v="5"/>
    <n v="14"/>
    <n v="19"/>
  </r>
  <r>
    <x v="13"/>
    <s v="S"/>
    <s v="."/>
    <s v="."/>
    <d v="2017-07-07T00:00:00"/>
    <x v="3"/>
    <n v="100"/>
    <n v="0"/>
    <n v="0"/>
    <n v="2"/>
    <n v="7"/>
    <n v="0"/>
    <n v="100"/>
    <n v="97.92"/>
    <n v="92.72"/>
    <n v="100"/>
    <n v="97.66"/>
    <n v="6"/>
    <n v="9"/>
    <n v="3"/>
    <n v="2"/>
    <s v="."/>
    <s v="."/>
    <n v="3"/>
    <n v="6"/>
    <n v="6"/>
    <n v="6"/>
    <n v="3"/>
    <n v="50"/>
    <n v="10"/>
    <n v="0"/>
    <n v="0"/>
    <n v="3"/>
    <n v="3"/>
    <n v="0"/>
    <n v="0"/>
    <n v="0"/>
    <n v="0"/>
    <n v="0"/>
    <n v="1"/>
    <n v="3"/>
    <n v="0"/>
    <n v="9"/>
    <n v="5"/>
    <n v="3"/>
    <n v="0"/>
    <n v="0"/>
    <n v="0"/>
    <n v="2"/>
    <n v="0"/>
    <n v="0"/>
    <n v="0"/>
    <n v="0"/>
    <n v="0"/>
    <n v="0"/>
    <n v="0"/>
    <n v="2.25"/>
    <n v="4"/>
    <n v="1.75"/>
    <n v="2"/>
    <n v="2.5"/>
    <n v="64"/>
    <n v="-4"/>
    <n v="35"/>
    <n v="68"/>
    <n v="0.48529411764705882"/>
    <n v="55"/>
    <n v="-4"/>
    <n v="25"/>
    <n v="59"/>
    <n v="0.57627118644067798"/>
    <n v="69"/>
    <n v="5"/>
    <n v="35"/>
    <n v="64"/>
    <n v="0.453125"/>
    <s v="."/>
    <s v="."/>
    <s v="."/>
    <e v="#VALUE!"/>
    <e v="#VALUE!"/>
    <n v="63.666666666666664"/>
    <n v="0.50489676802924566"/>
    <n v="17.5"/>
    <n v="85"/>
    <x v="5"/>
    <n v="0.5"/>
    <n v="0"/>
    <n v="0"/>
    <n v="1.5"/>
    <n v="17.5"/>
    <n v="17.5"/>
    <n v="17.5"/>
    <n v="1.5"/>
    <n v="0.35"/>
    <n v="0"/>
    <n v="0.17073170731707318"/>
    <n v="0.75"/>
    <n v="4"/>
    <n v="0"/>
    <n v="14"/>
  </r>
  <r>
    <x v="13"/>
    <s v="W"/>
    <s v="."/>
    <s v="."/>
    <d v="2017-07-07T00:00:00"/>
    <x v="3"/>
    <n v="100"/>
    <n v="0"/>
    <n v="2"/>
    <n v="0"/>
    <n v="6"/>
    <n v="0"/>
    <n v="97.92"/>
    <n v="100"/>
    <n v="93.76"/>
    <n v="100"/>
    <n v="97.92"/>
    <n v="1"/>
    <n v="9"/>
    <n v="4"/>
    <n v="6"/>
    <s v="."/>
    <s v="."/>
    <n v="3"/>
    <n v="3"/>
    <n v="2"/>
    <n v="3"/>
    <n v="4"/>
    <n v="3"/>
    <n v="3"/>
    <n v="8"/>
    <n v="6"/>
    <n v="0"/>
    <n v="5"/>
    <n v="1"/>
    <n v="0"/>
    <n v="0"/>
    <n v="0"/>
    <n v="1"/>
    <n v="1"/>
    <n v="3"/>
    <n v="0"/>
    <n v="9"/>
    <n v="7"/>
    <n v="3"/>
    <n v="0"/>
    <n v="0"/>
    <n v="0"/>
    <n v="1"/>
    <n v="0"/>
    <n v="0"/>
    <n v="0"/>
    <n v="0"/>
    <n v="0"/>
    <n v="0"/>
    <n v="0"/>
    <n v="4"/>
    <n v="3"/>
    <n v="2.75"/>
    <n v="3.25"/>
    <n v="3.25"/>
    <n v="53"/>
    <n v="-6"/>
    <n v="20"/>
    <n v="59"/>
    <n v="0.66101694915254239"/>
    <n v="65"/>
    <n v="4"/>
    <n v="32"/>
    <n v="61"/>
    <n v="0.47540983606557374"/>
    <n v="72"/>
    <n v="1"/>
    <n v="33"/>
    <n v="71"/>
    <n v="0.53521126760563376"/>
    <s v="."/>
    <s v="."/>
    <s v="."/>
    <e v="#VALUE!"/>
    <e v="#VALUE!"/>
    <n v="63.666666666666664"/>
    <n v="0.55721268427458326"/>
    <n v="0"/>
    <n v="85"/>
    <x v="6"/>
    <n v="17.5"/>
    <n v="0"/>
    <n v="0"/>
    <n v="1.5"/>
    <n v="1.5"/>
    <n v="0.5"/>
    <n v="1.5"/>
    <n v="3.5"/>
    <n v="0.02"/>
    <n v="0"/>
    <n v="0"/>
    <n v="0.16666666666666666"/>
    <n v="5"/>
    <n v="0"/>
    <n v="16"/>
  </r>
  <r>
    <x v="14"/>
    <s v="Center"/>
    <n v="34.629257029999998"/>
    <n v="-82.420311510000005"/>
    <d v="2017-06-23T00:00:00"/>
    <x v="2"/>
    <n v="40"/>
    <n v="0"/>
    <n v="18"/>
    <n v="5"/>
    <n v="6"/>
    <n v="12"/>
    <n v="81.28"/>
    <n v="94.8"/>
    <n v="93.76"/>
    <n v="87.52"/>
    <n v="89.339999999999989"/>
    <n v="6"/>
    <n v="7"/>
    <n v="5"/>
    <n v="1"/>
    <s v="."/>
    <s v="."/>
    <n v="6"/>
    <n v="2"/>
    <n v="4"/>
    <n v="1"/>
    <n v="5"/>
    <n v="6"/>
    <n v="0"/>
    <n v="0"/>
    <n v="0"/>
    <n v="0"/>
    <n v="0"/>
    <n v="0"/>
    <n v="0"/>
    <n v="0"/>
    <n v="0"/>
    <n v="2"/>
    <n v="0"/>
    <n v="1"/>
    <n v="0"/>
    <n v="28"/>
    <n v="9"/>
    <n v="3"/>
    <n v="1"/>
    <n v="1"/>
    <n v="0"/>
    <n v="2"/>
    <n v="2"/>
    <n v="0"/>
    <n v="0"/>
    <n v="0"/>
    <n v="0"/>
    <n v="0"/>
    <n v="0"/>
    <n v="0.5"/>
    <n v="4"/>
    <n v="2.5"/>
    <n v="4"/>
    <n v="2.75"/>
    <n v="55"/>
    <n v="-8"/>
    <n v="22"/>
    <n v="63"/>
    <n v="0.65079365079365081"/>
    <n v="48"/>
    <n v="-8"/>
    <n v="24"/>
    <n v="56"/>
    <n v="0.5714285714285714"/>
    <n v="56"/>
    <n v="14"/>
    <n v="20"/>
    <n v="42"/>
    <n v="0.52380952380952384"/>
    <n v="62"/>
    <n v="0"/>
    <n v="24"/>
    <n v="62"/>
    <n v="0.61290322580645162"/>
    <n v="55.75"/>
    <n v="0.58973374295954939"/>
    <n v="17.5"/>
    <n v="37.5"/>
    <x v="2"/>
    <n v="0"/>
    <n v="0"/>
    <n v="0"/>
    <n v="17.5"/>
    <n v="0.5"/>
    <n v="3.5"/>
    <n v="0"/>
    <n v="7.5"/>
    <n v="3.5000000000000003E-2"/>
    <n v="0"/>
    <n v="0.31818181818181818"/>
    <n v="1"/>
    <n v="3"/>
    <n v="2"/>
    <n v="37"/>
  </r>
  <r>
    <x v="14"/>
    <s v="N"/>
    <s v="."/>
    <s v="."/>
    <d v="2017-06-23T00:00:00"/>
    <x v="2"/>
    <n v="55"/>
    <n v="0"/>
    <n v="0"/>
    <n v="28"/>
    <n v="24"/>
    <n v="73"/>
    <n v="100"/>
    <n v="70.88"/>
    <n v="75.039999999999992"/>
    <n v="24.08"/>
    <n v="67.5"/>
    <n v="1"/>
    <n v="7"/>
    <n v="1"/>
    <n v="1"/>
    <s v="."/>
    <s v="."/>
    <n v="4"/>
    <n v="1"/>
    <n v="6"/>
    <n v="7"/>
    <n v="5"/>
    <n v="0"/>
    <n v="0"/>
    <n v="0"/>
    <n v="0"/>
    <n v="0"/>
    <n v="0"/>
    <n v="0"/>
    <n v="0"/>
    <n v="0"/>
    <n v="0"/>
    <n v="3"/>
    <n v="0"/>
    <n v="0"/>
    <n v="0"/>
    <n v="10"/>
    <n v="13"/>
    <n v="2"/>
    <n v="0"/>
    <n v="0"/>
    <n v="0"/>
    <n v="0"/>
    <n v="0"/>
    <n v="0"/>
    <n v="0"/>
    <n v="0"/>
    <n v="0"/>
    <n v="0"/>
    <n v="0"/>
    <n v="0.5"/>
    <n v="1"/>
    <n v="5"/>
    <n v="1.5"/>
    <n v="2"/>
    <n v="54"/>
    <n v="-4"/>
    <n v="28"/>
    <n v="58"/>
    <n v="0.51724137931034486"/>
    <n v="60"/>
    <n v="-6"/>
    <n v="32"/>
    <n v="66"/>
    <n v="0.51515151515151514"/>
    <n v="55"/>
    <n v="-4"/>
    <n v="25"/>
    <n v="59"/>
    <n v="0.57627118644067798"/>
    <s v="."/>
    <s v="."/>
    <s v="."/>
    <e v="#VALUE!"/>
    <e v="#VALUE!"/>
    <n v="61"/>
    <n v="0.536221360300846"/>
    <n v="0"/>
    <n v="37.5"/>
    <x v="3"/>
    <n v="0"/>
    <n v="0"/>
    <n v="0"/>
    <n v="3.5"/>
    <n v="0"/>
    <n v="17.5"/>
    <n v="37.5"/>
    <n v="7.5"/>
    <n v="0.55000000000000004"/>
    <n v="0"/>
    <n v="0"/>
    <n v="0"/>
    <n v="3"/>
    <n v="0"/>
    <n v="23"/>
  </r>
  <r>
    <x v="14"/>
    <s v="E"/>
    <s v="."/>
    <s v="."/>
    <d v="2017-06-23T00:00:00"/>
    <x v="2"/>
    <n v="140"/>
    <n v="0"/>
    <n v="4"/>
    <n v="6"/>
    <n v="1"/>
    <n v="0"/>
    <n v="95.84"/>
    <n v="93.76"/>
    <n v="98.96"/>
    <n v="100"/>
    <n v="97.14"/>
    <n v="5"/>
    <n v="9"/>
    <n v="3"/>
    <n v="3"/>
    <s v="."/>
    <s v="."/>
    <n v="5"/>
    <n v="3"/>
    <n v="3"/>
    <n v="1"/>
    <n v="7"/>
    <n v="5"/>
    <n v="0"/>
    <n v="0"/>
    <n v="0"/>
    <n v="2"/>
    <n v="0"/>
    <n v="0"/>
    <n v="2"/>
    <n v="2"/>
    <n v="6"/>
    <n v="3"/>
    <n v="0"/>
    <n v="0"/>
    <n v="0"/>
    <n v="24"/>
    <n v="3"/>
    <n v="1"/>
    <n v="2"/>
    <n v="1"/>
    <n v="0"/>
    <n v="1"/>
    <n v="0"/>
    <n v="0"/>
    <n v="0"/>
    <n v="0"/>
    <n v="0"/>
    <n v="0"/>
    <n v="0"/>
    <n v="5"/>
    <n v="4.5"/>
    <n v="7"/>
    <n v="3.5"/>
    <n v="5"/>
    <n v="60"/>
    <n v="0"/>
    <s v="."/>
    <n v="60"/>
    <s v="."/>
    <n v="40"/>
    <n v="-15"/>
    <s v="."/>
    <n v="55"/>
    <s v="."/>
    <s v="."/>
    <s v="."/>
    <s v="."/>
    <s v="."/>
    <n v="0.67391304347826086"/>
    <s v="."/>
    <s v="."/>
    <s v="."/>
    <e v="#VALUE!"/>
    <e v="#VALUE!"/>
    <n v="57.5"/>
    <n v="0.67391304347826086"/>
    <n v="7.5"/>
    <n v="85"/>
    <x v="5"/>
    <n v="1.5"/>
    <n v="0"/>
    <n v="0"/>
    <n v="7.5"/>
    <n v="1.5"/>
    <n v="1.5"/>
    <n v="0"/>
    <n v="37.5"/>
    <n v="1.4999999999999999E-2"/>
    <n v="0"/>
    <n v="8.1081081081081086E-2"/>
    <n v="0.5"/>
    <n v="9"/>
    <n v="3"/>
    <n v="27"/>
  </r>
  <r>
    <x v="14"/>
    <s v="S"/>
    <s v="."/>
    <s v="."/>
    <d v="2017-06-23T00:00:00"/>
    <x v="2"/>
    <n v="50"/>
    <n v="0"/>
    <n v="14"/>
    <n v="6"/>
    <n v="31"/>
    <n v="4"/>
    <n v="85.44"/>
    <n v="93.76"/>
    <n v="67.759999999999991"/>
    <n v="95.84"/>
    <n v="85.699999999999989"/>
    <n v="1"/>
    <n v="7"/>
    <n v="1"/>
    <n v="1"/>
    <s v="."/>
    <s v="."/>
    <n v="4"/>
    <n v="2"/>
    <n v="3"/>
    <n v="6"/>
    <n v="4"/>
    <n v="5"/>
    <n v="0"/>
    <n v="0"/>
    <n v="0"/>
    <n v="0"/>
    <n v="0"/>
    <n v="0"/>
    <n v="1"/>
    <n v="0"/>
    <n v="0"/>
    <n v="2"/>
    <n v="0"/>
    <n v="0"/>
    <n v="0"/>
    <n v="38"/>
    <n v="0"/>
    <n v="0"/>
    <n v="0"/>
    <n v="0"/>
    <n v="0"/>
    <n v="0"/>
    <n v="0"/>
    <n v="0"/>
    <n v="0"/>
    <n v="0"/>
    <n v="0"/>
    <n v="0"/>
    <n v="0"/>
    <n v="5.5"/>
    <n v="3.5"/>
    <n v="4"/>
    <n v="4"/>
    <n v="4.25"/>
    <n v="50"/>
    <n v="-10"/>
    <s v="."/>
    <n v="60"/>
    <s v="."/>
    <n v="42"/>
    <n v="-16"/>
    <n v="16"/>
    <n v="58"/>
    <n v="0.72413793103448276"/>
    <n v="62"/>
    <n v="4"/>
    <n v="35"/>
    <n v="58"/>
    <n v="0.39655172413793105"/>
    <s v="."/>
    <s v="."/>
    <s v="."/>
    <e v="#VALUE!"/>
    <n v="0.62264150943396224"/>
    <n v="58.666666666666664"/>
    <n v="0.58111038820212535"/>
    <n v="0"/>
    <n v="37.5"/>
    <x v="3"/>
    <n v="0"/>
    <n v="0"/>
    <n v="0"/>
    <n v="3.5"/>
    <n v="0.5"/>
    <n v="1.5"/>
    <n v="17.5"/>
    <n v="3.5"/>
    <n v="0.19"/>
    <n v="0"/>
    <n v="0"/>
    <n v="0"/>
    <n v="2"/>
    <n v="0"/>
    <n v="38"/>
  </r>
  <r>
    <x v="14"/>
    <s v="W"/>
    <s v="."/>
    <s v="."/>
    <d v="2017-06-23T00:00:00"/>
    <x v="2"/>
    <n v="50"/>
    <n v="0"/>
    <n v="8"/>
    <n v="4"/>
    <n v="16"/>
    <n v="3"/>
    <n v="91.68"/>
    <n v="95.84"/>
    <n v="83.36"/>
    <n v="96.88"/>
    <n v="91.94"/>
    <n v="6"/>
    <n v="7"/>
    <n v="2"/>
    <n v="1"/>
    <s v="."/>
    <s v="."/>
    <n v="6"/>
    <n v="2"/>
    <n v="5"/>
    <n v="7"/>
    <n v="6"/>
    <n v="7"/>
    <n v="0"/>
    <n v="0"/>
    <n v="0"/>
    <n v="0"/>
    <n v="0"/>
    <n v="0"/>
    <n v="0"/>
    <n v="0"/>
    <n v="0"/>
    <n v="1"/>
    <n v="1"/>
    <n v="0"/>
    <n v="1"/>
    <n v="32"/>
    <n v="2"/>
    <n v="0"/>
    <n v="0"/>
    <n v="0"/>
    <n v="0"/>
    <n v="0"/>
    <n v="1"/>
    <n v="0"/>
    <n v="0"/>
    <n v="0"/>
    <n v="0"/>
    <n v="0"/>
    <n v="0"/>
    <n v="4"/>
    <n v="3.5"/>
    <n v="3.5"/>
    <n v="0.75"/>
    <n v="2.9375"/>
    <n v="64"/>
    <n v="0"/>
    <n v="30"/>
    <n v="64"/>
    <n v="0.53125"/>
    <n v="56"/>
    <n v="-2"/>
    <n v="30"/>
    <n v="58"/>
    <n v="0.48275862068965519"/>
    <n v="70"/>
    <n v="0"/>
    <n v="32"/>
    <n v="70"/>
    <n v="0.54285714285714282"/>
    <s v="."/>
    <s v="."/>
    <s v="."/>
    <e v="#VALUE!"/>
    <e v="#VALUE!"/>
    <n v="64"/>
    <n v="0.51895525451559932"/>
    <n v="17.5"/>
    <n v="37.5"/>
    <x v="4"/>
    <n v="0"/>
    <n v="0"/>
    <n v="0"/>
    <n v="17.5"/>
    <n v="0.5"/>
    <n v="7.5"/>
    <n v="37.5"/>
    <n v="17.5"/>
    <n v="0.45"/>
    <n v="0"/>
    <n v="0.31818181818181818"/>
    <n v="1"/>
    <n v="3"/>
    <n v="0"/>
    <n v="34"/>
  </r>
  <r>
    <x v="15"/>
    <s v="Center"/>
    <n v="34.60905254"/>
    <n v="-81.584622940000003"/>
    <d v="2017-07-05T00:00:00"/>
    <x v="2"/>
    <n v="70"/>
    <n v="1"/>
    <n v="5"/>
    <n v="6"/>
    <n v="1"/>
    <n v="12"/>
    <n v="94.8"/>
    <n v="93.76"/>
    <n v="98.96"/>
    <n v="87.52"/>
    <n v="93.759999999999991"/>
    <n v="5"/>
    <n v="8"/>
    <n v="8"/>
    <n v="1"/>
    <s v="."/>
    <n v="5"/>
    <n v="6"/>
    <n v="1"/>
    <n v="5"/>
    <n v="6"/>
    <n v="8"/>
    <n v="0"/>
    <n v="0"/>
    <n v="0"/>
    <n v="0"/>
    <n v="0"/>
    <n v="0"/>
    <n v="0"/>
    <n v="0"/>
    <n v="0"/>
    <n v="0"/>
    <n v="1"/>
    <n v="2"/>
    <n v="0"/>
    <n v="0"/>
    <n v="28"/>
    <n v="35"/>
    <n v="70"/>
    <n v="3"/>
    <n v="1"/>
    <n v="0"/>
    <n v="2"/>
    <n v="0"/>
    <n v="0"/>
    <n v="0"/>
    <n v="0"/>
    <n v="0"/>
    <n v="0"/>
    <n v="0"/>
    <n v="2"/>
    <n v="3.75"/>
    <n v="1.75"/>
    <n v="3"/>
    <n v="2.625"/>
    <n v="75"/>
    <n v="-4"/>
    <n v="37"/>
    <n v="79"/>
    <n v="0.53164556962025311"/>
    <n v="72"/>
    <n v="-7"/>
    <n v="35"/>
    <n v="79"/>
    <n v="0.55696202531645567"/>
    <n v="69"/>
    <n v="-2"/>
    <n v="37"/>
    <n v="71"/>
    <n v="0.47887323943661969"/>
    <s v="."/>
    <s v="."/>
    <s v="."/>
    <e v="#VALUE!"/>
    <e v="#VALUE!"/>
    <n v="76.333333333333329"/>
    <n v="0.52249361145777617"/>
    <n v="7.5"/>
    <n v="62.5"/>
    <x v="9"/>
    <n v="0"/>
    <n v="0"/>
    <n v="7.5"/>
    <n v="17.5"/>
    <n v="0"/>
    <n v="7.5"/>
    <n v="17.5"/>
    <n v="62.5"/>
    <n v="0.25"/>
    <n v="7.4999999999999997E-2"/>
    <n v="0.10714285714285714"/>
    <n v="1"/>
    <n v="3"/>
    <n v="4"/>
    <n v="63"/>
  </r>
  <r>
    <x v="15"/>
    <s v="N"/>
    <s v="."/>
    <s v="."/>
    <d v="2017-07-05T00:00:00"/>
    <x v="2"/>
    <n v="120"/>
    <n v="1"/>
    <n v="5"/>
    <n v="0"/>
    <n v="0"/>
    <n v="2"/>
    <n v="94.8"/>
    <n v="100"/>
    <n v="100"/>
    <n v="97.92"/>
    <n v="98.18"/>
    <n v="8"/>
    <n v="7"/>
    <n v="6"/>
    <n v="1"/>
    <s v="."/>
    <s v="."/>
    <n v="6"/>
    <n v="1"/>
    <n v="7"/>
    <n v="7"/>
    <n v="7"/>
    <n v="0"/>
    <n v="0"/>
    <n v="0"/>
    <n v="0"/>
    <n v="1"/>
    <n v="0"/>
    <n v="0"/>
    <n v="1"/>
    <n v="0"/>
    <n v="0"/>
    <n v="0"/>
    <n v="2"/>
    <n v="1"/>
    <n v="0"/>
    <n v="28"/>
    <n v="16"/>
    <n v="13"/>
    <n v="2"/>
    <n v="4"/>
    <n v="2"/>
    <n v="0"/>
    <n v="5"/>
    <n v="1"/>
    <n v="2"/>
    <n v="0"/>
    <n v="0"/>
    <n v="0"/>
    <n v="0"/>
    <n v="1.75"/>
    <n v="0.5"/>
    <n v="1.75"/>
    <n v="1.5"/>
    <n v="1.375"/>
    <n v="79"/>
    <n v="0"/>
    <n v="47"/>
    <n v="79"/>
    <n v="0.4050632911392405"/>
    <n v="67"/>
    <n v="-2"/>
    <n v="40"/>
    <n v="69"/>
    <n v="0.42028985507246375"/>
    <n v="75"/>
    <n v="-2"/>
    <n v="35"/>
    <n v="77"/>
    <n v="0.54545454545454541"/>
    <s v="."/>
    <s v="."/>
    <s v="."/>
    <e v="#VALUE!"/>
    <e v="#VALUE!"/>
    <n v="75"/>
    <n v="0.45693589722208322"/>
    <n v="62.5"/>
    <n v="37.5"/>
    <x v="7"/>
    <n v="0"/>
    <n v="0"/>
    <n v="0"/>
    <n v="17.5"/>
    <n v="0"/>
    <n v="37.5"/>
    <n v="37.5"/>
    <n v="37.5"/>
    <n v="0.75"/>
    <n v="0"/>
    <n v="0.625"/>
    <n v="1"/>
    <n v="3"/>
    <n v="6"/>
    <n v="44"/>
  </r>
  <r>
    <x v="15"/>
    <s v="E"/>
    <s v="."/>
    <s v="."/>
    <d v="2017-07-05T00:00:00"/>
    <x v="2"/>
    <n v="60"/>
    <n v="2"/>
    <n v="19"/>
    <n v="16"/>
    <n v="27"/>
    <n v="22"/>
    <n v="80.239999999999995"/>
    <n v="83.36"/>
    <n v="71.92"/>
    <n v="77.12"/>
    <n v="78.16"/>
    <n v="1"/>
    <n v="8"/>
    <n v="6"/>
    <n v="1"/>
    <s v="."/>
    <s v="."/>
    <n v="7"/>
    <n v="1"/>
    <n v="7"/>
    <n v="7"/>
    <n v="6"/>
    <n v="0"/>
    <n v="0"/>
    <n v="0"/>
    <n v="0"/>
    <n v="0"/>
    <n v="0"/>
    <n v="0"/>
    <n v="0"/>
    <n v="0"/>
    <n v="0"/>
    <n v="0"/>
    <n v="1"/>
    <n v="1"/>
    <n v="0"/>
    <n v="25"/>
    <n v="23"/>
    <n v="15"/>
    <n v="1"/>
    <n v="0"/>
    <n v="0"/>
    <n v="1"/>
    <n v="0"/>
    <n v="0"/>
    <n v="0"/>
    <n v="0"/>
    <n v="0"/>
    <n v="0"/>
    <n v="0"/>
    <n v="1.25"/>
    <n v="1.25"/>
    <n v="1"/>
    <n v="3"/>
    <n v="1.625"/>
    <n v="63"/>
    <n v="-7"/>
    <n v="31"/>
    <n v="70"/>
    <n v="0.55714285714285716"/>
    <n v="62"/>
    <n v="-4"/>
    <n v="32"/>
    <n v="66"/>
    <n v="0.51515151515151514"/>
    <n v="60"/>
    <n v="-9"/>
    <n v="27"/>
    <n v="69"/>
    <n v="0.60869565217391308"/>
    <s v="."/>
    <s v="."/>
    <s v="."/>
    <e v="#VALUE!"/>
    <e v="#VALUE!"/>
    <n v="68.333333333333329"/>
    <n v="0.56033000815609513"/>
    <n v="0"/>
    <n v="62.5"/>
    <x v="7"/>
    <n v="0"/>
    <n v="0"/>
    <n v="0"/>
    <n v="37.5"/>
    <n v="0"/>
    <n v="37.5"/>
    <n v="37.5"/>
    <n v="17.5"/>
    <n v="0.75"/>
    <n v="0"/>
    <n v="0"/>
    <n v="1"/>
    <n v="2"/>
    <n v="1"/>
    <n v="48"/>
  </r>
  <r>
    <x v="15"/>
    <s v="S"/>
    <s v="."/>
    <s v="."/>
    <d v="2017-07-05T00:00:00"/>
    <x v="2"/>
    <n v="55"/>
    <n v="0"/>
    <n v="23"/>
    <n v="6"/>
    <n v="12"/>
    <n v="13"/>
    <n v="76.08"/>
    <n v="93.76"/>
    <n v="87.52"/>
    <n v="86.48"/>
    <n v="85.960000000000008"/>
    <n v="1"/>
    <n v="9"/>
    <n v="6"/>
    <n v="1"/>
    <s v="."/>
    <s v="."/>
    <n v="7"/>
    <n v="1"/>
    <n v="8"/>
    <n v="8"/>
    <n v="6"/>
    <n v="0"/>
    <n v="0"/>
    <n v="0"/>
    <n v="0"/>
    <n v="0"/>
    <n v="0"/>
    <n v="0"/>
    <n v="0"/>
    <n v="0"/>
    <n v="0"/>
    <n v="1"/>
    <n v="1"/>
    <n v="1"/>
    <n v="0"/>
    <n v="49"/>
    <n v="34"/>
    <n v="6"/>
    <n v="0"/>
    <n v="0"/>
    <n v="0"/>
    <n v="0"/>
    <n v="0"/>
    <n v="0"/>
    <n v="0"/>
    <n v="0"/>
    <n v="0"/>
    <n v="0"/>
    <n v="0"/>
    <n v="4.5"/>
    <n v="0.75"/>
    <n v="0.75"/>
    <n v="1"/>
    <n v="1.75"/>
    <n v="68"/>
    <n v="-5"/>
    <n v="21"/>
    <n v="73"/>
    <n v="0.71232876712328763"/>
    <n v="70"/>
    <n v="-4"/>
    <n v="35"/>
    <n v="74"/>
    <n v="0.52702702702702697"/>
    <n v="65"/>
    <n v="-4"/>
    <n v="34"/>
    <n v="69"/>
    <n v="0.50724637681159424"/>
    <s v="."/>
    <s v="."/>
    <s v="."/>
    <e v="#VALUE!"/>
    <e v="#VALUE!"/>
    <n v="72"/>
    <n v="0.58220072365396958"/>
    <n v="0"/>
    <n v="85"/>
    <x v="7"/>
    <n v="0"/>
    <n v="0"/>
    <n v="0"/>
    <n v="37.5"/>
    <n v="0"/>
    <n v="62.5"/>
    <n v="62.5"/>
    <n v="17.5"/>
    <n v="1.25"/>
    <n v="0"/>
    <n v="0"/>
    <n v="1"/>
    <n v="3"/>
    <n v="0"/>
    <n v="83"/>
  </r>
  <r>
    <x v="15"/>
    <s v="W"/>
    <s v="."/>
    <s v="."/>
    <d v="2017-07-05T00:00:00"/>
    <x v="2"/>
    <n v="60"/>
    <n v="0"/>
    <n v="12"/>
    <n v="30"/>
    <n v="15"/>
    <n v="12"/>
    <n v="87.52"/>
    <n v="68.8"/>
    <n v="84.4"/>
    <n v="87.52"/>
    <n v="82.06"/>
    <n v="5"/>
    <n v="8"/>
    <n v="7"/>
    <n v="1"/>
    <s v="."/>
    <s v="."/>
    <n v="7"/>
    <n v="1"/>
    <n v="6"/>
    <n v="6"/>
    <n v="7"/>
    <n v="2"/>
    <n v="0"/>
    <n v="0"/>
    <n v="0"/>
    <n v="0"/>
    <n v="0"/>
    <n v="0"/>
    <n v="0"/>
    <n v="0"/>
    <n v="0"/>
    <n v="0"/>
    <n v="3"/>
    <n v="2"/>
    <n v="0"/>
    <n v="34"/>
    <n v="32"/>
    <n v="53"/>
    <n v="5"/>
    <n v="2"/>
    <n v="2"/>
    <n v="0"/>
    <n v="0"/>
    <n v="0"/>
    <n v="0"/>
    <n v="0"/>
    <n v="0"/>
    <n v="0"/>
    <n v="0"/>
    <n v="1"/>
    <n v="1"/>
    <n v="2"/>
    <n v="1.25"/>
    <n v="1.3125"/>
    <n v="63"/>
    <n v="-7"/>
    <n v="27"/>
    <n v="70"/>
    <n v="0.61428571428571432"/>
    <n v="70"/>
    <n v="-2"/>
    <n v="40"/>
    <n v="72"/>
    <n v="0.44444444444444442"/>
    <n v="64"/>
    <n v="-1"/>
    <n v="34"/>
    <n v="65"/>
    <n v="0.47692307692307695"/>
    <s v="."/>
    <s v="."/>
    <s v="."/>
    <e v="#VALUE!"/>
    <e v="#VALUE!"/>
    <n v="69"/>
    <n v="0.51188441188441192"/>
    <n v="7.5"/>
    <n v="62.5"/>
    <x v="1"/>
    <n v="0"/>
    <n v="0"/>
    <n v="0"/>
    <n v="37.5"/>
    <n v="0"/>
    <n v="17.5"/>
    <n v="17.5"/>
    <n v="37.5"/>
    <n v="0.35"/>
    <n v="0"/>
    <n v="0.10714285714285714"/>
    <n v="1"/>
    <n v="5"/>
    <n v="7"/>
    <n v="66"/>
  </r>
  <r>
    <x v="16"/>
    <s v="Center"/>
    <n v="34.604718679999998"/>
    <n v="-81.592004380000006"/>
    <d v="2017-07-05T00:00:00"/>
    <x v="2"/>
    <n v="65"/>
    <n v="0"/>
    <n v="34"/>
    <n v="30"/>
    <n v="24"/>
    <n v="26"/>
    <n v="64.64"/>
    <n v="68.8"/>
    <n v="75.039999999999992"/>
    <n v="72.960000000000008"/>
    <n v="70.36"/>
    <n v="4"/>
    <n v="7"/>
    <n v="5"/>
    <n v="1"/>
    <n v="7"/>
    <s v="."/>
    <n v="6"/>
    <n v="1"/>
    <n v="7"/>
    <n v="9"/>
    <n v="7"/>
    <n v="1"/>
    <n v="0"/>
    <n v="0"/>
    <n v="0"/>
    <n v="0"/>
    <n v="0"/>
    <n v="0"/>
    <n v="0"/>
    <n v="0"/>
    <n v="1"/>
    <n v="1"/>
    <n v="0"/>
    <n v="0"/>
    <n v="0"/>
    <n v="48"/>
    <n v="35"/>
    <n v="15"/>
    <n v="5"/>
    <n v="4"/>
    <n v="0"/>
    <n v="0"/>
    <n v="0"/>
    <n v="0"/>
    <n v="0"/>
    <n v="0"/>
    <n v="0"/>
    <n v="0"/>
    <n v="0"/>
    <n v="0.5"/>
    <n v="3"/>
    <n v="0.75"/>
    <n v="1.75"/>
    <n v="1.5"/>
    <n v="60"/>
    <n v="0"/>
    <n v="36"/>
    <n v="60"/>
    <n v="0.4"/>
    <n v="68"/>
    <n v="0"/>
    <n v="42"/>
    <n v="68"/>
    <n v="0.38235294117647056"/>
    <n v="57"/>
    <n v="-3"/>
    <n v="29"/>
    <n v="60"/>
    <n v="0.51666666666666672"/>
    <s v="."/>
    <s v="."/>
    <s v="."/>
    <e v="#VALUE!"/>
    <e v="#VALUE!"/>
    <n v="62.666666666666664"/>
    <n v="0.43300653594771243"/>
    <n v="3.5"/>
    <n v="37.5"/>
    <x v="2"/>
    <n v="0"/>
    <n v="37.5"/>
    <n v="0"/>
    <n v="17.5"/>
    <n v="0"/>
    <n v="37.5"/>
    <n v="85"/>
    <n v="37.5"/>
    <n v="1.2250000000000001"/>
    <n v="0.375"/>
    <n v="8.5365853658536592E-2"/>
    <n v="1"/>
    <n v="2"/>
    <n v="9"/>
    <n v="83"/>
  </r>
  <r>
    <x v="16"/>
    <s v="N"/>
    <s v="."/>
    <s v="."/>
    <d v="2017-07-05T00:00:00"/>
    <x v="2"/>
    <n v="130"/>
    <n v="1"/>
    <n v="0"/>
    <n v="0"/>
    <n v="0"/>
    <n v="0"/>
    <n v="100"/>
    <n v="100"/>
    <n v="100"/>
    <n v="100"/>
    <n v="100"/>
    <n v="9"/>
    <n v="6"/>
    <n v="1"/>
    <n v="1"/>
    <s v="."/>
    <s v="."/>
    <n v="3"/>
    <n v="2"/>
    <n v="1"/>
    <n v="1"/>
    <n v="1"/>
    <n v="10"/>
    <n v="0"/>
    <n v="0"/>
    <n v="0"/>
    <n v="0"/>
    <n v="0"/>
    <n v="0"/>
    <n v="1"/>
    <n v="0"/>
    <n v="1"/>
    <n v="0"/>
    <n v="1"/>
    <n v="0"/>
    <n v="0"/>
    <n v="13"/>
    <n v="1"/>
    <n v="0"/>
    <n v="0"/>
    <n v="0"/>
    <n v="0"/>
    <n v="6"/>
    <n v="6"/>
    <n v="2"/>
    <n v="1"/>
    <n v="0"/>
    <n v="0"/>
    <n v="0"/>
    <n v="0"/>
    <n v="1"/>
    <n v="1.75"/>
    <n v="3"/>
    <n v="1.75"/>
    <n v="1.875"/>
    <n v="64"/>
    <n v="-4"/>
    <n v="40"/>
    <n v="68"/>
    <n v="0.41176470588235292"/>
    <n v="71"/>
    <n v="0"/>
    <n v="50"/>
    <n v="71"/>
    <n v="0.29577464788732394"/>
    <n v="74"/>
    <n v="4"/>
    <n v="48"/>
    <n v="70"/>
    <n v="0.31428571428571428"/>
    <s v="."/>
    <s v="."/>
    <s v="."/>
    <e v="#VALUE!"/>
    <e v="#VALUE!"/>
    <n v="69.666666666666671"/>
    <n v="0.34060835601846368"/>
    <n v="85"/>
    <n v="17.5"/>
    <x v="3"/>
    <n v="0"/>
    <n v="0"/>
    <n v="0"/>
    <n v="1.5"/>
    <n v="0.5"/>
    <n v="0"/>
    <n v="0"/>
    <n v="0"/>
    <n v="0"/>
    <n v="0"/>
    <n v="0.82926829268292679"/>
    <n v="0"/>
    <n v="2"/>
    <n v="0"/>
    <n v="14"/>
  </r>
  <r>
    <x v="16"/>
    <s v="E"/>
    <s v="."/>
    <s v="."/>
    <d v="2017-07-05T00:00:00"/>
    <x v="2"/>
    <n v="80"/>
    <n v="2"/>
    <n v="30"/>
    <n v="28"/>
    <n v="4"/>
    <n v="19"/>
    <n v="68.8"/>
    <n v="70.88"/>
    <n v="95.84"/>
    <n v="80.239999999999995"/>
    <n v="78.94"/>
    <n v="1"/>
    <n v="8"/>
    <n v="7"/>
    <n v="1"/>
    <s v="."/>
    <s v="."/>
    <n v="9"/>
    <n v="1"/>
    <n v="2"/>
    <n v="7"/>
    <n v="7"/>
    <n v="0"/>
    <n v="0"/>
    <n v="0"/>
    <n v="0"/>
    <n v="0"/>
    <n v="0"/>
    <n v="0"/>
    <n v="0"/>
    <n v="0"/>
    <n v="1"/>
    <n v="2"/>
    <n v="0"/>
    <n v="0"/>
    <n v="0"/>
    <n v="95"/>
    <n v="55"/>
    <n v="18"/>
    <n v="2"/>
    <n v="2"/>
    <n v="1"/>
    <n v="0"/>
    <n v="0"/>
    <n v="0"/>
    <n v="0"/>
    <n v="0"/>
    <n v="0"/>
    <n v="0"/>
    <n v="0"/>
    <n v="1.5"/>
    <n v="3.5"/>
    <n v="5"/>
    <n v="4"/>
    <n v="3.5"/>
    <n v="72"/>
    <n v="-2"/>
    <n v="33"/>
    <n v="74"/>
    <n v="0.55405405405405406"/>
    <n v="62"/>
    <n v="-2"/>
    <n v="31"/>
    <n v="64"/>
    <n v="0.515625"/>
    <n v="62"/>
    <n v="-5"/>
    <n v="33"/>
    <n v="67"/>
    <n v="0.5074626865671642"/>
    <s v="."/>
    <s v="."/>
    <s v="."/>
    <e v="#VALUE!"/>
    <e v="#VALUE!"/>
    <n v="68.333333333333329"/>
    <n v="0.52571391354040609"/>
    <n v="0"/>
    <n v="62.5"/>
    <x v="1"/>
    <n v="0"/>
    <n v="0"/>
    <n v="0"/>
    <n v="85"/>
    <n v="0"/>
    <n v="0.5"/>
    <n v="37.5"/>
    <n v="37.5"/>
    <n v="0.38"/>
    <n v="0"/>
    <n v="0"/>
    <n v="1"/>
    <n v="3"/>
    <n v="4"/>
    <n v="150"/>
  </r>
  <r>
    <x v="16"/>
    <s v="S"/>
    <s v="."/>
    <s v="."/>
    <d v="2017-07-05T00:00:00"/>
    <x v="2"/>
    <n v="60"/>
    <n v="1"/>
    <n v="16"/>
    <n v="21"/>
    <n v="14"/>
    <n v="19"/>
    <n v="83.36"/>
    <n v="78.16"/>
    <n v="85.44"/>
    <n v="80.239999999999995"/>
    <n v="81.8"/>
    <n v="4"/>
    <n v="7"/>
    <n v="7"/>
    <n v="1"/>
    <s v="."/>
    <s v="."/>
    <n v="6"/>
    <n v="2"/>
    <n v="4"/>
    <n v="7"/>
    <n v="7"/>
    <n v="8"/>
    <n v="0"/>
    <n v="0"/>
    <n v="0"/>
    <n v="0"/>
    <n v="0"/>
    <n v="0"/>
    <n v="0"/>
    <n v="0"/>
    <n v="0"/>
    <n v="3"/>
    <n v="0"/>
    <n v="0"/>
    <n v="0"/>
    <n v="75"/>
    <n v="30"/>
    <n v="35"/>
    <n v="0"/>
    <n v="0"/>
    <n v="0"/>
    <n v="0"/>
    <n v="0"/>
    <n v="0"/>
    <n v="0"/>
    <n v="0"/>
    <n v="0"/>
    <n v="0"/>
    <n v="0"/>
    <n v="1"/>
    <n v="2"/>
    <n v="2"/>
    <n v="2.75"/>
    <n v="1.9375"/>
    <n v="52"/>
    <n v="-7"/>
    <n v="25"/>
    <n v="59"/>
    <n v="0.57627118644067798"/>
    <n v="67"/>
    <n v="-1"/>
    <n v="37"/>
    <n v="68"/>
    <n v="0.45588235294117646"/>
    <n v="60"/>
    <n v="-4"/>
    <n v="34"/>
    <n v="64"/>
    <n v="0.46875"/>
    <s v="."/>
    <s v="."/>
    <s v="."/>
    <e v="#VALUE!"/>
    <e v="#VALUE!"/>
    <n v="63.666666666666664"/>
    <n v="0.5003011797939515"/>
    <n v="3.5"/>
    <n v="37.5"/>
    <x v="1"/>
    <n v="0"/>
    <n v="0"/>
    <n v="0"/>
    <n v="17.5"/>
    <n v="0.5"/>
    <n v="3.5"/>
    <n v="37.5"/>
    <n v="37.5"/>
    <n v="0.41"/>
    <n v="0"/>
    <n v="8.5365853658536592E-2"/>
    <n v="1"/>
    <n v="3"/>
    <n v="0"/>
    <n v="105"/>
  </r>
  <r>
    <x v="16"/>
    <s v="W"/>
    <s v="."/>
    <s v="."/>
    <d v="2017-07-05T00:00:00"/>
    <x v="2"/>
    <n v="80"/>
    <n v="0"/>
    <n v="15"/>
    <n v="23"/>
    <n v="16"/>
    <n v="12"/>
    <n v="84.4"/>
    <n v="76.08"/>
    <n v="83.36"/>
    <n v="87.52"/>
    <n v="82.84"/>
    <n v="1"/>
    <n v="7"/>
    <n v="6"/>
    <n v="1"/>
    <s v="."/>
    <n v="6"/>
    <n v="6"/>
    <n v="1"/>
    <n v="3"/>
    <n v="6"/>
    <n v="7"/>
    <n v="1"/>
    <n v="0"/>
    <n v="0"/>
    <n v="0"/>
    <n v="0"/>
    <n v="0"/>
    <n v="0"/>
    <n v="0"/>
    <n v="0"/>
    <n v="1"/>
    <n v="3"/>
    <n v="0"/>
    <n v="0"/>
    <n v="0"/>
    <n v="10"/>
    <n v="12"/>
    <n v="19"/>
    <n v="5"/>
    <n v="1"/>
    <n v="0"/>
    <n v="0"/>
    <n v="0"/>
    <n v="0"/>
    <n v="0"/>
    <n v="0"/>
    <n v="0"/>
    <n v="0"/>
    <n v="0"/>
    <n v="0.25"/>
    <n v="1"/>
    <n v="1.25"/>
    <n v="1.5"/>
    <n v="1"/>
    <n v="67"/>
    <n v="-3"/>
    <n v="34"/>
    <n v="70"/>
    <n v="0.51428571428571423"/>
    <n v="50"/>
    <n v="-8"/>
    <n v="22"/>
    <n v="58"/>
    <n v="0.62068965517241381"/>
    <n v="64"/>
    <n v="-3"/>
    <n v="36"/>
    <n v="67"/>
    <n v="0.46268656716417911"/>
    <s v="."/>
    <s v="."/>
    <s v="."/>
    <e v="#VALUE!"/>
    <e v="#VALUE!"/>
    <n v="65"/>
    <n v="0.53255397887410238"/>
    <n v="0"/>
    <n v="37.5"/>
    <x v="7"/>
    <n v="0"/>
    <n v="0"/>
    <n v="17.5"/>
    <n v="17.5"/>
    <n v="0"/>
    <n v="1.5"/>
    <n v="17.5"/>
    <n v="37.5"/>
    <n v="0.19"/>
    <n v="0.17499999999999999"/>
    <n v="0"/>
    <n v="1"/>
    <n v="4"/>
    <n v="6"/>
    <n v="22"/>
  </r>
  <r>
    <x v="17"/>
    <s v="Center"/>
    <n v="33.752648929999999"/>
    <n v="-81.97366839"/>
    <d v="2017-06-27T00:00:00"/>
    <x v="1"/>
    <n v="55"/>
    <n v="0"/>
    <n v="5"/>
    <n v="2"/>
    <n v="3"/>
    <n v="6"/>
    <n v="94.8"/>
    <n v="97.92"/>
    <n v="96.88"/>
    <n v="93.76"/>
    <n v="95.84"/>
    <n v="1"/>
    <n v="8"/>
    <n v="8"/>
    <n v="1"/>
    <s v="."/>
    <s v="."/>
    <n v="5"/>
    <n v="1"/>
    <n v="5"/>
    <n v="8"/>
    <n v="7"/>
    <n v="20"/>
    <n v="2"/>
    <n v="0"/>
    <n v="0"/>
    <n v="0"/>
    <n v="0"/>
    <n v="0"/>
    <n v="0"/>
    <n v="0"/>
    <n v="0"/>
    <n v="0"/>
    <n v="2"/>
    <n v="1"/>
    <n v="0"/>
    <n v="35"/>
    <n v="90"/>
    <n v="130"/>
    <n v="15"/>
    <n v="8"/>
    <n v="0"/>
    <n v="0"/>
    <n v="0"/>
    <n v="0"/>
    <n v="0"/>
    <n v="0"/>
    <n v="0"/>
    <n v="0"/>
    <n v="0"/>
    <n v="2.25"/>
    <n v="1.75"/>
    <n v="2"/>
    <n v="1.5"/>
    <n v="1.875"/>
    <n v="72"/>
    <n v="-4"/>
    <n v="40"/>
    <n v="76"/>
    <n v="0.47368421052631576"/>
    <n v="68"/>
    <n v="-5"/>
    <n v="73"/>
    <n v="73"/>
    <n v="0"/>
    <n v="76"/>
    <n v="-5"/>
    <n v="55"/>
    <n v="81"/>
    <n v="0.32098765432098764"/>
    <s v="."/>
    <s v="."/>
    <s v="."/>
    <e v="#VALUE!"/>
    <e v="#VALUE!"/>
    <n v="76.666666666666671"/>
    <n v="0.26489062161576782"/>
    <n v="0"/>
    <n v="62.5"/>
    <x v="9"/>
    <n v="0"/>
    <n v="0"/>
    <n v="0"/>
    <n v="7.5"/>
    <n v="0"/>
    <n v="7.5"/>
    <n v="62.5"/>
    <n v="37.5"/>
    <n v="0.7"/>
    <n v="0"/>
    <n v="0"/>
    <n v="1"/>
    <n v="3"/>
    <n v="23"/>
    <n v="125"/>
  </r>
  <r>
    <x v="17"/>
    <s v="N"/>
    <s v="."/>
    <s v="."/>
    <d v="2017-06-27T00:00:00"/>
    <x v="1"/>
    <n v="65"/>
    <n v="0"/>
    <n v="0"/>
    <n v="5"/>
    <n v="3"/>
    <n v="2"/>
    <n v="100"/>
    <n v="94.8"/>
    <n v="96.88"/>
    <n v="97.92"/>
    <n v="97.4"/>
    <n v="4"/>
    <n v="8"/>
    <n v="7"/>
    <n v="1"/>
    <s v="."/>
    <s v="."/>
    <n v="5"/>
    <n v="1"/>
    <n v="6"/>
    <n v="9"/>
    <n v="6"/>
    <n v="0"/>
    <n v="0"/>
    <n v="0"/>
    <n v="0"/>
    <n v="0"/>
    <n v="0"/>
    <n v="0"/>
    <n v="0"/>
    <n v="0"/>
    <n v="0"/>
    <n v="0"/>
    <n v="3"/>
    <n v="0"/>
    <n v="0"/>
    <n v="43"/>
    <n v="32"/>
    <n v="25"/>
    <n v="15"/>
    <n v="1"/>
    <n v="0"/>
    <n v="0"/>
    <n v="0"/>
    <n v="0"/>
    <n v="0"/>
    <n v="0"/>
    <n v="0"/>
    <n v="0"/>
    <n v="0"/>
    <n v="2.5"/>
    <n v="2"/>
    <n v="2.5"/>
    <n v="3.5"/>
    <n v="2.625"/>
    <n v="65"/>
    <n v="-4"/>
    <n v="35"/>
    <n v="69"/>
    <n v="0.49275362318840582"/>
    <n v="78"/>
    <n v="-6"/>
    <n v="58"/>
    <n v="84"/>
    <n v="0.30952380952380953"/>
    <n v="90"/>
    <n v="-5"/>
    <n v="65"/>
    <n v="95"/>
    <n v="0.31578947368421051"/>
    <s v="."/>
    <s v="."/>
    <s v="."/>
    <e v="#VALUE!"/>
    <e v="#VALUE!"/>
    <n v="82.666666666666671"/>
    <n v="0.37268896879880858"/>
    <n v="3.5"/>
    <n v="62.5"/>
    <x v="1"/>
    <n v="0"/>
    <n v="0"/>
    <n v="0"/>
    <n v="7.5"/>
    <n v="0"/>
    <n v="17.5"/>
    <n v="85"/>
    <n v="17.5"/>
    <n v="1.0249999999999999"/>
    <n v="0"/>
    <n v="5.3030303030303032E-2"/>
    <n v="1"/>
    <n v="3"/>
    <n v="16"/>
    <n v="75"/>
  </r>
  <r>
    <x v="17"/>
    <s v="E"/>
    <s v="."/>
    <s v="."/>
    <d v="2017-06-27T00:00:00"/>
    <x v="1"/>
    <n v="80"/>
    <n v="0"/>
    <n v="6"/>
    <n v="11"/>
    <n v="3"/>
    <n v="4"/>
    <n v="93.76"/>
    <n v="88.56"/>
    <n v="96.88"/>
    <n v="95.84"/>
    <n v="93.759999999999991"/>
    <n v="3"/>
    <n v="9"/>
    <n v="8"/>
    <n v="1"/>
    <s v="."/>
    <s v="."/>
    <n v="5"/>
    <n v="1"/>
    <n v="4"/>
    <n v="9"/>
    <n v="6"/>
    <n v="0"/>
    <n v="0"/>
    <n v="0"/>
    <n v="0"/>
    <n v="0"/>
    <n v="0"/>
    <n v="0"/>
    <n v="0"/>
    <n v="0"/>
    <n v="0"/>
    <n v="0"/>
    <n v="2"/>
    <n v="2"/>
    <n v="0"/>
    <n v="24"/>
    <n v="40"/>
    <n v="38"/>
    <n v="6"/>
    <n v="0"/>
    <n v="0"/>
    <n v="0"/>
    <n v="1"/>
    <n v="0"/>
    <n v="0"/>
    <n v="0"/>
    <n v="0"/>
    <n v="0"/>
    <n v="0"/>
    <n v="2.5"/>
    <n v="5"/>
    <n v="2"/>
    <n v="2"/>
    <n v="2.875"/>
    <n v="88"/>
    <n v="0"/>
    <n v="64"/>
    <n v="88"/>
    <n v="0.27272727272727271"/>
    <n v="73"/>
    <n v="0"/>
    <n v="58"/>
    <n v="73"/>
    <n v="0.20547945205479451"/>
    <n v="74"/>
    <n v="-4"/>
    <n v="55"/>
    <n v="78"/>
    <n v="0.29487179487179488"/>
    <s v="."/>
    <s v="."/>
    <s v="."/>
    <e v="#VALUE!"/>
    <e v="#VALUE!"/>
    <n v="79.666666666666671"/>
    <n v="0.25769283988462072"/>
    <n v="1.5"/>
    <n v="85"/>
    <x v="9"/>
    <n v="0"/>
    <n v="0"/>
    <n v="0"/>
    <n v="7.5"/>
    <n v="0"/>
    <n v="3.5"/>
    <n v="85"/>
    <n v="17.5"/>
    <n v="0.88500000000000001"/>
    <n v="0"/>
    <n v="1.7341040462427744E-2"/>
    <n v="1"/>
    <n v="4"/>
    <n v="6"/>
    <n v="64"/>
  </r>
  <r>
    <x v="17"/>
    <s v="S"/>
    <s v="."/>
    <s v="."/>
    <d v="2017-06-27T00:00:00"/>
    <x v="1"/>
    <n v="70"/>
    <n v="0"/>
    <n v="20"/>
    <n v="7"/>
    <n v="13"/>
    <n v="12"/>
    <n v="79.2"/>
    <n v="92.72"/>
    <n v="86.48"/>
    <n v="87.52"/>
    <n v="86.48"/>
    <n v="5"/>
    <n v="7"/>
    <n v="5"/>
    <n v="1"/>
    <s v="."/>
    <s v="."/>
    <n v="6"/>
    <n v="1"/>
    <n v="8"/>
    <n v="7"/>
    <n v="2"/>
    <n v="0"/>
    <n v="0"/>
    <n v="0"/>
    <n v="0"/>
    <n v="0"/>
    <n v="0"/>
    <n v="0"/>
    <n v="0"/>
    <n v="0"/>
    <n v="0"/>
    <n v="0"/>
    <n v="0"/>
    <n v="2"/>
    <n v="1"/>
    <n v="18"/>
    <n v="30"/>
    <n v="14"/>
    <n v="3"/>
    <n v="2"/>
    <n v="2"/>
    <n v="0"/>
    <n v="0"/>
    <n v="0"/>
    <n v="0"/>
    <n v="0"/>
    <n v="0"/>
    <n v="0"/>
    <n v="0"/>
    <n v="2"/>
    <n v="1.5"/>
    <n v="3"/>
    <n v="1.5"/>
    <n v="2"/>
    <n v="75"/>
    <n v="-2"/>
    <n v="49"/>
    <n v="77"/>
    <n v="0.36363636363636365"/>
    <n v="69"/>
    <n v="-9"/>
    <n v="40"/>
    <n v="78"/>
    <n v="0.48717948717948717"/>
    <n v="62"/>
    <n v="-5"/>
    <n v="35"/>
    <n v="67"/>
    <n v="0.47761194029850745"/>
    <s v="."/>
    <s v="."/>
    <s v="."/>
    <e v="#VALUE!"/>
    <e v="#VALUE!"/>
    <n v="74"/>
    <n v="0.44280926370478607"/>
    <n v="7.5"/>
    <n v="37.5"/>
    <x v="2"/>
    <n v="0"/>
    <n v="0"/>
    <n v="0"/>
    <n v="17.5"/>
    <n v="0"/>
    <n v="62.5"/>
    <n v="37.5"/>
    <n v="0.5"/>
    <n v="1"/>
    <n v="0"/>
    <n v="0.16666666666666666"/>
    <n v="1"/>
    <n v="3"/>
    <n v="5"/>
    <n v="48"/>
  </r>
  <r>
    <x v="17"/>
    <s v="W"/>
    <s v="."/>
    <s v="."/>
    <d v="2017-06-27T00:00:00"/>
    <x v="1"/>
    <n v="100"/>
    <n v="0"/>
    <n v="14"/>
    <n v="6"/>
    <n v="7"/>
    <n v="1"/>
    <n v="85.44"/>
    <n v="93.76"/>
    <n v="92.72"/>
    <n v="98.96"/>
    <n v="92.719999999999985"/>
    <n v="1"/>
    <n v="8"/>
    <n v="4"/>
    <n v="1"/>
    <s v="."/>
    <s v="."/>
    <n v="4"/>
    <n v="1"/>
    <n v="8"/>
    <n v="7"/>
    <n v="1"/>
    <n v="28"/>
    <n v="1"/>
    <n v="0"/>
    <n v="0"/>
    <n v="0"/>
    <n v="0"/>
    <n v="0"/>
    <n v="0"/>
    <n v="0"/>
    <n v="0"/>
    <n v="5"/>
    <n v="0"/>
    <n v="0"/>
    <n v="0"/>
    <n v="13"/>
    <n v="19"/>
    <n v="9"/>
    <n v="2"/>
    <n v="0"/>
    <n v="0"/>
    <n v="0"/>
    <n v="0"/>
    <n v="0"/>
    <n v="0"/>
    <n v="0"/>
    <n v="0"/>
    <n v="0"/>
    <n v="0"/>
    <n v="1"/>
    <n v="2"/>
    <n v="2"/>
    <n v="1.25"/>
    <n v="1.5625"/>
    <n v="66"/>
    <n v="-5"/>
    <n v="45"/>
    <n v="71"/>
    <n v="0.36619718309859156"/>
    <n v="60"/>
    <n v="-9"/>
    <n v="28"/>
    <n v="69"/>
    <n v="0.59420289855072461"/>
    <n v="79"/>
    <n v="0"/>
    <n v="54"/>
    <n v="79"/>
    <n v="0.31645569620253167"/>
    <s v="."/>
    <s v="."/>
    <s v="."/>
    <e v="#VALUE!"/>
    <e v="#VALUE!"/>
    <n v="73"/>
    <n v="0.42561859261728258"/>
    <n v="0"/>
    <n v="62.5"/>
    <x v="6"/>
    <n v="0"/>
    <n v="0"/>
    <n v="0"/>
    <n v="3.5"/>
    <n v="0"/>
    <n v="62.5"/>
    <n v="37.5"/>
    <n v="0"/>
    <n v="1"/>
    <n v="0"/>
    <n v="0"/>
    <n v="1"/>
    <n v="5"/>
    <n v="2"/>
    <n v="32"/>
  </r>
  <r>
    <x v="18"/>
    <s v="Center"/>
    <n v="33.747182170000002"/>
    <n v="-81.945249630000006"/>
    <d v="2017-06-27T00:00:00"/>
    <x v="0"/>
    <n v="85"/>
    <n v="0"/>
    <n v="19"/>
    <n v="2"/>
    <n v="1"/>
    <n v="10"/>
    <n v="80.239999999999995"/>
    <n v="97.92"/>
    <n v="98.96"/>
    <n v="89.6"/>
    <n v="91.68"/>
    <n v="6"/>
    <n v="8"/>
    <n v="6"/>
    <n v="1"/>
    <s v="."/>
    <s v="."/>
    <n v="5"/>
    <n v="1"/>
    <n v="7"/>
    <n v="5"/>
    <n v="7"/>
    <n v="0"/>
    <n v="2"/>
    <n v="0"/>
    <n v="0"/>
    <n v="0"/>
    <n v="0"/>
    <n v="0"/>
    <n v="0"/>
    <n v="0"/>
    <n v="2"/>
    <n v="2"/>
    <n v="0"/>
    <n v="0"/>
    <n v="0"/>
    <n v="19"/>
    <n v="6"/>
    <n v="14"/>
    <n v="1"/>
    <n v="0"/>
    <n v="0"/>
    <n v="0"/>
    <n v="4"/>
    <n v="0"/>
    <n v="0"/>
    <n v="0"/>
    <n v="0"/>
    <n v="0"/>
    <n v="0"/>
    <n v="2.5"/>
    <n v="3.5"/>
    <n v="0.75"/>
    <n v="5.5"/>
    <n v="3.0625"/>
    <n v="55"/>
    <n v="-2"/>
    <n v="25"/>
    <n v="57"/>
    <n v="0.56140350877192979"/>
    <n v="50"/>
    <n v="-9"/>
    <n v="27"/>
    <n v="59"/>
    <n v="0.5423728813559322"/>
    <n v="66"/>
    <n v="5"/>
    <n v="42"/>
    <n v="61"/>
    <n v="0.31147540983606559"/>
    <s v="."/>
    <s v="."/>
    <s v="."/>
    <e v="#VALUE!"/>
    <e v="#VALUE!"/>
    <n v="59"/>
    <n v="0.47175059998797586"/>
    <n v="17.5"/>
    <n v="62.5"/>
    <x v="7"/>
    <n v="0"/>
    <n v="0"/>
    <n v="0"/>
    <n v="7.5"/>
    <n v="0"/>
    <n v="37.5"/>
    <n v="7.5"/>
    <n v="37.5"/>
    <n v="0.45"/>
    <n v="0"/>
    <n v="0.21875"/>
    <n v="1"/>
    <n v="4"/>
    <n v="1"/>
    <n v="25"/>
  </r>
  <r>
    <x v="18"/>
    <s v="N"/>
    <s v="."/>
    <s v="."/>
    <d v="2017-06-27T00:00:00"/>
    <x v="0"/>
    <n v="55"/>
    <n v="0"/>
    <n v="1"/>
    <n v="19"/>
    <n v="10"/>
    <n v="13"/>
    <n v="98.96"/>
    <n v="80.239999999999995"/>
    <n v="89.6"/>
    <n v="86.48"/>
    <n v="88.82"/>
    <n v="3"/>
    <n v="8"/>
    <n v="7"/>
    <n v="1"/>
    <n v="5"/>
    <s v="."/>
    <n v="6"/>
    <n v="2"/>
    <n v="7"/>
    <n v="5"/>
    <n v="6"/>
    <n v="4"/>
    <n v="1"/>
    <n v="0"/>
    <n v="0"/>
    <n v="0"/>
    <n v="0"/>
    <n v="0"/>
    <n v="0"/>
    <n v="0"/>
    <n v="0"/>
    <n v="4"/>
    <n v="0"/>
    <n v="0"/>
    <n v="0"/>
    <n v="25"/>
    <n v="35"/>
    <n v="60"/>
    <n v="9"/>
    <n v="1"/>
    <n v="2"/>
    <n v="0"/>
    <n v="0"/>
    <n v="0"/>
    <n v="0"/>
    <n v="0"/>
    <n v="0"/>
    <n v="0"/>
    <n v="0"/>
    <n v="3.5"/>
    <n v="4.5"/>
    <n v="3.5"/>
    <n v="2.5"/>
    <n v="3.5"/>
    <n v="63"/>
    <n v="-2"/>
    <n v="36"/>
    <n v="65"/>
    <n v="0.44615384615384618"/>
    <n v="72"/>
    <n v="5"/>
    <n v="32"/>
    <n v="67"/>
    <n v="0.52238805970149249"/>
    <n v="59"/>
    <n v="-6"/>
    <n v="37"/>
    <n v="65"/>
    <n v="0.43076923076923079"/>
    <s v="."/>
    <s v="."/>
    <s v="."/>
    <e v="#VALUE!"/>
    <e v="#VALUE!"/>
    <n v="65.666666666666671"/>
    <n v="0.46643704554152315"/>
    <n v="1.5"/>
    <n v="62.5"/>
    <x v="1"/>
    <n v="0"/>
    <n v="7.5"/>
    <n v="0"/>
    <n v="17.5"/>
    <n v="0.5"/>
    <n v="37.5"/>
    <n v="7.5"/>
    <n v="17.5"/>
    <n v="0.45"/>
    <n v="7.4999999999999997E-2"/>
    <n v="2.34375E-2"/>
    <n v="1"/>
    <n v="4"/>
    <n v="10"/>
    <n v="60"/>
  </r>
  <r>
    <x v="18"/>
    <s v="E"/>
    <s v="."/>
    <s v="."/>
    <d v="2017-06-27T00:00:00"/>
    <x v="0"/>
    <n v="80"/>
    <n v="0"/>
    <n v="15"/>
    <n v="2"/>
    <n v="14"/>
    <n v="9"/>
    <n v="84.4"/>
    <n v="97.92"/>
    <n v="85.44"/>
    <n v="90.64"/>
    <n v="89.6"/>
    <n v="1"/>
    <n v="7"/>
    <n v="6"/>
    <n v="1"/>
    <s v="."/>
    <s v="."/>
    <n v="4"/>
    <n v="2"/>
    <n v="6"/>
    <n v="5"/>
    <n v="3"/>
    <n v="5"/>
    <n v="2"/>
    <n v="0"/>
    <n v="0"/>
    <n v="0"/>
    <n v="0"/>
    <n v="2"/>
    <n v="0"/>
    <n v="0"/>
    <n v="3"/>
    <n v="0"/>
    <n v="0"/>
    <n v="0"/>
    <n v="0"/>
    <n v="14"/>
    <n v="15"/>
    <n v="20"/>
    <n v="2"/>
    <n v="1"/>
    <n v="0"/>
    <n v="0"/>
    <n v="0"/>
    <n v="0"/>
    <n v="0"/>
    <n v="0"/>
    <n v="0"/>
    <n v="0"/>
    <n v="0"/>
    <n v="2"/>
    <n v="1.5"/>
    <n v="2"/>
    <n v="4.5"/>
    <n v="2.5"/>
    <n v="49"/>
    <n v="-10"/>
    <n v="31"/>
    <n v="59"/>
    <n v="0.47457627118644069"/>
    <n v="51"/>
    <n v="-9"/>
    <n v="36"/>
    <n v="60"/>
    <n v="0.4"/>
    <n v="45"/>
    <n v="-8"/>
    <n v="25"/>
    <n v="53"/>
    <n v="0.52830188679245282"/>
    <s v="."/>
    <s v="."/>
    <s v="."/>
    <e v="#VALUE!"/>
    <e v="#VALUE!"/>
    <n v="57.333333333333336"/>
    <n v="0.46762605265963114"/>
    <n v="0"/>
    <n v="37.5"/>
    <x v="7"/>
    <n v="0"/>
    <n v="0"/>
    <n v="0"/>
    <n v="3.5"/>
    <n v="0.5"/>
    <n v="17.5"/>
    <n v="7.5"/>
    <n v="1.5"/>
    <n v="0.25"/>
    <n v="0"/>
    <n v="0"/>
    <n v="1"/>
    <n v="3"/>
    <n v="3"/>
    <n v="29"/>
  </r>
  <r>
    <x v="18"/>
    <s v="S"/>
    <s v="."/>
    <s v="."/>
    <d v="2017-06-27T00:00:00"/>
    <x v="0"/>
    <n v="60"/>
    <n v="0"/>
    <n v="5"/>
    <n v="60"/>
    <n v="52"/>
    <n v="22"/>
    <n v="94.8"/>
    <n v="37.599999999999994"/>
    <n v="45.92"/>
    <n v="77.12"/>
    <n v="63.86"/>
    <n v="1"/>
    <n v="6"/>
    <n v="5"/>
    <n v="1"/>
    <s v="."/>
    <s v="."/>
    <n v="3"/>
    <n v="2"/>
    <n v="5"/>
    <n v="8"/>
    <n v="1"/>
    <n v="4"/>
    <n v="1"/>
    <n v="0"/>
    <n v="0"/>
    <n v="0"/>
    <n v="0"/>
    <n v="0"/>
    <n v="0"/>
    <n v="4"/>
    <n v="2"/>
    <n v="0"/>
    <n v="0"/>
    <n v="0"/>
    <n v="0"/>
    <n v="12"/>
    <n v="5"/>
    <n v="4"/>
    <n v="0"/>
    <n v="0"/>
    <n v="0"/>
    <n v="0"/>
    <n v="0"/>
    <n v="0"/>
    <n v="0"/>
    <n v="0"/>
    <n v="0"/>
    <n v="0"/>
    <n v="0"/>
    <n v="4.5"/>
    <n v="5"/>
    <n v="2.5"/>
    <n v="6.5"/>
    <n v="4.625"/>
    <n v="51"/>
    <n v="-3"/>
    <n v="32"/>
    <n v="54"/>
    <n v="0.40740740740740738"/>
    <n v="53"/>
    <n v="-5"/>
    <n v="29"/>
    <n v="58"/>
    <n v="0.5"/>
    <n v="55"/>
    <n v="0"/>
    <n v="36"/>
    <n v="55"/>
    <n v="0.34545454545454546"/>
    <s v="."/>
    <s v="."/>
    <s v="."/>
    <e v="#VALUE!"/>
    <e v="#VALUE!"/>
    <n v="55.666666666666664"/>
    <n v="0.41762065095398432"/>
    <n v="0"/>
    <n v="17.5"/>
    <x v="2"/>
    <n v="0"/>
    <n v="0"/>
    <n v="0"/>
    <n v="1.5"/>
    <n v="0.5"/>
    <n v="7.5"/>
    <n v="62.5"/>
    <n v="0"/>
    <n v="0.7"/>
    <n v="0"/>
    <n v="0"/>
    <n v="1"/>
    <n v="2"/>
    <n v="0"/>
    <n v="17"/>
  </r>
  <r>
    <x v="18"/>
    <s v="W"/>
    <s v="."/>
    <s v="."/>
    <d v="2017-06-27T00:00:00"/>
    <x v="0"/>
    <n v="110"/>
    <n v="0"/>
    <n v="5"/>
    <n v="22"/>
    <n v="3"/>
    <n v="13"/>
    <n v="94.8"/>
    <n v="77.12"/>
    <n v="96.88"/>
    <n v="86.48"/>
    <n v="88.820000000000007"/>
    <n v="3"/>
    <n v="8"/>
    <n v="5"/>
    <n v="1"/>
    <s v="."/>
    <s v="."/>
    <n v="5"/>
    <n v="1"/>
    <n v="2"/>
    <n v="4"/>
    <n v="6"/>
    <n v="2"/>
    <n v="0"/>
    <n v="0"/>
    <n v="0"/>
    <n v="0"/>
    <n v="0"/>
    <n v="0"/>
    <n v="0"/>
    <n v="2"/>
    <n v="4"/>
    <n v="2"/>
    <n v="0"/>
    <n v="0"/>
    <n v="0"/>
    <n v="15"/>
    <n v="7"/>
    <n v="4"/>
    <n v="0"/>
    <n v="1"/>
    <n v="1"/>
    <n v="0"/>
    <n v="0"/>
    <n v="0"/>
    <n v="0"/>
    <n v="0"/>
    <n v="0"/>
    <n v="0"/>
    <n v="0"/>
    <n v="7.5"/>
    <n v="4.5"/>
    <n v="5"/>
    <n v="5.5"/>
    <n v="5.625"/>
    <n v="66"/>
    <n v="4"/>
    <n v="40"/>
    <n v="62"/>
    <n v="0.35483870967741937"/>
    <n v="61"/>
    <n v="2"/>
    <n v="39"/>
    <n v="59"/>
    <n v="0.33898305084745761"/>
    <n v="60"/>
    <n v="-2"/>
    <n v="32"/>
    <n v="62"/>
    <n v="0.4838709677419355"/>
    <s v="."/>
    <s v="."/>
    <s v="."/>
    <e v="#VALUE!"/>
    <e v="#VALUE!"/>
    <n v="61"/>
    <n v="0.3925642427556042"/>
    <n v="1.5"/>
    <n v="62.5"/>
    <x v="2"/>
    <n v="0"/>
    <n v="0"/>
    <n v="0"/>
    <n v="7.5"/>
    <n v="0"/>
    <n v="0.5"/>
    <n v="3.5"/>
    <n v="17.5"/>
    <n v="0.04"/>
    <n v="0"/>
    <n v="2.34375E-2"/>
    <n v="1"/>
    <n v="6"/>
    <n v="1"/>
    <n v="22"/>
  </r>
  <r>
    <x v="19"/>
    <s v="Center"/>
    <n v="33.753653839999998"/>
    <n v="-81.954346009999995"/>
    <d v="2017-06-27T00:00:00"/>
    <x v="2"/>
    <n v="70"/>
    <n v="0"/>
    <n v="4"/>
    <n v="23"/>
    <n v="29"/>
    <n v="20"/>
    <n v="95.84"/>
    <n v="76.08"/>
    <n v="69.84"/>
    <n v="79.2"/>
    <n v="80.240000000000009"/>
    <n v="6"/>
    <n v="7"/>
    <n v="5"/>
    <n v="3"/>
    <s v="."/>
    <s v="."/>
    <n v="5"/>
    <n v="6"/>
    <n v="5"/>
    <n v="3"/>
    <n v="1"/>
    <n v="25"/>
    <n v="14"/>
    <n v="4"/>
    <n v="0"/>
    <n v="0"/>
    <n v="0"/>
    <n v="1"/>
    <n v="0"/>
    <n v="0"/>
    <n v="3"/>
    <n v="0"/>
    <n v="0"/>
    <n v="0"/>
    <n v="0"/>
    <n v="28"/>
    <n v="22"/>
    <n v="6"/>
    <n v="2"/>
    <n v="0"/>
    <n v="1"/>
    <n v="0"/>
    <n v="0"/>
    <n v="0"/>
    <n v="0"/>
    <n v="0"/>
    <n v="0"/>
    <n v="0"/>
    <n v="0"/>
    <n v="3"/>
    <n v="2.5"/>
    <n v="2.5"/>
    <n v="0.5"/>
    <n v="2.125"/>
    <n v="53"/>
    <n v="-6"/>
    <n v="27"/>
    <n v="59"/>
    <n v="0.5423728813559322"/>
    <n v="40"/>
    <n v="-10"/>
    <n v="16"/>
    <n v="50"/>
    <n v="0.68"/>
    <n v="55"/>
    <n v="-4"/>
    <n v="35"/>
    <n v="59"/>
    <n v="0.40677966101694918"/>
    <s v="."/>
    <s v="."/>
    <s v="."/>
    <e v="#VALUE!"/>
    <e v="#VALUE!"/>
    <n v="56"/>
    <n v="0.54305084745762711"/>
    <n v="17.5"/>
    <n v="37.5"/>
    <x v="2"/>
    <n v="1.5"/>
    <n v="0"/>
    <n v="0"/>
    <n v="7.5"/>
    <n v="17.5"/>
    <n v="7.5"/>
    <n v="1.5"/>
    <n v="0"/>
    <n v="0.09"/>
    <n v="0"/>
    <n v="0.31818181818181818"/>
    <n v="0.83333333333333337"/>
    <n v="3"/>
    <n v="2"/>
    <n v="50"/>
  </r>
  <r>
    <x v="19"/>
    <s v="N"/>
    <s v="."/>
    <s v="."/>
    <d v="2017-06-27T00:00:00"/>
    <x v="2"/>
    <n v="85"/>
    <n v="0"/>
    <n v="15"/>
    <n v="51"/>
    <n v="18"/>
    <n v="14"/>
    <n v="84.4"/>
    <n v="46.96"/>
    <n v="81.28"/>
    <n v="85.44"/>
    <n v="74.52000000000001"/>
    <n v="2"/>
    <n v="7"/>
    <n v="5"/>
    <n v="1"/>
    <s v="."/>
    <s v="."/>
    <n v="7"/>
    <n v="1"/>
    <n v="4"/>
    <n v="7"/>
    <n v="1"/>
    <n v="2"/>
    <n v="0"/>
    <n v="0"/>
    <n v="0"/>
    <n v="0"/>
    <n v="0"/>
    <n v="0"/>
    <n v="0"/>
    <n v="0"/>
    <n v="5"/>
    <n v="0"/>
    <n v="0"/>
    <n v="0"/>
    <n v="0"/>
    <n v="51"/>
    <n v="45"/>
    <n v="8"/>
    <n v="1"/>
    <n v="0"/>
    <n v="1"/>
    <n v="0"/>
    <n v="0"/>
    <n v="0"/>
    <n v="0"/>
    <n v="0"/>
    <n v="0"/>
    <n v="0"/>
    <n v="0"/>
    <n v="3.5"/>
    <n v="3.5"/>
    <n v="0.75"/>
    <n v="1"/>
    <n v="2.1875"/>
    <n v="63"/>
    <n v="0"/>
    <n v="36"/>
    <n v="63"/>
    <n v="0.42857142857142855"/>
    <n v="43"/>
    <n v="-7"/>
    <n v="25"/>
    <n v="50"/>
    <n v="0.5"/>
    <n v="55"/>
    <n v="0"/>
    <n v="35"/>
    <n v="55"/>
    <n v="0.36363636363636365"/>
    <s v="."/>
    <s v="."/>
    <s v="."/>
    <e v="#VALUE!"/>
    <e v="#VALUE!"/>
    <n v="56"/>
    <n v="0.43073593073593069"/>
    <n v="0.5"/>
    <n v="37.5"/>
    <x v="2"/>
    <n v="0"/>
    <n v="0"/>
    <n v="0"/>
    <n v="37.5"/>
    <n v="0"/>
    <n v="3.5"/>
    <n v="37.5"/>
    <n v="0"/>
    <n v="0.41"/>
    <n v="0"/>
    <n v="1.3157894736842105E-2"/>
    <n v="1"/>
    <n v="5"/>
    <n v="1"/>
    <n v="96"/>
  </r>
  <r>
    <x v="19"/>
    <s v="E"/>
    <s v="."/>
    <s v="."/>
    <d v="2017-06-27T00:00:00"/>
    <x v="2"/>
    <n v="90"/>
    <n v="0"/>
    <n v="2"/>
    <n v="2"/>
    <n v="3"/>
    <n v="7"/>
    <n v="97.92"/>
    <n v="97.92"/>
    <n v="96.88"/>
    <n v="92.72"/>
    <n v="96.360000000000014"/>
    <n v="4"/>
    <n v="7"/>
    <n v="6"/>
    <n v="1"/>
    <s v="."/>
    <s v="."/>
    <n v="6"/>
    <n v="1"/>
    <n v="4"/>
    <n v="9"/>
    <n v="1"/>
    <n v="2"/>
    <n v="0"/>
    <n v="0"/>
    <n v="0"/>
    <n v="0"/>
    <n v="0"/>
    <n v="0"/>
    <n v="0"/>
    <n v="0"/>
    <n v="3"/>
    <n v="1"/>
    <n v="0"/>
    <n v="0"/>
    <n v="0"/>
    <n v="31"/>
    <n v="24"/>
    <n v="10"/>
    <n v="2"/>
    <n v="0"/>
    <n v="0"/>
    <n v="0"/>
    <n v="0"/>
    <n v="0"/>
    <n v="0"/>
    <n v="0"/>
    <n v="0"/>
    <n v="0"/>
    <n v="0"/>
    <n v="3.5"/>
    <n v="2"/>
    <n v="4"/>
    <n v="3"/>
    <n v="3.125"/>
    <n v="56"/>
    <n v="-6"/>
    <n v="36"/>
    <n v="62"/>
    <n v="0.41935483870967744"/>
    <n v="58"/>
    <n v="-5"/>
    <n v="34"/>
    <n v="63"/>
    <n v="0.46031746031746029"/>
    <n v="62"/>
    <n v="-2"/>
    <n v="34"/>
    <n v="64"/>
    <n v="0.46875"/>
    <s v="."/>
    <s v="."/>
    <s v="."/>
    <e v="#VALUE!"/>
    <e v="#VALUE!"/>
    <n v="63"/>
    <n v="0.44947409967571256"/>
    <n v="3.5"/>
    <n v="37.5"/>
    <x v="7"/>
    <n v="0"/>
    <n v="0"/>
    <n v="0"/>
    <n v="17.5"/>
    <n v="0"/>
    <n v="3.5"/>
    <n v="85"/>
    <n v="0"/>
    <n v="0.88500000000000001"/>
    <n v="0"/>
    <n v="8.5365853658536592E-2"/>
    <n v="1"/>
    <n v="4"/>
    <n v="2"/>
    <n v="55"/>
  </r>
  <r>
    <x v="19"/>
    <s v="S"/>
    <s v="."/>
    <s v="."/>
    <d v="2017-06-27T00:00:00"/>
    <x v="2"/>
    <n v="75"/>
    <n v="0"/>
    <n v="16"/>
    <n v="11"/>
    <n v="44"/>
    <n v="37"/>
    <n v="83.36"/>
    <n v="88.56"/>
    <n v="54.239999999999995"/>
    <n v="61.519999999999996"/>
    <n v="71.92"/>
    <n v="1"/>
    <n v="7"/>
    <n v="6"/>
    <n v="4"/>
    <s v="."/>
    <s v="."/>
    <n v="5"/>
    <n v="2"/>
    <n v="4"/>
    <n v="9"/>
    <n v="2"/>
    <n v="4"/>
    <n v="2"/>
    <n v="2"/>
    <n v="0"/>
    <n v="1"/>
    <n v="0"/>
    <n v="1"/>
    <n v="0"/>
    <n v="0"/>
    <n v="1"/>
    <n v="4"/>
    <n v="0"/>
    <n v="0"/>
    <n v="0"/>
    <n v="33"/>
    <n v="29"/>
    <n v="9"/>
    <n v="4"/>
    <n v="4"/>
    <n v="0"/>
    <n v="0"/>
    <n v="0"/>
    <n v="0"/>
    <n v="0"/>
    <n v="0"/>
    <n v="0"/>
    <n v="0"/>
    <n v="0"/>
    <n v="4.5"/>
    <n v="3.5"/>
    <n v="4.5"/>
    <n v="3.75"/>
    <n v="4.0625"/>
    <n v="56"/>
    <n v="0"/>
    <n v="32"/>
    <n v="56"/>
    <n v="0.42857142857142855"/>
    <n v="49"/>
    <n v="-5"/>
    <n v="20"/>
    <n v="54"/>
    <n v="0.62962962962962965"/>
    <n v="52"/>
    <n v="-8"/>
    <n v="22"/>
    <n v="60"/>
    <n v="0.6333333333333333"/>
    <s v="."/>
    <s v="."/>
    <s v="."/>
    <e v="#VALUE!"/>
    <e v="#VALUE!"/>
    <n v="56.666666666666664"/>
    <n v="0.56384479717813052"/>
    <n v="0"/>
    <n v="37.5"/>
    <x v="7"/>
    <n v="3.5"/>
    <n v="0"/>
    <n v="0"/>
    <n v="7.5"/>
    <n v="0.5"/>
    <n v="3.5"/>
    <n v="85"/>
    <n v="0.5"/>
    <n v="0.88500000000000001"/>
    <n v="0"/>
    <n v="0"/>
    <n v="0.83333333333333337"/>
    <n v="5"/>
    <n v="8"/>
    <n v="62"/>
  </r>
  <r>
    <x v="19"/>
    <s v="W"/>
    <s v="."/>
    <s v="."/>
    <d v="2017-06-27T00:00:00"/>
    <x v="2"/>
    <n v="100"/>
    <n v="0"/>
    <n v="18"/>
    <n v="4"/>
    <n v="0"/>
    <n v="10"/>
    <n v="81.28"/>
    <n v="95.84"/>
    <n v="100"/>
    <n v="89.6"/>
    <n v="91.68"/>
    <n v="7"/>
    <n v="8"/>
    <n v="7"/>
    <n v="1"/>
    <s v="."/>
    <s v="."/>
    <n v="8"/>
    <n v="1"/>
    <n v="4"/>
    <n v="6"/>
    <n v="2"/>
    <n v="0"/>
    <n v="0"/>
    <n v="0"/>
    <n v="0"/>
    <n v="0"/>
    <n v="0"/>
    <n v="0"/>
    <n v="0"/>
    <n v="1"/>
    <n v="3"/>
    <n v="0"/>
    <n v="0"/>
    <n v="0"/>
    <n v="0"/>
    <n v="24"/>
    <n v="78"/>
    <n v="38"/>
    <n v="11"/>
    <n v="3"/>
    <n v="0"/>
    <n v="6"/>
    <n v="1"/>
    <n v="0"/>
    <n v="0"/>
    <n v="0"/>
    <n v="0"/>
    <n v="0"/>
    <n v="0"/>
    <n v="2"/>
    <n v="2"/>
    <n v="3.25"/>
    <n v="1"/>
    <n v="2.0625"/>
    <n v="58"/>
    <n v="2"/>
    <n v="27"/>
    <n v="56"/>
    <n v="0.5178571428571429"/>
    <n v="54"/>
    <n v="-9"/>
    <n v="26"/>
    <n v="63"/>
    <n v="0.58730158730158732"/>
    <n v="56"/>
    <n v="0"/>
    <n v="22"/>
    <n v="56"/>
    <n v="0.6071428571428571"/>
    <s v="."/>
    <s v="."/>
    <s v="."/>
    <e v="#VALUE!"/>
    <e v="#VALUE!"/>
    <n v="58.333333333333336"/>
    <n v="0.57076719576719581"/>
    <n v="37.5"/>
    <n v="62.5"/>
    <x v="1"/>
    <n v="0"/>
    <n v="0"/>
    <n v="0"/>
    <n v="62.5"/>
    <n v="0"/>
    <n v="3.5"/>
    <n v="17.5"/>
    <n v="0.5"/>
    <n v="0.21"/>
    <n v="0"/>
    <n v="0.375"/>
    <n v="1"/>
    <n v="3"/>
    <n v="14"/>
    <n v="102"/>
  </r>
  <r>
    <x v="20"/>
    <s v="Center"/>
    <n v="33.755117910000003"/>
    <n v="-81.944886699999998"/>
    <d v="2017-06-27T00:00:00"/>
    <x v="2"/>
    <n v="100"/>
    <n v="0"/>
    <n v="18"/>
    <n v="6"/>
    <n v="3"/>
    <n v="10"/>
    <n v="81.28"/>
    <n v="93.76"/>
    <n v="96.88"/>
    <n v="89.6"/>
    <n v="90.38"/>
    <n v="7"/>
    <n v="8"/>
    <n v="6"/>
    <n v="1"/>
    <s v="."/>
    <s v="."/>
    <n v="6"/>
    <n v="1"/>
    <n v="5"/>
    <n v="3"/>
    <n v="3"/>
    <n v="15"/>
    <n v="0"/>
    <n v="0"/>
    <n v="0"/>
    <n v="0"/>
    <n v="0"/>
    <n v="1"/>
    <n v="0"/>
    <n v="0"/>
    <n v="0"/>
    <n v="4"/>
    <n v="0"/>
    <n v="0"/>
    <n v="0"/>
    <n v="56"/>
    <n v="32"/>
    <n v="12"/>
    <n v="14"/>
    <n v="8"/>
    <n v="3"/>
    <n v="2"/>
    <n v="4"/>
    <n v="4"/>
    <n v="0"/>
    <n v="0"/>
    <n v="0"/>
    <n v="0"/>
    <n v="0"/>
    <n v="0.5"/>
    <n v="1"/>
    <n v="2"/>
    <n v="0"/>
    <n v="0.875"/>
    <n v="60"/>
    <n v="0"/>
    <n v="32"/>
    <n v="60"/>
    <n v="0.46666666666666667"/>
    <n v="54"/>
    <n v="-3"/>
    <n v="35"/>
    <n v="57"/>
    <n v="0.38596491228070173"/>
    <n v="48"/>
    <n v="-6"/>
    <n v="27"/>
    <n v="54"/>
    <n v="0.5"/>
    <s v="."/>
    <s v="."/>
    <s v="."/>
    <e v="#VALUE!"/>
    <e v="#VALUE!"/>
    <n v="57"/>
    <n v="0.45087719298245615"/>
    <n v="37.5"/>
    <n v="62.5"/>
    <x v="7"/>
    <n v="0"/>
    <n v="0"/>
    <n v="0"/>
    <n v="17.5"/>
    <n v="0"/>
    <n v="7.5"/>
    <n v="1.5"/>
    <n v="1.5"/>
    <n v="0.09"/>
    <n v="0"/>
    <n v="0.375"/>
    <n v="1"/>
    <n v="4"/>
    <n v="22"/>
    <n v="88"/>
  </r>
  <r>
    <x v="20"/>
    <s v="N"/>
    <s v="."/>
    <s v="."/>
    <d v="2017-06-27T00:00:00"/>
    <x v="2"/>
    <n v="100"/>
    <n v="0"/>
    <n v="0"/>
    <n v="8"/>
    <n v="17"/>
    <n v="2"/>
    <n v="100"/>
    <n v="91.68"/>
    <n v="82.32"/>
    <n v="97.92"/>
    <n v="92.98"/>
    <n v="2"/>
    <n v="9"/>
    <n v="3"/>
    <n v="1"/>
    <s v="."/>
    <s v="."/>
    <n v="5"/>
    <n v="1"/>
    <n v="5"/>
    <n v="7"/>
    <n v="7"/>
    <n v="0"/>
    <n v="2"/>
    <n v="0"/>
    <n v="0"/>
    <n v="0"/>
    <n v="0"/>
    <n v="0"/>
    <n v="0"/>
    <n v="0"/>
    <n v="0"/>
    <n v="4"/>
    <n v="0"/>
    <n v="0"/>
    <n v="0"/>
    <n v="16"/>
    <n v="6"/>
    <n v="4"/>
    <n v="2"/>
    <n v="0"/>
    <n v="1"/>
    <n v="0"/>
    <n v="0"/>
    <n v="0"/>
    <n v="0"/>
    <n v="0"/>
    <n v="0"/>
    <n v="0"/>
    <n v="0"/>
    <n v="3"/>
    <n v="2.5"/>
    <n v="1"/>
    <n v="1.25"/>
    <n v="1.9375"/>
    <n v="55"/>
    <n v="-9"/>
    <n v="23"/>
    <n v="64"/>
    <n v="0.640625"/>
    <n v="66"/>
    <n v="2"/>
    <n v="35"/>
    <n v="64"/>
    <n v="0.453125"/>
    <n v="58"/>
    <n v="-7"/>
    <n v="30"/>
    <n v="65"/>
    <n v="0.53846153846153844"/>
    <s v="."/>
    <s v="."/>
    <s v="."/>
    <e v="#VALUE!"/>
    <e v="#VALUE!"/>
    <n v="64.333333333333329"/>
    <n v="0.54407051282051277"/>
    <n v="0.5"/>
    <n v="85"/>
    <x v="5"/>
    <n v="0"/>
    <n v="0"/>
    <n v="0"/>
    <n v="7.5"/>
    <n v="0"/>
    <n v="7.5"/>
    <n v="37.5"/>
    <n v="37.5"/>
    <n v="0.45"/>
    <n v="0"/>
    <n v="5.8479532163742687E-3"/>
    <n v="1"/>
    <n v="4"/>
    <n v="2"/>
    <n v="22"/>
  </r>
  <r>
    <x v="20"/>
    <s v="E"/>
    <s v="."/>
    <s v="."/>
    <d v="2017-06-27T00:00:00"/>
    <x v="2"/>
    <n v="85"/>
    <n v="0"/>
    <n v="2"/>
    <n v="6"/>
    <n v="0"/>
    <n v="1"/>
    <n v="97.92"/>
    <n v="93.76"/>
    <n v="100"/>
    <n v="98.96"/>
    <n v="97.66"/>
    <n v="6"/>
    <n v="9"/>
    <n v="5"/>
    <n v="1"/>
    <s v="."/>
    <s v="."/>
    <n v="7"/>
    <n v="1"/>
    <n v="2"/>
    <n v="4"/>
    <n v="5"/>
    <n v="5"/>
    <n v="0"/>
    <n v="0"/>
    <n v="0"/>
    <n v="0"/>
    <n v="0"/>
    <n v="1"/>
    <n v="0"/>
    <n v="0"/>
    <n v="1"/>
    <n v="3"/>
    <n v="2"/>
    <n v="0"/>
    <n v="0"/>
    <n v="27"/>
    <n v="50"/>
    <n v="26"/>
    <n v="3"/>
    <n v="4"/>
    <n v="1"/>
    <n v="3"/>
    <n v="4"/>
    <n v="0"/>
    <n v="0"/>
    <n v="0"/>
    <n v="0"/>
    <n v="0"/>
    <n v="0"/>
    <n v="1"/>
    <n v="1"/>
    <n v="0"/>
    <n v="0.25"/>
    <n v="0.5625"/>
    <n v="54"/>
    <n v="-5"/>
    <n v="33"/>
    <n v="59"/>
    <n v="0.44067796610169491"/>
    <n v="55"/>
    <n v="-4"/>
    <n v="33"/>
    <n v="59"/>
    <n v="0.44067796610169491"/>
    <n v="60"/>
    <n v="0"/>
    <n v="30"/>
    <n v="60"/>
    <n v="0.5"/>
    <s v="."/>
    <s v="."/>
    <s v="."/>
    <e v="#VALUE!"/>
    <e v="#VALUE!"/>
    <n v="59.333333333333336"/>
    <n v="0.46045197740112992"/>
    <n v="17.5"/>
    <n v="85"/>
    <x v="2"/>
    <n v="0"/>
    <n v="0"/>
    <n v="0"/>
    <n v="37.5"/>
    <n v="0"/>
    <n v="0.5"/>
    <n v="3.5"/>
    <n v="7.5"/>
    <n v="0.04"/>
    <n v="0"/>
    <n v="0.17073170731707318"/>
    <n v="1"/>
    <n v="6"/>
    <n v="7"/>
    <n v="77"/>
  </r>
  <r>
    <x v="20"/>
    <s v="S"/>
    <s v="."/>
    <s v="."/>
    <d v="2017-06-27T00:00:00"/>
    <x v="2"/>
    <n v="100"/>
    <n v="0"/>
    <n v="7"/>
    <n v="2"/>
    <n v="2"/>
    <n v="10"/>
    <n v="92.72"/>
    <n v="97.92"/>
    <n v="97.92"/>
    <n v="89.6"/>
    <n v="94.539999999999992"/>
    <n v="4"/>
    <n v="8"/>
    <n v="5"/>
    <n v="1"/>
    <s v="."/>
    <s v="."/>
    <n v="5"/>
    <n v="2"/>
    <n v="5"/>
    <n v="6"/>
    <n v="5"/>
    <n v="6"/>
    <n v="1"/>
    <n v="0"/>
    <n v="0"/>
    <n v="0"/>
    <n v="0"/>
    <n v="3"/>
    <n v="1"/>
    <n v="3"/>
    <n v="2"/>
    <n v="1"/>
    <n v="0"/>
    <n v="0"/>
    <n v="0"/>
    <n v="29"/>
    <n v="26"/>
    <n v="5"/>
    <n v="11"/>
    <n v="3"/>
    <n v="2"/>
    <n v="5"/>
    <n v="1"/>
    <n v="0"/>
    <n v="0"/>
    <n v="0"/>
    <n v="0"/>
    <n v="0"/>
    <n v="0"/>
    <n v="2"/>
    <n v="0.75"/>
    <n v="1.5"/>
    <n v="0.5"/>
    <n v="1.1875"/>
    <n v="52"/>
    <n v="-5"/>
    <n v="32"/>
    <n v="57"/>
    <n v="0.43859649122807015"/>
    <n v="53"/>
    <n v="-5"/>
    <n v="24"/>
    <n v="58"/>
    <n v="0.58620689655172409"/>
    <n v="48"/>
    <n v="-6"/>
    <n v="20"/>
    <n v="54"/>
    <n v="0.62962962962962965"/>
    <s v="."/>
    <s v="."/>
    <s v="."/>
    <e v="#VALUE!"/>
    <e v="#VALUE!"/>
    <n v="56.333333333333336"/>
    <n v="0.55147767246980794"/>
    <n v="3.5"/>
    <n v="62.5"/>
    <x v="2"/>
    <n v="0"/>
    <n v="0"/>
    <n v="0"/>
    <n v="7.5"/>
    <n v="0.5"/>
    <n v="7.5"/>
    <n v="17.5"/>
    <n v="7.5"/>
    <n v="0.25"/>
    <n v="0"/>
    <n v="5.3030303030303032E-2"/>
    <n v="1"/>
    <n v="3"/>
    <n v="14"/>
    <n v="55"/>
  </r>
  <r>
    <x v="20"/>
    <s v="W"/>
    <s v="."/>
    <s v="."/>
    <d v="2017-06-27T00:00:00"/>
    <x v="2"/>
    <n v="80"/>
    <n v="0"/>
    <n v="1"/>
    <n v="15"/>
    <n v="8"/>
    <n v="48"/>
    <n v="98.96"/>
    <n v="84.4"/>
    <n v="91.68"/>
    <n v="50.08"/>
    <n v="81.28"/>
    <n v="6"/>
    <n v="7"/>
    <n v="5"/>
    <n v="1"/>
    <s v="."/>
    <s v="."/>
    <n v="6"/>
    <n v="1"/>
    <n v="5"/>
    <n v="7"/>
    <n v="5"/>
    <n v="2"/>
    <n v="0"/>
    <n v="0"/>
    <n v="0"/>
    <n v="0"/>
    <n v="0"/>
    <n v="0"/>
    <n v="0"/>
    <n v="1"/>
    <n v="2"/>
    <n v="1"/>
    <n v="0"/>
    <n v="0"/>
    <n v="0"/>
    <n v="38"/>
    <n v="23"/>
    <n v="22"/>
    <n v="6"/>
    <n v="4"/>
    <n v="1"/>
    <n v="0"/>
    <n v="2"/>
    <n v="0"/>
    <n v="0"/>
    <n v="0"/>
    <n v="0"/>
    <n v="0"/>
    <n v="0"/>
    <n v="0.25"/>
    <n v="4"/>
    <n v="1"/>
    <n v="1.5"/>
    <n v="1.6875"/>
    <n v="62"/>
    <n v="0"/>
    <n v="34"/>
    <n v="62"/>
    <n v="0.45161290322580644"/>
    <n v="51"/>
    <n v="-6"/>
    <n v="25"/>
    <n v="57"/>
    <n v="0.56140350877192979"/>
    <n v="54"/>
    <n v="-2"/>
    <n v="35"/>
    <n v="56"/>
    <n v="0.375"/>
    <s v="."/>
    <s v="."/>
    <s v="."/>
    <e v="#VALUE!"/>
    <e v="#VALUE!"/>
    <n v="58.333333333333336"/>
    <n v="0.46267213733257878"/>
    <n v="17.5"/>
    <n v="37.5"/>
    <x v="2"/>
    <n v="0"/>
    <n v="0"/>
    <n v="0"/>
    <n v="17.5"/>
    <n v="0"/>
    <n v="7.5"/>
    <n v="37.5"/>
    <n v="7.5"/>
    <n v="0.45"/>
    <n v="0"/>
    <n v="0.31818181818181818"/>
    <n v="1"/>
    <n v="3"/>
    <n v="10"/>
    <n v="61"/>
  </r>
  <r>
    <x v="21"/>
    <s v="Center"/>
    <n v="33.746440540000002"/>
    <n v="-81.955682089999996"/>
    <d v="2017-06-27T00:00:00"/>
    <x v="1"/>
    <n v="20"/>
    <n v="1"/>
    <n v="42"/>
    <n v="64"/>
    <n v="60"/>
    <n v="16"/>
    <n v="56.32"/>
    <n v="33.44"/>
    <n v="37.599999999999994"/>
    <n v="83.36"/>
    <n v="52.679999999999993"/>
    <n v="1"/>
    <n v="6"/>
    <n v="5"/>
    <n v="1"/>
    <s v="."/>
    <n v="6"/>
    <n v="5"/>
    <n v="6"/>
    <n v="6"/>
    <n v="8"/>
    <n v="1"/>
    <s v="."/>
    <s v="."/>
    <n v="0"/>
    <n v="0"/>
    <n v="0"/>
    <n v="0"/>
    <n v="0"/>
    <n v="0"/>
    <n v="0"/>
    <n v="0"/>
    <n v="0"/>
    <n v="0"/>
    <n v="0"/>
    <n v="2"/>
    <n v="90"/>
    <n v="70"/>
    <n v="0"/>
    <n v="0"/>
    <n v="0"/>
    <n v="0"/>
    <n v="0"/>
    <n v="0"/>
    <n v="0"/>
    <n v="0"/>
    <n v="0"/>
    <n v="0"/>
    <n v="0"/>
    <n v="0"/>
    <n v="0"/>
    <n v="1"/>
    <n v="0.75"/>
    <n v="1.25"/>
    <n v="0.75"/>
    <n v="59"/>
    <n v="-4"/>
    <n v="20"/>
    <n v="63"/>
    <n v="0.68253968253968256"/>
    <n v="82"/>
    <n v="0"/>
    <n v="55"/>
    <n v="82"/>
    <n v="0.32926829268292684"/>
    <n v="84"/>
    <n v="2"/>
    <n v="40"/>
    <n v="82"/>
    <n v="0.51219512195121952"/>
    <s v="."/>
    <s v="."/>
    <s v="."/>
    <e v="#VALUE!"/>
    <e v="#VALUE!"/>
    <n v="75.666666666666671"/>
    <n v="0.50800103239127636"/>
    <n v="0"/>
    <n v="17.5"/>
    <x v="2"/>
    <n v="0"/>
    <n v="0"/>
    <n v="17.5"/>
    <n v="7.5"/>
    <n v="17.5"/>
    <n v="17.5"/>
    <n v="62.5"/>
    <n v="0"/>
    <n v="0.8"/>
    <n v="0.17499999999999999"/>
    <n v="0"/>
    <n v="1"/>
    <n v="2"/>
    <n v="0"/>
    <n v="160"/>
  </r>
  <r>
    <x v="21"/>
    <s v="N"/>
    <s v="."/>
    <s v="."/>
    <d v="2017-06-27T00:00:00"/>
    <x v="1"/>
    <n v="40"/>
    <n v="1"/>
    <n v="28"/>
    <n v="42"/>
    <n v="16"/>
    <n v="48"/>
    <n v="70.88"/>
    <n v="56.32"/>
    <n v="83.36"/>
    <n v="50.08"/>
    <n v="65.16"/>
    <n v="1"/>
    <n v="5"/>
    <n v="4"/>
    <n v="1"/>
    <s v="."/>
    <n v="6"/>
    <n v="5"/>
    <n v="9"/>
    <n v="2"/>
    <n v="4"/>
    <n v="1"/>
    <n v="180"/>
    <n v="65"/>
    <n v="2"/>
    <n v="0"/>
    <n v="0"/>
    <n v="0"/>
    <n v="0"/>
    <n v="0"/>
    <n v="0"/>
    <n v="0"/>
    <n v="0"/>
    <n v="0"/>
    <n v="0"/>
    <n v="1"/>
    <n v="20"/>
    <n v="35"/>
    <n v="16"/>
    <n v="5"/>
    <n v="1"/>
    <n v="0"/>
    <n v="0"/>
    <n v="0"/>
    <n v="0"/>
    <n v="0"/>
    <n v="0"/>
    <n v="0"/>
    <n v="0"/>
    <n v="0"/>
    <n v="0.5"/>
    <n v="0.75"/>
    <n v="1"/>
    <n v="0.75"/>
    <n v="0.75"/>
    <n v="76"/>
    <n v="-4"/>
    <n v="49"/>
    <n v="80"/>
    <n v="0.38750000000000001"/>
    <n v="74"/>
    <n v="-5"/>
    <n v="30"/>
    <n v="79"/>
    <n v="0.620253164556962"/>
    <n v="69"/>
    <n v="-7"/>
    <n v="40"/>
    <n v="76"/>
    <n v="0.47368421052631576"/>
    <s v="."/>
    <s v="."/>
    <s v="."/>
    <e v="#VALUE!"/>
    <e v="#VALUE!"/>
    <n v="78.333333333333329"/>
    <n v="0.49381245836109255"/>
    <n v="0"/>
    <n v="7.5"/>
    <x v="6"/>
    <n v="0"/>
    <n v="0"/>
    <n v="17.5"/>
    <n v="7.5"/>
    <n v="85"/>
    <n v="0.5"/>
    <n v="3.5"/>
    <n v="0"/>
    <n v="0.04"/>
    <n v="0.17499999999999999"/>
    <n v="0"/>
    <n v="1"/>
    <n v="1"/>
    <n v="6"/>
    <n v="55"/>
  </r>
  <r>
    <x v="21"/>
    <s v="E"/>
    <s v="."/>
    <s v="."/>
    <d v="2017-06-27T00:00:00"/>
    <x v="1"/>
    <n v="50"/>
    <n v="2"/>
    <n v="19"/>
    <n v="2"/>
    <n v="26"/>
    <n v="3"/>
    <n v="80.239999999999995"/>
    <n v="97.92"/>
    <n v="72.960000000000008"/>
    <n v="96.88"/>
    <n v="87"/>
    <n v="5"/>
    <n v="7"/>
    <n v="4"/>
    <n v="6"/>
    <s v="."/>
    <n v="6"/>
    <n v="5"/>
    <n v="7"/>
    <n v="5"/>
    <n v="7"/>
    <n v="1"/>
    <n v="80"/>
    <n v="40"/>
    <n v="0"/>
    <n v="0"/>
    <n v="0"/>
    <n v="0"/>
    <n v="0"/>
    <n v="0"/>
    <n v="0"/>
    <n v="0"/>
    <n v="0"/>
    <n v="0"/>
    <n v="0"/>
    <n v="2"/>
    <n v="12"/>
    <n v="21"/>
    <n v="4"/>
    <n v="0"/>
    <n v="0"/>
    <n v="0"/>
    <n v="0"/>
    <n v="0"/>
    <n v="1"/>
    <n v="0"/>
    <n v="0"/>
    <n v="0"/>
    <n v="0"/>
    <n v="0"/>
    <n v="3"/>
    <n v="2.5"/>
    <n v="1"/>
    <n v="2"/>
    <n v="2.125"/>
    <n v="84"/>
    <n v="-2"/>
    <n v="54"/>
    <n v="86"/>
    <n v="0.37209302325581395"/>
    <n v="82"/>
    <n v="1"/>
    <n v="60"/>
    <n v="81"/>
    <n v="0.25925925925925924"/>
    <n v="80"/>
    <n v="0"/>
    <n v="45"/>
    <n v="80"/>
    <n v="0.4375"/>
    <s v="."/>
    <s v="."/>
    <s v="."/>
    <e v="#VALUE!"/>
    <e v="#VALUE!"/>
    <n v="82.333333333333329"/>
    <n v="0.3562840941716911"/>
    <n v="7.5"/>
    <n v="37.5"/>
    <x v="6"/>
    <n v="17.5"/>
    <n v="0"/>
    <n v="17.5"/>
    <n v="7.5"/>
    <n v="37.5"/>
    <n v="7.5"/>
    <n v="37.5"/>
    <n v="0"/>
    <n v="0.45"/>
    <n v="0.17499999999999999"/>
    <n v="0.16666666666666666"/>
    <n v="0.16666666666666666"/>
    <n v="2"/>
    <n v="0"/>
    <n v="33"/>
  </r>
  <r>
    <x v="21"/>
    <s v="S"/>
    <s v="."/>
    <s v="."/>
    <d v="2017-06-27T00:00:00"/>
    <x v="1"/>
    <n v="45"/>
    <n v="0"/>
    <n v="8"/>
    <n v="17"/>
    <n v="60"/>
    <n v="12"/>
    <n v="91.68"/>
    <n v="82.32"/>
    <n v="37.599999999999994"/>
    <n v="87.52"/>
    <n v="74.78"/>
    <n v="1"/>
    <n v="7"/>
    <n v="1"/>
    <n v="1"/>
    <s v="."/>
    <s v="."/>
    <n v="3"/>
    <n v="8"/>
    <n v="5"/>
    <n v="7"/>
    <n v="1"/>
    <n v="210"/>
    <n v="8"/>
    <n v="0"/>
    <n v="0"/>
    <n v="0"/>
    <n v="0"/>
    <n v="1"/>
    <n v="0"/>
    <n v="0"/>
    <n v="0"/>
    <n v="0"/>
    <n v="0"/>
    <n v="0"/>
    <n v="1"/>
    <n v="3"/>
    <n v="1"/>
    <n v="0"/>
    <n v="0"/>
    <n v="0"/>
    <n v="0"/>
    <n v="0"/>
    <n v="0"/>
    <n v="0"/>
    <n v="0"/>
    <n v="0"/>
    <n v="0"/>
    <n v="0"/>
    <n v="0"/>
    <n v="0.5"/>
    <n v="2.5"/>
    <n v="0.5"/>
    <n v="2.25"/>
    <n v="1.4375"/>
    <n v="95"/>
    <n v="9"/>
    <n v="47"/>
    <n v="86"/>
    <n v="0.45348837209302323"/>
    <n v="72"/>
    <n v="4"/>
    <n v="45"/>
    <n v="68"/>
    <n v="0.33823529411764708"/>
    <n v="58"/>
    <n v="-8"/>
    <n v="27"/>
    <n v="66"/>
    <n v="0.59090909090909094"/>
    <s v="."/>
    <s v="."/>
    <s v="."/>
    <e v="#VALUE!"/>
    <e v="#VALUE!"/>
    <n v="73.333333333333329"/>
    <n v="0.46087758570658705"/>
    <n v="0"/>
    <n v="37.5"/>
    <x v="3"/>
    <n v="0"/>
    <n v="0"/>
    <n v="0"/>
    <n v="1.5"/>
    <n v="62.5"/>
    <n v="7.5"/>
    <n v="37.5"/>
    <n v="0"/>
    <n v="0.45"/>
    <n v="0"/>
    <n v="0"/>
    <n v="0"/>
    <n v="1"/>
    <n v="0"/>
    <n v="4"/>
  </r>
  <r>
    <x v="21"/>
    <s v="W"/>
    <s v="."/>
    <s v="."/>
    <d v="2017-06-27T00:00:00"/>
    <x v="1"/>
    <n v="50"/>
    <n v="0"/>
    <n v="44"/>
    <n v="22"/>
    <n v="26"/>
    <n v="28"/>
    <n v="54.239999999999995"/>
    <n v="77.12"/>
    <n v="72.960000000000008"/>
    <n v="70.88"/>
    <n v="68.800000000000011"/>
    <n v="3"/>
    <n v="7"/>
    <n v="2"/>
    <n v="5"/>
    <s v="."/>
    <s v="."/>
    <n v="5"/>
    <n v="8"/>
    <n v="4"/>
    <n v="7"/>
    <n v="1"/>
    <n v="100"/>
    <n v="4"/>
    <n v="0"/>
    <n v="0"/>
    <n v="0"/>
    <n v="0"/>
    <n v="0"/>
    <n v="0"/>
    <n v="0"/>
    <n v="0"/>
    <n v="0"/>
    <n v="0"/>
    <n v="1"/>
    <n v="1"/>
    <n v="24"/>
    <n v="7"/>
    <n v="3"/>
    <n v="0"/>
    <n v="0"/>
    <n v="0"/>
    <n v="0"/>
    <n v="0"/>
    <n v="0"/>
    <n v="0"/>
    <n v="0"/>
    <n v="0"/>
    <n v="0"/>
    <n v="0"/>
    <n v="2.5"/>
    <n v="1.5"/>
    <n v="1"/>
    <n v="2.5"/>
    <n v="1.875"/>
    <n v="80"/>
    <n v="1"/>
    <n v="54"/>
    <n v="79"/>
    <n v="0.31645569620253167"/>
    <n v="75"/>
    <n v="-5"/>
    <n v="26"/>
    <n v="80"/>
    <n v="0.67500000000000004"/>
    <n v="70"/>
    <n v="-7"/>
    <n v="44"/>
    <n v="77"/>
    <n v="0.42857142857142855"/>
    <s v="."/>
    <s v="."/>
    <s v="."/>
    <e v="#VALUE!"/>
    <e v="#VALUE!"/>
    <n v="78.666666666666671"/>
    <n v="0.47334237492465342"/>
    <n v="1.5"/>
    <n v="37.5"/>
    <x v="4"/>
    <n v="7.5"/>
    <n v="0"/>
    <n v="0"/>
    <n v="7.5"/>
    <n v="62.5"/>
    <n v="3.5"/>
    <n v="37.5"/>
    <n v="0"/>
    <n v="0.41"/>
    <n v="0"/>
    <n v="3.8461538461538464E-2"/>
    <n v="6.25E-2"/>
    <n v="2"/>
    <n v="0"/>
    <n v="31"/>
  </r>
  <r>
    <x v="22"/>
    <s v="Center"/>
    <n v="34.228088"/>
    <n v="-82.287693540000006"/>
    <d v="2017-07-11T00:00:00"/>
    <x v="1"/>
    <n v="120"/>
    <n v="2"/>
    <n v="3"/>
    <n v="6"/>
    <n v="0"/>
    <n v="2"/>
    <n v="96.88"/>
    <n v="93.76"/>
    <n v="100"/>
    <n v="97.92"/>
    <n v="97.14"/>
    <n v="1"/>
    <n v="9"/>
    <n v="5"/>
    <n v="1"/>
    <s v="."/>
    <n v="7"/>
    <n v="6"/>
    <n v="1"/>
    <n v="7"/>
    <n v="9"/>
    <n v="1"/>
    <n v="0"/>
    <n v="0"/>
    <n v="0"/>
    <n v="0"/>
    <n v="0"/>
    <n v="0"/>
    <n v="0"/>
    <n v="0"/>
    <n v="0"/>
    <n v="2"/>
    <n v="2"/>
    <n v="0"/>
    <n v="0"/>
    <n v="0"/>
    <n v="40"/>
    <n v="30"/>
    <n v="11"/>
    <n v="2"/>
    <n v="0"/>
    <n v="0"/>
    <n v="0"/>
    <n v="0"/>
    <n v="0"/>
    <n v="0"/>
    <n v="0"/>
    <n v="0"/>
    <n v="0"/>
    <n v="0"/>
    <n v="0.5"/>
    <n v="0.75"/>
    <n v="0.75"/>
    <n v="0.25"/>
    <n v="0.5625"/>
    <n v="54"/>
    <n v="-6"/>
    <n v="36"/>
    <n v="60"/>
    <n v="0.4"/>
    <n v="57"/>
    <n v="-4"/>
    <n v="35"/>
    <n v="61"/>
    <n v="0.42622950819672129"/>
    <n v="60"/>
    <n v="-4"/>
    <n v="37"/>
    <n v="64"/>
    <n v="0.421875"/>
    <s v="."/>
    <s v="."/>
    <s v="."/>
    <e v="#VALUE!"/>
    <e v="#VALUE!"/>
    <n v="61.666666666666664"/>
    <n v="0.41603483606557373"/>
    <n v="0"/>
    <n v="85"/>
    <x v="2"/>
    <n v="0"/>
    <n v="0"/>
    <n v="37.5"/>
    <n v="17.5"/>
    <n v="0"/>
    <n v="37.5"/>
    <n v="85"/>
    <n v="0"/>
    <n v="1.2250000000000001"/>
    <n v="0.375"/>
    <n v="0"/>
    <n v="1"/>
    <n v="4"/>
    <n v="2"/>
    <n v="70"/>
  </r>
  <r>
    <x v="22"/>
    <s v="N"/>
    <s v="."/>
    <s v="."/>
    <d v="2017-07-11T00:00:00"/>
    <x v="1"/>
    <n v="70"/>
    <n v="0"/>
    <n v="3"/>
    <n v="52"/>
    <n v="6"/>
    <n v="10"/>
    <n v="96.88"/>
    <n v="45.92"/>
    <n v="93.76"/>
    <n v="89.6"/>
    <n v="81.539999999999992"/>
    <n v="5"/>
    <n v="8"/>
    <n v="6"/>
    <n v="3"/>
    <s v="."/>
    <s v="."/>
    <n v="6"/>
    <n v="3"/>
    <n v="6"/>
    <n v="4"/>
    <n v="1"/>
    <n v="8"/>
    <n v="30"/>
    <n v="9"/>
    <n v="0"/>
    <n v="0"/>
    <n v="0"/>
    <n v="0"/>
    <n v="0"/>
    <n v="0"/>
    <n v="0"/>
    <n v="0"/>
    <n v="2"/>
    <n v="1"/>
    <n v="0"/>
    <n v="49"/>
    <n v="30"/>
    <n v="12"/>
    <n v="2"/>
    <n v="6"/>
    <n v="4"/>
    <n v="0"/>
    <n v="0"/>
    <n v="0"/>
    <n v="0"/>
    <n v="0"/>
    <n v="0"/>
    <n v="0"/>
    <n v="0"/>
    <n v="0.25"/>
    <n v="0.5"/>
    <n v="0.25"/>
    <n v="0.5"/>
    <n v="0.375"/>
    <n v="56"/>
    <n v="-4"/>
    <n v="35"/>
    <n v="60"/>
    <n v="0.41666666666666669"/>
    <n v="70"/>
    <n v="0"/>
    <n v="37"/>
    <n v="70"/>
    <n v="0.47142857142857142"/>
    <n v="60"/>
    <n v="-2"/>
    <n v="31"/>
    <n v="62"/>
    <n v="0.5"/>
    <s v="."/>
    <s v="."/>
    <s v="."/>
    <e v="#VALUE!"/>
    <e v="#VALUE!"/>
    <n v="64"/>
    <n v="0.46269841269841266"/>
    <n v="7.5"/>
    <n v="62.5"/>
    <x v="7"/>
    <n v="1.5"/>
    <n v="0"/>
    <n v="0"/>
    <n v="17.5"/>
    <n v="1.5"/>
    <n v="17.5"/>
    <n v="3.5"/>
    <n v="0"/>
    <n v="0.21"/>
    <n v="0"/>
    <n v="0.10714285714285714"/>
    <n v="0.92105263157894735"/>
    <n v="3"/>
    <n v="8"/>
    <n v="79"/>
  </r>
  <r>
    <x v="22"/>
    <s v="E"/>
    <s v="."/>
    <s v="."/>
    <d v="2017-07-11T00:00:00"/>
    <x v="1"/>
    <n v="120"/>
    <n v="1"/>
    <n v="7"/>
    <n v="8"/>
    <n v="0"/>
    <n v="0"/>
    <n v="92.72"/>
    <n v="91.68"/>
    <n v="100"/>
    <n v="100"/>
    <n v="96.1"/>
    <n v="1"/>
    <n v="9"/>
    <n v="3"/>
    <n v="1"/>
    <n v="3"/>
    <n v="7"/>
    <n v="7"/>
    <n v="1"/>
    <n v="6"/>
    <n v="8"/>
    <n v="1"/>
    <n v="1"/>
    <n v="0"/>
    <n v="0"/>
    <n v="0"/>
    <n v="0"/>
    <n v="0"/>
    <n v="0"/>
    <n v="0"/>
    <n v="0"/>
    <n v="2"/>
    <n v="2"/>
    <n v="0"/>
    <n v="1"/>
    <n v="0"/>
    <n v="48"/>
    <n v="24"/>
    <n v="2"/>
    <n v="1"/>
    <n v="0"/>
    <n v="0"/>
    <n v="0"/>
    <n v="0"/>
    <n v="0"/>
    <n v="0"/>
    <n v="0"/>
    <n v="0"/>
    <n v="0"/>
    <n v="0"/>
    <n v="0.75"/>
    <n v="0.75"/>
    <n v="1"/>
    <n v="0.75"/>
    <n v="0.8125"/>
    <n v="67"/>
    <n v="0"/>
    <n v="37"/>
    <n v="67"/>
    <n v="0.44776119402985076"/>
    <n v="65"/>
    <n v="-2"/>
    <n v="42"/>
    <n v="67"/>
    <n v="0.37313432835820898"/>
    <n v="50"/>
    <n v="-8"/>
    <n v="22"/>
    <n v="58"/>
    <n v="0.62068965517241381"/>
    <s v="."/>
    <s v="."/>
    <s v="."/>
    <e v="#VALUE!"/>
    <e v="#VALUE!"/>
    <n v="64"/>
    <n v="0.48052839252015783"/>
    <n v="0"/>
    <n v="85"/>
    <x v="5"/>
    <n v="0"/>
    <n v="1.5"/>
    <n v="37.5"/>
    <n v="37.5"/>
    <n v="0"/>
    <n v="17.5"/>
    <n v="62.5"/>
    <n v="0"/>
    <n v="0.8"/>
    <n v="0.39"/>
    <n v="0"/>
    <n v="1"/>
    <n v="5"/>
    <n v="1"/>
    <n v="72"/>
  </r>
  <r>
    <x v="22"/>
    <s v="S"/>
    <s v="."/>
    <s v="."/>
    <d v="2017-07-11T00:00:00"/>
    <x v="1"/>
    <n v="125"/>
    <n v="1"/>
    <n v="2"/>
    <n v="1"/>
    <n v="0"/>
    <n v="1"/>
    <n v="97.92"/>
    <n v="98.96"/>
    <n v="100"/>
    <n v="98.96"/>
    <n v="98.96"/>
    <n v="1"/>
    <n v="9"/>
    <n v="5"/>
    <n v="1"/>
    <s v="."/>
    <n v="6"/>
    <n v="4"/>
    <n v="2"/>
    <n v="2"/>
    <n v="9"/>
    <n v="1"/>
    <n v="4"/>
    <n v="0"/>
    <n v="0"/>
    <n v="0"/>
    <n v="0"/>
    <n v="0"/>
    <n v="0"/>
    <n v="0"/>
    <n v="0"/>
    <n v="2"/>
    <n v="3"/>
    <n v="1"/>
    <n v="0"/>
    <n v="0"/>
    <n v="22"/>
    <n v="14"/>
    <n v="3"/>
    <n v="0"/>
    <n v="0"/>
    <n v="0"/>
    <n v="0"/>
    <n v="0"/>
    <n v="0"/>
    <n v="0"/>
    <n v="0"/>
    <n v="0"/>
    <n v="0"/>
    <n v="0"/>
    <n v="0.5"/>
    <n v="1"/>
    <n v="0.75"/>
    <n v="0.75"/>
    <n v="0.75"/>
    <n v="65"/>
    <n v="-7"/>
    <n v="31"/>
    <n v="72"/>
    <n v="0.56944444444444442"/>
    <n v="65"/>
    <n v="-1"/>
    <n v="32"/>
    <n v="66"/>
    <n v="0.51515151515151514"/>
    <n v="63"/>
    <n v="-1"/>
    <n v="36"/>
    <n v="64"/>
    <n v="0.4375"/>
    <s v="."/>
    <s v="."/>
    <s v="."/>
    <e v="#VALUE!"/>
    <e v="#VALUE!"/>
    <n v="67.333333333333329"/>
    <n v="0.50736531986531985"/>
    <n v="0"/>
    <n v="85"/>
    <x v="2"/>
    <n v="0"/>
    <n v="0"/>
    <n v="17.5"/>
    <n v="3.5"/>
    <n v="0.5"/>
    <n v="0.5"/>
    <n v="85"/>
    <n v="0"/>
    <n v="0.85499999999999998"/>
    <n v="0.17499999999999999"/>
    <n v="0"/>
    <n v="1"/>
    <n v="6"/>
    <n v="0"/>
    <n v="36"/>
  </r>
  <r>
    <x v="22"/>
    <s v="W"/>
    <s v="."/>
    <s v="."/>
    <d v="2017-07-11T00:00:00"/>
    <x v="1"/>
    <n v="90"/>
    <n v="2"/>
    <n v="3"/>
    <n v="1"/>
    <n v="4"/>
    <n v="2"/>
    <n v="96.88"/>
    <n v="98.96"/>
    <n v="95.84"/>
    <n v="97.92"/>
    <n v="97.399999999999991"/>
    <n v="3"/>
    <n v="9"/>
    <n v="5"/>
    <n v="1"/>
    <s v="."/>
    <n v="6"/>
    <n v="4"/>
    <n v="1"/>
    <n v="2"/>
    <n v="6"/>
    <n v="1"/>
    <n v="2"/>
    <n v="0"/>
    <n v="0"/>
    <n v="0"/>
    <n v="0"/>
    <n v="0"/>
    <n v="0"/>
    <n v="0"/>
    <n v="0"/>
    <n v="0"/>
    <n v="0"/>
    <n v="5"/>
    <n v="0"/>
    <n v="0"/>
    <n v="18"/>
    <n v="26"/>
    <n v="4"/>
    <n v="4"/>
    <n v="2"/>
    <n v="2"/>
    <n v="0"/>
    <n v="0"/>
    <n v="0"/>
    <n v="0"/>
    <n v="0"/>
    <n v="0"/>
    <n v="0"/>
    <n v="0"/>
    <n v="0.5"/>
    <n v="0.75"/>
    <n v="1"/>
    <n v="0.75"/>
    <n v="0.75"/>
    <n v="50"/>
    <n v="-4"/>
    <n v="27"/>
    <n v="54"/>
    <n v="0.5"/>
    <n v="56"/>
    <n v="-5"/>
    <n v="34"/>
    <n v="61"/>
    <n v="0.44262295081967212"/>
    <n v="80"/>
    <n v="2"/>
    <n v="47"/>
    <n v="78"/>
    <n v="0.39743589743589741"/>
    <s v="."/>
    <s v="."/>
    <s v="."/>
    <e v="#VALUE!"/>
    <e v="#VALUE!"/>
    <n v="64.333333333333329"/>
    <n v="0.44668628275185651"/>
    <n v="1.5"/>
    <n v="85"/>
    <x v="2"/>
    <n v="0"/>
    <n v="0"/>
    <n v="17.5"/>
    <n v="3.5"/>
    <n v="0"/>
    <n v="0.5"/>
    <n v="17.5"/>
    <n v="0"/>
    <n v="0.18"/>
    <n v="0.17499999999999999"/>
    <n v="1.7341040462427744E-2"/>
    <n v="1"/>
    <n v="5"/>
    <n v="6"/>
    <n v="44"/>
  </r>
  <r>
    <x v="23"/>
    <s v="Center"/>
    <n v="34.22474253"/>
    <n v="-82.291039179999999"/>
    <d v="2017-07-11T00:00:00"/>
    <x v="1"/>
    <n v="110"/>
    <n v="0"/>
    <n v="16"/>
    <n v="5"/>
    <n v="11"/>
    <n v="8"/>
    <n v="83.36"/>
    <n v="94.8"/>
    <n v="88.56"/>
    <n v="91.68"/>
    <n v="89.600000000000009"/>
    <n v="5"/>
    <n v="9"/>
    <n v="6"/>
    <n v="1"/>
    <n v="4"/>
    <s v="."/>
    <n v="5"/>
    <n v="1"/>
    <n v="6"/>
    <n v="6"/>
    <n v="1"/>
    <n v="0"/>
    <n v="0"/>
    <n v="0"/>
    <n v="1"/>
    <n v="1"/>
    <n v="0"/>
    <n v="4"/>
    <n v="0"/>
    <n v="0"/>
    <n v="0"/>
    <n v="0"/>
    <n v="1"/>
    <n v="3"/>
    <n v="0"/>
    <n v="20"/>
    <n v="7"/>
    <n v="10"/>
    <n v="2"/>
    <n v="0"/>
    <n v="0"/>
    <n v="3"/>
    <n v="0"/>
    <n v="0"/>
    <n v="0"/>
    <n v="0"/>
    <n v="0"/>
    <n v="0"/>
    <n v="0"/>
    <n v="1.5"/>
    <n v="2.75"/>
    <n v="0.75"/>
    <n v="1.75"/>
    <n v="1.6875"/>
    <n v="82"/>
    <n v="-5"/>
    <n v="40"/>
    <n v="87"/>
    <n v="0.54022988505747127"/>
    <n v="80"/>
    <n v="-9"/>
    <n v="35"/>
    <n v="89"/>
    <n v="0.6067415730337079"/>
    <n v="81"/>
    <n v="-2"/>
    <n v="45"/>
    <n v="83"/>
    <n v="0.45783132530120479"/>
    <s v="."/>
    <s v="."/>
    <s v="."/>
    <e v="#VALUE!"/>
    <e v="#VALUE!"/>
    <n v="86.333333333333329"/>
    <n v="0.53493426113079467"/>
    <n v="7.5"/>
    <n v="85"/>
    <x v="7"/>
    <n v="0"/>
    <n v="3.5"/>
    <n v="0"/>
    <n v="7.5"/>
    <n v="0"/>
    <n v="17.5"/>
    <n v="17.5"/>
    <n v="0"/>
    <n v="0.35"/>
    <n v="3.5000000000000003E-2"/>
    <n v="8.1081081081081086E-2"/>
    <n v="1"/>
    <n v="4"/>
    <n v="2"/>
    <n v="27"/>
  </r>
  <r>
    <x v="23"/>
    <s v="N"/>
    <s v="."/>
    <s v="."/>
    <d v="2017-07-11T00:00:00"/>
    <x v="1"/>
    <n v="80"/>
    <n v="1"/>
    <n v="6"/>
    <n v="16"/>
    <n v="17"/>
    <n v="5"/>
    <n v="93.76"/>
    <n v="83.36"/>
    <n v="82.32"/>
    <n v="94.8"/>
    <n v="88.56"/>
    <n v="5"/>
    <n v="8"/>
    <n v="8"/>
    <n v="1"/>
    <n v="5"/>
    <s v="."/>
    <n v="6"/>
    <n v="2"/>
    <n v="7"/>
    <n v="5"/>
    <n v="1"/>
    <n v="9"/>
    <n v="0"/>
    <n v="0"/>
    <n v="0"/>
    <n v="0"/>
    <n v="0"/>
    <n v="0"/>
    <n v="0"/>
    <n v="0"/>
    <n v="0"/>
    <n v="0"/>
    <n v="3"/>
    <n v="3"/>
    <n v="0"/>
    <n v="18"/>
    <n v="30"/>
    <n v="26"/>
    <n v="5"/>
    <n v="1"/>
    <n v="5"/>
    <n v="6"/>
    <n v="0"/>
    <n v="0"/>
    <n v="0"/>
    <n v="0"/>
    <n v="0"/>
    <n v="0"/>
    <n v="0"/>
    <n v="1"/>
    <n v="0.5"/>
    <n v="1.25"/>
    <n v="0.75"/>
    <n v="0.875"/>
    <n v="82"/>
    <n v="-7"/>
    <n v="47"/>
    <n v="89"/>
    <n v="0.47191011235955055"/>
    <n v="80"/>
    <n v="-5"/>
    <n v="45"/>
    <n v="85"/>
    <n v="0.47058823529411764"/>
    <n v="75"/>
    <n v="-7"/>
    <n v="42"/>
    <n v="82"/>
    <n v="0.48780487804878048"/>
    <s v="."/>
    <s v="."/>
    <s v="."/>
    <e v="#VALUE!"/>
    <e v="#VALUE!"/>
    <n v="85.333333333333329"/>
    <n v="0.47676774190081622"/>
    <n v="7.5"/>
    <n v="62.5"/>
    <x v="9"/>
    <n v="0"/>
    <n v="7.5"/>
    <n v="0"/>
    <n v="17.5"/>
    <n v="0.5"/>
    <n v="37.5"/>
    <n v="7.5"/>
    <n v="0"/>
    <n v="0.45"/>
    <n v="7.4999999999999997E-2"/>
    <n v="0.10714285714285714"/>
    <n v="1"/>
    <n v="6"/>
    <n v="6"/>
    <n v="48"/>
  </r>
  <r>
    <x v="23"/>
    <s v="E"/>
    <s v="."/>
    <s v="."/>
    <d v="2017-07-11T00:00:00"/>
    <x v="1"/>
    <n v="80"/>
    <n v="1"/>
    <n v="7"/>
    <n v="21"/>
    <n v="3"/>
    <n v="12"/>
    <n v="92.72"/>
    <n v="78.16"/>
    <n v="96.88"/>
    <n v="87.52"/>
    <n v="88.82"/>
    <n v="5"/>
    <n v="8"/>
    <n v="1"/>
    <n v="1"/>
    <n v="7"/>
    <s v="."/>
    <n v="3"/>
    <n v="1"/>
    <n v="7"/>
    <n v="7"/>
    <n v="2"/>
    <n v="3"/>
    <n v="0"/>
    <n v="0"/>
    <n v="0"/>
    <n v="0"/>
    <n v="1"/>
    <n v="0"/>
    <n v="0"/>
    <n v="0"/>
    <n v="0"/>
    <n v="0"/>
    <n v="1"/>
    <n v="4"/>
    <n v="1"/>
    <n v="11"/>
    <n v="3"/>
    <n v="0"/>
    <n v="0"/>
    <n v="0"/>
    <n v="0"/>
    <n v="2"/>
    <n v="1"/>
    <n v="0"/>
    <n v="0"/>
    <n v="0"/>
    <n v="0"/>
    <n v="0"/>
    <n v="0"/>
    <n v="0.25"/>
    <n v="0.25"/>
    <n v="1"/>
    <n v="1"/>
    <n v="0.625"/>
    <n v="64"/>
    <n v="-7"/>
    <n v="41"/>
    <n v="71"/>
    <n v="0.42253521126760563"/>
    <n v="78"/>
    <n v="-5"/>
    <n v="47"/>
    <n v="83"/>
    <n v="0.43373493975903615"/>
    <n v="62"/>
    <n v="-5"/>
    <n v="32"/>
    <n v="67"/>
    <n v="0.52238805970149249"/>
    <s v="."/>
    <s v="."/>
    <s v="."/>
    <e v="#VALUE!"/>
    <e v="#VALUE!"/>
    <n v="73.666666666666671"/>
    <n v="0.45955273690937809"/>
    <n v="7.5"/>
    <n v="62.5"/>
    <x v="3"/>
    <n v="0"/>
    <n v="37.5"/>
    <n v="0"/>
    <n v="1.5"/>
    <n v="0"/>
    <n v="37.5"/>
    <n v="37.5"/>
    <n v="0.5"/>
    <n v="0.75"/>
    <n v="0.375"/>
    <n v="0.10714285714285714"/>
    <n v="0"/>
    <n v="6"/>
    <n v="0"/>
    <n v="14"/>
  </r>
  <r>
    <x v="23"/>
    <s v="S"/>
    <s v="."/>
    <s v="."/>
    <d v="2017-07-11T00:00:00"/>
    <x v="1"/>
    <n v="105"/>
    <n v="1"/>
    <n v="5"/>
    <n v="8"/>
    <n v="10"/>
    <n v="14"/>
    <n v="94.8"/>
    <n v="91.68"/>
    <n v="89.6"/>
    <n v="85.44"/>
    <n v="90.38000000000001"/>
    <n v="4"/>
    <n v="9"/>
    <n v="5"/>
    <n v="1"/>
    <s v="."/>
    <s v="."/>
    <n v="5"/>
    <n v="2"/>
    <n v="6"/>
    <n v="9"/>
    <n v="1"/>
    <n v="5"/>
    <n v="0"/>
    <n v="0"/>
    <n v="0"/>
    <n v="0"/>
    <n v="0"/>
    <n v="1"/>
    <n v="0"/>
    <n v="0"/>
    <n v="0"/>
    <n v="2"/>
    <n v="0"/>
    <n v="2"/>
    <n v="0"/>
    <n v="38"/>
    <n v="19"/>
    <n v="15"/>
    <n v="1"/>
    <n v="0"/>
    <n v="1"/>
    <n v="3"/>
    <n v="0"/>
    <n v="0"/>
    <n v="0"/>
    <n v="0"/>
    <n v="0"/>
    <n v="0"/>
    <n v="0"/>
    <n v="2.5"/>
    <n v="0.5"/>
    <n v="0.75"/>
    <n v="0.25"/>
    <n v="1"/>
    <n v="65"/>
    <n v="-4"/>
    <n v="35"/>
    <n v="69"/>
    <n v="0.49275362318840582"/>
    <n v="72"/>
    <n v="-5"/>
    <n v="39"/>
    <n v="77"/>
    <n v="0.4935064935064935"/>
    <n v="72"/>
    <n v="0"/>
    <n v="39"/>
    <n v="72"/>
    <n v="0.45833333333333331"/>
    <s v="."/>
    <s v="."/>
    <s v="."/>
    <e v="#VALUE!"/>
    <e v="#VALUE!"/>
    <n v="72.666666666666671"/>
    <n v="0.48153115000941088"/>
    <n v="3.5"/>
    <n v="85"/>
    <x v="2"/>
    <n v="0"/>
    <n v="0"/>
    <n v="0"/>
    <n v="7.5"/>
    <n v="0.5"/>
    <n v="17.5"/>
    <n v="85"/>
    <n v="0"/>
    <n v="1.0249999999999999"/>
    <n v="0"/>
    <n v="3.954802259887006E-2"/>
    <n v="1"/>
    <n v="4"/>
    <n v="1"/>
    <n v="57"/>
  </r>
  <r>
    <x v="23"/>
    <s v="W"/>
    <s v="."/>
    <s v="."/>
    <d v="2017-07-11T00:00:00"/>
    <x v="1"/>
    <n v="80"/>
    <n v="0"/>
    <n v="8"/>
    <n v="10"/>
    <n v="12"/>
    <n v="11"/>
    <n v="91.68"/>
    <n v="89.6"/>
    <n v="87.52"/>
    <n v="88.56"/>
    <n v="89.34"/>
    <n v="2"/>
    <n v="8"/>
    <n v="1"/>
    <n v="1"/>
    <n v="9"/>
    <n v="7"/>
    <n v="3"/>
    <n v="1"/>
    <n v="6"/>
    <n v="9"/>
    <n v="1"/>
    <s v="."/>
    <s v="."/>
    <n v="1"/>
    <n v="0"/>
    <n v="0"/>
    <n v="0"/>
    <n v="0"/>
    <n v="0"/>
    <n v="0"/>
    <n v="0"/>
    <n v="0"/>
    <n v="0"/>
    <n v="3"/>
    <n v="0"/>
    <s v="."/>
    <s v="."/>
    <n v="6"/>
    <n v="0"/>
    <n v="0"/>
    <n v="0"/>
    <n v="0"/>
    <n v="1"/>
    <n v="0"/>
    <n v="0"/>
    <n v="0"/>
    <n v="0"/>
    <n v="0"/>
    <n v="0"/>
    <n v="2"/>
    <n v="1"/>
    <n v="0.75"/>
    <n v="1.25"/>
    <n v="1.25"/>
    <n v="67"/>
    <n v="2"/>
    <n v="44"/>
    <n v="65"/>
    <n v="0.32307692307692309"/>
    <n v="67"/>
    <n v="-2"/>
    <n v="53"/>
    <n v="69"/>
    <n v="0.2318840579710145"/>
    <n v="80"/>
    <n v="3"/>
    <n v="58"/>
    <n v="77"/>
    <n v="0.24675324675324675"/>
    <s v="."/>
    <s v="."/>
    <s v="."/>
    <e v="#VALUE!"/>
    <e v="#VALUE!"/>
    <n v="70.333333333333329"/>
    <n v="0.26723807593372811"/>
    <n v="0.5"/>
    <n v="62.5"/>
    <x v="3"/>
    <n v="0"/>
    <n v="85"/>
    <n v="37.5"/>
    <n v="1.5"/>
    <n v="0"/>
    <n v="17.5"/>
    <n v="85"/>
    <n v="0"/>
    <n v="1.0249999999999999"/>
    <n v="1.2250000000000001"/>
    <n v="7.9365079365079361E-3"/>
    <n v="0"/>
    <n v="3"/>
    <n v="0"/>
    <m/>
  </r>
  <r>
    <x v="24"/>
    <s v="Center"/>
    <n v="34.227193059999998"/>
    <n v="-82.298867540000003"/>
    <d v="2017-07-11T00:00:00"/>
    <x v="1"/>
    <n v="80"/>
    <n v="2"/>
    <n v="2"/>
    <n v="9"/>
    <n v="5"/>
    <n v="2"/>
    <n v="97.92"/>
    <n v="90.64"/>
    <n v="94.8"/>
    <n v="97.92"/>
    <n v="95.320000000000007"/>
    <n v="7"/>
    <n v="9"/>
    <n v="6"/>
    <n v="1"/>
    <s v="."/>
    <s v="."/>
    <n v="3"/>
    <n v="1"/>
    <n v="7"/>
    <n v="8"/>
    <n v="6"/>
    <n v="2"/>
    <n v="0"/>
    <n v="0"/>
    <n v="0"/>
    <n v="0"/>
    <n v="0"/>
    <n v="0"/>
    <n v="1"/>
    <n v="0"/>
    <n v="0"/>
    <n v="0"/>
    <n v="0"/>
    <n v="1"/>
    <n v="2"/>
    <n v="17"/>
    <n v="12"/>
    <n v="3"/>
    <n v="6"/>
    <n v="6"/>
    <n v="0"/>
    <n v="1"/>
    <n v="2"/>
    <n v="0"/>
    <n v="0"/>
    <n v="0"/>
    <n v="0"/>
    <n v="0"/>
    <n v="0"/>
    <n v="1.25"/>
    <n v="1"/>
    <n v="2.25"/>
    <n v="0.75"/>
    <n v="1.3125"/>
    <n v="81"/>
    <n v="-5"/>
    <n v="55"/>
    <n v="86"/>
    <n v="0.36046511627906974"/>
    <n v="86"/>
    <n v="6"/>
    <n v="55"/>
    <n v="80"/>
    <n v="0.3125"/>
    <n v="68"/>
    <n v="-3"/>
    <n v="38"/>
    <n v="71"/>
    <n v="0.46478873239436619"/>
    <s v="."/>
    <s v="."/>
    <s v="."/>
    <e v="#VALUE!"/>
    <e v="#VALUE!"/>
    <n v="79"/>
    <n v="0.37925128289114535"/>
    <n v="37.5"/>
    <n v="85"/>
    <x v="7"/>
    <n v="0"/>
    <n v="0"/>
    <n v="0"/>
    <n v="1.5"/>
    <n v="0"/>
    <n v="37.5"/>
    <n v="62.5"/>
    <n v="17.5"/>
    <n v="1"/>
    <n v="0"/>
    <n v="0.30612244897959184"/>
    <n v="1"/>
    <n v="3"/>
    <n v="12"/>
    <n v="29"/>
  </r>
  <r>
    <x v="24"/>
    <s v="N"/>
    <s v="."/>
    <s v="."/>
    <d v="2017-07-11T00:00:00"/>
    <x v="1"/>
    <n v="100"/>
    <n v="0"/>
    <n v="0"/>
    <n v="3"/>
    <n v="2"/>
    <n v="0"/>
    <n v="100"/>
    <n v="96.88"/>
    <n v="97.92"/>
    <n v="100"/>
    <n v="98.7"/>
    <n v="7"/>
    <n v="8"/>
    <n v="8"/>
    <n v="1"/>
    <s v="."/>
    <s v="."/>
    <n v="7"/>
    <n v="1"/>
    <n v="7"/>
    <n v="6"/>
    <n v="6"/>
    <n v="0"/>
    <n v="0"/>
    <n v="0"/>
    <n v="0"/>
    <n v="0"/>
    <n v="0"/>
    <n v="0"/>
    <n v="0"/>
    <n v="0"/>
    <n v="0"/>
    <n v="0"/>
    <n v="3"/>
    <n v="1"/>
    <n v="0"/>
    <n v="32"/>
    <n v="26"/>
    <n v="40"/>
    <n v="15"/>
    <n v="13"/>
    <n v="1"/>
    <n v="0"/>
    <n v="0"/>
    <n v="0"/>
    <n v="0"/>
    <n v="0"/>
    <n v="0"/>
    <n v="0"/>
    <n v="0"/>
    <n v="1.75"/>
    <n v="1.75"/>
    <n v="2"/>
    <n v="2.25"/>
    <n v="1.9375"/>
    <n v="79"/>
    <n v="0"/>
    <n v="50"/>
    <n v="79"/>
    <n v="0.36708860759493672"/>
    <n v="74"/>
    <n v="-6"/>
    <n v="44"/>
    <n v="80"/>
    <n v="0.45"/>
    <n v="80"/>
    <n v="-1"/>
    <n v="47"/>
    <n v="81"/>
    <n v="0.41975308641975306"/>
    <s v="."/>
    <s v="."/>
    <s v="."/>
    <e v="#VALUE!"/>
    <e v="#VALUE!"/>
    <n v="80"/>
    <n v="0.41228056467156327"/>
    <n v="37.5"/>
    <n v="62.5"/>
    <x v="9"/>
    <n v="0"/>
    <n v="0"/>
    <n v="0"/>
    <n v="37.5"/>
    <n v="0"/>
    <n v="37.5"/>
    <n v="17.5"/>
    <n v="17.5"/>
    <n v="0.55000000000000004"/>
    <n v="0"/>
    <n v="0.375"/>
    <n v="1"/>
    <n v="4"/>
    <n v="28"/>
    <n v="58"/>
  </r>
  <r>
    <x v="24"/>
    <s v="E"/>
    <s v="."/>
    <s v="."/>
    <d v="2017-07-11T00:00:00"/>
    <x v="1"/>
    <n v="45"/>
    <n v="2"/>
    <n v="11"/>
    <n v="4"/>
    <n v="7"/>
    <n v="10"/>
    <n v="88.56"/>
    <n v="95.84"/>
    <n v="92.72"/>
    <n v="89.6"/>
    <n v="91.68"/>
    <n v="5"/>
    <n v="8"/>
    <n v="8"/>
    <n v="1"/>
    <s v="."/>
    <s v="."/>
    <n v="7"/>
    <n v="1"/>
    <n v="7"/>
    <n v="8"/>
    <n v="5"/>
    <n v="0"/>
    <n v="0"/>
    <n v="0"/>
    <n v="0"/>
    <n v="0"/>
    <n v="0"/>
    <n v="0"/>
    <n v="0"/>
    <n v="0"/>
    <n v="0"/>
    <n v="0"/>
    <n v="0"/>
    <n v="3"/>
    <n v="0"/>
    <n v="47"/>
    <n v="31"/>
    <n v="29"/>
    <n v="6"/>
    <n v="8"/>
    <n v="0"/>
    <n v="0"/>
    <n v="0"/>
    <n v="0"/>
    <n v="0"/>
    <n v="0"/>
    <n v="0"/>
    <n v="0"/>
    <n v="0"/>
    <n v="1.5"/>
    <n v="1.75"/>
    <n v="1.5"/>
    <n v="2"/>
    <n v="1.6875"/>
    <n v="76"/>
    <n v="8"/>
    <n v="50"/>
    <n v="68"/>
    <n v="0.26470588235294118"/>
    <n v="75"/>
    <n v="-1"/>
    <n v="42"/>
    <n v="76"/>
    <n v="0.44736842105263158"/>
    <n v="76"/>
    <n v="-3"/>
    <n v="36"/>
    <n v="79"/>
    <n v="0.54430379746835444"/>
    <s v="."/>
    <s v="."/>
    <s v="."/>
    <e v="#VALUE!"/>
    <e v="#VALUE!"/>
    <n v="74.333333333333329"/>
    <n v="0.41879270029130905"/>
    <n v="7.5"/>
    <n v="62.5"/>
    <x v="9"/>
    <n v="0"/>
    <n v="0"/>
    <n v="0"/>
    <n v="37.5"/>
    <n v="0"/>
    <n v="37.5"/>
    <n v="62.5"/>
    <n v="7.5"/>
    <n v="1"/>
    <n v="0"/>
    <n v="0.10714285714285714"/>
    <n v="1"/>
    <n v="3"/>
    <n v="14"/>
    <n v="78"/>
  </r>
  <r>
    <x v="24"/>
    <s v="S"/>
    <s v="."/>
    <s v="."/>
    <d v="2017-07-11T00:00:00"/>
    <x v="1"/>
    <n v="80"/>
    <n v="1"/>
    <n v="1"/>
    <n v="9"/>
    <n v="4"/>
    <n v="7"/>
    <n v="98.96"/>
    <n v="90.64"/>
    <n v="95.84"/>
    <n v="92.72"/>
    <n v="94.539999999999992"/>
    <n v="3"/>
    <n v="9"/>
    <n v="6"/>
    <n v="1"/>
    <s v="."/>
    <s v="."/>
    <n v="7"/>
    <n v="2"/>
    <n v="7"/>
    <n v="6"/>
    <n v="1"/>
    <n v="9"/>
    <n v="0"/>
    <n v="0"/>
    <n v="0"/>
    <n v="0"/>
    <n v="0"/>
    <n v="0"/>
    <n v="0"/>
    <n v="0"/>
    <n v="0"/>
    <n v="0"/>
    <n v="3"/>
    <n v="2"/>
    <n v="0"/>
    <n v="18"/>
    <n v="31"/>
    <n v="17"/>
    <n v="6"/>
    <n v="1"/>
    <n v="0"/>
    <n v="0"/>
    <n v="0"/>
    <n v="0"/>
    <n v="0"/>
    <n v="0"/>
    <n v="0"/>
    <n v="0"/>
    <n v="0"/>
    <n v="1.25"/>
    <n v="1"/>
    <n v="1.75"/>
    <n v="1"/>
    <n v="1.25"/>
    <n v="61"/>
    <n v="-7"/>
    <n v="25"/>
    <n v="68"/>
    <n v="0.63235294117647056"/>
    <n v="82"/>
    <n v="-1"/>
    <n v="50"/>
    <n v="83"/>
    <n v="0.39759036144578314"/>
    <n v="75"/>
    <n v="-4"/>
    <n v="47"/>
    <n v="79"/>
    <n v="0.4050632911392405"/>
    <s v="."/>
    <s v="."/>
    <s v="."/>
    <e v="#VALUE!"/>
    <e v="#VALUE!"/>
    <n v="76.666666666666671"/>
    <n v="0.47833553125383138"/>
    <n v="1.5"/>
    <n v="85"/>
    <x v="7"/>
    <n v="0"/>
    <n v="0"/>
    <n v="0"/>
    <n v="37.5"/>
    <n v="0.5"/>
    <n v="37.5"/>
    <n v="17.5"/>
    <n v="0"/>
    <n v="0.55000000000000004"/>
    <n v="0"/>
    <n v="1.7341040462427744E-2"/>
    <n v="1"/>
    <n v="5"/>
    <n v="7"/>
    <n v="49"/>
  </r>
  <r>
    <x v="24"/>
    <s v="W"/>
    <s v="."/>
    <s v="."/>
    <d v="2017-07-11T00:00:00"/>
    <x v="1"/>
    <n v="70"/>
    <n v="3"/>
    <n v="11"/>
    <n v="16"/>
    <n v="5"/>
    <n v="2"/>
    <n v="88.56"/>
    <n v="83.36"/>
    <n v="94.8"/>
    <n v="97.92"/>
    <n v="91.160000000000011"/>
    <n v="7"/>
    <n v="9"/>
    <n v="8"/>
    <n v="1"/>
    <n v="7"/>
    <s v="."/>
    <n v="6"/>
    <n v="2"/>
    <n v="6"/>
    <n v="8"/>
    <n v="2"/>
    <n v="5"/>
    <n v="0"/>
    <n v="0"/>
    <n v="0"/>
    <n v="0"/>
    <n v="0"/>
    <n v="0"/>
    <n v="0"/>
    <n v="0"/>
    <n v="0"/>
    <n v="0"/>
    <n v="2"/>
    <n v="0"/>
    <n v="1"/>
    <n v="15"/>
    <n v="26"/>
    <n v="32"/>
    <n v="7"/>
    <n v="2"/>
    <n v="0"/>
    <n v="0"/>
    <n v="0"/>
    <n v="1"/>
    <n v="0"/>
    <n v="0"/>
    <n v="0"/>
    <n v="0"/>
    <n v="0"/>
    <n v="1.75"/>
    <n v="1.5"/>
    <n v="2"/>
    <n v="1.75"/>
    <n v="1.75"/>
    <n v="88"/>
    <n v="2"/>
    <n v="56"/>
    <n v="86"/>
    <n v="0.34883720930232559"/>
    <n v="74"/>
    <n v="-1"/>
    <n v="38"/>
    <n v="75"/>
    <n v="0.49333333333333335"/>
    <n v="82"/>
    <n v="-4"/>
    <n v="40"/>
    <n v="86"/>
    <n v="0.53488372093023251"/>
    <s v="."/>
    <s v="."/>
    <s v="."/>
    <e v="#VALUE!"/>
    <e v="#VALUE!"/>
    <n v="82.333333333333329"/>
    <n v="0.45901808785529719"/>
    <n v="37.5"/>
    <n v="85"/>
    <x v="9"/>
    <n v="0"/>
    <n v="37.5"/>
    <n v="0"/>
    <n v="17.5"/>
    <n v="0.5"/>
    <n v="17.5"/>
    <n v="62.5"/>
    <n v="0.5"/>
    <n v="0.8"/>
    <n v="0.375"/>
    <n v="0.30612244897959184"/>
    <n v="1"/>
    <n v="3"/>
    <n v="9"/>
    <n v="41"/>
  </r>
  <r>
    <x v="25"/>
    <s v="Center"/>
    <n v="34.165485410000002"/>
    <n v="-81.830501630000001"/>
    <d v="2017-07-03T00:00:00"/>
    <x v="1"/>
    <n v="65"/>
    <n v="2"/>
    <n v="8"/>
    <n v="8"/>
    <n v="10"/>
    <n v="2"/>
    <n v="91.68"/>
    <n v="91.68"/>
    <n v="89.6"/>
    <n v="97.92"/>
    <n v="92.720000000000013"/>
    <n v="5"/>
    <n v="9"/>
    <n v="4"/>
    <n v="3"/>
    <n v="4"/>
    <s v="."/>
    <n v="6"/>
    <n v="2"/>
    <n v="5"/>
    <n v="9"/>
    <n v="1"/>
    <n v="4"/>
    <n v="28"/>
    <n v="8"/>
    <n v="0"/>
    <n v="0"/>
    <n v="0"/>
    <n v="0"/>
    <n v="0"/>
    <n v="0"/>
    <n v="0"/>
    <n v="0"/>
    <n v="4"/>
    <n v="0"/>
    <n v="0"/>
    <n v="45"/>
    <n v="24"/>
    <n v="20"/>
    <n v="5"/>
    <n v="14"/>
    <n v="11"/>
    <n v="0"/>
    <n v="0"/>
    <n v="0"/>
    <n v="0"/>
    <n v="0"/>
    <n v="0"/>
    <n v="0"/>
    <n v="0"/>
    <n v="0.25"/>
    <n v="0"/>
    <n v="1.5"/>
    <n v="1"/>
    <n v="0.6875"/>
    <n v="62"/>
    <n v="-5"/>
    <n v="34"/>
    <n v="67"/>
    <n v="0.4925373134328358"/>
    <n v="70"/>
    <n v="0"/>
    <n v="42"/>
    <n v="70"/>
    <n v="0.4"/>
    <n v="70"/>
    <n v="2"/>
    <n v="44"/>
    <n v="68"/>
    <n v="0.35294117647058826"/>
    <s v="."/>
    <s v="."/>
    <s v="."/>
    <e v="#VALUE!"/>
    <e v="#VALUE!"/>
    <n v="68.333333333333329"/>
    <n v="0.41515949663447471"/>
    <n v="7.5"/>
    <n v="85"/>
    <x v="6"/>
    <n v="1.5"/>
    <n v="3.5"/>
    <n v="0"/>
    <n v="17.5"/>
    <n v="0.5"/>
    <n v="7.5"/>
    <n v="85"/>
    <n v="0"/>
    <n v="0.92500000000000004"/>
    <n v="3.5000000000000003E-2"/>
    <n v="8.1081081081081086E-2"/>
    <n v="0.7"/>
    <n v="4"/>
    <n v="19"/>
    <n v="69"/>
  </r>
  <r>
    <x v="25"/>
    <s v="N"/>
    <s v="."/>
    <s v="."/>
    <d v="2017-07-03T00:00:00"/>
    <x v="1"/>
    <n v="55"/>
    <n v="1"/>
    <n v="4"/>
    <n v="9"/>
    <n v="0"/>
    <n v="1"/>
    <n v="95.84"/>
    <n v="90.64"/>
    <n v="100"/>
    <n v="98.96"/>
    <n v="96.36"/>
    <n v="7"/>
    <n v="7"/>
    <n v="7"/>
    <n v="7"/>
    <n v="4"/>
    <s v="."/>
    <n v="7"/>
    <n v="6"/>
    <n v="6"/>
    <n v="6"/>
    <n v="2"/>
    <n v="3"/>
    <n v="8"/>
    <n v="12"/>
    <n v="2"/>
    <n v="11"/>
    <n v="2"/>
    <n v="0"/>
    <n v="0"/>
    <n v="0"/>
    <n v="0"/>
    <n v="0"/>
    <n v="0"/>
    <n v="0"/>
    <n v="2"/>
    <n v="85"/>
    <n v="40"/>
    <n v="25"/>
    <n v="6"/>
    <n v="14"/>
    <n v="4"/>
    <n v="2"/>
    <n v="1"/>
    <n v="0"/>
    <n v="0"/>
    <n v="0"/>
    <n v="0"/>
    <n v="0"/>
    <n v="0"/>
    <n v="2"/>
    <n v="1"/>
    <n v="1.75"/>
    <n v="2"/>
    <n v="1.6875"/>
    <n v="82"/>
    <n v="0"/>
    <n v="44"/>
    <n v="82"/>
    <n v="0.46341463414634149"/>
    <n v="85"/>
    <n v="0"/>
    <s v="."/>
    <n v="85"/>
    <s v="."/>
    <n v="90"/>
    <n v="6"/>
    <n v="46"/>
    <n v="84"/>
    <n v="0.45238095238095238"/>
    <s v="."/>
    <s v="."/>
    <s v="."/>
    <e v="#VALUE!"/>
    <e v="#VALUE!"/>
    <n v="83.666666666666671"/>
    <n v="0.45789779326364694"/>
    <n v="37.5"/>
    <n v="37.5"/>
    <x v="1"/>
    <n v="37.5"/>
    <n v="3.5"/>
    <n v="0"/>
    <n v="37.5"/>
    <n v="17.5"/>
    <n v="17.5"/>
    <n v="17.5"/>
    <n v="0.5"/>
    <n v="0.35"/>
    <n v="3.5000000000000003E-2"/>
    <n v="0.5"/>
    <n v="0.5"/>
    <n v="2"/>
    <n v="20"/>
    <n v="125"/>
  </r>
  <r>
    <x v="25"/>
    <s v="E"/>
    <s v="."/>
    <s v="."/>
    <d v="2017-07-03T00:00:00"/>
    <x v="1"/>
    <n v="70"/>
    <n v="2"/>
    <n v="1"/>
    <n v="3"/>
    <n v="5"/>
    <n v="6"/>
    <n v="98.96"/>
    <n v="96.88"/>
    <n v="94.8"/>
    <n v="93.76"/>
    <n v="96.1"/>
    <n v="5"/>
    <n v="9"/>
    <n v="6"/>
    <n v="2"/>
    <s v="."/>
    <s v="."/>
    <n v="6"/>
    <n v="1"/>
    <n v="6"/>
    <n v="7"/>
    <n v="1"/>
    <n v="1"/>
    <n v="3"/>
    <n v="1"/>
    <n v="0"/>
    <n v="0"/>
    <n v="0"/>
    <n v="0"/>
    <n v="0"/>
    <n v="0"/>
    <n v="0"/>
    <n v="0"/>
    <n v="3"/>
    <n v="1"/>
    <n v="2"/>
    <n v="27"/>
    <n v="60"/>
    <n v="3"/>
    <n v="14"/>
    <n v="9"/>
    <n v="10"/>
    <n v="1"/>
    <n v="0"/>
    <n v="0"/>
    <n v="0"/>
    <n v="0"/>
    <n v="0"/>
    <n v="0"/>
    <n v="0"/>
    <n v="1"/>
    <n v="1.5"/>
    <n v="0.25"/>
    <n v="0.5"/>
    <n v="0.8125"/>
    <n v="88"/>
    <n v="-5"/>
    <n v="53"/>
    <n v="93"/>
    <n v="0.43010752688172044"/>
    <n v="65"/>
    <n v="-8"/>
    <n v="38"/>
    <n v="73"/>
    <n v="0.47945205479452052"/>
    <n v="80"/>
    <n v="-4"/>
    <n v="37"/>
    <n v="84"/>
    <n v="0.55952380952380953"/>
    <s v="."/>
    <s v="."/>
    <s v="."/>
    <e v="#VALUE!"/>
    <e v="#VALUE!"/>
    <n v="83.333333333333329"/>
    <n v="0.48969446373335018"/>
    <n v="7.5"/>
    <n v="85"/>
    <x v="7"/>
    <n v="0.5"/>
    <n v="0"/>
    <n v="0"/>
    <n v="17.5"/>
    <n v="0"/>
    <n v="17.5"/>
    <n v="37.5"/>
    <n v="0"/>
    <n v="0.55000000000000004"/>
    <n v="0"/>
    <n v="8.1081081081081086E-2"/>
    <n v="0.97222222222222221"/>
    <n v="6"/>
    <n v="23"/>
    <n v="87"/>
  </r>
  <r>
    <x v="25"/>
    <s v="S"/>
    <s v="."/>
    <s v="."/>
    <d v="2017-07-03T00:00:00"/>
    <x v="1"/>
    <n v="75"/>
    <n v="1"/>
    <n v="2"/>
    <n v="2"/>
    <n v="8"/>
    <n v="6"/>
    <n v="97.92"/>
    <n v="97.92"/>
    <n v="91.68"/>
    <n v="93.76"/>
    <n v="95.32"/>
    <n v="2"/>
    <n v="9"/>
    <n v="3"/>
    <n v="4"/>
    <s v="."/>
    <s v="."/>
    <n v="3"/>
    <n v="3"/>
    <n v="6"/>
    <n v="9"/>
    <n v="1"/>
    <n v="4"/>
    <n v="23"/>
    <n v="8"/>
    <n v="0"/>
    <n v="0"/>
    <n v="0"/>
    <n v="0"/>
    <n v="0"/>
    <n v="0"/>
    <n v="0"/>
    <n v="0"/>
    <n v="2"/>
    <n v="2"/>
    <n v="0"/>
    <n v="7"/>
    <n v="4"/>
    <n v="4"/>
    <n v="0"/>
    <n v="1"/>
    <n v="1"/>
    <n v="0"/>
    <n v="0"/>
    <n v="0"/>
    <n v="0"/>
    <n v="0"/>
    <n v="0"/>
    <n v="0"/>
    <n v="0"/>
    <n v="0.25"/>
    <n v="0.5"/>
    <n v="0.5"/>
    <n v="1.25"/>
    <n v="0.625"/>
    <n v="70"/>
    <n v="-4"/>
    <n v="38"/>
    <n v="74"/>
    <n v="0.48648648648648651"/>
    <n v="75"/>
    <n v="-10"/>
    <n v="50"/>
    <n v="85"/>
    <n v="0.41176470588235292"/>
    <n v="65"/>
    <n v="-7"/>
    <n v="38"/>
    <n v="72"/>
    <n v="0.47222222222222221"/>
    <s v="."/>
    <s v="."/>
    <s v="."/>
    <e v="#VALUE!"/>
    <e v="#VALUE!"/>
    <n v="77"/>
    <n v="0.45682447153035383"/>
    <n v="0.5"/>
    <n v="85"/>
    <x v="5"/>
    <n v="3.5"/>
    <n v="0"/>
    <n v="0"/>
    <n v="1.5"/>
    <n v="1.5"/>
    <n v="17.5"/>
    <n v="85"/>
    <n v="0"/>
    <n v="1.0249999999999999"/>
    <n v="0"/>
    <n v="5.8479532163742687E-3"/>
    <n v="0.3"/>
    <n v="4"/>
    <n v="1"/>
    <n v="11"/>
  </r>
  <r>
    <x v="25"/>
    <s v="W"/>
    <s v="."/>
    <s v="."/>
    <d v="2017-07-03T00:00:00"/>
    <x v="1"/>
    <n v="100"/>
    <n v="1"/>
    <n v="0"/>
    <n v="0"/>
    <n v="0"/>
    <n v="0"/>
    <n v="100"/>
    <n v="100"/>
    <n v="100"/>
    <n v="100"/>
    <n v="100"/>
    <n v="97.5"/>
    <s v="."/>
    <s v="."/>
    <s v="."/>
    <s v="."/>
    <s v="."/>
    <s v="."/>
    <s v="."/>
    <s v="."/>
    <s v="."/>
    <s v="."/>
    <n v="1"/>
    <n v="0"/>
    <n v="0"/>
    <n v="0"/>
    <n v="0"/>
    <n v="0"/>
    <n v="0"/>
    <n v="0"/>
    <n v="0"/>
    <n v="0"/>
    <n v="1"/>
    <n v="0"/>
    <n v="1"/>
    <n v="2"/>
    <n v="3"/>
    <n v="2"/>
    <n v="0"/>
    <n v="4"/>
    <n v="8"/>
    <n v="9"/>
    <n v="3"/>
    <n v="4"/>
    <n v="2"/>
    <n v="0"/>
    <n v="0"/>
    <n v="0"/>
    <n v="0"/>
    <n v="0"/>
    <n v="3"/>
    <n v="2.75"/>
    <n v="3"/>
    <n v="6.5"/>
    <n v="3.8125"/>
    <s v="."/>
    <s v="."/>
    <s v="."/>
    <s v="."/>
    <s v="."/>
    <s v="."/>
    <s v="."/>
    <s v="."/>
    <s v="."/>
    <s v="."/>
    <s v="."/>
    <s v="."/>
    <s v="."/>
    <s v="."/>
    <s v="."/>
    <s v="."/>
    <s v="."/>
    <s v="."/>
    <e v="#VALUE!"/>
    <e v="#VALUE!"/>
    <s v="."/>
    <s v="."/>
    <n v="97.5"/>
    <n v="0"/>
    <x v="8"/>
    <s v="."/>
    <n v="0"/>
    <n v="0"/>
    <s v="."/>
    <s v="."/>
    <s v="."/>
    <s v="."/>
    <s v="."/>
    <s v="."/>
    <n v="0"/>
    <n v="1"/>
    <n v="0"/>
    <n v="4"/>
    <n v="12"/>
    <n v="5"/>
  </r>
  <r>
    <x v="26"/>
    <s v="Center"/>
    <n v="33.81044559"/>
    <n v="-82.082483600000003"/>
    <d v="2017-06-28T00:00:00"/>
    <x v="0"/>
    <n v="35"/>
    <n v="0"/>
    <n v="28"/>
    <n v="77"/>
    <n v="44"/>
    <n v="42"/>
    <n v="70.88"/>
    <n v="19.920000000000002"/>
    <n v="54.239999999999995"/>
    <n v="56.32"/>
    <n v="50.339999999999996"/>
    <n v="6"/>
    <n v="6"/>
    <n v="8"/>
    <n v="1"/>
    <n v="6"/>
    <n v="7"/>
    <n v="7"/>
    <n v="3"/>
    <n v="5"/>
    <n v="7"/>
    <n v="6"/>
    <n v="12"/>
    <n v="5"/>
    <n v="2"/>
    <n v="0"/>
    <n v="0"/>
    <n v="0"/>
    <n v="0"/>
    <n v="0"/>
    <n v="0"/>
    <n v="0"/>
    <n v="1"/>
    <n v="0"/>
    <n v="0"/>
    <n v="0"/>
    <n v="23"/>
    <n v="52"/>
    <n v="29"/>
    <n v="40"/>
    <n v="5"/>
    <n v="0"/>
    <n v="0"/>
    <n v="0"/>
    <n v="0"/>
    <n v="0"/>
    <n v="0"/>
    <n v="0"/>
    <n v="0"/>
    <n v="0"/>
    <n v="1"/>
    <n v="1.75"/>
    <n v="0.25"/>
    <n v="0"/>
    <n v="0.75"/>
    <n v="52"/>
    <n v="-2"/>
    <n v="24"/>
    <n v="54"/>
    <n v="0.55555555555555558"/>
    <n v="57"/>
    <n v="0"/>
    <n v="32"/>
    <n v="57"/>
    <n v="0.43859649122807015"/>
    <n v="72"/>
    <n v="8"/>
    <n v="46"/>
    <n v="64"/>
    <n v="0.28125"/>
    <s v="."/>
    <s v="."/>
    <s v="."/>
    <e v="#VALUE!"/>
    <e v="#VALUE!"/>
    <n v="58.333333333333336"/>
    <n v="0.42513401559454195"/>
    <n v="17.5"/>
    <n v="17.5"/>
    <x v="9"/>
    <n v="0"/>
    <n v="17.5"/>
    <n v="37.5"/>
    <n v="37.5"/>
    <n v="1.5"/>
    <n v="7.5"/>
    <n v="37.5"/>
    <n v="17.5"/>
    <n v="0.45"/>
    <n v="0.55000000000000004"/>
    <n v="0.5"/>
    <n v="1"/>
    <n v="1"/>
    <n v="45"/>
    <n v="75"/>
  </r>
  <r>
    <x v="26"/>
    <s v="N"/>
    <s v="."/>
    <s v="."/>
    <d v="2017-06-28T00:00:00"/>
    <x v="0"/>
    <n v="55"/>
    <n v="0"/>
    <n v="33"/>
    <n v="12"/>
    <n v="15"/>
    <n v="44"/>
    <n v="65.680000000000007"/>
    <n v="87.52"/>
    <n v="84.4"/>
    <n v="54.239999999999995"/>
    <n v="72.959999999999994"/>
    <n v="5"/>
    <n v="7"/>
    <n v="7"/>
    <n v="1"/>
    <s v="."/>
    <s v="."/>
    <n v="6"/>
    <n v="2"/>
    <n v="5"/>
    <n v="7"/>
    <n v="6"/>
    <n v="21"/>
    <n v="3"/>
    <n v="0"/>
    <n v="0"/>
    <n v="0"/>
    <n v="0"/>
    <n v="0"/>
    <n v="0"/>
    <n v="0"/>
    <n v="0"/>
    <n v="0"/>
    <n v="0"/>
    <n v="0"/>
    <n v="2"/>
    <n v="65"/>
    <n v="90"/>
    <n v="75"/>
    <n v="27"/>
    <n v="4"/>
    <n v="0"/>
    <n v="0"/>
    <n v="0"/>
    <n v="0"/>
    <n v="0"/>
    <n v="0"/>
    <n v="0"/>
    <n v="0"/>
    <n v="0"/>
    <n v="2"/>
    <n v="1.5"/>
    <n v="1"/>
    <n v="1.5"/>
    <n v="1.5"/>
    <n v="57"/>
    <n v="-3"/>
    <n v="35"/>
    <n v="60"/>
    <n v="0.41666666666666669"/>
    <n v="57"/>
    <n v="-1"/>
    <n v="34"/>
    <n v="58"/>
    <n v="0.41379310344827586"/>
    <n v="63"/>
    <n v="0"/>
    <n v="46"/>
    <n v="63"/>
    <n v="0.26984126984126983"/>
    <s v="."/>
    <s v="."/>
    <s v="."/>
    <e v="#VALUE!"/>
    <e v="#VALUE!"/>
    <n v="60.333333333333336"/>
    <n v="0.36676701331873746"/>
    <n v="7.5"/>
    <n v="37.5"/>
    <x v="1"/>
    <n v="0"/>
    <n v="0"/>
    <n v="0"/>
    <n v="17.5"/>
    <n v="0.5"/>
    <n v="7.5"/>
    <n v="37.5"/>
    <n v="17.5"/>
    <n v="0.45"/>
    <n v="0"/>
    <n v="0.16666666666666666"/>
    <n v="1"/>
    <n v="2"/>
    <n v="31"/>
    <n v="155"/>
  </r>
  <r>
    <x v="26"/>
    <s v="E"/>
    <s v="."/>
    <s v="."/>
    <d v="2017-06-28T00:00:00"/>
    <x v="0"/>
    <n v="60"/>
    <n v="0"/>
    <n v="16"/>
    <n v="19"/>
    <n v="33"/>
    <n v="7"/>
    <n v="83.36"/>
    <n v="80.239999999999995"/>
    <n v="65.680000000000007"/>
    <n v="92.72"/>
    <n v="80.5"/>
    <n v="7"/>
    <n v="1"/>
    <n v="6"/>
    <n v="1"/>
    <s v="."/>
    <s v="."/>
    <n v="5"/>
    <n v="6"/>
    <n v="4"/>
    <n v="9"/>
    <n v="7"/>
    <n v="38"/>
    <n v="7"/>
    <n v="0"/>
    <n v="0"/>
    <n v="0"/>
    <n v="0"/>
    <n v="0"/>
    <n v="0"/>
    <n v="0"/>
    <n v="0"/>
    <n v="0"/>
    <n v="0"/>
    <n v="0"/>
    <n v="0"/>
    <n v="15"/>
    <n v="16"/>
    <n v="23"/>
    <n v="8"/>
    <n v="1"/>
    <n v="0"/>
    <n v="0"/>
    <n v="0"/>
    <n v="0"/>
    <n v="0"/>
    <n v="0"/>
    <n v="0"/>
    <n v="0"/>
    <n v="1"/>
    <n v="1"/>
    <n v="0.5"/>
    <n v="0.5"/>
    <n v="1.25"/>
    <n v="0.8125"/>
    <n v="62"/>
    <n v="-2"/>
    <n v="35"/>
    <n v="64"/>
    <n v="0.453125"/>
    <n v="60"/>
    <n v="1"/>
    <n v="32"/>
    <n v="59"/>
    <n v="0.4576271186440678"/>
    <n v="66"/>
    <n v="2"/>
    <n v="30"/>
    <n v="64"/>
    <n v="0.53125"/>
    <s v="."/>
    <s v="."/>
    <s v="."/>
    <e v="#VALUE!"/>
    <e v="#VALUE!"/>
    <n v="62.333333333333336"/>
    <n v="0.48066737288135597"/>
    <n v="37.5"/>
    <n v="0"/>
    <x v="7"/>
    <n v="0"/>
    <n v="0"/>
    <n v="0"/>
    <n v="7.5"/>
    <n v="17.5"/>
    <n v="3.5"/>
    <n v="85"/>
    <n v="37.5"/>
    <n v="0.88500000000000001"/>
    <n v="0"/>
    <n v="1"/>
    <n v="1"/>
    <n v="0"/>
    <n v="9"/>
    <n v="31"/>
  </r>
  <r>
    <x v="26"/>
    <s v="S"/>
    <s v="."/>
    <s v="."/>
    <d v="2017-06-28T00:00:00"/>
    <x v="0"/>
    <n v="60"/>
    <n v="0"/>
    <n v="52"/>
    <n v="21"/>
    <n v="7"/>
    <n v="17"/>
    <n v="45.92"/>
    <n v="78.16"/>
    <n v="92.72"/>
    <n v="82.32"/>
    <n v="74.78"/>
    <n v="6"/>
    <n v="7"/>
    <n v="8"/>
    <n v="1"/>
    <s v="."/>
    <s v="."/>
    <n v="7"/>
    <n v="3"/>
    <n v="7"/>
    <n v="7"/>
    <n v="7"/>
    <n v="35"/>
    <n v="20"/>
    <n v="0"/>
    <n v="0"/>
    <n v="0"/>
    <n v="0"/>
    <n v="0"/>
    <n v="0"/>
    <n v="0"/>
    <n v="0"/>
    <n v="2"/>
    <n v="0"/>
    <n v="0"/>
    <n v="0"/>
    <n v="29"/>
    <n v="47"/>
    <n v="25"/>
    <n v="42"/>
    <n v="9"/>
    <n v="0"/>
    <n v="0"/>
    <n v="0"/>
    <n v="0"/>
    <n v="0"/>
    <n v="0"/>
    <n v="0"/>
    <n v="0"/>
    <n v="0"/>
    <n v="2.5"/>
    <n v="2.5"/>
    <n v="0.5"/>
    <n v="1.75"/>
    <n v="1.8125"/>
    <n v="65"/>
    <n v="-2"/>
    <n v="35"/>
    <n v="67"/>
    <n v="0.47761194029850745"/>
    <n v="45"/>
    <n v="-7"/>
    <n v="25"/>
    <n v="52"/>
    <n v="0.51923076923076927"/>
    <n v="68"/>
    <n v="4"/>
    <s v="."/>
    <n v="64"/>
    <e v="#VALUE!"/>
    <s v="."/>
    <s v="."/>
    <s v="."/>
    <e v="#VALUE!"/>
    <e v="#VALUE!"/>
    <n v="61"/>
    <n v="0.49842135476463834"/>
    <n v="17.5"/>
    <n v="37.5"/>
    <x v="9"/>
    <n v="0"/>
    <n v="0"/>
    <n v="0"/>
    <n v="37.5"/>
    <n v="1.5"/>
    <n v="37.5"/>
    <n v="37.5"/>
    <n v="37.5"/>
    <n v="0.75"/>
    <n v="0"/>
    <n v="0.31818181818181818"/>
    <n v="1"/>
    <n v="2"/>
    <n v="51"/>
    <n v="76"/>
  </r>
  <r>
    <x v="26"/>
    <s v="W"/>
    <s v="."/>
    <s v="."/>
    <d v="2017-06-28T00:00:00"/>
    <x v="0"/>
    <n v="40"/>
    <n v="0"/>
    <n v="45"/>
    <n v="28"/>
    <n v="21"/>
    <n v="32"/>
    <n v="53.199999999999996"/>
    <n v="70.88"/>
    <n v="78.16"/>
    <n v="66.72"/>
    <n v="67.239999999999995"/>
    <n v="4"/>
    <n v="7"/>
    <n v="8"/>
    <n v="1"/>
    <s v="."/>
    <s v="."/>
    <n v="6"/>
    <n v="3"/>
    <n v="6"/>
    <n v="7"/>
    <n v="8"/>
    <n v="8"/>
    <n v="2"/>
    <n v="0"/>
    <n v="0"/>
    <n v="0"/>
    <n v="0"/>
    <n v="0"/>
    <n v="0"/>
    <n v="0"/>
    <n v="0"/>
    <n v="2"/>
    <n v="0"/>
    <n v="0"/>
    <n v="0"/>
    <n v="41"/>
    <n v="60"/>
    <n v="45"/>
    <n v="4"/>
    <n v="0"/>
    <n v="2"/>
    <n v="0"/>
    <n v="0"/>
    <n v="0"/>
    <n v="0"/>
    <n v="0"/>
    <n v="0"/>
    <n v="0"/>
    <n v="0"/>
    <n v="1.5"/>
    <n v="1"/>
    <n v="2"/>
    <n v="3.5"/>
    <n v="2"/>
    <n v="57"/>
    <n v="-4"/>
    <n v="37"/>
    <n v="61"/>
    <n v="0.39344262295081966"/>
    <n v="58"/>
    <n v="-4"/>
    <n v="32"/>
    <n v="62"/>
    <n v="0.4838709677419355"/>
    <n v="48"/>
    <n v="-8"/>
    <n v="25"/>
    <n v="56"/>
    <n v="0.5535714285714286"/>
    <s v="."/>
    <s v="."/>
    <s v="."/>
    <e v="#VALUE!"/>
    <e v="#VALUE!"/>
    <n v="59.666666666666664"/>
    <n v="0.47696167308806126"/>
    <n v="3.5"/>
    <n v="37.5"/>
    <x v="9"/>
    <n v="0"/>
    <n v="0"/>
    <n v="0"/>
    <n v="17.5"/>
    <n v="1.5"/>
    <n v="17.5"/>
    <n v="37.5"/>
    <n v="62.5"/>
    <n v="0.55000000000000004"/>
    <n v="0"/>
    <n v="8.5365853658536592E-2"/>
    <n v="1"/>
    <n v="2"/>
    <n v="4"/>
    <n v="101"/>
  </r>
  <r>
    <x v="27"/>
    <s v="Center"/>
    <n v="33.814083840000002"/>
    <n v="-82.072805520000003"/>
    <d v="2017-06-28T00:00:00"/>
    <x v="0"/>
    <n v="60"/>
    <n v="0"/>
    <n v="23"/>
    <n v="16"/>
    <n v="36"/>
    <n v="3"/>
    <n v="76.08"/>
    <n v="83.36"/>
    <n v="62.56"/>
    <n v="96.88"/>
    <n v="79.72"/>
    <n v="4"/>
    <n v="8"/>
    <n v="7"/>
    <n v="1"/>
    <s v="."/>
    <s v="."/>
    <n v="7"/>
    <n v="3"/>
    <n v="6"/>
    <n v="7"/>
    <n v="4"/>
    <n v="26"/>
    <n v="4"/>
    <n v="0"/>
    <n v="0"/>
    <n v="0"/>
    <n v="0"/>
    <n v="0"/>
    <n v="0"/>
    <n v="1"/>
    <n v="0"/>
    <n v="3"/>
    <n v="0"/>
    <n v="0"/>
    <n v="0"/>
    <n v="40"/>
    <n v="58"/>
    <n v="29"/>
    <n v="24"/>
    <n v="9"/>
    <n v="1"/>
    <n v="0"/>
    <n v="0"/>
    <n v="0"/>
    <n v="0"/>
    <n v="0"/>
    <n v="0"/>
    <n v="0"/>
    <n v="0"/>
    <n v="0.5"/>
    <n v="2.5"/>
    <n v="2"/>
    <n v="3"/>
    <n v="2"/>
    <n v="55"/>
    <n v="-4"/>
    <n v="25"/>
    <n v="59"/>
    <n v="0.57627118644067798"/>
    <n v="51"/>
    <n v="-4"/>
    <n v="30"/>
    <n v="55"/>
    <n v="0.45454545454545453"/>
    <n v="49"/>
    <n v="-6"/>
    <n v="32"/>
    <n v="55"/>
    <n v="0.41818181818181815"/>
    <s v="."/>
    <s v="."/>
    <s v="."/>
    <e v="#VALUE!"/>
    <e v="#VALUE!"/>
    <n v="56.333333333333336"/>
    <n v="0.48299948638931695"/>
    <n v="3.5"/>
    <n v="62.5"/>
    <x v="1"/>
    <n v="0"/>
    <n v="0"/>
    <n v="0"/>
    <n v="37.5"/>
    <n v="1.5"/>
    <n v="17.5"/>
    <n v="37.5"/>
    <n v="3.5"/>
    <n v="0.55000000000000004"/>
    <n v="0"/>
    <n v="5.3030303030303032E-2"/>
    <n v="1"/>
    <n v="3"/>
    <n v="33"/>
    <n v="98"/>
  </r>
  <r>
    <x v="27"/>
    <s v="N"/>
    <s v="."/>
    <s v="."/>
    <d v="2017-06-28T00:00:00"/>
    <x v="0"/>
    <n v="60"/>
    <n v="2"/>
    <n v="5"/>
    <n v="9"/>
    <n v="35"/>
    <n v="20"/>
    <n v="94.8"/>
    <n v="90.64"/>
    <n v="63.6"/>
    <n v="79.2"/>
    <n v="82.06"/>
    <n v="5"/>
    <n v="9"/>
    <n v="7"/>
    <n v="1"/>
    <s v="."/>
    <s v="."/>
    <n v="6"/>
    <n v="2"/>
    <n v="5"/>
    <n v="8"/>
    <n v="4"/>
    <n v="20"/>
    <n v="8"/>
    <n v="0"/>
    <n v="0"/>
    <n v="0"/>
    <n v="0"/>
    <n v="0"/>
    <n v="0"/>
    <n v="0"/>
    <n v="0"/>
    <n v="3"/>
    <n v="0"/>
    <n v="0"/>
    <n v="1"/>
    <n v="72"/>
    <n v="35"/>
    <n v="56"/>
    <n v="18"/>
    <n v="9"/>
    <n v="1"/>
    <n v="0"/>
    <n v="0"/>
    <n v="0"/>
    <n v="0"/>
    <n v="0"/>
    <n v="0"/>
    <n v="0"/>
    <n v="0"/>
    <n v="3"/>
    <n v="3.5"/>
    <n v="6"/>
    <n v="4.5"/>
    <n v="4.25"/>
    <n v="64"/>
    <n v="-3"/>
    <n v="39"/>
    <n v="67"/>
    <n v="0.41791044776119401"/>
    <n v="63"/>
    <n v="-2"/>
    <n v="38"/>
    <n v="65"/>
    <n v="0.41538461538461541"/>
    <n v="60"/>
    <n v="-2"/>
    <n v="30"/>
    <n v="62"/>
    <n v="0.5161290322580645"/>
    <s v="."/>
    <s v="."/>
    <s v="."/>
    <e v="#VALUE!"/>
    <e v="#VALUE!"/>
    <n v="64.666666666666671"/>
    <n v="0.44980803180129131"/>
    <n v="7.5"/>
    <n v="85"/>
    <x v="1"/>
    <n v="0"/>
    <n v="0"/>
    <n v="0"/>
    <n v="17.5"/>
    <n v="0.5"/>
    <n v="7.5"/>
    <n v="62.5"/>
    <n v="3.5"/>
    <n v="0.7"/>
    <n v="0"/>
    <n v="8.1081081081081086E-2"/>
    <n v="1"/>
    <n v="4"/>
    <n v="27"/>
    <n v="107"/>
  </r>
  <r>
    <x v="27"/>
    <s v="E"/>
    <s v="."/>
    <s v="."/>
    <d v="2017-06-28T00:00:00"/>
    <x v="0"/>
    <n v="90"/>
    <n v="2"/>
    <n v="12"/>
    <n v="7"/>
    <n v="19"/>
    <n v="7"/>
    <n v="87.52"/>
    <n v="92.72"/>
    <n v="80.239999999999995"/>
    <n v="92.72"/>
    <n v="88.300000000000011"/>
    <n v="6"/>
    <n v="7"/>
    <n v="9"/>
    <n v="1"/>
    <s v="."/>
    <s v="."/>
    <n v="5"/>
    <n v="2"/>
    <n v="5"/>
    <n v="6"/>
    <n v="8"/>
    <n v="11"/>
    <n v="1"/>
    <n v="0"/>
    <n v="0"/>
    <n v="0"/>
    <n v="0"/>
    <n v="0"/>
    <n v="0"/>
    <n v="0"/>
    <n v="1"/>
    <n v="3"/>
    <n v="0"/>
    <n v="0"/>
    <n v="0"/>
    <n v="22"/>
    <n v="20"/>
    <n v="90"/>
    <n v="70"/>
    <n v="12"/>
    <n v="0"/>
    <n v="0"/>
    <n v="0"/>
    <n v="0"/>
    <n v="0"/>
    <n v="0"/>
    <n v="0"/>
    <n v="0"/>
    <n v="0"/>
    <n v="3"/>
    <n v="3.5"/>
    <n v="4"/>
    <n v="3.25"/>
    <n v="3.4375"/>
    <n v="63"/>
    <n v="-2"/>
    <n v="32"/>
    <n v="65"/>
    <n v="0.50769230769230766"/>
    <n v="60"/>
    <n v="-5"/>
    <n v="39"/>
    <n v="65"/>
    <n v="0.4"/>
    <n v="52"/>
    <n v="-5"/>
    <n v="28"/>
    <n v="57"/>
    <n v="0.50877192982456143"/>
    <s v="."/>
    <s v="."/>
    <s v="."/>
    <e v="#VALUE!"/>
    <e v="#VALUE!"/>
    <n v="62.333333333333336"/>
    <n v="0.47215474583895639"/>
    <n v="17.5"/>
    <n v="37.5"/>
    <x v="0"/>
    <n v="0"/>
    <n v="0"/>
    <n v="0"/>
    <n v="7.5"/>
    <n v="0.5"/>
    <n v="7.5"/>
    <n v="17.5"/>
    <n v="62.5"/>
    <n v="0.25"/>
    <n v="0"/>
    <n v="0.31818181818181818"/>
    <n v="1"/>
    <n v="4"/>
    <n v="82"/>
    <n v="42"/>
  </r>
  <r>
    <x v="27"/>
    <s v="S"/>
    <s v="."/>
    <s v="."/>
    <d v="2017-06-28T00:00:00"/>
    <x v="0"/>
    <n v="85"/>
    <n v="2"/>
    <n v="13"/>
    <n v="9"/>
    <n v="28"/>
    <n v="5"/>
    <n v="86.48"/>
    <n v="90.64"/>
    <n v="70.88"/>
    <n v="94.8"/>
    <n v="85.7"/>
    <n v="5"/>
    <n v="8"/>
    <n v="6"/>
    <n v="1"/>
    <s v="."/>
    <s v="."/>
    <n v="5"/>
    <n v="4"/>
    <n v="6"/>
    <n v="8"/>
    <n v="6"/>
    <n v="125"/>
    <n v="15"/>
    <n v="0"/>
    <n v="0"/>
    <n v="0"/>
    <n v="0"/>
    <n v="0"/>
    <n v="0"/>
    <n v="0"/>
    <n v="2"/>
    <n v="2"/>
    <n v="0"/>
    <n v="0"/>
    <n v="0"/>
    <n v="33"/>
    <n v="50"/>
    <n v="23"/>
    <n v="8"/>
    <n v="0"/>
    <n v="0"/>
    <n v="0"/>
    <n v="0"/>
    <n v="0"/>
    <n v="0"/>
    <n v="0"/>
    <n v="0"/>
    <n v="0"/>
    <n v="0"/>
    <n v="2"/>
    <n v="2.5"/>
    <n v="2.5"/>
    <n v="1.75"/>
    <n v="2.1875"/>
    <n v="45"/>
    <n v="-10"/>
    <n v="29"/>
    <n v="55"/>
    <n v="0.47272727272727272"/>
    <n v="67"/>
    <n v="0"/>
    <n v="33"/>
    <n v="67"/>
    <n v="0.5074626865671642"/>
    <n v="55"/>
    <n v="-4"/>
    <n v="40"/>
    <n v="59"/>
    <n v="0.32203389830508472"/>
    <s v="."/>
    <s v="."/>
    <s v="."/>
    <e v="#VALUE!"/>
    <e v="#VALUE!"/>
    <n v="60.333333333333336"/>
    <n v="0.43407461919984058"/>
    <n v="7.5"/>
    <n v="62.5"/>
    <x v="7"/>
    <n v="0"/>
    <n v="0"/>
    <n v="0"/>
    <n v="7.5"/>
    <n v="3.5"/>
    <n v="17.5"/>
    <n v="62.5"/>
    <n v="17.5"/>
    <n v="0.8"/>
    <n v="0"/>
    <n v="0.10714285714285714"/>
    <n v="1"/>
    <n v="4"/>
    <n v="8"/>
    <n v="83"/>
  </r>
  <r>
    <x v="27"/>
    <s v="W"/>
    <s v="."/>
    <s v="."/>
    <d v="2017-06-28T00:00:00"/>
    <x v="0"/>
    <n v="75"/>
    <n v="2"/>
    <n v="16"/>
    <n v="27"/>
    <n v="11"/>
    <n v="4"/>
    <n v="83.36"/>
    <n v="71.92"/>
    <n v="88.56"/>
    <n v="95.84"/>
    <n v="84.92"/>
    <n v="7"/>
    <n v="8"/>
    <n v="6"/>
    <n v="1"/>
    <s v="."/>
    <s v="."/>
    <n v="6"/>
    <n v="2"/>
    <n v="7"/>
    <n v="7"/>
    <n v="5"/>
    <n v="20"/>
    <n v="5"/>
    <n v="0"/>
    <n v="0"/>
    <n v="0"/>
    <n v="0"/>
    <n v="0"/>
    <n v="0"/>
    <n v="0"/>
    <n v="0"/>
    <n v="3"/>
    <n v="0"/>
    <n v="1"/>
    <n v="0"/>
    <n v="100"/>
    <n v="34"/>
    <n v="65"/>
    <n v="31"/>
    <n v="10"/>
    <n v="5"/>
    <n v="0"/>
    <n v="0"/>
    <n v="0"/>
    <n v="0"/>
    <n v="0"/>
    <n v="0"/>
    <n v="0"/>
    <n v="0"/>
    <n v="1.75"/>
    <n v="2"/>
    <n v="2.5"/>
    <n v="3.75"/>
    <n v="2.5"/>
    <n v="48"/>
    <n v="-2"/>
    <n v="38"/>
    <n v="50"/>
    <n v="0.24"/>
    <n v="55"/>
    <n v="0"/>
    <n v="26"/>
    <n v="55"/>
    <n v="0.52727272727272723"/>
    <n v="65"/>
    <n v="4"/>
    <n v="36"/>
    <n v="61"/>
    <n v="0.4098360655737705"/>
    <s v="."/>
    <s v="."/>
    <s v="."/>
    <e v="#VALUE!"/>
    <e v="#VALUE!"/>
    <n v="55.333333333333336"/>
    <n v="0.39236959761549928"/>
    <n v="37.5"/>
    <n v="62.5"/>
    <x v="7"/>
    <n v="0"/>
    <n v="0"/>
    <n v="0"/>
    <n v="17.5"/>
    <n v="0.5"/>
    <n v="37.5"/>
    <n v="37.5"/>
    <n v="7.5"/>
    <n v="0.75"/>
    <n v="0"/>
    <n v="0.375"/>
    <n v="1"/>
    <n v="4"/>
    <n v="41"/>
    <n v="134"/>
  </r>
  <r>
    <x v="28"/>
    <s v="Center"/>
    <n v="33.772798860000002"/>
    <n v="-81.718436589999996"/>
    <d v="2017-07-02T00:00:00"/>
    <x v="3"/>
    <n v="100"/>
    <n v="2"/>
    <n v="0"/>
    <n v="0"/>
    <n v="2"/>
    <n v="0"/>
    <n v="100"/>
    <n v="100"/>
    <n v="97.92"/>
    <n v="100"/>
    <n v="99.48"/>
    <n v="8"/>
    <n v="8"/>
    <n v="6"/>
    <n v="1"/>
    <s v="."/>
    <s v="."/>
    <n v="5"/>
    <n v="1"/>
    <n v="2"/>
    <n v="1"/>
    <n v="5"/>
    <n v="4"/>
    <n v="0"/>
    <n v="0"/>
    <n v="0"/>
    <n v="0"/>
    <n v="0"/>
    <n v="0"/>
    <n v="0"/>
    <n v="0"/>
    <n v="1"/>
    <n v="3"/>
    <n v="0"/>
    <n v="0"/>
    <n v="0"/>
    <n v="18"/>
    <n v="14"/>
    <n v="18"/>
    <n v="12"/>
    <n v="9"/>
    <n v="4"/>
    <n v="9"/>
    <n v="3"/>
    <n v="0"/>
    <n v="0"/>
    <n v="0"/>
    <n v="0"/>
    <n v="0"/>
    <n v="0"/>
    <n v="1"/>
    <n v="0.75"/>
    <n v="0.5"/>
    <n v="1.25"/>
    <n v="0.875"/>
    <n v="82"/>
    <n v="4"/>
    <n v="50"/>
    <n v="78"/>
    <n v="0.35897435897435898"/>
    <n v="70"/>
    <n v="-6"/>
    <n v="46"/>
    <n v="76"/>
    <n v="0.39473684210526316"/>
    <n v="68"/>
    <n v="-8"/>
    <n v="44"/>
    <n v="76"/>
    <n v="0.42105263157894735"/>
    <s v="."/>
    <s v="."/>
    <s v="."/>
    <e v="#VALUE!"/>
    <e v="#VALUE!"/>
    <n v="76.666666666666671"/>
    <n v="0.39158794421952314"/>
    <n v="62.5"/>
    <n v="62.5"/>
    <x v="7"/>
    <n v="0"/>
    <n v="0"/>
    <n v="0"/>
    <n v="7.5"/>
    <n v="0"/>
    <n v="0.5"/>
    <n v="0"/>
    <n v="7.5"/>
    <n v="5.0000000000000001E-3"/>
    <n v="0"/>
    <n v="0.5"/>
    <n v="1"/>
    <n v="4"/>
    <n v="21"/>
    <n v="32"/>
  </r>
  <r>
    <x v="28"/>
    <s v="N"/>
    <s v="."/>
    <s v="."/>
    <d v="2017-07-02T00:00:00"/>
    <x v="3"/>
    <n v="100"/>
    <n v="1"/>
    <n v="1"/>
    <n v="0"/>
    <n v="0"/>
    <n v="3"/>
    <n v="98.96"/>
    <n v="100"/>
    <n v="100"/>
    <n v="96.88"/>
    <n v="98.96"/>
    <n v="7"/>
    <n v="8"/>
    <n v="6"/>
    <n v="1"/>
    <s v="."/>
    <s v="."/>
    <n v="6"/>
    <n v="1"/>
    <n v="2"/>
    <n v="1"/>
    <n v="9"/>
    <n v="5"/>
    <n v="0"/>
    <n v="0"/>
    <n v="0"/>
    <n v="0"/>
    <n v="0"/>
    <n v="0"/>
    <n v="1"/>
    <n v="0"/>
    <n v="0"/>
    <n v="3"/>
    <n v="2"/>
    <n v="2"/>
    <n v="0"/>
    <n v="34"/>
    <n v="10"/>
    <n v="12"/>
    <n v="6"/>
    <n v="4"/>
    <n v="3"/>
    <n v="3"/>
    <n v="1"/>
    <n v="0"/>
    <n v="0"/>
    <n v="0"/>
    <n v="0"/>
    <n v="0"/>
    <n v="0"/>
    <n v="1"/>
    <n v="1.25"/>
    <n v="0.75"/>
    <n v="2.75"/>
    <n v="1.4375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n v="37.5"/>
    <n v="62.5"/>
    <x v="7"/>
    <n v="0"/>
    <n v="0"/>
    <n v="0"/>
    <n v="17.5"/>
    <n v="0"/>
    <n v="0.5"/>
    <n v="0"/>
    <n v="85"/>
    <n v="5.0000000000000001E-3"/>
    <n v="0"/>
    <n v="0.375"/>
    <n v="1"/>
    <n v="7"/>
    <n v="10"/>
    <n v="44"/>
  </r>
  <r>
    <x v="28"/>
    <s v="E"/>
    <s v="."/>
    <s v="."/>
    <d v="2017-07-02T00:00:00"/>
    <x v="3"/>
    <n v="130"/>
    <n v="2"/>
    <n v="4"/>
    <n v="5"/>
    <n v="1"/>
    <n v="2"/>
    <n v="95.84"/>
    <n v="94.8"/>
    <n v="98.96"/>
    <n v="97.92"/>
    <n v="96.88"/>
    <n v="5"/>
    <n v="9"/>
    <n v="6"/>
    <n v="1"/>
    <s v="."/>
    <s v="."/>
    <n v="4"/>
    <n v="2"/>
    <n v="2"/>
    <n v="3"/>
    <n v="9"/>
    <n v="9"/>
    <n v="4"/>
    <n v="0"/>
    <n v="0"/>
    <n v="0"/>
    <n v="0"/>
    <n v="0"/>
    <n v="0"/>
    <n v="1"/>
    <n v="2"/>
    <n v="2"/>
    <n v="1"/>
    <n v="0"/>
    <n v="0"/>
    <n v="12"/>
    <n v="6"/>
    <n v="8"/>
    <n v="2"/>
    <n v="1"/>
    <n v="0"/>
    <n v="0"/>
    <n v="1"/>
    <n v="0"/>
    <n v="0"/>
    <n v="0"/>
    <n v="0"/>
    <n v="0"/>
    <n v="0"/>
    <n v="2"/>
    <n v="2.5"/>
    <n v="2"/>
    <n v="1.75"/>
    <n v="2.0625"/>
    <n v="53"/>
    <n v="-14"/>
    <n v="29"/>
    <n v="67"/>
    <n v="0.56716417910447758"/>
    <n v="78"/>
    <n v="-4"/>
    <n v="45"/>
    <n v="82"/>
    <n v="0.45121951219512196"/>
    <s v="."/>
    <s v="."/>
    <s v="."/>
    <e v="#VALUE!"/>
    <e v="#VALUE!"/>
    <s v="."/>
    <s v="."/>
    <s v="."/>
    <e v="#VALUE!"/>
    <e v="#VALUE!"/>
    <n v="74.5"/>
    <n v="0.5091918456497998"/>
    <n v="7.5"/>
    <n v="85"/>
    <x v="7"/>
    <n v="0"/>
    <n v="0"/>
    <n v="0"/>
    <n v="3.5"/>
    <n v="0.5"/>
    <n v="0.5"/>
    <n v="1.5"/>
    <n v="85"/>
    <n v="0.02"/>
    <n v="0"/>
    <n v="8.1081081081081086E-2"/>
    <n v="1"/>
    <n v="5"/>
    <n v="3"/>
    <n v="18"/>
  </r>
  <r>
    <x v="28"/>
    <s v="S"/>
    <s v="."/>
    <s v="."/>
    <d v="2017-07-02T00:00:00"/>
    <x v="3"/>
    <n v="70"/>
    <n v="0"/>
    <n v="16"/>
    <n v="0"/>
    <n v="0"/>
    <n v="17"/>
    <n v="83.36"/>
    <n v="100"/>
    <n v="100"/>
    <n v="82.32"/>
    <n v="91.42"/>
    <n v="8"/>
    <n v="7"/>
    <n v="6"/>
    <n v="1"/>
    <s v="."/>
    <s v="."/>
    <n v="6"/>
    <n v="1"/>
    <n v="2"/>
    <n v="4"/>
    <n v="5"/>
    <n v="6"/>
    <n v="0"/>
    <n v="0"/>
    <n v="0"/>
    <n v="0"/>
    <n v="0"/>
    <n v="1"/>
    <n v="2"/>
    <n v="0"/>
    <n v="4"/>
    <n v="0"/>
    <n v="0"/>
    <n v="0"/>
    <n v="0"/>
    <n v="23"/>
    <n v="14"/>
    <n v="4"/>
    <n v="3"/>
    <n v="6"/>
    <n v="2"/>
    <n v="6"/>
    <n v="3"/>
    <n v="0"/>
    <n v="0"/>
    <n v="0"/>
    <n v="0"/>
    <n v="0"/>
    <n v="0"/>
    <n v="1"/>
    <n v="0.75"/>
    <n v="0.5"/>
    <n v="1"/>
    <n v="0.8125"/>
    <n v="60"/>
    <n v="-4"/>
    <n v="29"/>
    <n v="64"/>
    <n v="0.546875"/>
    <n v="55"/>
    <n v="-6"/>
    <n v="36"/>
    <n v="61"/>
    <n v="0.4098360655737705"/>
    <n v="52"/>
    <n v="-3"/>
    <n v="28"/>
    <n v="55"/>
    <n v="0.49090909090909091"/>
    <s v="."/>
    <s v="."/>
    <s v="."/>
    <e v="#VALUE!"/>
    <e v="#VALUE!"/>
    <n v="60"/>
    <n v="0.4825400521609538"/>
    <n v="62.5"/>
    <n v="37.5"/>
    <x v="7"/>
    <n v="0"/>
    <n v="0"/>
    <n v="0"/>
    <n v="17.5"/>
    <n v="0"/>
    <n v="0.5"/>
    <n v="3.5"/>
    <n v="7.5"/>
    <n v="0.04"/>
    <n v="0"/>
    <n v="0.625"/>
    <n v="1"/>
    <n v="4"/>
    <n v="9"/>
    <n v="37"/>
  </r>
  <r>
    <x v="28"/>
    <s v="W"/>
    <s v="."/>
    <s v="."/>
    <d v="2017-07-02T00:00:00"/>
    <x v="3"/>
    <n v="80"/>
    <n v="1"/>
    <n v="33"/>
    <n v="18"/>
    <n v="0"/>
    <n v="0"/>
    <n v="65.680000000000007"/>
    <n v="81.28"/>
    <n v="100"/>
    <n v="100"/>
    <n v="86.740000000000009"/>
    <n v="8"/>
    <n v="8"/>
    <n v="7"/>
    <n v="1"/>
    <s v="."/>
    <s v="."/>
    <n v="7"/>
    <n v="1"/>
    <n v="2"/>
    <n v="2"/>
    <n v="7"/>
    <n v="4"/>
    <n v="1"/>
    <n v="0"/>
    <n v="0"/>
    <n v="0"/>
    <n v="0"/>
    <n v="0"/>
    <n v="0"/>
    <n v="2"/>
    <n v="2"/>
    <n v="3"/>
    <n v="0"/>
    <n v="0"/>
    <n v="0"/>
    <n v="8"/>
    <n v="26"/>
    <n v="12"/>
    <n v="2"/>
    <n v="6"/>
    <n v="4"/>
    <n v="7"/>
    <n v="3"/>
    <n v="0"/>
    <n v="0"/>
    <n v="0"/>
    <n v="0"/>
    <n v="0"/>
    <n v="0"/>
    <n v="0.25"/>
    <n v="0.5"/>
    <n v="0.75"/>
    <n v="1.5"/>
    <n v="0.75"/>
    <n v="64"/>
    <n v="0"/>
    <n v="43"/>
    <n v="64"/>
    <n v="0.328125"/>
    <n v="70"/>
    <n v="2"/>
    <n v="45"/>
    <n v="68"/>
    <n v="0.33823529411764708"/>
    <n v="47"/>
    <n v="-8"/>
    <n v="27"/>
    <n v="55"/>
    <n v="0.50909090909090904"/>
    <s v="."/>
    <s v="."/>
    <s v="."/>
    <e v="#VALUE!"/>
    <e v="#VALUE!"/>
    <n v="62.333333333333336"/>
    <n v="0.39181706773618535"/>
    <n v="62.5"/>
    <n v="62.5"/>
    <x v="1"/>
    <n v="0"/>
    <n v="0"/>
    <n v="0"/>
    <n v="37.5"/>
    <n v="0"/>
    <n v="0.5"/>
    <n v="0.5"/>
    <n v="37.5"/>
    <n v="0.01"/>
    <n v="0"/>
    <n v="0.5"/>
    <n v="1"/>
    <n v="5"/>
    <n v="8"/>
    <n v="34"/>
  </r>
  <r>
    <x v="29"/>
    <s v="Center"/>
    <n v="33.76843968"/>
    <n v="-81.752981599999998"/>
    <d v="2017-07-02T00:00:00"/>
    <x v="0"/>
    <n v="100"/>
    <n v="3"/>
    <n v="8"/>
    <n v="3"/>
    <n v="9"/>
    <n v="19"/>
    <n v="91.68"/>
    <n v="96.88"/>
    <n v="90.64"/>
    <n v="80.239999999999995"/>
    <n v="89.86"/>
    <n v="1"/>
    <n v="9"/>
    <n v="5"/>
    <n v="1"/>
    <s v="."/>
    <s v="."/>
    <n v="7"/>
    <n v="2"/>
    <n v="6"/>
    <n v="1"/>
    <n v="5"/>
    <n v="4"/>
    <n v="0"/>
    <n v="0"/>
    <n v="0"/>
    <n v="0"/>
    <n v="0"/>
    <n v="0"/>
    <n v="0"/>
    <n v="0"/>
    <n v="4"/>
    <n v="4"/>
    <n v="0"/>
    <n v="0"/>
    <n v="0"/>
    <n v="48"/>
    <n v="27"/>
    <n v="7"/>
    <n v="0"/>
    <n v="0"/>
    <n v="0"/>
    <n v="3"/>
    <n v="0"/>
    <n v="0"/>
    <n v="0"/>
    <n v="0"/>
    <n v="0"/>
    <n v="0"/>
    <n v="0"/>
    <n v="3.5"/>
    <n v="3.75"/>
    <n v="1.25"/>
    <n v="0.75"/>
    <n v="2.3125"/>
    <n v="76"/>
    <n v="-4"/>
    <n v="53"/>
    <n v="80"/>
    <n v="0.33750000000000002"/>
    <n v="72"/>
    <n v="-5"/>
    <n v="35"/>
    <n v="77"/>
    <n v="0.54545454545454541"/>
    <n v="84"/>
    <n v="2"/>
    <n v="36"/>
    <n v="82"/>
    <n v="0.56097560975609762"/>
    <s v="."/>
    <s v="."/>
    <s v="."/>
    <e v="#VALUE!"/>
    <e v="#VALUE!"/>
    <n v="79.666666666666671"/>
    <n v="0.48131005173688096"/>
    <n v="0"/>
    <n v="85"/>
    <x v="2"/>
    <n v="0"/>
    <n v="0"/>
    <n v="0"/>
    <n v="37.5"/>
    <n v="0.5"/>
    <n v="17.5"/>
    <n v="0"/>
    <n v="7.5"/>
    <n v="0.17499999999999999"/>
    <n v="0"/>
    <n v="0"/>
    <n v="1"/>
    <n v="8"/>
    <n v="0"/>
    <n v="75"/>
  </r>
  <r>
    <x v="29"/>
    <s v="N"/>
    <s v="."/>
    <s v="."/>
    <d v="2017-07-02T00:00:00"/>
    <x v="0"/>
    <n v="100"/>
    <n v="0"/>
    <n v="3"/>
    <n v="3"/>
    <n v="8"/>
    <n v="0"/>
    <n v="96.88"/>
    <n v="96.88"/>
    <n v="91.68"/>
    <n v="100"/>
    <n v="96.36"/>
    <n v="4"/>
    <n v="9"/>
    <n v="4"/>
    <n v="1"/>
    <s v="."/>
    <s v="."/>
    <n v="5"/>
    <n v="1"/>
    <n v="5"/>
    <n v="6"/>
    <n v="6"/>
    <n v="1"/>
    <n v="0"/>
    <n v="0"/>
    <n v="0"/>
    <n v="0"/>
    <n v="0"/>
    <n v="0"/>
    <n v="0"/>
    <n v="0"/>
    <n v="0"/>
    <n v="0"/>
    <n v="3"/>
    <n v="1"/>
    <n v="0"/>
    <n v="32"/>
    <n v="18"/>
    <n v="11"/>
    <n v="4"/>
    <n v="1"/>
    <n v="1"/>
    <n v="0"/>
    <n v="0"/>
    <n v="0"/>
    <n v="0"/>
    <n v="0"/>
    <n v="0"/>
    <n v="0"/>
    <n v="0"/>
    <n v="2"/>
    <n v="1.5"/>
    <n v="3.25"/>
    <n v="2.25"/>
    <n v="2.25"/>
    <n v="87"/>
    <n v="0"/>
    <n v="62"/>
    <n v="87"/>
    <n v="0.28735632183908044"/>
    <n v="73"/>
    <n v="-6"/>
    <n v="40"/>
    <n v="79"/>
    <n v="0.49367088607594939"/>
    <n v="78"/>
    <n v="-4"/>
    <n v="56"/>
    <n v="82"/>
    <n v="0.31707317073170732"/>
    <s v="."/>
    <s v="."/>
    <s v="."/>
    <e v="#VALUE!"/>
    <e v="#VALUE!"/>
    <n v="82.666666666666671"/>
    <n v="0.36603345954891237"/>
    <n v="3.5"/>
    <n v="85"/>
    <x v="6"/>
    <n v="0"/>
    <n v="0"/>
    <n v="0"/>
    <n v="7.5"/>
    <n v="0"/>
    <n v="7.5"/>
    <n v="17.5"/>
    <n v="17.5"/>
    <n v="0.25"/>
    <n v="0"/>
    <n v="3.954802259887006E-2"/>
    <n v="1"/>
    <n v="4"/>
    <n v="5"/>
    <n v="50"/>
  </r>
  <r>
    <x v="29"/>
    <s v="E"/>
    <s v="."/>
    <s v="."/>
    <d v="2017-07-02T00:00:00"/>
    <x v="0"/>
    <n v="110"/>
    <n v="2"/>
    <n v="3"/>
    <n v="1"/>
    <n v="0"/>
    <n v="0"/>
    <n v="96.88"/>
    <n v="98.96"/>
    <n v="100"/>
    <n v="100"/>
    <n v="98.96"/>
    <n v="6"/>
    <n v="8"/>
    <n v="4"/>
    <n v="1"/>
    <s v="."/>
    <s v="."/>
    <n v="5"/>
    <n v="1"/>
    <n v="2"/>
    <n v="1"/>
    <n v="5"/>
    <n v="3"/>
    <n v="0"/>
    <n v="0"/>
    <n v="0"/>
    <n v="0"/>
    <n v="0"/>
    <n v="0"/>
    <n v="0"/>
    <n v="0"/>
    <n v="2"/>
    <n v="2"/>
    <n v="1"/>
    <n v="0"/>
    <n v="0"/>
    <n v="30"/>
    <n v="16"/>
    <n v="5"/>
    <n v="0"/>
    <n v="1"/>
    <n v="3"/>
    <n v="2"/>
    <n v="1"/>
    <n v="0"/>
    <n v="0"/>
    <n v="0"/>
    <n v="0"/>
    <n v="0"/>
    <n v="0"/>
    <n v="1.25"/>
    <n v="1.25"/>
    <n v="2"/>
    <n v="2.5"/>
    <n v="1.75"/>
    <n v="84"/>
    <n v="0"/>
    <n v="42"/>
    <n v="84"/>
    <n v="0.5"/>
    <n v="80"/>
    <n v="-1"/>
    <n v="44"/>
    <n v="81"/>
    <n v="0.4567901234567901"/>
    <n v="80"/>
    <n v="-1"/>
    <n v="43"/>
    <n v="81"/>
    <n v="0.46913580246913578"/>
    <s v="."/>
    <s v="."/>
    <s v="."/>
    <e v="#VALUE!"/>
    <e v="#VALUE!"/>
    <n v="82"/>
    <n v="0.4753086419753087"/>
    <n v="17.5"/>
    <n v="62.5"/>
    <x v="6"/>
    <n v="0"/>
    <n v="0"/>
    <n v="0"/>
    <n v="7.5"/>
    <n v="0"/>
    <n v="0.5"/>
    <n v="0"/>
    <n v="7.5"/>
    <n v="5.0000000000000001E-3"/>
    <n v="0"/>
    <n v="0.21875"/>
    <n v="1"/>
    <n v="5"/>
    <n v="1"/>
    <n v="46"/>
  </r>
  <r>
    <x v="29"/>
    <s v="S"/>
    <s v="."/>
    <s v="."/>
    <d v="2017-07-02T00:00:00"/>
    <x v="0"/>
    <n v="90"/>
    <n v="1"/>
    <n v="0"/>
    <n v="1"/>
    <n v="1"/>
    <n v="1"/>
    <n v="100"/>
    <n v="98.96"/>
    <n v="98.96"/>
    <n v="98.96"/>
    <n v="99.219999999999985"/>
    <n v="6"/>
    <n v="8"/>
    <n v="5"/>
    <n v="1"/>
    <s v="."/>
    <s v="."/>
    <n v="5"/>
    <n v="1"/>
    <n v="5"/>
    <n v="3"/>
    <n v="2"/>
    <n v="2"/>
    <n v="0"/>
    <n v="0"/>
    <n v="0"/>
    <n v="0"/>
    <n v="0"/>
    <n v="0"/>
    <n v="0"/>
    <n v="0"/>
    <n v="2"/>
    <n v="1"/>
    <n v="1"/>
    <n v="0"/>
    <n v="0"/>
    <n v="18"/>
    <n v="28"/>
    <n v="22"/>
    <n v="1"/>
    <n v="3"/>
    <n v="1"/>
    <n v="4"/>
    <n v="0"/>
    <n v="0"/>
    <n v="0"/>
    <n v="0"/>
    <n v="0"/>
    <n v="0"/>
    <n v="0"/>
    <n v="1"/>
    <n v="3.5"/>
    <n v="4"/>
    <n v="3.75"/>
    <n v="3.0625"/>
    <n v="78"/>
    <n v="0"/>
    <n v="42"/>
    <n v="78"/>
    <n v="0.46153846153846156"/>
    <n v="80"/>
    <n v="-3"/>
    <n v="40"/>
    <n v="83"/>
    <n v="0.51807228915662651"/>
    <n v="70"/>
    <n v="-5"/>
    <n v="38"/>
    <n v="75"/>
    <n v="0.49333333333333335"/>
    <s v="."/>
    <s v="."/>
    <s v="."/>
    <e v="#VALUE!"/>
    <e v="#VALUE!"/>
    <n v="78.666666666666671"/>
    <n v="0.49098136134280712"/>
    <n v="17.5"/>
    <n v="62.5"/>
    <x v="2"/>
    <n v="0"/>
    <n v="0"/>
    <n v="0"/>
    <n v="7.5"/>
    <n v="0"/>
    <n v="7.5"/>
    <n v="1.5"/>
    <n v="0.5"/>
    <n v="0.09"/>
    <n v="0"/>
    <n v="0.21875"/>
    <n v="1"/>
    <n v="4"/>
    <n v="4"/>
    <n v="46"/>
  </r>
  <r>
    <x v="29"/>
    <s v="W"/>
    <s v="."/>
    <s v="."/>
    <d v="2017-07-02T00:00:00"/>
    <x v="0"/>
    <n v="85"/>
    <n v="0"/>
    <n v="2"/>
    <n v="2"/>
    <n v="0"/>
    <n v="3"/>
    <n v="97.92"/>
    <n v="97.92"/>
    <n v="100"/>
    <n v="96.88"/>
    <n v="98.18"/>
    <n v="5"/>
    <n v="9"/>
    <n v="5"/>
    <n v="1"/>
    <s v="."/>
    <s v="."/>
    <n v="4"/>
    <n v="1"/>
    <n v="5"/>
    <n v="3"/>
    <n v="5"/>
    <n v="0"/>
    <n v="0"/>
    <n v="0"/>
    <n v="0"/>
    <n v="0"/>
    <n v="0"/>
    <n v="0"/>
    <n v="0"/>
    <n v="0"/>
    <n v="1"/>
    <n v="3"/>
    <n v="1"/>
    <n v="0"/>
    <n v="0"/>
    <n v="39"/>
    <n v="14"/>
    <n v="9"/>
    <n v="0"/>
    <n v="3"/>
    <n v="3"/>
    <n v="1"/>
    <n v="0"/>
    <n v="0"/>
    <n v="0"/>
    <n v="0"/>
    <n v="0"/>
    <n v="0"/>
    <n v="0"/>
    <n v="1"/>
    <n v="2.75"/>
    <n v="1"/>
    <n v="2"/>
    <n v="1.6875"/>
    <n v="78"/>
    <n v="2"/>
    <n v="45"/>
    <n v="76"/>
    <n v="0.40789473684210525"/>
    <n v="78"/>
    <n v="1"/>
    <n v="46"/>
    <n v="77"/>
    <n v="0.40259740259740262"/>
    <n v="80"/>
    <n v="-2"/>
    <n v="46"/>
    <n v="82"/>
    <n v="0.43902439024390244"/>
    <s v="."/>
    <s v="."/>
    <s v="."/>
    <e v="#VALUE!"/>
    <e v="#VALUE!"/>
    <n v="78.333333333333329"/>
    <n v="0.41650550989447011"/>
    <n v="7.5"/>
    <n v="85"/>
    <x v="2"/>
    <n v="0"/>
    <n v="0"/>
    <n v="0"/>
    <n v="3.5"/>
    <n v="0"/>
    <n v="7.5"/>
    <n v="1.5"/>
    <n v="7.5"/>
    <n v="0.09"/>
    <n v="0"/>
    <n v="8.1081081081081086E-2"/>
    <n v="1"/>
    <n v="5"/>
    <n v="3"/>
    <n v="53"/>
  </r>
  <r>
    <x v="30"/>
    <s v="Center"/>
    <n v="33.767805930000002"/>
    <n v="-81.710132639999998"/>
    <d v="2017-07-02T00:00:00"/>
    <x v="0"/>
    <n v="110"/>
    <n v="2"/>
    <n v="2"/>
    <n v="12"/>
    <n v="6"/>
    <n v="1"/>
    <n v="97.92"/>
    <n v="87.52"/>
    <n v="93.76"/>
    <n v="98.96"/>
    <n v="94.539999999999992"/>
    <n v="6"/>
    <n v="6"/>
    <n v="7"/>
    <n v="1"/>
    <n v="2"/>
    <s v="."/>
    <n v="6"/>
    <n v="3"/>
    <n v="6"/>
    <n v="6"/>
    <n v="7"/>
    <n v="20"/>
    <n v="9"/>
    <n v="3"/>
    <n v="0"/>
    <n v="0"/>
    <n v="0"/>
    <n v="1"/>
    <n v="1"/>
    <n v="0"/>
    <n v="1"/>
    <n v="2"/>
    <n v="0"/>
    <n v="0"/>
    <n v="0"/>
    <n v="60"/>
    <n v="23"/>
    <n v="16"/>
    <n v="1"/>
    <n v="2"/>
    <n v="1"/>
    <n v="3"/>
    <n v="2"/>
    <n v="0"/>
    <n v="0"/>
    <n v="0"/>
    <n v="0"/>
    <n v="0"/>
    <n v="0"/>
    <n v="5"/>
    <n v="1"/>
    <n v="2.25"/>
    <s v="."/>
    <n v="2.75"/>
    <n v="80"/>
    <n v="4"/>
    <n v="50"/>
    <n v="76"/>
    <n v="0.34210526315789475"/>
    <n v="78"/>
    <n v="-4"/>
    <n v="46"/>
    <n v="82"/>
    <n v="0.43902439024390244"/>
    <n v="86"/>
    <n v="0"/>
    <n v="40"/>
    <n v="86"/>
    <n v="0.53488372093023251"/>
    <s v="."/>
    <s v="."/>
    <s v="."/>
    <e v="#VALUE!"/>
    <e v="#VALUE!"/>
    <n v="81.333333333333329"/>
    <n v="0.43867112477734321"/>
    <n v="17.5"/>
    <n v="17.5"/>
    <x v="1"/>
    <n v="0"/>
    <n v="0.5"/>
    <n v="0"/>
    <n v="17.5"/>
    <n v="1.5"/>
    <n v="17.5"/>
    <n v="17.5"/>
    <n v="37.5"/>
    <n v="0.35"/>
    <n v="5.0000000000000001E-3"/>
    <n v="0.5"/>
    <n v="1"/>
    <n v="3"/>
    <n v="3"/>
    <n v="83"/>
  </r>
  <r>
    <x v="30"/>
    <s v="N"/>
    <s v="."/>
    <s v="."/>
    <d v="2017-07-02T00:00:00"/>
    <x v="0"/>
    <n v="80"/>
    <n v="3"/>
    <n v="16"/>
    <n v="5"/>
    <n v="18"/>
    <n v="2"/>
    <n v="83.36"/>
    <n v="94.8"/>
    <n v="81.28"/>
    <n v="97.92"/>
    <n v="89.34"/>
    <n v="8"/>
    <n v="8"/>
    <n v="6"/>
    <n v="1"/>
    <s v="."/>
    <s v="."/>
    <n v="4"/>
    <n v="2"/>
    <n v="5"/>
    <n v="1"/>
    <n v="9"/>
    <n v="4"/>
    <n v="3"/>
    <n v="0"/>
    <n v="0"/>
    <n v="0"/>
    <n v="0"/>
    <n v="0"/>
    <n v="0"/>
    <n v="0"/>
    <n v="2"/>
    <n v="1"/>
    <n v="2"/>
    <n v="0"/>
    <n v="0"/>
    <n v="30"/>
    <n v="20"/>
    <n v="2"/>
    <n v="0"/>
    <n v="2"/>
    <n v="1"/>
    <n v="1"/>
    <n v="1"/>
    <n v="0"/>
    <n v="0"/>
    <n v="0"/>
    <n v="0"/>
    <n v="0"/>
    <n v="0"/>
    <n v="1"/>
    <n v="1.25"/>
    <n v="1.75"/>
    <n v="2"/>
    <n v="1.5"/>
    <n v="70"/>
    <n v="-6"/>
    <n v="42"/>
    <n v="76"/>
    <n v="0.44736842105263158"/>
    <n v="66"/>
    <n v="0"/>
    <n v="36"/>
    <n v="66"/>
    <n v="0.45454545454545453"/>
    <n v="77"/>
    <n v="-4"/>
    <n v="55"/>
    <n v="81"/>
    <n v="0.32098765432098764"/>
    <s v="."/>
    <s v="."/>
    <s v="."/>
    <e v="#VALUE!"/>
    <e v="#VALUE!"/>
    <n v="74.333333333333329"/>
    <n v="0.40763384330635793"/>
    <n v="62.5"/>
    <n v="62.5"/>
    <x v="7"/>
    <n v="0"/>
    <n v="0"/>
    <n v="0"/>
    <n v="3.5"/>
    <n v="0.5"/>
    <n v="7.5"/>
    <n v="0"/>
    <n v="85"/>
    <n v="7.4999999999999997E-2"/>
    <n v="0"/>
    <n v="0.5"/>
    <n v="1"/>
    <n v="5"/>
    <n v="2"/>
    <n v="50"/>
  </r>
  <r>
    <x v="30"/>
    <s v="E"/>
    <s v="."/>
    <s v="."/>
    <d v="2017-07-02T00:00:00"/>
    <x v="0"/>
    <n v="75"/>
    <n v="0"/>
    <n v="5"/>
    <n v="0"/>
    <n v="7"/>
    <n v="1"/>
    <n v="94.8"/>
    <n v="100"/>
    <n v="92.72"/>
    <n v="98.96"/>
    <n v="96.61999999999999"/>
    <n v="6"/>
    <n v="7"/>
    <n v="9"/>
    <n v="1"/>
    <s v="."/>
    <s v="."/>
    <n v="5"/>
    <n v="2"/>
    <n v="6"/>
    <n v="1"/>
    <n v="6"/>
    <n v="10"/>
    <n v="1"/>
    <n v="0"/>
    <n v="0"/>
    <n v="0"/>
    <n v="0"/>
    <n v="0"/>
    <n v="0"/>
    <n v="0"/>
    <n v="2"/>
    <n v="2"/>
    <n v="0"/>
    <n v="0"/>
    <n v="0"/>
    <n v="20"/>
    <n v="25"/>
    <n v="60"/>
    <n v="15"/>
    <n v="20"/>
    <n v="6"/>
    <n v="2"/>
    <n v="2"/>
    <n v="0"/>
    <n v="0"/>
    <n v="0"/>
    <n v="0"/>
    <n v="0"/>
    <n v="0"/>
    <n v="1"/>
    <n v="1.75"/>
    <n v="2.25"/>
    <n v="0.75"/>
    <n v="1.4375"/>
    <n v="78"/>
    <n v="2"/>
    <n v="45"/>
    <n v="76"/>
    <n v="0.40789473684210525"/>
    <n v="72"/>
    <n v="0"/>
    <n v="44"/>
    <n v="72"/>
    <n v="0.3888888888888889"/>
    <n v="80"/>
    <n v="-4"/>
    <n v="43"/>
    <n v="84"/>
    <n v="0.48809523809523808"/>
    <s v="."/>
    <s v="."/>
    <s v="."/>
    <e v="#VALUE!"/>
    <e v="#VALUE!"/>
    <n v="77.333333333333329"/>
    <n v="0.42829295460874411"/>
    <n v="17.5"/>
    <n v="37.5"/>
    <x v="0"/>
    <n v="0"/>
    <n v="0"/>
    <n v="0"/>
    <n v="7.5"/>
    <n v="0.5"/>
    <n v="17.5"/>
    <n v="0"/>
    <n v="17.5"/>
    <n v="0.17499999999999999"/>
    <n v="0"/>
    <n v="0.31818181818181818"/>
    <n v="1"/>
    <n v="4"/>
    <n v="35"/>
    <n v="45"/>
  </r>
  <r>
    <x v="30"/>
    <s v="S"/>
    <s v="."/>
    <s v="."/>
    <d v="2017-07-02T00:00:00"/>
    <x v="0"/>
    <n v="130"/>
    <n v="1"/>
    <n v="0"/>
    <n v="0"/>
    <n v="1"/>
    <n v="0"/>
    <n v="100"/>
    <n v="100"/>
    <n v="98.96"/>
    <n v="100"/>
    <n v="99.74"/>
    <n v="6"/>
    <n v="9"/>
    <n v="5"/>
    <n v="1"/>
    <s v="."/>
    <s v="."/>
    <n v="3"/>
    <n v="2"/>
    <n v="3"/>
    <n v="5"/>
    <n v="7"/>
    <n v="2"/>
    <n v="0"/>
    <n v="0"/>
    <n v="0"/>
    <n v="0"/>
    <n v="0"/>
    <n v="0"/>
    <n v="2"/>
    <n v="0"/>
    <n v="0"/>
    <n v="4"/>
    <n v="5"/>
    <n v="2"/>
    <n v="0"/>
    <n v="7"/>
    <n v="15"/>
    <n v="6"/>
    <n v="8"/>
    <n v="2"/>
    <n v="6"/>
    <n v="6"/>
    <n v="4"/>
    <n v="0"/>
    <n v="0"/>
    <n v="0"/>
    <n v="0"/>
    <n v="0"/>
    <n v="0"/>
    <n v="4.5"/>
    <n v="4"/>
    <n v="4"/>
    <n v="5"/>
    <n v="4.375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n v="17.5"/>
    <n v="85"/>
    <x v="2"/>
    <n v="0"/>
    <n v="0"/>
    <n v="0"/>
    <n v="1.5"/>
    <n v="0.5"/>
    <n v="1.5"/>
    <n v="7.5"/>
    <n v="37.5"/>
    <n v="0.09"/>
    <n v="0"/>
    <n v="0.17073170731707318"/>
    <n v="1"/>
    <n v="11"/>
    <n v="10"/>
    <n v="22"/>
  </r>
  <r>
    <x v="30"/>
    <s v="W"/>
    <s v="."/>
    <s v="."/>
    <d v="2017-07-02T00:00:00"/>
    <x v="0"/>
    <n v="100"/>
    <n v="2"/>
    <n v="1"/>
    <n v="0"/>
    <n v="0"/>
    <n v="1"/>
    <n v="98.96"/>
    <n v="100"/>
    <n v="100"/>
    <n v="98.96"/>
    <n v="99.47999999999999"/>
    <n v="7"/>
    <n v="7"/>
    <n v="6"/>
    <n v="1"/>
    <s v="."/>
    <s v="."/>
    <n v="6"/>
    <n v="2"/>
    <n v="5"/>
    <n v="7"/>
    <n v="7"/>
    <n v="6"/>
    <n v="2"/>
    <n v="1"/>
    <n v="0"/>
    <n v="0"/>
    <n v="0"/>
    <n v="0"/>
    <n v="0"/>
    <n v="0"/>
    <n v="0"/>
    <n v="3"/>
    <n v="1"/>
    <n v="0"/>
    <n v="0"/>
    <n v="14"/>
    <n v="12"/>
    <n v="7"/>
    <n v="13"/>
    <n v="7"/>
    <n v="6"/>
    <n v="3"/>
    <n v="1"/>
    <n v="0"/>
    <n v="0"/>
    <n v="0"/>
    <n v="0"/>
    <n v="0"/>
    <n v="0"/>
    <n v="2.5"/>
    <n v="3"/>
    <n v="0.5"/>
    <n v="0.75"/>
    <n v="1.6875"/>
    <n v="86"/>
    <n v="-7"/>
    <n v="56"/>
    <n v="93"/>
    <n v="0.39784946236559138"/>
    <n v="68"/>
    <n v="-7"/>
    <n v="57"/>
    <n v="75"/>
    <n v="0.24"/>
    <n v="70"/>
    <n v="-6"/>
    <n v="45"/>
    <n v="76"/>
    <n v="0.40789473684210525"/>
    <s v="."/>
    <s v="."/>
    <s v="."/>
    <e v="#VALUE!"/>
    <e v="#VALUE!"/>
    <n v="81.333333333333329"/>
    <n v="0.34858139973589886"/>
    <n v="37.5"/>
    <n v="37.5"/>
    <x v="7"/>
    <n v="0"/>
    <n v="0"/>
    <n v="0"/>
    <n v="17.5"/>
    <n v="0.5"/>
    <n v="7.5"/>
    <n v="37.5"/>
    <n v="37.5"/>
    <n v="0.45"/>
    <n v="0"/>
    <n v="0.5"/>
    <n v="1"/>
    <n v="4"/>
    <n v="20"/>
    <n v="26"/>
  </r>
  <r>
    <x v="31"/>
    <s v="Center"/>
    <n v="34.228258910000001"/>
    <n v="-81.929631549999996"/>
    <d v="2017-07-06T00:00:00"/>
    <x v="3"/>
    <n v="110"/>
    <n v="1"/>
    <n v="3"/>
    <n v="1"/>
    <n v="8"/>
    <n v="5"/>
    <n v="96.88"/>
    <n v="98.96"/>
    <n v="91.68"/>
    <n v="94.8"/>
    <n v="95.58"/>
    <n v="4"/>
    <n v="9"/>
    <n v="4"/>
    <n v="1"/>
    <n v="5"/>
    <s v="."/>
    <n v="2"/>
    <n v="1"/>
    <n v="5"/>
    <n v="7"/>
    <n v="3"/>
    <n v="2"/>
    <n v="0"/>
    <n v="0"/>
    <n v="0"/>
    <n v="0"/>
    <n v="0"/>
    <n v="3"/>
    <n v="8"/>
    <n v="2"/>
    <n v="2"/>
    <n v="0"/>
    <n v="0"/>
    <n v="0"/>
    <n v="0"/>
    <n v="16"/>
    <n v="9"/>
    <n v="5"/>
    <n v="0"/>
    <n v="0"/>
    <n v="0"/>
    <n v="1"/>
    <n v="0"/>
    <n v="0"/>
    <n v="0"/>
    <n v="0"/>
    <n v="0"/>
    <n v="0"/>
    <n v="0"/>
    <n v="0.75"/>
    <n v="2"/>
    <n v="2"/>
    <n v="2.25"/>
    <n v="1.75"/>
    <n v="37"/>
    <n v="-6"/>
    <n v="15"/>
    <n v="43"/>
    <n v="0.65116279069767447"/>
    <n v="39"/>
    <n v="-6"/>
    <n v="12"/>
    <n v="45"/>
    <n v="0.73333333333333328"/>
    <n v="37"/>
    <n v="-12"/>
    <n v="13"/>
    <n v="49"/>
    <n v="0.73469387755102045"/>
    <s v="."/>
    <s v="."/>
    <s v="."/>
    <e v="#VALUE!"/>
    <e v="#VALUE!"/>
    <n v="45.666666666666664"/>
    <n v="0.70639666719400929"/>
    <n v="3.5"/>
    <n v="85"/>
    <x v="6"/>
    <n v="0"/>
    <n v="7.5"/>
    <n v="0"/>
    <n v="0.5"/>
    <n v="0"/>
    <n v="7.5"/>
    <n v="37.5"/>
    <n v="1.5"/>
    <n v="0.45"/>
    <n v="7.4999999999999997E-2"/>
    <n v="3.954802259887006E-2"/>
    <n v="1"/>
    <n v="2"/>
    <n v="0"/>
    <n v="25"/>
  </r>
  <r>
    <x v="31"/>
    <s v="N"/>
    <s v="."/>
    <s v="."/>
    <d v="2017-07-06T00:00:00"/>
    <x v="3"/>
    <n v="100"/>
    <n v="0"/>
    <n v="3"/>
    <n v="6"/>
    <n v="10"/>
    <n v="24"/>
    <n v="96.88"/>
    <n v="93.76"/>
    <n v="89.6"/>
    <n v="75.039999999999992"/>
    <n v="88.82"/>
    <n v="2"/>
    <n v="8"/>
    <n v="3"/>
    <n v="1"/>
    <n v="6"/>
    <s v="."/>
    <n v="2"/>
    <n v="1"/>
    <n v="5"/>
    <n v="6"/>
    <n v="5"/>
    <n v="1"/>
    <n v="0"/>
    <n v="0"/>
    <n v="0"/>
    <n v="0"/>
    <n v="0"/>
    <n v="1"/>
    <n v="1"/>
    <n v="3"/>
    <n v="3"/>
    <n v="1"/>
    <n v="0"/>
    <n v="0"/>
    <n v="0"/>
    <n v="11"/>
    <n v="5"/>
    <n v="4"/>
    <n v="0"/>
    <n v="1"/>
    <n v="2"/>
    <n v="0"/>
    <n v="0"/>
    <n v="0"/>
    <n v="0"/>
    <n v="0"/>
    <n v="0"/>
    <n v="0"/>
    <n v="0"/>
    <n v="4.5"/>
    <n v="2"/>
    <n v="0.5"/>
    <n v="2"/>
    <n v="2.25"/>
    <n v="45"/>
    <n v="-3"/>
    <n v="12"/>
    <n v="48"/>
    <n v="0.75"/>
    <n v="55"/>
    <n v="6"/>
    <n v="24"/>
    <n v="49"/>
    <n v="0.51020408163265307"/>
    <s v="."/>
    <s v="."/>
    <s v="."/>
    <s v="."/>
    <s v="."/>
    <s v="."/>
    <s v="."/>
    <s v="."/>
    <e v="#VALUE!"/>
    <e v="#VALUE!"/>
    <n v="48.5"/>
    <n v="0.63010204081632648"/>
    <n v="0.5"/>
    <n v="62.5"/>
    <x v="5"/>
    <n v="0"/>
    <n v="17.5"/>
    <n v="0"/>
    <n v="0.5"/>
    <n v="0"/>
    <n v="7.5"/>
    <n v="17.5"/>
    <n v="7.5"/>
    <n v="0.25"/>
    <n v="0.17499999999999999"/>
    <n v="7.9365079365079361E-3"/>
    <n v="1"/>
    <n v="4"/>
    <n v="1"/>
    <n v="16"/>
  </r>
  <r>
    <x v="31"/>
    <s v="E"/>
    <s v="."/>
    <s v="."/>
    <d v="2017-07-06T00:00:00"/>
    <x v="3"/>
    <n v="100"/>
    <n v="4"/>
    <n v="9"/>
    <n v="31"/>
    <n v="4"/>
    <n v="16"/>
    <n v="90.64"/>
    <n v="67.759999999999991"/>
    <n v="95.84"/>
    <n v="83.36"/>
    <n v="84.399999999999991"/>
    <n v="1"/>
    <n v="8"/>
    <n v="3"/>
    <n v="2"/>
    <n v="5"/>
    <n v="7"/>
    <n v="2"/>
    <n v="2"/>
    <n v="3"/>
    <n v="9"/>
    <n v="3"/>
    <n v="10"/>
    <n v="2"/>
    <n v="1"/>
    <n v="0"/>
    <n v="1"/>
    <n v="2"/>
    <n v="2"/>
    <n v="8"/>
    <n v="4"/>
    <n v="2"/>
    <n v="0"/>
    <n v="0"/>
    <n v="0"/>
    <n v="0"/>
    <n v="9"/>
    <n v="3"/>
    <n v="2"/>
    <n v="0"/>
    <n v="0"/>
    <n v="0"/>
    <n v="0"/>
    <n v="0"/>
    <n v="0"/>
    <n v="0"/>
    <n v="0"/>
    <n v="0"/>
    <n v="0"/>
    <n v="0"/>
    <n v="3"/>
    <n v="3.5"/>
    <n v="0.5"/>
    <n v="0.5"/>
    <n v="1.875"/>
    <n v="43"/>
    <n v="-6"/>
    <n v="15"/>
    <n v="49"/>
    <n v="0.69387755102040816"/>
    <n v="39"/>
    <n v="-4"/>
    <n v="22"/>
    <n v="43"/>
    <n v="0.48837209302325579"/>
    <n v="41"/>
    <n v="-7"/>
    <n v="16"/>
    <n v="48"/>
    <n v="0.66666666666666663"/>
    <s v="."/>
    <s v="."/>
    <s v="."/>
    <e v="#VALUE!"/>
    <e v="#VALUE!"/>
    <n v="46.666666666666664"/>
    <n v="0.61630543690344342"/>
    <n v="0"/>
    <n v="62.5"/>
    <x v="5"/>
    <n v="0.5"/>
    <n v="7.5"/>
    <n v="37.5"/>
    <n v="0.5"/>
    <n v="0.5"/>
    <n v="1.5"/>
    <n v="85"/>
    <n v="1.5"/>
    <n v="0.86499999999999999"/>
    <n v="0.45"/>
    <n v="0"/>
    <n v="0.75"/>
    <n v="2"/>
    <n v="0"/>
    <n v="12"/>
  </r>
  <r>
    <x v="31"/>
    <s v="S"/>
    <s v="."/>
    <s v="."/>
    <d v="2017-07-06T00:00:00"/>
    <x v="3"/>
    <n v="90"/>
    <n v="2"/>
    <n v="10"/>
    <n v="0"/>
    <n v="12"/>
    <n v="11"/>
    <n v="89.6"/>
    <n v="100"/>
    <n v="87.52"/>
    <n v="88.56"/>
    <n v="91.42"/>
    <n v="5"/>
    <n v="8"/>
    <n v="4"/>
    <n v="1"/>
    <s v="."/>
    <n v="6"/>
    <n v="3"/>
    <n v="1"/>
    <n v="3"/>
    <n v="9"/>
    <n v="3"/>
    <n v="4"/>
    <n v="0"/>
    <n v="0"/>
    <n v="0"/>
    <n v="0"/>
    <n v="1"/>
    <n v="2"/>
    <n v="2"/>
    <n v="4"/>
    <n v="1"/>
    <n v="1"/>
    <n v="0"/>
    <n v="0"/>
    <n v="0"/>
    <n v="12"/>
    <n v="11"/>
    <n v="3"/>
    <n v="0"/>
    <n v="4"/>
    <n v="2"/>
    <n v="0"/>
    <n v="0"/>
    <n v="0"/>
    <n v="0"/>
    <n v="0"/>
    <n v="0"/>
    <n v="0"/>
    <n v="0"/>
    <n v="2"/>
    <n v="2.25"/>
    <n v="1"/>
    <n v="1.75"/>
    <n v="1.75"/>
    <n v="40"/>
    <n v="-10"/>
    <n v="11"/>
    <n v="50"/>
    <n v="0.78"/>
    <n v="50"/>
    <n v="2"/>
    <n v="28"/>
    <n v="48"/>
    <n v="0.41666666666666669"/>
    <n v="35"/>
    <n v="-7"/>
    <n v="15"/>
    <n v="42"/>
    <n v="0.6428571428571429"/>
    <s v="."/>
    <s v="."/>
    <s v="."/>
    <e v="#VALUE!"/>
    <e v="#VALUE!"/>
    <n v="46.666666666666664"/>
    <n v="0.61317460317460315"/>
    <n v="7.5"/>
    <n v="62.5"/>
    <x v="6"/>
    <n v="0"/>
    <n v="0"/>
    <n v="17.5"/>
    <n v="1.5"/>
    <n v="0"/>
    <n v="1.5"/>
    <n v="85"/>
    <n v="1.5"/>
    <n v="0.86499999999999999"/>
    <n v="0.17499999999999999"/>
    <n v="0.10714285714285714"/>
    <n v="1"/>
    <n v="2"/>
    <n v="4"/>
    <n v="23"/>
  </r>
  <r>
    <x v="31"/>
    <s v="W"/>
    <s v="."/>
    <s v="."/>
    <d v="2017-07-06T00:00:00"/>
    <x v="3"/>
    <n v="105"/>
    <n v="1"/>
    <n v="4"/>
    <n v="2"/>
    <n v="7"/>
    <n v="2"/>
    <n v="95.84"/>
    <n v="97.92"/>
    <n v="92.72"/>
    <n v="97.92"/>
    <n v="96.100000000000009"/>
    <n v="3"/>
    <n v="9"/>
    <n v="5"/>
    <n v="2"/>
    <s v="."/>
    <s v="."/>
    <n v="3"/>
    <n v="2"/>
    <n v="5"/>
    <n v="6"/>
    <n v="7"/>
    <n v="6"/>
    <n v="2"/>
    <n v="0"/>
    <n v="0"/>
    <n v="0"/>
    <n v="0"/>
    <n v="0"/>
    <n v="3"/>
    <n v="4"/>
    <n v="1"/>
    <n v="0"/>
    <n v="0"/>
    <n v="0"/>
    <n v="0"/>
    <n v="12"/>
    <n v="14"/>
    <n v="8"/>
    <n v="0"/>
    <n v="0"/>
    <n v="2"/>
    <n v="0"/>
    <n v="0"/>
    <n v="0"/>
    <n v="0"/>
    <n v="0"/>
    <n v="0"/>
    <n v="0"/>
    <n v="0"/>
    <n v="1.75"/>
    <n v="3"/>
    <n v="0.75"/>
    <n v="1.75"/>
    <n v="1.8125"/>
    <n v="43"/>
    <n v="-4"/>
    <n v="22"/>
    <n v="47"/>
    <n v="0.53191489361702127"/>
    <n v="39"/>
    <n v="-6"/>
    <n v="17"/>
    <n v="45"/>
    <n v="0.62222222222222223"/>
    <n v="38"/>
    <n v="-4"/>
    <n v="18"/>
    <n v="42"/>
    <n v="0.5714285714285714"/>
    <s v="."/>
    <s v="."/>
    <s v="."/>
    <e v="#VALUE!"/>
    <e v="#VALUE!"/>
    <n v="44.666666666666664"/>
    <n v="0.57518856242260497"/>
    <n v="1.5"/>
    <n v="85"/>
    <x v="2"/>
    <n v="0.5"/>
    <n v="0"/>
    <n v="0"/>
    <n v="1.5"/>
    <n v="0.5"/>
    <n v="7.5"/>
    <n v="17.5"/>
    <n v="37.5"/>
    <n v="0.25"/>
    <n v="0"/>
    <n v="1.7341040462427744E-2"/>
    <n v="0.9375"/>
    <n v="1"/>
    <n v="0"/>
    <n v="26"/>
  </r>
  <r>
    <x v="32"/>
    <s v="Center"/>
    <n v="34.226414380000001"/>
    <n v="-81.937860900000004"/>
    <d v="2017-07-06T00:00:00"/>
    <x v="3"/>
    <n v="100"/>
    <n v="0"/>
    <n v="3"/>
    <n v="5"/>
    <n v="6"/>
    <n v="1"/>
    <n v="96.88"/>
    <n v="94.8"/>
    <n v="93.76"/>
    <n v="98.96"/>
    <n v="96.1"/>
    <n v="6"/>
    <n v="9"/>
    <n v="6"/>
    <n v="1"/>
    <n v="6"/>
    <s v="."/>
    <n v="3"/>
    <n v="2"/>
    <n v="4"/>
    <n v="8"/>
    <n v="5"/>
    <n v="5"/>
    <n v="0"/>
    <n v="0"/>
    <n v="0"/>
    <n v="0"/>
    <n v="0"/>
    <n v="0"/>
    <n v="1"/>
    <n v="0"/>
    <n v="3"/>
    <n v="3"/>
    <n v="0"/>
    <n v="0"/>
    <n v="0"/>
    <n v="9"/>
    <n v="13"/>
    <n v="15"/>
    <n v="3"/>
    <n v="2"/>
    <n v="3"/>
    <n v="5"/>
    <n v="1"/>
    <n v="0"/>
    <n v="2"/>
    <n v="1"/>
    <n v="0"/>
    <n v="0"/>
    <n v="0"/>
    <n v="1.75"/>
    <n v="2"/>
    <n v="2"/>
    <n v="0.5"/>
    <n v="1.5625"/>
    <n v="60"/>
    <n v="0"/>
    <n v="30"/>
    <n v="60"/>
    <n v="0.5"/>
    <n v="56"/>
    <n v="0"/>
    <n v="26"/>
    <n v="56"/>
    <n v="0.5357142857142857"/>
    <n v="40"/>
    <n v="-5"/>
    <n v="13"/>
    <n v="45"/>
    <n v="0.71111111111111114"/>
    <s v="."/>
    <s v="."/>
    <s v="."/>
    <e v="#VALUE!"/>
    <e v="#VALUE!"/>
    <n v="53.666666666666664"/>
    <n v="0.58227513227513228"/>
    <n v="17.5"/>
    <n v="85"/>
    <x v="7"/>
    <n v="0"/>
    <n v="17.5"/>
    <n v="0"/>
    <n v="1.5"/>
    <n v="0.5"/>
    <n v="3.5"/>
    <n v="62.5"/>
    <n v="7.5"/>
    <n v="0.66"/>
    <n v="0.17499999999999999"/>
    <n v="0.17073170731707318"/>
    <n v="1"/>
    <n v="6"/>
    <n v="5"/>
    <n v="22"/>
  </r>
  <r>
    <x v="32"/>
    <s v="N"/>
    <s v="."/>
    <s v="."/>
    <d v="2017-07-06T00:00:00"/>
    <x v="3"/>
    <n v="100"/>
    <n v="0"/>
    <n v="4"/>
    <n v="19"/>
    <n v="20"/>
    <n v="11"/>
    <n v="95.84"/>
    <n v="80.239999999999995"/>
    <n v="79.2"/>
    <n v="88.56"/>
    <n v="85.96"/>
    <n v="6"/>
    <n v="9"/>
    <n v="5"/>
    <n v="1"/>
    <n v="6"/>
    <s v="."/>
    <n v="4"/>
    <n v="1"/>
    <n v="3"/>
    <n v="6"/>
    <n v="5"/>
    <n v="3"/>
    <n v="2"/>
    <n v="0"/>
    <n v="0"/>
    <n v="0"/>
    <n v="0"/>
    <n v="0"/>
    <n v="0"/>
    <n v="0"/>
    <n v="3"/>
    <n v="1"/>
    <n v="1"/>
    <n v="1"/>
    <n v="1"/>
    <n v="13"/>
    <n v="23"/>
    <n v="16"/>
    <n v="3"/>
    <n v="4"/>
    <n v="7"/>
    <n v="3"/>
    <n v="0"/>
    <n v="0"/>
    <n v="0"/>
    <n v="0"/>
    <n v="0"/>
    <n v="0"/>
    <n v="0"/>
    <n v="1.25"/>
    <n v="0.5"/>
    <n v="2"/>
    <n v="2.25"/>
    <n v="1.5"/>
    <n v="62"/>
    <n v="-2"/>
    <n v="32"/>
    <n v="64"/>
    <n v="0.5"/>
    <n v="45"/>
    <n v="-2"/>
    <n v="22"/>
    <n v="47"/>
    <n v="0.53191489361702127"/>
    <s v="."/>
    <s v="."/>
    <s v="."/>
    <s v="."/>
    <s v="."/>
    <s v="."/>
    <s v="."/>
    <s v="."/>
    <e v="#VALUE!"/>
    <e v="#VALUE!"/>
    <n v="55.5"/>
    <n v="0.51595744680851063"/>
    <n v="17.5"/>
    <n v="85"/>
    <x v="2"/>
    <n v="0"/>
    <n v="17.5"/>
    <n v="0"/>
    <n v="3.5"/>
    <n v="0"/>
    <n v="1.5"/>
    <n v="17.5"/>
    <n v="7.5"/>
    <n v="0.19"/>
    <n v="0.17499999999999999"/>
    <n v="0.17073170731707318"/>
    <n v="1"/>
    <n v="7"/>
    <n v="7"/>
    <n v="36"/>
  </r>
  <r>
    <x v="32"/>
    <s v="E"/>
    <s v="."/>
    <s v="."/>
    <d v="2017-07-06T00:00:00"/>
    <x v="3"/>
    <n v="80"/>
    <n v="1"/>
    <n v="3"/>
    <n v="3"/>
    <n v="2"/>
    <n v="9"/>
    <n v="96.88"/>
    <n v="96.88"/>
    <n v="97.92"/>
    <n v="90.64"/>
    <n v="95.58"/>
    <n v="6"/>
    <n v="9"/>
    <n v="6"/>
    <n v="1"/>
    <n v="5"/>
    <s v="."/>
    <n v="4"/>
    <n v="2"/>
    <n v="4"/>
    <n v="5"/>
    <n v="6"/>
    <n v="4"/>
    <n v="1"/>
    <n v="0"/>
    <n v="0"/>
    <n v="0"/>
    <n v="0"/>
    <n v="0"/>
    <n v="1"/>
    <n v="2"/>
    <n v="3"/>
    <n v="3"/>
    <n v="0"/>
    <n v="0"/>
    <n v="0"/>
    <n v="3"/>
    <n v="10"/>
    <n v="6"/>
    <n v="3"/>
    <n v="1"/>
    <n v="2"/>
    <n v="4"/>
    <n v="1"/>
    <n v="0"/>
    <n v="0"/>
    <n v="0"/>
    <n v="0"/>
    <n v="0"/>
    <n v="0"/>
    <n v="1.5"/>
    <n v="1"/>
    <n v="1.75"/>
    <n v="1"/>
    <n v="1.3125"/>
    <n v="57"/>
    <n v="0"/>
    <n v="23"/>
    <n v="57"/>
    <n v="0.59649122807017541"/>
    <n v="75"/>
    <n v="-8"/>
    <n v="38"/>
    <n v="83"/>
    <n v="0.54216867469879515"/>
    <n v="54"/>
    <n v="0"/>
    <n v="29"/>
    <n v="54"/>
    <n v="0.46296296296296297"/>
    <s v="."/>
    <s v="."/>
    <s v="."/>
    <e v="#VALUE!"/>
    <e v="#VALUE!"/>
    <n v="64.666666666666671"/>
    <n v="0.53387428857731123"/>
    <n v="17.5"/>
    <n v="85"/>
    <x v="7"/>
    <n v="0"/>
    <n v="7.5"/>
    <n v="0"/>
    <n v="3.5"/>
    <n v="0.5"/>
    <n v="3.5"/>
    <n v="7.5"/>
    <n v="17.5"/>
    <n v="0.11"/>
    <n v="7.4999999999999997E-2"/>
    <n v="0.17073170731707318"/>
    <n v="1"/>
    <n v="6"/>
    <n v="4"/>
    <n v="13"/>
  </r>
  <r>
    <x v="32"/>
    <s v="S"/>
    <s v="."/>
    <s v="."/>
    <d v="2017-07-06T00:00:00"/>
    <x v="3"/>
    <n v="100"/>
    <n v="0"/>
    <n v="1"/>
    <n v="4"/>
    <n v="5"/>
    <n v="0"/>
    <n v="98.96"/>
    <n v="95.84"/>
    <n v="94.8"/>
    <n v="100"/>
    <n v="97.4"/>
    <n v="7"/>
    <n v="9"/>
    <n v="5"/>
    <n v="1"/>
    <n v="6"/>
    <s v="."/>
    <n v="4"/>
    <n v="2"/>
    <n v="4"/>
    <n v="7"/>
    <n v="7"/>
    <n v="9"/>
    <n v="3"/>
    <n v="0"/>
    <n v="0"/>
    <n v="0"/>
    <n v="0"/>
    <n v="0"/>
    <n v="0"/>
    <n v="0"/>
    <n v="2"/>
    <n v="2"/>
    <n v="1"/>
    <n v="1"/>
    <n v="0"/>
    <n v="23"/>
    <n v="25"/>
    <n v="12"/>
    <n v="4"/>
    <n v="6"/>
    <n v="9"/>
    <n v="4"/>
    <n v="3"/>
    <n v="1"/>
    <n v="0"/>
    <n v="0"/>
    <n v="0"/>
    <n v="0"/>
    <n v="0"/>
    <n v="1.25"/>
    <n v="1.75"/>
    <n v="1.5"/>
    <n v="1.75"/>
    <n v="1.5625"/>
    <n v="42"/>
    <n v="-2"/>
    <n v="13"/>
    <n v="44"/>
    <n v="0.70454545454545459"/>
    <n v="53"/>
    <n v="-2"/>
    <n v="20"/>
    <n v="55"/>
    <n v="0.63636363636363635"/>
    <n v="44"/>
    <n v="-5"/>
    <n v="15"/>
    <n v="49"/>
    <n v="0.69387755102040816"/>
    <s v="."/>
    <s v="."/>
    <s v="."/>
    <e v="#VALUE!"/>
    <e v="#VALUE!"/>
    <n v="49.333333333333336"/>
    <n v="0.67826221397649966"/>
    <n v="37.5"/>
    <n v="85"/>
    <x v="2"/>
    <n v="0"/>
    <n v="17.5"/>
    <n v="0"/>
    <n v="3.5"/>
    <n v="0.5"/>
    <n v="3.5"/>
    <n v="37.5"/>
    <n v="37.5"/>
    <n v="0.41"/>
    <n v="0.17499999999999999"/>
    <n v="0.30612244897959184"/>
    <n v="1"/>
    <n v="6"/>
    <n v="10"/>
    <n v="48"/>
  </r>
  <r>
    <x v="32"/>
    <s v="W"/>
    <s v="."/>
    <s v="."/>
    <d v="2017-07-06T00:00:00"/>
    <x v="3"/>
    <n v="75"/>
    <n v="1"/>
    <n v="4"/>
    <n v="6"/>
    <n v="7"/>
    <n v="8"/>
    <n v="95.84"/>
    <n v="93.76"/>
    <n v="92.72"/>
    <n v="91.68"/>
    <n v="93.500000000000014"/>
    <n v="7"/>
    <n v="8"/>
    <n v="5"/>
    <n v="1"/>
    <n v="8"/>
    <s v="."/>
    <n v="4"/>
    <n v="2"/>
    <n v="5"/>
    <n v="9"/>
    <n v="5"/>
    <n v="7"/>
    <n v="3"/>
    <n v="0"/>
    <n v="0"/>
    <n v="0"/>
    <n v="0"/>
    <n v="0"/>
    <n v="0"/>
    <n v="0"/>
    <n v="2"/>
    <n v="3"/>
    <n v="0"/>
    <n v="0"/>
    <n v="0"/>
    <n v="6"/>
    <n v="2"/>
    <n v="6"/>
    <n v="2"/>
    <n v="1"/>
    <n v="4"/>
    <n v="4"/>
    <n v="1"/>
    <n v="0"/>
    <n v="0"/>
    <n v="0"/>
    <n v="0"/>
    <n v="0"/>
    <n v="0"/>
    <n v="1.25"/>
    <n v="1"/>
    <n v="2.5"/>
    <n v="1.25"/>
    <n v="1.5"/>
    <n v="65"/>
    <n v="0"/>
    <n v="24"/>
    <n v="65"/>
    <n v="0.63076923076923075"/>
    <n v="52"/>
    <n v="-2"/>
    <n v="22"/>
    <n v="54"/>
    <n v="0.59259259259259256"/>
    <n v="60"/>
    <n v="-7"/>
    <n v="26"/>
    <n v="67"/>
    <n v="0.61194029850746268"/>
    <s v="."/>
    <s v="."/>
    <s v="."/>
    <e v="#VALUE!"/>
    <e v="#VALUE!"/>
    <n v="62"/>
    <n v="0.61176737395642866"/>
    <n v="37.5"/>
    <n v="62.5"/>
    <x v="2"/>
    <n v="0"/>
    <n v="62.5"/>
    <n v="0"/>
    <n v="3.5"/>
    <n v="0.5"/>
    <n v="7.5"/>
    <n v="85"/>
    <n v="7.5"/>
    <n v="0.92500000000000004"/>
    <n v="0.625"/>
    <n v="0.375"/>
    <n v="1"/>
    <n v="5"/>
    <n v="3"/>
    <n v="8"/>
  </r>
  <r>
    <x v="33"/>
    <s v="Center"/>
    <n v="34.235088310000002"/>
    <n v="-81.940293159999996"/>
    <d v="2017-07-06T00:00:00"/>
    <x v="0"/>
    <n v="110"/>
    <n v="0"/>
    <n v="0"/>
    <n v="10"/>
    <n v="0"/>
    <n v="2"/>
    <n v="100"/>
    <n v="89.6"/>
    <n v="100"/>
    <n v="97.92"/>
    <n v="96.88000000000001"/>
    <n v="7"/>
    <n v="9"/>
    <n v="2"/>
    <n v="1"/>
    <s v="."/>
    <s v="."/>
    <n v="3"/>
    <n v="3"/>
    <n v="7"/>
    <n v="8"/>
    <n v="8"/>
    <n v="28"/>
    <n v="5"/>
    <n v="0"/>
    <n v="0"/>
    <n v="0"/>
    <n v="0"/>
    <n v="0"/>
    <n v="0"/>
    <n v="2"/>
    <n v="3"/>
    <n v="1"/>
    <n v="1"/>
    <n v="0"/>
    <n v="0"/>
    <n v="3"/>
    <n v="2"/>
    <n v="4"/>
    <n v="0"/>
    <n v="2"/>
    <n v="3"/>
    <n v="2"/>
    <n v="2"/>
    <n v="0"/>
    <n v="0"/>
    <n v="0"/>
    <n v="0"/>
    <n v="0"/>
    <n v="0"/>
    <n v="3"/>
    <n v="1.75"/>
    <n v="1.75"/>
    <n v="4"/>
    <n v="2.625"/>
    <n v="62"/>
    <n v="-6"/>
    <n v="23"/>
    <n v="68"/>
    <n v="0.66176470588235292"/>
    <n v="46"/>
    <n v="-5"/>
    <n v="22"/>
    <n v="51"/>
    <n v="0.56862745098039214"/>
    <n v="45"/>
    <n v="-7"/>
    <n v="18"/>
    <n v="52"/>
    <n v="0.65384615384615385"/>
    <s v="."/>
    <s v="."/>
    <s v="."/>
    <e v="#VALUE!"/>
    <e v="#VALUE!"/>
    <n v="57"/>
    <n v="0.6280794369029663"/>
    <n v="37.5"/>
    <n v="85"/>
    <x v="4"/>
    <n v="0"/>
    <n v="0"/>
    <n v="0"/>
    <n v="1.5"/>
    <n v="1.5"/>
    <n v="37.5"/>
    <n v="62.5"/>
    <n v="62.5"/>
    <n v="1"/>
    <n v="0"/>
    <n v="0.30612244897959184"/>
    <n v="1"/>
    <n v="5"/>
    <n v="2"/>
    <n v="5"/>
  </r>
  <r>
    <x v="33"/>
    <s v="N"/>
    <s v="."/>
    <s v="."/>
    <d v="2017-07-06T00:00:00"/>
    <x v="0"/>
    <n v="120"/>
    <n v="0"/>
    <n v="0"/>
    <n v="0"/>
    <n v="6"/>
    <n v="3"/>
    <n v="100"/>
    <n v="100"/>
    <n v="93.76"/>
    <n v="96.88"/>
    <n v="97.66"/>
    <n v="7"/>
    <n v="9"/>
    <n v="6"/>
    <n v="2"/>
    <s v="."/>
    <s v="."/>
    <n v="3"/>
    <n v="4"/>
    <n v="6"/>
    <n v="8"/>
    <n v="7"/>
    <n v="40"/>
    <n v="18"/>
    <n v="0"/>
    <n v="0"/>
    <n v="0"/>
    <n v="0"/>
    <n v="0"/>
    <n v="1"/>
    <n v="0"/>
    <n v="3"/>
    <n v="3"/>
    <n v="0"/>
    <n v="0"/>
    <n v="0"/>
    <n v="9"/>
    <n v="16"/>
    <n v="8"/>
    <n v="1"/>
    <n v="0"/>
    <n v="0"/>
    <n v="4"/>
    <n v="6"/>
    <n v="1"/>
    <n v="0"/>
    <n v="0"/>
    <n v="0"/>
    <n v="0"/>
    <n v="0"/>
    <n v="2.75"/>
    <n v="2"/>
    <n v="2"/>
    <n v="1.75"/>
    <n v="2.125"/>
    <n v="56"/>
    <n v="-2"/>
    <n v="32"/>
    <n v="58"/>
    <n v="0.44827586206896552"/>
    <n v="60"/>
    <n v="-1"/>
    <n v="27"/>
    <n v="61"/>
    <n v="0.55737704918032782"/>
    <n v="60"/>
    <n v="-2"/>
    <n v="35"/>
    <n v="62"/>
    <n v="0.43548387096774194"/>
    <s v="."/>
    <s v="."/>
    <s v="."/>
    <e v="#VALUE!"/>
    <e v="#VALUE!"/>
    <n v="60.333333333333336"/>
    <n v="0.48037892740567845"/>
    <n v="37.5"/>
    <n v="85"/>
    <x v="7"/>
    <n v="0.5"/>
    <n v="0"/>
    <n v="0"/>
    <n v="1.5"/>
    <n v="3.5"/>
    <n v="17.5"/>
    <n v="62.5"/>
    <n v="37.5"/>
    <n v="0.8"/>
    <n v="0"/>
    <n v="0.30612244897959184"/>
    <n v="0.97222222222222221"/>
    <n v="6"/>
    <n v="1"/>
    <n v="25"/>
  </r>
  <r>
    <x v="33"/>
    <s v="E"/>
    <s v="."/>
    <s v="."/>
    <d v="2017-07-06T00:00:00"/>
    <x v="0"/>
    <n v="140"/>
    <n v="1"/>
    <n v="0"/>
    <n v="0"/>
    <n v="0"/>
    <n v="1"/>
    <n v="100"/>
    <n v="100"/>
    <n v="100"/>
    <n v="98.96"/>
    <n v="99.74"/>
    <n v="7"/>
    <n v="9"/>
    <n v="1"/>
    <n v="1"/>
    <s v="."/>
    <s v="."/>
    <n v="1"/>
    <n v="2"/>
    <n v="7"/>
    <n v="8"/>
    <n v="7"/>
    <n v="24"/>
    <n v="12"/>
    <n v="0"/>
    <n v="0"/>
    <n v="0"/>
    <n v="0"/>
    <n v="1"/>
    <n v="1"/>
    <n v="1"/>
    <n v="0"/>
    <n v="4"/>
    <n v="2"/>
    <n v="0"/>
    <n v="0"/>
    <n v="1"/>
    <n v="2"/>
    <n v="8"/>
    <n v="0"/>
    <n v="0"/>
    <n v="0"/>
    <n v="4"/>
    <n v="2"/>
    <n v="0"/>
    <n v="0"/>
    <n v="0"/>
    <n v="0"/>
    <n v="0"/>
    <n v="0"/>
    <n v="1"/>
    <n v="1.25"/>
    <n v="1.75"/>
    <n v="2"/>
    <n v="1.5"/>
    <n v="50"/>
    <n v="-5"/>
    <n v="13"/>
    <n v="55"/>
    <n v="0.76363636363636367"/>
    <n v="66"/>
    <n v="2"/>
    <n v="43"/>
    <n v="64"/>
    <n v="0.328125"/>
    <n v="38"/>
    <n v="-9"/>
    <n v="22"/>
    <n v="47"/>
    <n v="0.53191489361702127"/>
    <s v="."/>
    <s v="."/>
    <s v="."/>
    <e v="#VALUE!"/>
    <e v="#VALUE!"/>
    <n v="55.333333333333336"/>
    <n v="0.54122541908446165"/>
    <n v="37.5"/>
    <n v="85"/>
    <x v="3"/>
    <n v="0"/>
    <n v="0"/>
    <n v="0"/>
    <n v="0"/>
    <n v="0.5"/>
    <n v="37.5"/>
    <n v="62.5"/>
    <n v="37.5"/>
    <n v="1"/>
    <n v="0"/>
    <n v="0.30612244897959184"/>
    <n v="0"/>
    <n v="6"/>
    <n v="0"/>
    <n v="3"/>
  </r>
  <r>
    <x v="33"/>
    <s v="S"/>
    <s v="."/>
    <s v="."/>
    <d v="2017-07-06T00:00:00"/>
    <x v="0"/>
    <n v="120"/>
    <n v="1"/>
    <n v="2"/>
    <n v="0"/>
    <n v="1"/>
    <n v="16"/>
    <n v="97.92"/>
    <n v="100"/>
    <n v="98.96"/>
    <n v="83.36"/>
    <n v="95.06"/>
    <n v="8"/>
    <n v="9"/>
    <n v="6"/>
    <n v="1"/>
    <s v="."/>
    <s v="."/>
    <n v="3"/>
    <n v="2"/>
    <n v="4"/>
    <n v="8"/>
    <n v="6"/>
    <n v="16"/>
    <n v="3"/>
    <n v="0"/>
    <n v="0"/>
    <n v="0"/>
    <n v="0"/>
    <n v="0"/>
    <n v="0"/>
    <n v="0"/>
    <n v="7"/>
    <n v="2"/>
    <n v="1"/>
    <n v="0"/>
    <n v="0"/>
    <n v="8"/>
    <n v="14"/>
    <n v="5"/>
    <n v="0"/>
    <n v="0"/>
    <n v="2"/>
    <n v="5"/>
    <n v="5"/>
    <n v="0"/>
    <n v="0"/>
    <n v="0"/>
    <n v="0"/>
    <n v="0"/>
    <n v="0"/>
    <n v="1.75"/>
    <n v="1.5"/>
    <n v="2"/>
    <n v="1.75"/>
    <n v="1.75"/>
    <n v="60"/>
    <n v="-2"/>
    <n v="34"/>
    <n v="62"/>
    <n v="0.45161290322580644"/>
    <n v="56"/>
    <n v="-4"/>
    <n v="36"/>
    <n v="60"/>
    <n v="0.4"/>
    <n v="53"/>
    <n v="-6"/>
    <n v="18"/>
    <n v="59"/>
    <n v="0.69491525423728817"/>
    <s v="."/>
    <s v="."/>
    <s v="."/>
    <e v="#VALUE!"/>
    <e v="#VALUE!"/>
    <n v="60.333333333333336"/>
    <n v="0.51550938582103145"/>
    <n v="62.5"/>
    <n v="85"/>
    <x v="7"/>
    <n v="0"/>
    <n v="0"/>
    <n v="0"/>
    <n v="1.5"/>
    <n v="0.5"/>
    <n v="3.5"/>
    <n v="62.5"/>
    <n v="17.5"/>
    <n v="0.66"/>
    <n v="0"/>
    <n v="0.42372881355932202"/>
    <n v="1"/>
    <n v="10"/>
    <n v="0"/>
    <n v="22"/>
  </r>
  <r>
    <x v="33"/>
    <s v="W"/>
    <s v="."/>
    <s v="."/>
    <d v="2017-07-06T00:00:00"/>
    <x v="0"/>
    <n v="130"/>
    <n v="3"/>
    <n v="2"/>
    <n v="0"/>
    <n v="3"/>
    <n v="11"/>
    <n v="97.92"/>
    <n v="100"/>
    <n v="96.88"/>
    <n v="88.56"/>
    <n v="95.84"/>
    <n v="7"/>
    <n v="9"/>
    <n v="6"/>
    <n v="1"/>
    <n v="7"/>
    <s v="."/>
    <n v="4"/>
    <n v="2"/>
    <n v="5"/>
    <n v="7"/>
    <n v="6"/>
    <n v="36"/>
    <n v="15"/>
    <n v="0"/>
    <n v="0"/>
    <n v="0"/>
    <n v="0"/>
    <n v="1"/>
    <n v="1"/>
    <n v="1"/>
    <n v="2"/>
    <n v="3"/>
    <n v="0"/>
    <n v="0"/>
    <n v="0"/>
    <n v="18"/>
    <n v="5"/>
    <n v="7"/>
    <n v="4"/>
    <n v="2"/>
    <n v="3"/>
    <n v="6"/>
    <n v="5"/>
    <n v="0"/>
    <n v="0"/>
    <n v="0"/>
    <n v="0"/>
    <n v="0"/>
    <n v="0"/>
    <n v="1.75"/>
    <n v="2"/>
    <n v="2"/>
    <n v="2.5"/>
    <n v="2.0625"/>
    <n v="43"/>
    <n v="-4"/>
    <n v="25"/>
    <n v="47"/>
    <n v="0.46808510638297873"/>
    <n v="53"/>
    <n v="-4"/>
    <n v="26"/>
    <n v="57"/>
    <n v="0.54385964912280704"/>
    <n v="51"/>
    <n v="-5"/>
    <n v="27"/>
    <n v="56"/>
    <n v="0.5178571428571429"/>
    <s v="."/>
    <s v="."/>
    <s v="."/>
    <e v="#VALUE!"/>
    <e v="#VALUE!"/>
    <n v="53.333333333333336"/>
    <n v="0.50993396612097619"/>
    <n v="37.5"/>
    <n v="85"/>
    <x v="7"/>
    <n v="0"/>
    <n v="37.5"/>
    <n v="0"/>
    <n v="3.5"/>
    <n v="0.5"/>
    <n v="7.5"/>
    <n v="37.5"/>
    <n v="17.5"/>
    <n v="0.45"/>
    <n v="0.375"/>
    <n v="0.30612244897959184"/>
    <n v="1"/>
    <n v="5"/>
    <n v="6"/>
    <n v="23"/>
  </r>
  <r>
    <x v="34"/>
    <s v="Center"/>
    <n v="34.238030449999997"/>
    <n v="-81.944107349999996"/>
    <d v="2017-07-06T00:00:00"/>
    <x v="0"/>
    <n v="110"/>
    <n v="1"/>
    <n v="3"/>
    <n v="6"/>
    <n v="2"/>
    <n v="9"/>
    <n v="96.88"/>
    <n v="93.76"/>
    <n v="97.92"/>
    <n v="90.64"/>
    <n v="94.8"/>
    <n v="5"/>
    <n v="8"/>
    <n v="6"/>
    <n v="1"/>
    <n v="6"/>
    <s v="."/>
    <n v="3"/>
    <n v="2"/>
    <n v="3"/>
    <n v="7"/>
    <n v="7"/>
    <n v="18"/>
    <n v="6"/>
    <n v="0"/>
    <n v="0"/>
    <n v="0"/>
    <n v="0"/>
    <n v="0"/>
    <n v="0"/>
    <n v="0"/>
    <n v="0"/>
    <n v="2"/>
    <n v="2"/>
    <n v="1"/>
    <n v="0"/>
    <n v="14"/>
    <n v="23"/>
    <n v="10"/>
    <n v="1"/>
    <n v="0"/>
    <n v="0"/>
    <n v="3"/>
    <n v="1"/>
    <n v="0"/>
    <n v="0"/>
    <n v="0"/>
    <n v="0"/>
    <n v="0"/>
    <n v="0"/>
    <n v="1.75"/>
    <n v="2"/>
    <n v="0.75"/>
    <n v="1"/>
    <n v="1.375"/>
    <n v="43"/>
    <n v="-7"/>
    <n v="16"/>
    <n v="50"/>
    <n v="0.68"/>
    <n v="42"/>
    <n v="-5"/>
    <n v="37"/>
    <n v="47"/>
    <n v="0.21276595744680851"/>
    <n v="44"/>
    <n v="-5"/>
    <n v="24"/>
    <n v="49"/>
    <n v="0.51020408163265307"/>
    <s v="."/>
    <s v="."/>
    <s v="."/>
    <e v="#VALUE!"/>
    <e v="#VALUE!"/>
    <n v="48.666666666666664"/>
    <n v="0.46765667969315389"/>
    <n v="7.5"/>
    <n v="62.5"/>
    <x v="7"/>
    <n v="0"/>
    <n v="17.5"/>
    <n v="0"/>
    <n v="1.5"/>
    <n v="0.5"/>
    <n v="1.5"/>
    <n v="37.5"/>
    <n v="37.5"/>
    <n v="0.39"/>
    <n v="0.17499999999999999"/>
    <n v="0.10714285714285714"/>
    <n v="1"/>
    <n v="5"/>
    <n v="1"/>
    <n v="37"/>
  </r>
  <r>
    <x v="34"/>
    <s v="N"/>
    <s v="."/>
    <s v="."/>
    <d v="2017-07-06T00:00:00"/>
    <x v="0"/>
    <n v="95"/>
    <n v="1"/>
    <n v="30"/>
    <n v="4"/>
    <n v="4"/>
    <n v="3"/>
    <n v="68.8"/>
    <n v="95.84"/>
    <n v="95.84"/>
    <n v="96.88"/>
    <n v="89.34"/>
    <n v="7"/>
    <n v="7"/>
    <n v="3"/>
    <n v="1"/>
    <n v="9"/>
    <s v="."/>
    <n v="3"/>
    <n v="2"/>
    <n v="6"/>
    <n v="9"/>
    <n v="4"/>
    <n v="7"/>
    <n v="3"/>
    <n v="0"/>
    <n v="0"/>
    <n v="0"/>
    <n v="0"/>
    <n v="0"/>
    <n v="1"/>
    <n v="0"/>
    <n v="0"/>
    <n v="0"/>
    <n v="3"/>
    <n v="0"/>
    <n v="0"/>
    <n v="18"/>
    <n v="4"/>
    <n v="16"/>
    <n v="9"/>
    <n v="2"/>
    <n v="1"/>
    <n v="1"/>
    <n v="2"/>
    <n v="1"/>
    <n v="0"/>
    <n v="0"/>
    <n v="0"/>
    <n v="0"/>
    <n v="0"/>
    <n v="1"/>
    <n v="1"/>
    <n v="0.25"/>
    <n v="1.25"/>
    <n v="0.875"/>
    <n v="50"/>
    <n v="-2"/>
    <n v="30"/>
    <n v="52"/>
    <n v="0.42307692307692307"/>
    <n v="47"/>
    <n v="-12"/>
    <n v="24"/>
    <n v="59"/>
    <n v="0.59322033898305082"/>
    <n v="43"/>
    <n v="-6"/>
    <n v="20"/>
    <n v="49"/>
    <n v="0.59183673469387754"/>
    <s v="."/>
    <s v="."/>
    <s v="."/>
    <e v="#VALUE!"/>
    <e v="#VALUE!"/>
    <n v="53.333333333333336"/>
    <n v="0.53604466558461716"/>
    <n v="37.5"/>
    <n v="37.5"/>
    <x v="5"/>
    <n v="0"/>
    <n v="85"/>
    <n v="0"/>
    <n v="1.5"/>
    <n v="0.5"/>
    <n v="17.5"/>
    <n v="85"/>
    <n v="3.5"/>
    <n v="1.0249999999999999"/>
    <n v="0.85"/>
    <n v="0.5"/>
    <n v="1"/>
    <n v="3"/>
    <n v="11"/>
    <n v="22"/>
  </r>
  <r>
    <x v="34"/>
    <s v="E"/>
    <s v="."/>
    <s v="."/>
    <d v="2017-07-06T00:00:00"/>
    <x v="0"/>
    <n v="100"/>
    <n v="0"/>
    <n v="2"/>
    <n v="5"/>
    <n v="4"/>
    <n v="9"/>
    <n v="97.92"/>
    <n v="94.8"/>
    <n v="95.84"/>
    <n v="90.64"/>
    <n v="94.8"/>
    <n v="6"/>
    <n v="9"/>
    <n v="7"/>
    <n v="1"/>
    <n v="5"/>
    <s v="."/>
    <n v="6"/>
    <n v="2"/>
    <n v="5"/>
    <n v="6"/>
    <n v="6"/>
    <n v="8"/>
    <n v="2"/>
    <n v="0"/>
    <n v="0"/>
    <n v="0"/>
    <n v="0"/>
    <n v="3"/>
    <n v="1"/>
    <n v="0"/>
    <n v="4"/>
    <n v="1"/>
    <n v="3"/>
    <n v="0"/>
    <n v="0"/>
    <n v="12"/>
    <n v="14"/>
    <n v="36"/>
    <n v="5"/>
    <n v="7"/>
    <n v="8"/>
    <n v="1"/>
    <n v="0"/>
    <n v="0"/>
    <n v="0"/>
    <n v="0"/>
    <n v="0"/>
    <n v="0"/>
    <n v="0"/>
    <n v="0.5"/>
    <n v="0.75"/>
    <n v="0.75"/>
    <n v="1.5"/>
    <n v="0.875"/>
    <n v="49"/>
    <n v="-3"/>
    <n v="28"/>
    <n v="52"/>
    <n v="0.46153846153846156"/>
    <n v="60"/>
    <n v="-1"/>
    <n v="35"/>
    <n v="61"/>
    <n v="0.42622950819672129"/>
    <n v="45"/>
    <n v="-6"/>
    <n v="36"/>
    <n v="51"/>
    <n v="0.29411764705882354"/>
    <s v="."/>
    <s v="."/>
    <s v="."/>
    <e v="#VALUE!"/>
    <e v="#VALUE!"/>
    <n v="54.666666666666664"/>
    <n v="0.39396187226466878"/>
    <n v="17.5"/>
    <n v="85"/>
    <x v="1"/>
    <n v="0"/>
    <n v="7.5"/>
    <n v="0"/>
    <n v="17.5"/>
    <n v="0.5"/>
    <n v="7.5"/>
    <n v="17.5"/>
    <n v="17.5"/>
    <n v="0.25"/>
    <n v="7.4999999999999997E-2"/>
    <n v="0.17073170731707318"/>
    <n v="1"/>
    <n v="8"/>
    <n v="12"/>
    <n v="26"/>
  </r>
  <r>
    <x v="34"/>
    <s v="S"/>
    <s v="."/>
    <s v="."/>
    <d v="2017-07-06T00:00:00"/>
    <x v="0"/>
    <n v="90"/>
    <n v="0"/>
    <n v="0"/>
    <n v="22"/>
    <n v="1"/>
    <n v="4"/>
    <n v="100"/>
    <n v="77.12"/>
    <n v="98.96"/>
    <n v="95.84"/>
    <n v="92.97999999999999"/>
    <n v="7"/>
    <n v="9"/>
    <n v="3"/>
    <n v="1"/>
    <n v="6"/>
    <s v="."/>
    <n v="5"/>
    <n v="2"/>
    <n v="2"/>
    <n v="7"/>
    <n v="7"/>
    <n v="7"/>
    <n v="0"/>
    <n v="0"/>
    <n v="0"/>
    <n v="0"/>
    <n v="0"/>
    <n v="1"/>
    <n v="0"/>
    <n v="0"/>
    <n v="0"/>
    <n v="1"/>
    <n v="3"/>
    <n v="1"/>
    <n v="0"/>
    <n v="9"/>
    <n v="9"/>
    <n v="4"/>
    <n v="0"/>
    <n v="0"/>
    <n v="2"/>
    <n v="5"/>
    <n v="6"/>
    <n v="0"/>
    <n v="0"/>
    <n v="0"/>
    <n v="0"/>
    <n v="0"/>
    <n v="0"/>
    <n v="1.25"/>
    <n v="1.25"/>
    <n v="3.5"/>
    <n v="0.75"/>
    <n v="1.6875"/>
    <n v="48"/>
    <n v="-2"/>
    <n v="26"/>
    <n v="50"/>
    <n v="0.48"/>
    <n v="42"/>
    <n v="-5"/>
    <n v="12"/>
    <n v="47"/>
    <n v="0.74468085106382975"/>
    <n v="51"/>
    <n v="-5"/>
    <n v="26"/>
    <n v="56"/>
    <n v="0.5357142857142857"/>
    <s v="."/>
    <s v="."/>
    <s v="."/>
    <e v="#VALUE!"/>
    <e v="#VALUE!"/>
    <n v="51"/>
    <n v="0.58679837892603848"/>
    <n v="37.5"/>
    <n v="85"/>
    <x v="5"/>
    <n v="0"/>
    <n v="17.5"/>
    <n v="0"/>
    <n v="7.5"/>
    <n v="0.5"/>
    <n v="0.5"/>
    <n v="37.5"/>
    <n v="37.5"/>
    <n v="0.38"/>
    <n v="0.17499999999999999"/>
    <n v="0.30612244897959184"/>
    <n v="1"/>
    <n v="5"/>
    <n v="0"/>
    <n v="18"/>
  </r>
  <r>
    <x v="34"/>
    <s v="W"/>
    <s v="."/>
    <s v="."/>
    <d v="2017-07-06T00:00:00"/>
    <x v="0"/>
    <n v="65"/>
    <n v="1"/>
    <n v="16"/>
    <n v="5"/>
    <n v="25"/>
    <n v="29"/>
    <n v="83.36"/>
    <n v="94.8"/>
    <n v="74"/>
    <n v="69.84"/>
    <n v="80.5"/>
    <n v="6"/>
    <n v="7"/>
    <n v="3"/>
    <n v="1"/>
    <n v="7"/>
    <s v="."/>
    <n v="3"/>
    <n v="1"/>
    <n v="5"/>
    <n v="8"/>
    <n v="6"/>
    <n v="3"/>
    <n v="0"/>
    <n v="0"/>
    <n v="0"/>
    <n v="0"/>
    <n v="0"/>
    <n v="0"/>
    <n v="0"/>
    <n v="0"/>
    <n v="1"/>
    <n v="1"/>
    <n v="2"/>
    <n v="0"/>
    <n v="0"/>
    <n v="21"/>
    <n v="13"/>
    <n v="11"/>
    <n v="2"/>
    <n v="0"/>
    <n v="0"/>
    <n v="1"/>
    <n v="1"/>
    <n v="0"/>
    <n v="0"/>
    <n v="0"/>
    <n v="0"/>
    <n v="0"/>
    <n v="0"/>
    <n v="2"/>
    <n v="2.5"/>
    <n v="2.75"/>
    <n v="1.75"/>
    <n v="2.25"/>
    <n v="42"/>
    <n v="-6"/>
    <n v="24"/>
    <n v="48"/>
    <n v="0.5"/>
    <n v="44"/>
    <n v="-5"/>
    <n v="25"/>
    <n v="49"/>
    <n v="0.48979591836734693"/>
    <n v="46"/>
    <n v="-2"/>
    <n v="27"/>
    <n v="48"/>
    <n v="0.4375"/>
    <s v="."/>
    <s v="."/>
    <s v="."/>
    <e v="#VALUE!"/>
    <e v="#VALUE!"/>
    <n v="48.333333333333336"/>
    <n v="0.47576530612244899"/>
    <n v="17.5"/>
    <n v="37.5"/>
    <x v="5"/>
    <n v="0"/>
    <n v="37.5"/>
    <n v="0"/>
    <n v="1.5"/>
    <n v="0"/>
    <n v="7.5"/>
    <n v="62.5"/>
    <n v="17.5"/>
    <n v="0.7"/>
    <n v="0.375"/>
    <n v="0.31818181818181818"/>
    <n v="1"/>
    <n v="4"/>
    <n v="2"/>
    <n v="34"/>
  </r>
  <r>
    <x v="35"/>
    <s v="Center"/>
    <n v="34.23953625"/>
    <n v="-81.95107539"/>
    <d v="2017-07-02T00:00:00"/>
    <x v="0"/>
    <n v="110"/>
    <n v="3"/>
    <n v="9"/>
    <n v="13"/>
    <n v="0"/>
    <n v="7"/>
    <n v="90.64"/>
    <n v="86.48"/>
    <n v="100"/>
    <n v="92.72"/>
    <n v="92.460000000000008"/>
    <n v="6"/>
    <n v="9"/>
    <n v="5"/>
    <n v="1"/>
    <s v="."/>
    <s v="."/>
    <n v="4"/>
    <n v="1"/>
    <n v="4"/>
    <n v="7"/>
    <n v="2"/>
    <n v="3"/>
    <n v="0"/>
    <n v="0"/>
    <n v="0"/>
    <n v="0"/>
    <n v="0"/>
    <n v="1"/>
    <n v="0"/>
    <n v="2"/>
    <n v="4"/>
    <n v="0"/>
    <n v="0"/>
    <n v="0"/>
    <n v="0"/>
    <n v="16"/>
    <n v="10"/>
    <n v="20"/>
    <n v="0"/>
    <n v="3"/>
    <n v="3"/>
    <n v="5"/>
    <n v="2"/>
    <n v="0"/>
    <n v="0"/>
    <n v="0"/>
    <n v="0"/>
    <n v="0"/>
    <n v="0"/>
    <n v="1"/>
    <n v="6"/>
    <n v="1.25"/>
    <n v="2.75"/>
    <n v="2.75"/>
    <n v="52"/>
    <n v="-2"/>
    <n v="30"/>
    <n v="54"/>
    <n v="0.44444444444444442"/>
    <n v="53"/>
    <n v="1"/>
    <n v="25"/>
    <n v="52"/>
    <n v="0.51923076923076927"/>
    <n v="51"/>
    <n v="-4"/>
    <n v="22"/>
    <n v="55"/>
    <n v="0.6"/>
    <s v="."/>
    <s v="."/>
    <s v="."/>
    <e v="#VALUE!"/>
    <e v="#VALUE!"/>
    <n v="53.666666666666664"/>
    <n v="0.52122507122507122"/>
    <n v="17.5"/>
    <n v="85"/>
    <x v="2"/>
    <n v="0"/>
    <n v="0"/>
    <n v="0"/>
    <n v="3.5"/>
    <n v="0"/>
    <n v="3.5"/>
    <n v="37.5"/>
    <n v="0.5"/>
    <n v="0.41"/>
    <n v="0"/>
    <n v="0.17073170731707318"/>
    <n v="1"/>
    <n v="4"/>
    <n v="3"/>
    <n v="26"/>
  </r>
  <r>
    <x v="35"/>
    <s v="N"/>
    <s v="."/>
    <s v="."/>
    <d v="2017-07-02T00:00:00"/>
    <x v="0"/>
    <n v="90"/>
    <n v="2"/>
    <n v="1"/>
    <n v="24"/>
    <n v="11"/>
    <n v="8"/>
    <n v="98.96"/>
    <n v="75.039999999999992"/>
    <n v="88.56"/>
    <n v="91.68"/>
    <n v="88.56"/>
    <n v="5"/>
    <n v="7"/>
    <n v="4"/>
    <n v="1"/>
    <s v="."/>
    <n v="6"/>
    <n v="3"/>
    <n v="2"/>
    <n v="4"/>
    <n v="9"/>
    <n v="2"/>
    <n v="6"/>
    <n v="2"/>
    <n v="0"/>
    <n v="0"/>
    <n v="0"/>
    <n v="0"/>
    <n v="0"/>
    <n v="1"/>
    <n v="1"/>
    <n v="3"/>
    <n v="0"/>
    <n v="0"/>
    <n v="0"/>
    <n v="0"/>
    <n v="11"/>
    <n v="18"/>
    <n v="8"/>
    <n v="8"/>
    <n v="3"/>
    <n v="1"/>
    <n v="1"/>
    <n v="0"/>
    <n v="1"/>
    <n v="0"/>
    <n v="0"/>
    <n v="0"/>
    <n v="0"/>
    <n v="0"/>
    <n v="3.5"/>
    <n v="1"/>
    <n v="1.25"/>
    <n v="0.75"/>
    <n v="1.625"/>
    <n v="48"/>
    <n v="-4"/>
    <n v="23"/>
    <n v="52"/>
    <n v="0.55769230769230771"/>
    <n v="53"/>
    <n v="-2"/>
    <n v="20"/>
    <n v="55"/>
    <n v="0.63636363636363635"/>
    <n v="66"/>
    <n v="-8"/>
    <n v="36"/>
    <n v="74"/>
    <n v="0.51351351351351349"/>
    <s v="."/>
    <s v="."/>
    <s v="."/>
    <e v="#VALUE!"/>
    <e v="#VALUE!"/>
    <n v="60.333333333333336"/>
    <n v="0.56918981918981926"/>
    <n v="7.5"/>
    <n v="37.5"/>
    <x v="6"/>
    <n v="0"/>
    <n v="0"/>
    <n v="17.5"/>
    <n v="1.5"/>
    <n v="0.5"/>
    <n v="3.5"/>
    <n v="85"/>
    <n v="0.5"/>
    <n v="0.88500000000000001"/>
    <n v="0.17499999999999999"/>
    <n v="0.16666666666666666"/>
    <n v="1"/>
    <n v="3"/>
    <n v="11"/>
    <n v="29"/>
  </r>
  <r>
    <x v="35"/>
    <s v="E"/>
    <s v="."/>
    <s v="."/>
    <d v="2017-07-02T00:00:00"/>
    <x v="0"/>
    <n v="65"/>
    <n v="1"/>
    <n v="1"/>
    <n v="28"/>
    <n v="11"/>
    <n v="0"/>
    <n v="98.96"/>
    <n v="70.88"/>
    <n v="88.56"/>
    <n v="100"/>
    <n v="89.6"/>
    <n v="7"/>
    <n v="8"/>
    <n v="4"/>
    <n v="1"/>
    <s v="."/>
    <n v="7"/>
    <n v="2"/>
    <n v="2"/>
    <n v="6"/>
    <n v="7"/>
    <n v="1"/>
    <n v="7"/>
    <n v="2"/>
    <n v="0"/>
    <n v="0"/>
    <n v="0"/>
    <n v="0"/>
    <n v="1"/>
    <n v="0"/>
    <n v="2"/>
    <n v="2"/>
    <n v="0"/>
    <n v="0"/>
    <n v="0"/>
    <n v="0"/>
    <n v="10"/>
    <n v="6"/>
    <n v="5"/>
    <n v="5"/>
    <n v="9"/>
    <n v="6"/>
    <n v="9"/>
    <n v="2"/>
    <n v="0"/>
    <n v="0"/>
    <n v="0"/>
    <n v="0"/>
    <n v="0"/>
    <n v="0"/>
    <n v="1.5"/>
    <n v="0.5"/>
    <n v="0.75"/>
    <n v="1"/>
    <n v="0.9375"/>
    <n v="55"/>
    <n v="0"/>
    <n v="24"/>
    <n v="55"/>
    <n v="0.5636363636363636"/>
    <n v="40"/>
    <n v="-7"/>
    <n v="20"/>
    <n v="47"/>
    <n v="0.57446808510638303"/>
    <n v="46"/>
    <n v="-8"/>
    <n v="21"/>
    <n v="54"/>
    <n v="0.61111111111111116"/>
    <s v="."/>
    <s v="."/>
    <s v="."/>
    <e v="#VALUE!"/>
    <e v="#VALUE!"/>
    <n v="52"/>
    <n v="0.5830718532846193"/>
    <n v="37.5"/>
    <n v="62.5"/>
    <x v="6"/>
    <n v="0"/>
    <n v="0"/>
    <n v="37.5"/>
    <n v="0.5"/>
    <n v="0.5"/>
    <n v="17.5"/>
    <n v="37.5"/>
    <n v="0"/>
    <n v="0.55000000000000004"/>
    <n v="0.375"/>
    <n v="0.375"/>
    <n v="1"/>
    <n v="2"/>
    <n v="14"/>
    <n v="16"/>
  </r>
  <r>
    <x v="35"/>
    <s v="S"/>
    <s v="."/>
    <s v="."/>
    <d v="2017-07-02T00:00:00"/>
    <x v="0"/>
    <n v="130"/>
    <n v="1"/>
    <n v="1"/>
    <n v="1"/>
    <n v="0"/>
    <n v="0"/>
    <n v="98.96"/>
    <n v="98.96"/>
    <n v="100"/>
    <n v="100"/>
    <n v="99.47999999999999"/>
    <n v="7"/>
    <n v="9"/>
    <n v="3"/>
    <n v="1"/>
    <s v="."/>
    <s v="."/>
    <n v="2"/>
    <n v="1"/>
    <n v="3"/>
    <n v="7"/>
    <n v="1"/>
    <n v="2"/>
    <n v="2"/>
    <n v="0"/>
    <n v="0"/>
    <n v="0"/>
    <n v="0"/>
    <n v="0"/>
    <n v="0"/>
    <n v="4"/>
    <n v="3"/>
    <n v="2"/>
    <n v="0"/>
    <n v="0"/>
    <n v="0"/>
    <n v="6"/>
    <n v="5"/>
    <n v="3"/>
    <n v="8"/>
    <n v="2"/>
    <n v="6"/>
    <n v="10"/>
    <n v="2"/>
    <n v="0"/>
    <n v="0"/>
    <n v="0"/>
    <n v="0"/>
    <n v="0"/>
    <n v="0"/>
    <n v="1"/>
    <n v="2.75"/>
    <n v="1.5"/>
    <n v="1"/>
    <n v="1.5625"/>
    <n v="54"/>
    <n v="-10"/>
    <n v="32"/>
    <n v="64"/>
    <n v="0.5"/>
    <n v="57"/>
    <n v="-3"/>
    <n v="27"/>
    <n v="60"/>
    <n v="0.55000000000000004"/>
    <n v="50"/>
    <n v="-7"/>
    <n v="25"/>
    <n v="57"/>
    <n v="0.56140350877192979"/>
    <s v="."/>
    <s v="."/>
    <s v="."/>
    <e v="#VALUE!"/>
    <e v="#VALUE!"/>
    <n v="60.333333333333336"/>
    <n v="0.53713450292397658"/>
    <n v="37.5"/>
    <n v="85"/>
    <x v="5"/>
    <n v="0"/>
    <n v="0"/>
    <n v="0"/>
    <n v="0.5"/>
    <n v="0"/>
    <n v="1.5"/>
    <n v="37.5"/>
    <n v="0"/>
    <n v="0.39"/>
    <n v="0"/>
    <n v="0.30612244897959184"/>
    <n v="1"/>
    <n v="5"/>
    <n v="10"/>
    <n v="11"/>
  </r>
  <r>
    <x v="35"/>
    <s v="W"/>
    <s v="."/>
    <s v="."/>
    <d v="2017-07-02T00:00:00"/>
    <x v="0"/>
    <n v="110"/>
    <n v="2"/>
    <n v="1"/>
    <n v="0"/>
    <n v="21"/>
    <n v="0"/>
    <n v="98.96"/>
    <n v="100"/>
    <n v="78.16"/>
    <n v="100"/>
    <n v="94.28"/>
    <n v="5"/>
    <n v="9"/>
    <n v="3"/>
    <n v="1"/>
    <s v="."/>
    <s v="."/>
    <n v="3"/>
    <n v="1"/>
    <n v="4"/>
    <n v="7"/>
    <n v="1"/>
    <n v="2"/>
    <n v="0"/>
    <n v="0"/>
    <n v="0"/>
    <n v="0"/>
    <n v="0"/>
    <n v="1"/>
    <n v="2"/>
    <n v="4"/>
    <n v="2"/>
    <n v="0"/>
    <n v="0"/>
    <n v="0"/>
    <n v="0"/>
    <n v="17"/>
    <n v="9"/>
    <n v="4"/>
    <n v="2"/>
    <n v="3"/>
    <n v="4"/>
    <n v="12"/>
    <n v="2"/>
    <n v="0"/>
    <n v="0"/>
    <n v="0"/>
    <n v="0"/>
    <n v="0"/>
    <n v="0"/>
    <n v="1"/>
    <n v="0.75"/>
    <n v="2"/>
    <n v="0.75"/>
    <n v="1.125"/>
    <n v="70"/>
    <n v="2"/>
    <n v="39"/>
    <n v="68"/>
    <n v="0.4264705882352941"/>
    <n v="46"/>
    <n v="-9"/>
    <n v="20"/>
    <n v="55"/>
    <n v="0.63636363636363635"/>
    <n v="55"/>
    <n v="-2"/>
    <n v="27"/>
    <n v="57"/>
    <n v="0.52631578947368418"/>
    <s v="."/>
    <s v="."/>
    <s v="."/>
    <e v="#VALUE!"/>
    <e v="#VALUE!"/>
    <n v="60"/>
    <n v="0.52971667135753819"/>
    <n v="7.5"/>
    <n v="85"/>
    <x v="5"/>
    <n v="0"/>
    <n v="0"/>
    <n v="0"/>
    <n v="1.5"/>
    <n v="0"/>
    <n v="3.5"/>
    <n v="37.5"/>
    <n v="0"/>
    <n v="0.41"/>
    <n v="0"/>
    <n v="8.1081081081081086E-2"/>
    <n v="1"/>
    <n v="2"/>
    <n v="5"/>
    <n v="26"/>
  </r>
  <r>
    <x v="36"/>
    <s v="Center"/>
    <n v="34.229267419999999"/>
    <n v="-81.939421030000005"/>
    <d v="2017-07-06T00:00:00"/>
    <x v="2"/>
    <n v="90"/>
    <n v="0"/>
    <n v="4"/>
    <n v="9"/>
    <n v="23"/>
    <n v="22"/>
    <n v="95.84"/>
    <n v="90.64"/>
    <n v="76.08"/>
    <n v="77.12"/>
    <n v="84.92"/>
    <n v="1"/>
    <n v="8"/>
    <n v="1"/>
    <n v="1"/>
    <n v="5"/>
    <n v="6"/>
    <n v="2"/>
    <n v="3"/>
    <n v="6"/>
    <n v="8"/>
    <n v="1"/>
    <n v="30"/>
    <n v="3"/>
    <n v="0"/>
    <n v="0"/>
    <n v="0"/>
    <n v="0"/>
    <n v="0"/>
    <n v="1"/>
    <n v="4"/>
    <n v="4"/>
    <n v="0"/>
    <n v="0"/>
    <n v="0"/>
    <n v="0"/>
    <n v="15"/>
    <n v="7"/>
    <n v="3"/>
    <n v="0"/>
    <n v="0"/>
    <n v="0"/>
    <n v="0"/>
    <n v="0"/>
    <n v="0"/>
    <n v="0"/>
    <n v="0"/>
    <n v="0"/>
    <n v="0"/>
    <n v="0"/>
    <n v="0.75"/>
    <n v="0.5"/>
    <n v="0.75"/>
    <n v="0.5"/>
    <n v="0.625"/>
    <n v="44"/>
    <n v="-5"/>
    <n v="9"/>
    <n v="49"/>
    <n v="0.81632653061224492"/>
    <n v="53"/>
    <n v="-3"/>
    <n v="20"/>
    <n v="56"/>
    <n v="0.6428571428571429"/>
    <n v="45"/>
    <n v="-4"/>
    <n v="18"/>
    <n v="49"/>
    <n v="0.63265306122448983"/>
    <s v="."/>
    <s v="."/>
    <s v="."/>
    <e v="#VALUE!"/>
    <e v="#VALUE!"/>
    <n v="51.333333333333336"/>
    <n v="0.69727891156462585"/>
    <n v="0"/>
    <n v="62.5"/>
    <x v="3"/>
    <n v="0"/>
    <n v="7.5"/>
    <n v="17.5"/>
    <n v="0.5"/>
    <n v="1.5"/>
    <n v="17.5"/>
    <n v="62.5"/>
    <n v="0"/>
    <n v="0.8"/>
    <n v="0.25"/>
    <n v="0"/>
    <n v="0"/>
    <n v="4"/>
    <n v="0"/>
    <n v="22"/>
  </r>
  <r>
    <x v="36"/>
    <s v="N"/>
    <s v="."/>
    <s v="."/>
    <d v="2017-07-06T00:00:00"/>
    <x v="2"/>
    <n v="110"/>
    <n v="2"/>
    <n v="8"/>
    <n v="8"/>
    <n v="3"/>
    <n v="16"/>
    <n v="91.68"/>
    <n v="91.68"/>
    <n v="96.88"/>
    <n v="83.36"/>
    <n v="90.9"/>
    <n v="1"/>
    <n v="9"/>
    <n v="4"/>
    <n v="1"/>
    <n v="7"/>
    <s v="."/>
    <n v="3"/>
    <n v="2"/>
    <n v="5"/>
    <n v="9"/>
    <n v="2"/>
    <n v="13"/>
    <n v="2"/>
    <n v="0"/>
    <n v="0"/>
    <n v="0"/>
    <n v="0"/>
    <n v="2"/>
    <n v="3"/>
    <n v="5"/>
    <n v="2"/>
    <n v="1"/>
    <n v="0"/>
    <n v="0"/>
    <n v="0"/>
    <n v="9"/>
    <n v="3"/>
    <n v="6"/>
    <n v="0"/>
    <n v="0"/>
    <n v="0"/>
    <n v="0"/>
    <n v="0"/>
    <n v="0"/>
    <n v="0"/>
    <n v="0"/>
    <n v="0"/>
    <n v="0"/>
    <n v="0"/>
    <n v="1"/>
    <n v="1"/>
    <n v="0.75"/>
    <n v="0.25"/>
    <n v="0.75"/>
    <n v="38"/>
    <n v="-10"/>
    <n v="10"/>
    <n v="48"/>
    <n v="0.79166666666666663"/>
    <n v="43"/>
    <n v="-1"/>
    <n v="26"/>
    <n v="44"/>
    <n v="0.40909090909090912"/>
    <n v="57"/>
    <n v="2"/>
    <n v="30"/>
    <n v="55"/>
    <n v="0.45454545454545453"/>
    <s v="."/>
    <s v="."/>
    <s v="."/>
    <e v="#VALUE!"/>
    <e v="#VALUE!"/>
    <n v="49"/>
    <n v="0.5517676767676768"/>
    <n v="0"/>
    <n v="85"/>
    <x v="6"/>
    <n v="0"/>
    <n v="37.5"/>
    <n v="0"/>
    <n v="1.5"/>
    <n v="0.5"/>
    <n v="7.5"/>
    <n v="85"/>
    <n v="0.5"/>
    <n v="0.92500000000000004"/>
    <n v="0.375"/>
    <n v="0"/>
    <n v="1"/>
    <n v="3"/>
    <n v="0"/>
    <n v="12"/>
  </r>
  <r>
    <x v="36"/>
    <s v="E"/>
    <s v="."/>
    <s v="."/>
    <d v="2017-07-06T00:00:00"/>
    <x v="2"/>
    <n v="110"/>
    <n v="1"/>
    <n v="4"/>
    <n v="7"/>
    <n v="16"/>
    <n v="9"/>
    <n v="95.84"/>
    <n v="92.72"/>
    <n v="83.36"/>
    <n v="90.64"/>
    <n v="90.64"/>
    <n v="1"/>
    <n v="9"/>
    <n v="6"/>
    <n v="1"/>
    <n v="6"/>
    <s v="."/>
    <n v="2"/>
    <n v="4"/>
    <n v="5"/>
    <n v="6"/>
    <n v="2"/>
    <n v="21"/>
    <n v="3"/>
    <n v="0"/>
    <n v="0"/>
    <n v="0"/>
    <n v="1"/>
    <n v="3"/>
    <n v="1"/>
    <n v="6"/>
    <n v="2"/>
    <n v="0"/>
    <n v="0"/>
    <n v="0"/>
    <n v="0"/>
    <n v="3"/>
    <n v="6"/>
    <n v="8"/>
    <n v="0"/>
    <n v="0"/>
    <n v="0"/>
    <n v="0"/>
    <n v="0"/>
    <n v="0"/>
    <n v="0"/>
    <n v="0"/>
    <n v="0"/>
    <n v="0"/>
    <n v="0"/>
    <n v="0.5"/>
    <n v="0.5"/>
    <n v="1"/>
    <n v="0.75"/>
    <n v="0.6875"/>
    <n v="49"/>
    <n v="-6"/>
    <n v="18"/>
    <n v="55"/>
    <n v="0.67272727272727273"/>
    <n v="40"/>
    <n v="-6"/>
    <n v="18"/>
    <n v="46"/>
    <n v="0.60869565217391308"/>
    <n v="40"/>
    <n v="-13"/>
    <n v="15"/>
    <n v="53"/>
    <n v="0.71698113207547165"/>
    <s v="."/>
    <s v="."/>
    <s v="."/>
    <e v="#VALUE!"/>
    <e v="#VALUE!"/>
    <n v="51.333333333333336"/>
    <n v="0.66613468565888578"/>
    <n v="0"/>
    <n v="85"/>
    <x v="7"/>
    <n v="0"/>
    <n v="17.5"/>
    <n v="0"/>
    <n v="0.5"/>
    <n v="3.5"/>
    <n v="7.5"/>
    <n v="17.5"/>
    <n v="0.5"/>
    <n v="0.25"/>
    <n v="0.17499999999999999"/>
    <n v="0"/>
    <n v="1"/>
    <n v="2"/>
    <n v="0"/>
    <n v="9"/>
  </r>
  <r>
    <x v="36"/>
    <s v="S"/>
    <s v="."/>
    <s v="."/>
    <d v="2017-07-06T00:00:00"/>
    <x v="2"/>
    <n v="80"/>
    <n v="1"/>
    <n v="0"/>
    <n v="2"/>
    <n v="0"/>
    <n v="7"/>
    <n v="100"/>
    <n v="97.92"/>
    <n v="100"/>
    <n v="92.72"/>
    <n v="97.66"/>
    <n v="7"/>
    <n v="7"/>
    <n v="4"/>
    <n v="1"/>
    <n v="7"/>
    <s v="."/>
    <n v="3"/>
    <n v="1"/>
    <n v="5"/>
    <n v="7"/>
    <n v="2"/>
    <n v="4"/>
    <n v="0"/>
    <n v="0"/>
    <n v="0"/>
    <n v="0"/>
    <n v="0"/>
    <n v="0"/>
    <n v="5"/>
    <n v="1"/>
    <n v="1"/>
    <n v="0"/>
    <n v="0"/>
    <n v="0"/>
    <n v="0"/>
    <n v="10"/>
    <n v="20"/>
    <n v="11"/>
    <n v="0"/>
    <n v="0"/>
    <n v="1"/>
    <n v="2"/>
    <n v="2"/>
    <n v="1"/>
    <n v="0"/>
    <n v="0"/>
    <n v="0"/>
    <n v="1"/>
    <n v="0"/>
    <n v="0.25"/>
    <n v="0.25"/>
    <n v="1"/>
    <n v="0.75"/>
    <n v="0.5625"/>
    <n v="50"/>
    <n v="-6"/>
    <n v="19"/>
    <n v="56"/>
    <n v="0.6607142857142857"/>
    <n v="60"/>
    <n v="8"/>
    <n v="29"/>
    <n v="52"/>
    <n v="0.44230769230769229"/>
    <n v="35"/>
    <n v="-7"/>
    <n v="19"/>
    <n v="42"/>
    <n v="0.54761904761904767"/>
    <s v="."/>
    <s v="."/>
    <s v="."/>
    <e v="#VALUE!"/>
    <e v="#VALUE!"/>
    <n v="50"/>
    <n v="0.55021367521367526"/>
    <n v="37.5"/>
    <n v="37.5"/>
    <x v="6"/>
    <n v="0"/>
    <n v="37.5"/>
    <n v="0"/>
    <n v="1.5"/>
    <n v="0"/>
    <n v="7.5"/>
    <n v="37.5"/>
    <n v="0.5"/>
    <n v="0.45"/>
    <n v="0.375"/>
    <n v="0.5"/>
    <n v="1"/>
    <n v="1"/>
    <n v="0"/>
    <n v="30"/>
  </r>
  <r>
    <x v="36"/>
    <s v="W"/>
    <s v="."/>
    <s v="."/>
    <d v="2017-07-06T00:00:00"/>
    <x v="2"/>
    <n v="70"/>
    <n v="1"/>
    <n v="31"/>
    <n v="14"/>
    <n v="25"/>
    <n v="5"/>
    <n v="67.759999999999991"/>
    <n v="85.44"/>
    <n v="74"/>
    <n v="94.8"/>
    <n v="80.5"/>
    <n v="5"/>
    <n v="8"/>
    <n v="1"/>
    <n v="1"/>
    <n v="5"/>
    <s v="."/>
    <n v="1"/>
    <n v="2"/>
    <n v="7"/>
    <n v="9"/>
    <n v="1"/>
    <n v="12"/>
    <n v="0"/>
    <n v="0"/>
    <n v="0"/>
    <n v="0"/>
    <n v="0"/>
    <n v="0"/>
    <n v="0"/>
    <n v="4"/>
    <n v="2"/>
    <n v="0"/>
    <n v="1"/>
    <n v="0"/>
    <n v="0"/>
    <n v="2"/>
    <n v="0"/>
    <n v="0"/>
    <n v="0"/>
    <n v="0"/>
    <n v="1"/>
    <n v="0"/>
    <n v="2"/>
    <n v="0"/>
    <n v="0"/>
    <n v="0"/>
    <n v="0"/>
    <n v="0"/>
    <n v="0"/>
    <n v="0"/>
    <n v="0"/>
    <n v="0.75"/>
    <s v="."/>
    <n v="0.25"/>
    <n v="45"/>
    <n v="-9"/>
    <n v="14"/>
    <n v="54"/>
    <n v="0.7407407407407407"/>
    <n v="40"/>
    <n v="-6"/>
    <n v="14"/>
    <n v="46"/>
    <n v="0.69565217391304346"/>
    <n v="40"/>
    <n v="-4"/>
    <n v="16"/>
    <n v="44"/>
    <n v="0.63636363636363635"/>
    <s v="."/>
    <s v="."/>
    <s v="."/>
    <e v="#VALUE!"/>
    <e v="#VALUE!"/>
    <n v="48"/>
    <n v="0.69091885033914024"/>
    <n v="7.5"/>
    <n v="62.5"/>
    <x v="3"/>
    <n v="0"/>
    <n v="7.5"/>
    <n v="0"/>
    <n v="0"/>
    <n v="0.5"/>
    <n v="37.5"/>
    <n v="85"/>
    <n v="0"/>
    <n v="1.2250000000000001"/>
    <n v="7.4999999999999997E-2"/>
    <n v="0.10714285714285714"/>
    <n v="0"/>
    <n v="3"/>
    <n v="0"/>
    <n v="2"/>
  </r>
  <r>
    <x v="37"/>
    <s v="Center"/>
    <n v="34.275635770000001"/>
    <n v="-82.727686050000003"/>
    <d v="2017-06-21T00:00:00"/>
    <x v="3"/>
    <n v="90"/>
    <n v="8"/>
    <n v="15"/>
    <n v="16"/>
    <n v="6"/>
    <n v="31"/>
    <n v="84.4"/>
    <n v="83.36"/>
    <n v="93.76"/>
    <n v="67.759999999999991"/>
    <n v="82.32"/>
    <n v="1"/>
    <n v="7"/>
    <n v="3"/>
    <n v="5"/>
    <s v="."/>
    <s v="."/>
    <n v="2"/>
    <n v="3"/>
    <n v="7"/>
    <n v="2"/>
    <n v="2"/>
    <n v="12"/>
    <n v="4"/>
    <n v="1"/>
    <n v="1"/>
    <n v="0"/>
    <n v="0"/>
    <n v="0"/>
    <n v="2"/>
    <n v="1"/>
    <n v="5"/>
    <n v="0"/>
    <n v="0"/>
    <n v="0"/>
    <n v="0"/>
    <n v="1"/>
    <n v="3"/>
    <n v="1"/>
    <n v="0"/>
    <n v="1"/>
    <n v="0"/>
    <n v="1"/>
    <n v="0"/>
    <n v="0"/>
    <n v="0"/>
    <n v="0"/>
    <n v="0"/>
    <n v="0"/>
    <n v="0"/>
    <n v="5"/>
    <n v="4.5"/>
    <n v="3.5"/>
    <n v="4"/>
    <n v="4.25"/>
    <n v="65"/>
    <n v="5"/>
    <s v="."/>
    <n v="60"/>
    <n v="0.125"/>
    <n v="70"/>
    <n v="7"/>
    <s v="."/>
    <n v="63"/>
    <s v="."/>
    <n v="75"/>
    <n v="5"/>
    <s v="."/>
    <n v="70"/>
    <s v="."/>
    <s v="."/>
    <s v="."/>
    <s v="."/>
    <e v="#VALUE!"/>
    <e v="#VALUE!"/>
    <n v="64.333333333333329"/>
    <n v="0.125"/>
    <n v="0"/>
    <n v="37.5"/>
    <x v="5"/>
    <n v="7.5"/>
    <n v="0"/>
    <n v="0"/>
    <n v="0.5"/>
    <n v="1.5"/>
    <n v="37.5"/>
    <n v="0.5"/>
    <n v="0.5"/>
    <n v="0.38"/>
    <n v="0"/>
    <n v="0"/>
    <n v="0.16666666666666666"/>
    <n v="5"/>
    <n v="1"/>
    <n v="4"/>
  </r>
  <r>
    <x v="37"/>
    <s v="N"/>
    <s v="."/>
    <s v="."/>
    <d v="2017-06-21T00:00:00"/>
    <x v="3"/>
    <n v="90"/>
    <n v="3"/>
    <n v="3"/>
    <n v="15"/>
    <n v="5"/>
    <n v="4"/>
    <n v="96.88"/>
    <n v="84.4"/>
    <n v="94.8"/>
    <n v="95.84"/>
    <n v="92.97999999999999"/>
    <n v="2"/>
    <n v="9"/>
    <n v="5"/>
    <n v="4"/>
    <n v="6"/>
    <s v="."/>
    <n v="2"/>
    <n v="6"/>
    <n v="6"/>
    <n v="2"/>
    <n v="1"/>
    <n v="25"/>
    <n v="8"/>
    <n v="0"/>
    <n v="0"/>
    <n v="2"/>
    <n v="0"/>
    <n v="0"/>
    <n v="1"/>
    <n v="1"/>
    <n v="4"/>
    <n v="1"/>
    <n v="0"/>
    <n v="0"/>
    <n v="0"/>
    <n v="3"/>
    <n v="2"/>
    <n v="2"/>
    <n v="1"/>
    <n v="0"/>
    <n v="1"/>
    <n v="0"/>
    <n v="0"/>
    <n v="0"/>
    <n v="0"/>
    <n v="0"/>
    <n v="0"/>
    <n v="0"/>
    <n v="0"/>
    <n v="1.5"/>
    <n v="3"/>
    <n v="2"/>
    <n v="4.5"/>
    <n v="2.75"/>
    <n v="65"/>
    <n v="-6"/>
    <s v="."/>
    <n v="71"/>
    <n v="0.48571428571428571"/>
    <n v="62"/>
    <n v="-10"/>
    <s v="."/>
    <n v="72"/>
    <n v="0.48837209302325579"/>
    <n v="48"/>
    <n v="-5"/>
    <s v="."/>
    <n v="53"/>
    <n v="0.59375"/>
    <s v="."/>
    <s v="."/>
    <s v="."/>
    <e v="#VALUE!"/>
    <e v="#VALUE!"/>
    <n v="65.333333333333329"/>
    <n v="0.52261212624584719"/>
    <n v="0.5"/>
    <n v="85"/>
    <x v="2"/>
    <n v="3.5"/>
    <n v="17.5"/>
    <n v="0"/>
    <n v="0.5"/>
    <n v="17.5"/>
    <n v="17.5"/>
    <n v="0.5"/>
    <n v="0"/>
    <n v="0.18"/>
    <n v="0.17499999999999999"/>
    <n v="5.8479532163742687E-3"/>
    <n v="0.68181818181818177"/>
    <n v="5"/>
    <n v="1"/>
    <n v="5"/>
  </r>
  <r>
    <x v="37"/>
    <s v="E"/>
    <s v="."/>
    <s v="."/>
    <d v="2017-06-21T00:00:00"/>
    <x v="3"/>
    <n v="70"/>
    <n v="2"/>
    <n v="1"/>
    <n v="9"/>
    <n v="2"/>
    <n v="12"/>
    <n v="98.96"/>
    <n v="90.64"/>
    <n v="97.92"/>
    <n v="87.52"/>
    <n v="93.759999999999991"/>
    <n v="5"/>
    <n v="9"/>
    <n v="5"/>
    <n v="1"/>
    <s v="."/>
    <s v="."/>
    <n v="4"/>
    <n v="5"/>
    <n v="6"/>
    <n v="6"/>
    <n v="2"/>
    <n v="18"/>
    <n v="4"/>
    <n v="1"/>
    <n v="0"/>
    <n v="0"/>
    <n v="0"/>
    <n v="0"/>
    <n v="0"/>
    <n v="1"/>
    <n v="1"/>
    <n v="4"/>
    <n v="0"/>
    <n v="0"/>
    <n v="0"/>
    <n v="2"/>
    <n v="1"/>
    <n v="1"/>
    <n v="5"/>
    <n v="4"/>
    <n v="0"/>
    <n v="2"/>
    <n v="0"/>
    <n v="0"/>
    <n v="1"/>
    <n v="0"/>
    <n v="0"/>
    <n v="0"/>
    <n v="0"/>
    <n v="2"/>
    <n v="4"/>
    <n v="1"/>
    <n v="1"/>
    <n v="2"/>
    <n v="53"/>
    <n v="-5"/>
    <s v="."/>
    <n v="58"/>
    <n v="0.5"/>
    <n v="55"/>
    <n v="-10"/>
    <s v="."/>
    <n v="65"/>
    <n v="0.2857142857142857"/>
    <n v="40"/>
    <n v="-4"/>
    <s v="."/>
    <n v="44"/>
    <s v="."/>
    <s v="."/>
    <s v="."/>
    <s v="."/>
    <e v="#VALUE!"/>
    <e v="#VALUE!"/>
    <n v="55.666666666666664"/>
    <n v="0.39285714285714285"/>
    <n v="7.5"/>
    <n v="85"/>
    <x v="2"/>
    <n v="0"/>
    <n v="0"/>
    <n v="0"/>
    <n v="3.5"/>
    <n v="7.5"/>
    <n v="17.5"/>
    <n v="17.5"/>
    <n v="0.5"/>
    <n v="0.35"/>
    <n v="0"/>
    <n v="8.1081081081081086E-2"/>
    <n v="1"/>
    <n v="5"/>
    <n v="9"/>
    <n v="3"/>
  </r>
  <r>
    <x v="37"/>
    <s v="S"/>
    <s v="."/>
    <s v="."/>
    <d v="2017-06-21T00:00:00"/>
    <x v="3"/>
    <n v="60"/>
    <n v="3"/>
    <n v="7"/>
    <n v="13"/>
    <n v="2"/>
    <n v="6"/>
    <n v="92.72"/>
    <n v="86.48"/>
    <n v="97.92"/>
    <n v="93.76"/>
    <n v="92.72"/>
    <n v="6"/>
    <n v="8"/>
    <n v="3"/>
    <n v="1"/>
    <s v="."/>
    <s v="."/>
    <n v="3"/>
    <n v="5"/>
    <n v="4"/>
    <n v="2"/>
    <n v="4"/>
    <n v="9"/>
    <n v="2"/>
    <n v="0"/>
    <n v="0"/>
    <n v="0"/>
    <n v="0"/>
    <n v="0"/>
    <n v="1"/>
    <n v="0"/>
    <n v="0"/>
    <n v="9"/>
    <n v="0"/>
    <n v="0"/>
    <n v="0"/>
    <n v="10"/>
    <n v="3"/>
    <n v="2"/>
    <n v="0"/>
    <n v="2"/>
    <n v="2"/>
    <n v="5"/>
    <n v="0"/>
    <n v="0"/>
    <n v="0"/>
    <n v="0"/>
    <n v="0"/>
    <n v="0"/>
    <n v="0"/>
    <n v="3"/>
    <n v="3.5"/>
    <n v="3"/>
    <n v="2.5"/>
    <n v="3"/>
    <n v="63"/>
    <n v="0"/>
    <s v="."/>
    <n v="63"/>
    <n v="0.3"/>
    <n v="56"/>
    <n v="0"/>
    <s v="."/>
    <n v="56"/>
    <n v="0.44"/>
    <s v="."/>
    <s v="."/>
    <s v="."/>
    <e v="#VALUE!"/>
    <e v="#VALUE!"/>
    <s v="."/>
    <s v="."/>
    <s v="."/>
    <e v="#VALUE!"/>
    <e v="#VALUE!"/>
    <n v="59.5"/>
    <n v="0.37"/>
    <n v="17.5"/>
    <n v="62.5"/>
    <x v="5"/>
    <n v="0"/>
    <n v="0"/>
    <n v="0"/>
    <n v="1.5"/>
    <n v="7.5"/>
    <n v="3.5"/>
    <n v="0.5"/>
    <n v="3.5"/>
    <n v="0.04"/>
    <n v="0"/>
    <n v="0.21875"/>
    <n v="1"/>
    <n v="9"/>
    <n v="2"/>
    <n v="13"/>
  </r>
  <r>
    <x v="37"/>
    <s v="W"/>
    <s v="."/>
    <s v="."/>
    <d v="2017-06-21T00:00:00"/>
    <x v="3"/>
    <n v="70"/>
    <n v="6"/>
    <n v="17"/>
    <n v="35"/>
    <n v="28"/>
    <n v="18"/>
    <n v="82.32"/>
    <n v="63.6"/>
    <n v="70.88"/>
    <n v="81.28"/>
    <n v="74.52"/>
    <n v="6"/>
    <n v="5"/>
    <n v="5"/>
    <n v="4"/>
    <n v="7"/>
    <n v="4"/>
    <n v="7"/>
    <n v="4"/>
    <n v="7"/>
    <n v="2"/>
    <n v="2"/>
    <n v="6"/>
    <n v="2"/>
    <n v="1"/>
    <n v="1"/>
    <n v="1"/>
    <n v="0"/>
    <n v="1"/>
    <n v="3"/>
    <n v="1"/>
    <n v="1"/>
    <n v="0"/>
    <n v="0"/>
    <n v="0"/>
    <n v="0"/>
    <n v="4"/>
    <n v="16"/>
    <n v="12"/>
    <n v="8"/>
    <n v="2"/>
    <n v="0"/>
    <n v="1"/>
    <n v="1"/>
    <n v="0"/>
    <n v="0"/>
    <n v="0"/>
    <n v="0"/>
    <n v="0"/>
    <n v="0"/>
    <n v="1"/>
    <n v="0.75"/>
    <n v="2.5"/>
    <n v="1.75"/>
    <n v="1.5"/>
    <n v="61"/>
    <n v="-5"/>
    <n v="38"/>
    <n v="66"/>
    <n v="0.42424242424242425"/>
    <n v="64"/>
    <n v="0"/>
    <n v="37"/>
    <n v="64"/>
    <n v="0.421875"/>
    <s v="."/>
    <s v="."/>
    <s v="."/>
    <e v="#VALUE!"/>
    <n v="0.375"/>
    <s v="."/>
    <s v="."/>
    <s v="."/>
    <e v="#VALUE!"/>
    <e v="#VALUE!"/>
    <n v="65"/>
    <n v="0.40703914141414144"/>
    <n v="17.5"/>
    <n v="7.5"/>
    <x v="2"/>
    <n v="3.5"/>
    <n v="37.5"/>
    <n v="3.5"/>
    <n v="37.5"/>
    <n v="3.5"/>
    <n v="37.5"/>
    <n v="0.5"/>
    <n v="0.5"/>
    <n v="0.38"/>
    <n v="0.41"/>
    <n v="0.7"/>
    <n v="0.68181818181818177"/>
    <n v="1"/>
    <n v="10"/>
    <n v="20"/>
  </r>
  <r>
    <x v="38"/>
    <s v="Center"/>
    <n v="33.644444180000001"/>
    <n v="-82.012384819999994"/>
    <d v="2017-06-26T00:00:00"/>
    <x v="2"/>
    <n v="65"/>
    <n v="0"/>
    <n v="4"/>
    <n v="15"/>
    <n v="14"/>
    <n v="0"/>
    <n v="95.84"/>
    <n v="84.4"/>
    <n v="85.44"/>
    <n v="100"/>
    <n v="91.42"/>
    <n v="7"/>
    <n v="7"/>
    <n v="5"/>
    <n v="1"/>
    <s v="."/>
    <s v="."/>
    <n v="4"/>
    <n v="1"/>
    <n v="4"/>
    <n v="5"/>
    <n v="7"/>
    <n v="12"/>
    <n v="0"/>
    <n v="0"/>
    <n v="0"/>
    <n v="0"/>
    <n v="0"/>
    <n v="0"/>
    <n v="0"/>
    <n v="0"/>
    <n v="0"/>
    <n v="1"/>
    <n v="2"/>
    <n v="1"/>
    <n v="0"/>
    <n v="35"/>
    <n v="20"/>
    <n v="8"/>
    <n v="3"/>
    <n v="0"/>
    <n v="0"/>
    <n v="0"/>
    <n v="0"/>
    <n v="1"/>
    <n v="0"/>
    <n v="0"/>
    <n v="0"/>
    <n v="0"/>
    <n v="0"/>
    <n v="2.5"/>
    <n v="2"/>
    <n v="1.5"/>
    <n v="2.5"/>
    <n v="2.125"/>
    <n v="70"/>
    <n v="0"/>
    <n v="34"/>
    <n v="70"/>
    <n v="0.51428571428571423"/>
    <n v="65"/>
    <n v="-4"/>
    <n v="34"/>
    <n v="69"/>
    <n v="0.50724637681159424"/>
    <n v="71"/>
    <n v="-4"/>
    <n v="45"/>
    <n v="75"/>
    <n v="0.4"/>
    <s v="."/>
    <s v="."/>
    <s v="."/>
    <e v="#VALUE!"/>
    <e v="#VALUE!"/>
    <n v="71.333333333333329"/>
    <n v="0.47384403036576944"/>
    <n v="37.5"/>
    <n v="37.5"/>
    <x v="2"/>
    <n v="0"/>
    <n v="0"/>
    <n v="0"/>
    <n v="3.5"/>
    <n v="0"/>
    <n v="3.5"/>
    <n v="7.5"/>
    <n v="37.5"/>
    <n v="0.11"/>
    <n v="0"/>
    <n v="0.5"/>
    <n v="1"/>
    <n v="4"/>
    <n v="3"/>
    <n v="55"/>
  </r>
  <r>
    <x v="38"/>
    <s v="N"/>
    <s v="."/>
    <s v="."/>
    <d v="2017-06-26T00:00:00"/>
    <x v="2"/>
    <n v="70"/>
    <n v="0"/>
    <n v="17"/>
    <n v="4"/>
    <n v="5"/>
    <n v="19"/>
    <n v="82.32"/>
    <n v="95.84"/>
    <n v="94.8"/>
    <n v="80.239999999999995"/>
    <n v="88.3"/>
    <n v="4"/>
    <n v="6"/>
    <n v="7"/>
    <n v="1"/>
    <s v="."/>
    <s v="."/>
    <n v="7"/>
    <n v="3"/>
    <n v="4"/>
    <n v="8"/>
    <n v="5"/>
    <n v="14"/>
    <n v="10"/>
    <n v="0"/>
    <n v="0"/>
    <n v="0"/>
    <n v="0"/>
    <n v="0"/>
    <n v="0"/>
    <n v="0"/>
    <n v="1"/>
    <n v="1"/>
    <n v="0"/>
    <n v="0"/>
    <n v="0"/>
    <n v="75"/>
    <n v="60"/>
    <n v="34"/>
    <n v="12"/>
    <n v="8"/>
    <n v="0"/>
    <n v="1"/>
    <n v="0"/>
    <n v="0"/>
    <n v="0"/>
    <n v="0"/>
    <n v="0"/>
    <n v="0"/>
    <n v="0"/>
    <n v="1.5"/>
    <n v="1.5"/>
    <n v="2"/>
    <n v="2"/>
    <n v="1.75"/>
    <n v="65"/>
    <n v="-5"/>
    <n v="31"/>
    <n v="70"/>
    <n v="0.55714285714285716"/>
    <n v="70"/>
    <n v="0"/>
    <n v="44"/>
    <n v="70"/>
    <n v="0.37142857142857144"/>
    <n v="65"/>
    <n v="-6"/>
    <n v="34"/>
    <n v="71"/>
    <n v="0.52112676056338025"/>
    <s v="."/>
    <s v="."/>
    <s v="."/>
    <e v="#VALUE!"/>
    <e v="#VALUE!"/>
    <n v="70.333333333333329"/>
    <n v="0.48323272971160297"/>
    <n v="3.5"/>
    <n v="17.5"/>
    <x v="1"/>
    <n v="0"/>
    <n v="0"/>
    <n v="0"/>
    <n v="37.5"/>
    <n v="1.5"/>
    <n v="3.5"/>
    <n v="62.5"/>
    <n v="7.5"/>
    <n v="0.66"/>
    <n v="0"/>
    <n v="0.16666666666666666"/>
    <n v="1"/>
    <n v="2"/>
    <n v="20"/>
    <n v="135"/>
  </r>
  <r>
    <x v="38"/>
    <s v="E"/>
    <s v="."/>
    <s v="."/>
    <d v="2017-06-26T00:00:00"/>
    <x v="2"/>
    <n v="60"/>
    <n v="0"/>
    <n v="15"/>
    <n v="12"/>
    <n v="20"/>
    <n v="20"/>
    <n v="84.4"/>
    <n v="87.52"/>
    <n v="79.2"/>
    <n v="79.2"/>
    <n v="82.58"/>
    <n v="5"/>
    <n v="7"/>
    <n v="6"/>
    <n v="1"/>
    <s v="."/>
    <s v="."/>
    <n v="7"/>
    <n v="1"/>
    <n v="3"/>
    <n v="8"/>
    <n v="4"/>
    <n v="32"/>
    <n v="0"/>
    <n v="0"/>
    <n v="0"/>
    <n v="0"/>
    <n v="0"/>
    <n v="0"/>
    <n v="0"/>
    <n v="0"/>
    <n v="0"/>
    <n v="2"/>
    <n v="0"/>
    <n v="0"/>
    <n v="0"/>
    <n v="80"/>
    <n v="58"/>
    <n v="20"/>
    <n v="2"/>
    <n v="2"/>
    <n v="1"/>
    <n v="1"/>
    <n v="0"/>
    <n v="0"/>
    <n v="0"/>
    <n v="0"/>
    <n v="0"/>
    <n v="0"/>
    <n v="0"/>
    <n v="6"/>
    <n v="2.5"/>
    <n v="3"/>
    <n v="3"/>
    <n v="3.625"/>
    <n v="72"/>
    <n v="-2"/>
    <n v="36"/>
    <n v="74"/>
    <n v="0.51351351351351349"/>
    <n v="70"/>
    <n v="0"/>
    <n v="35"/>
    <n v="70"/>
    <n v="0.5"/>
    <n v="65"/>
    <n v="-2"/>
    <n v="36"/>
    <n v="67"/>
    <n v="0.46268656716417911"/>
    <s v="."/>
    <s v="."/>
    <s v="."/>
    <e v="#VALUE!"/>
    <e v="#VALUE!"/>
    <n v="70.333333333333329"/>
    <n v="0.49206669355923088"/>
    <n v="7.5"/>
    <n v="37.5"/>
    <x v="7"/>
    <n v="0"/>
    <n v="0"/>
    <n v="0"/>
    <n v="37.5"/>
    <n v="0"/>
    <n v="1.5"/>
    <n v="62.5"/>
    <n v="3.5"/>
    <n v="0.64"/>
    <n v="0"/>
    <n v="0.16666666666666666"/>
    <n v="1"/>
    <n v="2"/>
    <n v="4"/>
    <n v="138"/>
  </r>
  <r>
    <x v="38"/>
    <s v="S"/>
    <s v="."/>
    <s v="."/>
    <d v="2017-06-26T00:00:00"/>
    <x v="2"/>
    <n v="75"/>
    <n v="0"/>
    <n v="14"/>
    <n v="13"/>
    <n v="0"/>
    <n v="6"/>
    <n v="85.44"/>
    <n v="86.48"/>
    <n v="100"/>
    <n v="93.76"/>
    <n v="91.42"/>
    <n v="6"/>
    <n v="8"/>
    <n v="5"/>
    <n v="1"/>
    <s v="."/>
    <s v="."/>
    <n v="6"/>
    <n v="3"/>
    <n v="2"/>
    <n v="7"/>
    <n v="6"/>
    <n v="30"/>
    <n v="3"/>
    <n v="0"/>
    <n v="0"/>
    <n v="0"/>
    <n v="0"/>
    <n v="0"/>
    <n v="0"/>
    <n v="0"/>
    <n v="0"/>
    <n v="0"/>
    <n v="1"/>
    <n v="3"/>
    <n v="0"/>
    <n v="56"/>
    <n v="28"/>
    <n v="18"/>
    <n v="2"/>
    <n v="0"/>
    <n v="0"/>
    <n v="3"/>
    <n v="1"/>
    <n v="0"/>
    <n v="0"/>
    <n v="0"/>
    <n v="0"/>
    <n v="0"/>
    <n v="0"/>
    <n v="3"/>
    <n v="0.75"/>
    <n v="2.5"/>
    <n v="3"/>
    <n v="2.3125"/>
    <n v="70"/>
    <n v="-5"/>
    <n v="41"/>
    <n v="75"/>
    <n v="0.45333333333333331"/>
    <n v="70"/>
    <n v="1"/>
    <n v="45"/>
    <n v="69"/>
    <n v="0.34782608695652173"/>
    <n v="65"/>
    <n v="3"/>
    <n v="40"/>
    <n v="62"/>
    <n v="0.35483870967741937"/>
    <s v="."/>
    <s v="."/>
    <s v="."/>
    <e v="#VALUE!"/>
    <e v="#VALUE!"/>
    <n v="68.666666666666671"/>
    <n v="0.38533270998909153"/>
    <n v="17.5"/>
    <n v="62.5"/>
    <x v="2"/>
    <n v="0"/>
    <n v="0"/>
    <n v="0"/>
    <n v="17.5"/>
    <n v="1.5"/>
    <n v="0.5"/>
    <n v="37.5"/>
    <n v="17.5"/>
    <n v="0.38"/>
    <n v="0"/>
    <n v="0.21875"/>
    <n v="1"/>
    <n v="4"/>
    <n v="2"/>
    <n v="84"/>
  </r>
  <r>
    <x v="38"/>
    <s v="W"/>
    <s v="."/>
    <s v="."/>
    <d v="2017-06-26T00:00:00"/>
    <x v="2"/>
    <n v="65"/>
    <n v="0"/>
    <n v="4"/>
    <n v="32"/>
    <n v="68"/>
    <n v="30"/>
    <n v="95.84"/>
    <n v="66.72"/>
    <n v="29.28"/>
    <n v="68.8"/>
    <n v="65.16"/>
    <n v="6"/>
    <n v="6"/>
    <n v="7"/>
    <n v="1"/>
    <s v="."/>
    <s v="."/>
    <n v="6"/>
    <n v="4"/>
    <n v="5"/>
    <n v="6"/>
    <n v="5"/>
    <n v="21"/>
    <n v="2"/>
    <n v="0"/>
    <n v="0"/>
    <n v="0"/>
    <n v="0"/>
    <n v="0"/>
    <n v="0"/>
    <n v="0"/>
    <n v="0"/>
    <n v="0"/>
    <n v="0"/>
    <n v="1"/>
    <n v="1"/>
    <n v="35"/>
    <n v="20"/>
    <n v="75"/>
    <n v="8"/>
    <n v="2"/>
    <n v="0"/>
    <n v="0"/>
    <n v="1"/>
    <n v="0"/>
    <n v="0"/>
    <n v="0"/>
    <n v="0"/>
    <n v="0"/>
    <n v="0"/>
    <n v="0"/>
    <n v="2"/>
    <n v="1.5"/>
    <n v="0.5"/>
    <n v="1"/>
    <n v="59"/>
    <n v="-3"/>
    <n v="30"/>
    <n v="62"/>
    <n v="0.5161290322580645"/>
    <n v="67"/>
    <n v="0"/>
    <n v="39"/>
    <n v="67"/>
    <n v="0.41791044776119401"/>
    <n v="75"/>
    <n v="4"/>
    <n v="45"/>
    <n v="71"/>
    <n v="0.36619718309859156"/>
    <s v="."/>
    <s v="."/>
    <s v="."/>
    <e v="#VALUE!"/>
    <e v="#VALUE!"/>
    <n v="66.666666666666671"/>
    <n v="0.4334122210392834"/>
    <n v="17.5"/>
    <n v="17.5"/>
    <x v="1"/>
    <n v="0"/>
    <n v="0"/>
    <n v="0"/>
    <n v="17.5"/>
    <n v="3.5"/>
    <n v="7.5"/>
    <n v="17.5"/>
    <n v="7.5"/>
    <n v="0.25"/>
    <n v="0"/>
    <n v="0.5"/>
    <n v="1"/>
    <n v="2"/>
    <n v="10"/>
    <n v="55"/>
  </r>
  <r>
    <x v="39"/>
    <s v="Center"/>
    <n v="33.64107499"/>
    <n v="-82.012777600000007"/>
    <d v="2017-06-26T00:00:00"/>
    <x v="1"/>
    <n v="75"/>
    <n v="0"/>
    <n v="11"/>
    <n v="23"/>
    <n v="9"/>
    <n v="10"/>
    <n v="88.56"/>
    <n v="76.08"/>
    <n v="90.64"/>
    <n v="89.6"/>
    <n v="86.22"/>
    <n v="1"/>
    <n v="7"/>
    <n v="6"/>
    <n v="1"/>
    <s v="."/>
    <s v="."/>
    <n v="7"/>
    <n v="3"/>
    <n v="7"/>
    <n v="6"/>
    <n v="6"/>
    <n v="8"/>
    <n v="0"/>
    <n v="0"/>
    <n v="0"/>
    <n v="0"/>
    <n v="0"/>
    <n v="0"/>
    <n v="0"/>
    <n v="0"/>
    <n v="0"/>
    <n v="0"/>
    <n v="3"/>
    <n v="1"/>
    <n v="0"/>
    <n v="18"/>
    <n v="40"/>
    <n v="29"/>
    <n v="9"/>
    <n v="3"/>
    <n v="0"/>
    <n v="0"/>
    <n v="0"/>
    <n v="0"/>
    <n v="0"/>
    <n v="0"/>
    <n v="0"/>
    <n v="0"/>
    <n v="0"/>
    <n v="1.5"/>
    <n v="1"/>
    <n v="1"/>
    <n v="1.75"/>
    <n v="1.3125"/>
    <n v="72"/>
    <n v="-2"/>
    <n v="49"/>
    <n v="74"/>
    <n v="0.33783783783783783"/>
    <n v="82"/>
    <n v="6"/>
    <n v="40"/>
    <n v="76"/>
    <n v="0.47368421052631576"/>
    <n v="65"/>
    <n v="-5"/>
    <n v="32"/>
    <n v="70"/>
    <n v="0.54285714285714282"/>
    <s v="."/>
    <s v="."/>
    <s v="."/>
    <e v="#VALUE!"/>
    <e v="#VALUE!"/>
    <n v="73.333333333333329"/>
    <n v="0.4514597304070988"/>
    <n v="0"/>
    <n v="37.5"/>
    <x v="7"/>
    <n v="0"/>
    <n v="0"/>
    <n v="0"/>
    <n v="37.5"/>
    <n v="1.5"/>
    <n v="37.5"/>
    <n v="17.5"/>
    <n v="17.5"/>
    <n v="0.55000000000000004"/>
    <n v="0"/>
    <n v="0"/>
    <n v="1"/>
    <n v="4"/>
    <n v="12"/>
    <n v="58"/>
  </r>
  <r>
    <x v="39"/>
    <s v="N"/>
    <s v="."/>
    <s v="."/>
    <d v="2017-06-26T00:00:00"/>
    <x v="1"/>
    <n v="65"/>
    <n v="0"/>
    <n v="17"/>
    <n v="3"/>
    <n v="8"/>
    <n v="12"/>
    <n v="82.32"/>
    <n v="96.88"/>
    <n v="91.68"/>
    <n v="87.52"/>
    <n v="89.6"/>
    <n v="1"/>
    <n v="8"/>
    <n v="2"/>
    <n v="1"/>
    <s v="."/>
    <s v="."/>
    <n v="6"/>
    <n v="1"/>
    <n v="8"/>
    <n v="6"/>
    <n v="7"/>
    <n v="4"/>
    <n v="0"/>
    <n v="0"/>
    <n v="0"/>
    <n v="0"/>
    <n v="0"/>
    <n v="0"/>
    <n v="0"/>
    <n v="0"/>
    <n v="0"/>
    <n v="3"/>
    <n v="0"/>
    <n v="0"/>
    <n v="0"/>
    <n v="6"/>
    <n v="17"/>
    <n v="10"/>
    <n v="3"/>
    <n v="0"/>
    <n v="1"/>
    <n v="0"/>
    <n v="0"/>
    <n v="0"/>
    <n v="0"/>
    <n v="0"/>
    <n v="0"/>
    <n v="0"/>
    <n v="0"/>
    <n v="0"/>
    <n v="0.5"/>
    <n v="1.5"/>
    <n v="1.5"/>
    <n v="0.875"/>
    <n v="79"/>
    <n v="0"/>
    <n v="46"/>
    <n v="79"/>
    <n v="0.41772151898734178"/>
    <n v="74"/>
    <n v="4"/>
    <n v="44"/>
    <n v="70"/>
    <n v="0.37142857142857144"/>
    <n v="72"/>
    <n v="-2"/>
    <n v="39"/>
    <n v="74"/>
    <n v="0.47297297297297297"/>
    <s v="."/>
    <s v="."/>
    <s v="."/>
    <e v="#VALUE!"/>
    <e v="#VALUE!"/>
    <n v="74.333333333333329"/>
    <n v="0.42070768779629542"/>
    <n v="0"/>
    <n v="62.5"/>
    <x v="4"/>
    <n v="0"/>
    <n v="0"/>
    <n v="0"/>
    <n v="17.5"/>
    <n v="0"/>
    <n v="62.5"/>
    <n v="17.5"/>
    <n v="37.5"/>
    <n v="0.8"/>
    <n v="0"/>
    <n v="0"/>
    <n v="1"/>
    <n v="3"/>
    <n v="3"/>
    <n v="23"/>
  </r>
  <r>
    <x v="39"/>
    <s v="E"/>
    <s v="."/>
    <s v="."/>
    <d v="2017-06-26T00:00:00"/>
    <x v="1"/>
    <n v="50"/>
    <n v="0"/>
    <n v="34"/>
    <n v="14"/>
    <n v="3"/>
    <n v="27"/>
    <n v="64.64"/>
    <n v="85.44"/>
    <n v="96.88"/>
    <n v="71.92"/>
    <n v="79.72"/>
    <n v="6"/>
    <n v="7"/>
    <n v="2"/>
    <n v="1"/>
    <s v="."/>
    <s v="."/>
    <n v="5"/>
    <n v="3"/>
    <n v="5"/>
    <n v="8"/>
    <n v="2"/>
    <n v="12"/>
    <n v="8"/>
    <n v="0"/>
    <n v="0"/>
    <n v="0"/>
    <n v="0"/>
    <n v="0"/>
    <n v="0"/>
    <n v="0"/>
    <n v="0"/>
    <n v="0"/>
    <n v="2"/>
    <n v="0"/>
    <n v="0"/>
    <n v="20"/>
    <n v="36"/>
    <n v="30"/>
    <n v="6"/>
    <n v="1"/>
    <n v="1"/>
    <n v="2"/>
    <n v="0"/>
    <n v="0"/>
    <n v="0"/>
    <n v="0"/>
    <n v="0"/>
    <n v="0"/>
    <n v="0"/>
    <n v="0"/>
    <n v="1.5"/>
    <n v="0.75"/>
    <n v="1"/>
    <n v="0.8125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s v="."/>
    <e v="#VALUE!"/>
    <e v="#VALUE!"/>
    <s v="."/>
    <s v="."/>
    <n v="17.5"/>
    <n v="37.5"/>
    <x v="4"/>
    <n v="0"/>
    <n v="0"/>
    <n v="0"/>
    <n v="7.5"/>
    <n v="1.5"/>
    <n v="7.5"/>
    <n v="62.5"/>
    <n v="0.5"/>
    <n v="0.7"/>
    <n v="0"/>
    <n v="0.31818181818181818"/>
    <n v="1"/>
    <n v="2"/>
    <n v="7"/>
    <n v="56"/>
  </r>
  <r>
    <x v="39"/>
    <s v="S"/>
    <s v="."/>
    <s v="."/>
    <d v="2017-06-26T00:00:00"/>
    <x v="1"/>
    <n v="80"/>
    <n v="0"/>
    <n v="7"/>
    <n v="17"/>
    <n v="15"/>
    <n v="6"/>
    <n v="92.72"/>
    <n v="82.32"/>
    <n v="84.4"/>
    <n v="93.76"/>
    <n v="88.3"/>
    <n v="1"/>
    <n v="8"/>
    <n v="3"/>
    <n v="1"/>
    <s v="."/>
    <s v="."/>
    <n v="6"/>
    <n v="1"/>
    <n v="7"/>
    <n v="7"/>
    <n v="4"/>
    <n v="3"/>
    <n v="0"/>
    <n v="0"/>
    <n v="0"/>
    <n v="0"/>
    <n v="0"/>
    <n v="0"/>
    <n v="0"/>
    <n v="0"/>
    <n v="0"/>
    <n v="1"/>
    <n v="3"/>
    <n v="1"/>
    <n v="0"/>
    <n v="60"/>
    <n v="40"/>
    <n v="13"/>
    <n v="4"/>
    <n v="0"/>
    <n v="1"/>
    <n v="0"/>
    <n v="0"/>
    <n v="0"/>
    <n v="0"/>
    <n v="0"/>
    <n v="0"/>
    <n v="0"/>
    <n v="0"/>
    <n v="2"/>
    <n v="1.5"/>
    <n v="1"/>
    <s v="."/>
    <n v="1.5"/>
    <n v="63"/>
    <n v="0"/>
    <n v="40"/>
    <n v="63"/>
    <n v="0.36507936507936506"/>
    <n v="80"/>
    <n v="-3"/>
    <n v="49"/>
    <n v="83"/>
    <n v="0.40963855421686746"/>
    <n v="70"/>
    <n v="3"/>
    <n v="42"/>
    <n v="67"/>
    <n v="0.37313432835820898"/>
    <n v="65"/>
    <n v="-5"/>
    <n v="41"/>
    <n v="70"/>
    <n v="0.41428571428571431"/>
    <n v="70.75"/>
    <n v="0.39053449048503897"/>
    <n v="0"/>
    <n v="62.5"/>
    <x v="5"/>
    <n v="0"/>
    <n v="0"/>
    <n v="0"/>
    <n v="17.5"/>
    <n v="0"/>
    <n v="37.5"/>
    <n v="37.5"/>
    <n v="3.5"/>
    <n v="0.75"/>
    <n v="0"/>
    <n v="0"/>
    <n v="1"/>
    <n v="5"/>
    <n v="4"/>
    <n v="100"/>
  </r>
  <r>
    <x v="39"/>
    <s v="W"/>
    <s v="."/>
    <s v="."/>
    <d v="2017-06-26T00:00:00"/>
    <x v="1"/>
    <n v="75"/>
    <n v="0"/>
    <n v="4"/>
    <n v="16"/>
    <n v="11"/>
    <n v="3"/>
    <n v="95.84"/>
    <n v="83.36"/>
    <n v="88.56"/>
    <n v="96.88"/>
    <n v="91.16"/>
    <n v="2"/>
    <n v="9"/>
    <n v="5"/>
    <n v="1"/>
    <s v="."/>
    <s v="."/>
    <n v="7"/>
    <n v="1"/>
    <n v="6"/>
    <n v="7"/>
    <n v="5"/>
    <n v="2"/>
    <n v="0"/>
    <n v="0"/>
    <n v="0"/>
    <n v="0"/>
    <n v="0"/>
    <n v="0"/>
    <n v="0"/>
    <n v="0"/>
    <n v="2"/>
    <n v="3"/>
    <n v="0"/>
    <n v="0"/>
    <n v="0"/>
    <n v="18"/>
    <n v="50"/>
    <n v="30"/>
    <n v="9"/>
    <n v="4"/>
    <n v="1"/>
    <n v="1"/>
    <n v="0"/>
    <n v="0"/>
    <n v="0"/>
    <n v="0"/>
    <n v="0"/>
    <n v="0"/>
    <n v="0"/>
    <n v="0"/>
    <n v="0.5"/>
    <n v="1.5"/>
    <n v="1"/>
    <n v="0.75"/>
    <n v="70"/>
    <n v="4"/>
    <n v="44"/>
    <n v="66"/>
    <n v="0.33333333333333331"/>
    <n v="60"/>
    <n v="-2"/>
    <n v="30"/>
    <n v="62"/>
    <n v="0.5161290322580645"/>
    <n v="60"/>
    <n v="-5"/>
    <n v="36"/>
    <n v="65"/>
    <n v="0.44615384615384618"/>
    <s v="."/>
    <s v="."/>
    <s v="."/>
    <e v="#VALUE!"/>
    <e v="#VALUE!"/>
    <n v="64.333333333333329"/>
    <n v="0.43187207058174798"/>
    <n v="0.5"/>
    <n v="85"/>
    <x v="2"/>
    <n v="0"/>
    <n v="0"/>
    <n v="0"/>
    <n v="37.5"/>
    <n v="0"/>
    <n v="17.5"/>
    <n v="37.5"/>
    <n v="7.5"/>
    <n v="0.55000000000000004"/>
    <n v="0"/>
    <n v="5.8479532163742687E-3"/>
    <n v="1"/>
    <n v="5"/>
    <n v="13"/>
    <n v="68"/>
  </r>
  <r>
    <x v="40"/>
    <s v="Center"/>
    <n v="33.81979552"/>
    <n v="-82.123030299999996"/>
    <d v="2017-06-28T00:00:00"/>
    <x v="2"/>
    <n v="50"/>
    <n v="1"/>
    <n v="14"/>
    <n v="25"/>
    <n v="29"/>
    <n v="10"/>
    <n v="85.44"/>
    <n v="74"/>
    <n v="69.84"/>
    <n v="89.6"/>
    <n v="79.72"/>
    <n v="1"/>
    <n v="8"/>
    <n v="4"/>
    <n v="1"/>
    <s v="."/>
    <s v="."/>
    <n v="5"/>
    <n v="4"/>
    <n v="4"/>
    <n v="9"/>
    <n v="1"/>
    <n v="70"/>
    <n v="2"/>
    <n v="0"/>
    <n v="0"/>
    <n v="0"/>
    <n v="0"/>
    <n v="0"/>
    <n v="0"/>
    <n v="0"/>
    <n v="0"/>
    <n v="0"/>
    <n v="3"/>
    <n v="0"/>
    <n v="0"/>
    <n v="25"/>
    <n v="22"/>
    <n v="16"/>
    <n v="1"/>
    <n v="0"/>
    <n v="0"/>
    <n v="0"/>
    <n v="0"/>
    <n v="0"/>
    <n v="0"/>
    <n v="0"/>
    <n v="0"/>
    <n v="0"/>
    <n v="0"/>
    <n v="1"/>
    <n v="0.75"/>
    <n v="2"/>
    <n v="2.25"/>
    <n v="1.5"/>
    <n v="51"/>
    <n v="-9"/>
    <n v="18"/>
    <n v="60"/>
    <n v="0.7"/>
    <n v="55"/>
    <n v="-4"/>
    <n v="30"/>
    <n v="59"/>
    <n v="0.49152542372881358"/>
    <n v="53"/>
    <n v="-6"/>
    <n v="28"/>
    <n v="59"/>
    <n v="0.52542372881355937"/>
    <s v="."/>
    <s v="."/>
    <s v="."/>
    <e v="#VALUE!"/>
    <e v="#VALUE!"/>
    <n v="59.333333333333336"/>
    <n v="0.572316384180791"/>
    <n v="0"/>
    <n v="62.5"/>
    <x v="6"/>
    <n v="0"/>
    <n v="0"/>
    <n v="0"/>
    <n v="7.5"/>
    <n v="3.5"/>
    <n v="3.5"/>
    <n v="85"/>
    <n v="0"/>
    <n v="0.88500000000000001"/>
    <n v="0"/>
    <n v="0"/>
    <n v="1"/>
    <n v="3"/>
    <n v="1"/>
    <n v="47"/>
  </r>
  <r>
    <x v="40"/>
    <s v="N"/>
    <s v="."/>
    <s v="."/>
    <d v="2017-06-28T00:00:00"/>
    <x v="2"/>
    <n v="70"/>
    <n v="0"/>
    <n v="8"/>
    <n v="24"/>
    <n v="7"/>
    <n v="26"/>
    <n v="91.68"/>
    <n v="75.039999999999992"/>
    <n v="92.72"/>
    <n v="72.960000000000008"/>
    <n v="83.1"/>
    <n v="1"/>
    <n v="9"/>
    <n v="6"/>
    <n v="3"/>
    <s v="."/>
    <s v="."/>
    <n v="6"/>
    <n v="7"/>
    <n v="6"/>
    <n v="8"/>
    <n v="1"/>
    <n v="270"/>
    <n v="12"/>
    <n v="0"/>
    <n v="0"/>
    <n v="0"/>
    <n v="0"/>
    <n v="0"/>
    <n v="0"/>
    <n v="0"/>
    <n v="0"/>
    <n v="3"/>
    <n v="0"/>
    <n v="1"/>
    <n v="0"/>
    <n v="39"/>
    <n v="28"/>
    <n v="10"/>
    <n v="2"/>
    <n v="0"/>
    <n v="0"/>
    <n v="0"/>
    <n v="0"/>
    <n v="0"/>
    <n v="0"/>
    <n v="0"/>
    <n v="0"/>
    <n v="0"/>
    <n v="0"/>
    <n v="2.5"/>
    <n v="2.5"/>
    <n v="1.5"/>
    <n v="1.75"/>
    <n v="2.0625"/>
    <n v="55"/>
    <n v="-5"/>
    <n v="32"/>
    <n v="60"/>
    <n v="0.46666666666666667"/>
    <n v="50"/>
    <n v="-7"/>
    <n v="26"/>
    <n v="57"/>
    <n v="0.54385964912280704"/>
    <n v="60"/>
    <n v="0"/>
    <n v="33"/>
    <n v="60"/>
    <n v="0.45"/>
    <s v="."/>
    <s v="."/>
    <s v="."/>
    <e v="#VALUE!"/>
    <e v="#VALUE!"/>
    <n v="59"/>
    <n v="0.48684210526315791"/>
    <n v="0"/>
    <n v="85"/>
    <x v="7"/>
    <n v="1.5"/>
    <n v="0"/>
    <n v="0"/>
    <n v="17.5"/>
    <n v="37.5"/>
    <n v="17.5"/>
    <n v="62.5"/>
    <n v="0"/>
    <n v="0.8"/>
    <n v="0"/>
    <n v="0"/>
    <n v="0.92105263157894735"/>
    <n v="4"/>
    <n v="2"/>
    <n v="67"/>
  </r>
  <r>
    <x v="40"/>
    <s v="E"/>
    <s v="."/>
    <s v="."/>
    <d v="2017-06-28T00:00:00"/>
    <x v="2"/>
    <n v="70"/>
    <n v="0"/>
    <n v="10"/>
    <n v="7"/>
    <n v="52"/>
    <n v="26"/>
    <n v="89.6"/>
    <n v="92.72"/>
    <n v="45.92"/>
    <n v="72.960000000000008"/>
    <n v="75.300000000000011"/>
    <n v="1"/>
    <n v="9"/>
    <n v="2"/>
    <n v="1"/>
    <s v="."/>
    <s v="."/>
    <n v="3"/>
    <n v="4"/>
    <n v="5"/>
    <n v="9"/>
    <n v="1"/>
    <n v="200"/>
    <n v="0"/>
    <n v="0"/>
    <n v="0"/>
    <n v="0"/>
    <n v="0"/>
    <n v="0"/>
    <n v="0"/>
    <n v="0"/>
    <n v="0"/>
    <n v="2"/>
    <n v="1"/>
    <n v="0"/>
    <n v="0"/>
    <n v="17"/>
    <n v="3"/>
    <n v="1"/>
    <n v="0"/>
    <n v="0"/>
    <n v="0"/>
    <n v="0"/>
    <n v="0"/>
    <n v="0"/>
    <n v="0"/>
    <n v="0"/>
    <n v="0"/>
    <n v="0"/>
    <n v="0"/>
    <n v="1.5"/>
    <n v="2"/>
    <n v="1"/>
    <n v="0.75"/>
    <n v="1.3125"/>
    <n v="57"/>
    <n v="-2"/>
    <n v="30"/>
    <n v="59"/>
    <n v="0.49152542372881358"/>
    <n v="52"/>
    <n v="-1"/>
    <n v="26"/>
    <n v="53"/>
    <n v="0.50943396226415094"/>
    <n v="49"/>
    <n v="-4"/>
    <n v="30"/>
    <n v="53"/>
    <n v="0.43396226415094341"/>
    <s v="."/>
    <s v="."/>
    <s v="."/>
    <e v="#VALUE!"/>
    <e v="#VALUE!"/>
    <n v="55"/>
    <n v="0.47830721671463605"/>
    <n v="0"/>
    <n v="85"/>
    <x v="4"/>
    <n v="0"/>
    <n v="0"/>
    <n v="0"/>
    <n v="1.5"/>
    <n v="3.5"/>
    <n v="7.5"/>
    <n v="85"/>
    <n v="0"/>
    <n v="0.92500000000000004"/>
    <n v="0"/>
    <n v="0"/>
    <n v="1"/>
    <n v="3"/>
    <n v="0"/>
    <n v="20"/>
  </r>
  <r>
    <x v="40"/>
    <s v="S"/>
    <s v="."/>
    <s v="."/>
    <d v="2017-06-28T00:00:00"/>
    <x v="2"/>
    <n v="90"/>
    <n v="0"/>
    <n v="4"/>
    <n v="13"/>
    <n v="4"/>
    <n v="9"/>
    <n v="95.84"/>
    <n v="86.48"/>
    <n v="95.84"/>
    <n v="90.64"/>
    <n v="92.199999999999989"/>
    <n v="4"/>
    <n v="7"/>
    <n v="6"/>
    <n v="1"/>
    <s v="."/>
    <s v="."/>
    <n v="6"/>
    <n v="5"/>
    <n v="6"/>
    <n v="7"/>
    <n v="1"/>
    <n v="65"/>
    <n v="2"/>
    <n v="0"/>
    <n v="0"/>
    <n v="0"/>
    <n v="0"/>
    <n v="0"/>
    <n v="0"/>
    <n v="0"/>
    <n v="0"/>
    <n v="3"/>
    <n v="0"/>
    <n v="0"/>
    <n v="0"/>
    <n v="62"/>
    <n v="40"/>
    <n v="25"/>
    <n v="3"/>
    <n v="0"/>
    <n v="1"/>
    <n v="1"/>
    <n v="2"/>
    <n v="0"/>
    <n v="0"/>
    <n v="0"/>
    <n v="0"/>
    <n v="0"/>
    <n v="0"/>
    <n v="2"/>
    <n v="2"/>
    <n v="1"/>
    <n v="1"/>
    <n v="1.5"/>
    <n v="66"/>
    <n v="-2"/>
    <n v="26"/>
    <n v="68"/>
    <n v="0.61764705882352944"/>
    <n v="57"/>
    <n v="-5"/>
    <n v="25"/>
    <n v="62"/>
    <n v="0.59677419354838712"/>
    <n v="70"/>
    <n v="1"/>
    <n v="44"/>
    <n v="69"/>
    <n v="0.36231884057971014"/>
    <s v="."/>
    <s v="."/>
    <s v="."/>
    <e v="#VALUE!"/>
    <e v="#VALUE!"/>
    <n v="66.333333333333329"/>
    <n v="0.52558003098387551"/>
    <n v="3.5"/>
    <n v="37.5"/>
    <x v="7"/>
    <n v="0"/>
    <n v="0"/>
    <n v="0"/>
    <n v="17.5"/>
    <n v="7.5"/>
    <n v="17.5"/>
    <n v="37.5"/>
    <n v="0"/>
    <n v="0.55000000000000004"/>
    <n v="0"/>
    <n v="8.5365853658536592E-2"/>
    <n v="1"/>
    <n v="3"/>
    <n v="3"/>
    <n v="102"/>
  </r>
  <r>
    <x v="40"/>
    <s v="W"/>
    <s v="."/>
    <s v="."/>
    <d v="2017-06-28T00:00:00"/>
    <x v="2"/>
    <n v="50"/>
    <n v="0"/>
    <n v="6"/>
    <n v="4"/>
    <n v="30"/>
    <n v="27"/>
    <n v="93.76"/>
    <n v="95.84"/>
    <n v="68.8"/>
    <n v="71.92"/>
    <n v="82.580000000000013"/>
    <n v="1"/>
    <n v="9"/>
    <n v="6"/>
    <n v="1"/>
    <s v="."/>
    <s v="."/>
    <n v="6"/>
    <n v="7"/>
    <n v="6"/>
    <n v="5"/>
    <n v="1"/>
    <n v="220"/>
    <n v="20"/>
    <n v="1"/>
    <n v="0"/>
    <n v="0"/>
    <n v="0"/>
    <n v="0"/>
    <n v="0"/>
    <n v="0"/>
    <n v="0"/>
    <n v="2"/>
    <n v="1"/>
    <n v="0"/>
    <n v="0"/>
    <n v="90"/>
    <n v="50"/>
    <n v="28"/>
    <n v="3"/>
    <n v="0"/>
    <n v="0"/>
    <n v="0"/>
    <n v="0"/>
    <n v="0"/>
    <n v="0"/>
    <n v="0"/>
    <n v="0"/>
    <n v="0"/>
    <n v="0"/>
    <n v="0.75"/>
    <n v="3"/>
    <n v="1.5"/>
    <n v="1"/>
    <n v="1.5625"/>
    <n v="74"/>
    <n v="1"/>
    <n v="45"/>
    <n v="73"/>
    <n v="0.38356164383561642"/>
    <n v="56"/>
    <n v="-6"/>
    <n v="35"/>
    <n v="62"/>
    <n v="0.43548387096774194"/>
    <n v="52"/>
    <n v="-9"/>
    <n v="27"/>
    <n v="61"/>
    <n v="0.55737704918032782"/>
    <s v="."/>
    <s v="."/>
    <s v="."/>
    <e v="#VALUE!"/>
    <e v="#VALUE!"/>
    <n v="65.333333333333329"/>
    <n v="0.45880752132789543"/>
    <n v="0"/>
    <n v="85"/>
    <x v="7"/>
    <n v="0"/>
    <n v="0"/>
    <n v="0"/>
    <n v="17.5"/>
    <n v="37.5"/>
    <n v="17.5"/>
    <n v="7.5"/>
    <n v="0"/>
    <n v="0.25"/>
    <n v="0"/>
    <n v="0"/>
    <n v="1"/>
    <n v="3"/>
    <n v="3"/>
    <n v="140"/>
  </r>
  <r>
    <x v="41"/>
    <s v="Center"/>
    <n v="33.818721379999999"/>
    <n v="-82.116608679999999"/>
    <d v="2017-06-28T00:00:00"/>
    <x v="2"/>
    <n v="110"/>
    <n v="0"/>
    <n v="5"/>
    <n v="7"/>
    <n v="18"/>
    <n v="14"/>
    <n v="94.8"/>
    <n v="92.72"/>
    <n v="81.28"/>
    <n v="85.44"/>
    <n v="88.559999999999988"/>
    <n v="1"/>
    <n v="9"/>
    <n v="5"/>
    <n v="1"/>
    <s v="."/>
    <s v="."/>
    <n v="6"/>
    <n v="3"/>
    <n v="6"/>
    <n v="7"/>
    <n v="1"/>
    <n v="40"/>
    <n v="3"/>
    <n v="0"/>
    <n v="0"/>
    <n v="0"/>
    <n v="0"/>
    <n v="2"/>
    <n v="0"/>
    <n v="0"/>
    <n v="5"/>
    <n v="0"/>
    <n v="1"/>
    <n v="0"/>
    <n v="0"/>
    <n v="40"/>
    <n v="13"/>
    <n v="5"/>
    <n v="1"/>
    <n v="0"/>
    <n v="0"/>
    <n v="0"/>
    <n v="0"/>
    <n v="0"/>
    <n v="0"/>
    <n v="0"/>
    <n v="0"/>
    <n v="0"/>
    <n v="0"/>
    <n v="1"/>
    <n v="2"/>
    <n v="2.5"/>
    <n v="3"/>
    <n v="2.125"/>
    <n v="56"/>
    <n v="-6"/>
    <n v="25"/>
    <n v="62"/>
    <n v="0.59677419354838712"/>
    <n v="50"/>
    <n v="-7"/>
    <n v="22"/>
    <n v="57"/>
    <n v="0.61403508771929827"/>
    <n v="60"/>
    <n v="-2"/>
    <n v="27"/>
    <n v="62"/>
    <n v="0.56451612903225812"/>
    <s v="."/>
    <s v="."/>
    <s v="."/>
    <e v="#VALUE!"/>
    <e v="#VALUE!"/>
    <n v="60.333333333333336"/>
    <n v="0.59177513676664784"/>
    <n v="0"/>
    <n v="85"/>
    <x v="2"/>
    <n v="0"/>
    <n v="0"/>
    <n v="0"/>
    <n v="17.5"/>
    <n v="1.5"/>
    <n v="17.5"/>
    <n v="37.5"/>
    <n v="0"/>
    <n v="0.55000000000000004"/>
    <n v="0"/>
    <n v="0"/>
    <n v="1"/>
    <n v="6"/>
    <n v="1"/>
    <n v="53"/>
  </r>
  <r>
    <x v="41"/>
    <s v="N"/>
    <s v="."/>
    <s v="."/>
    <d v="2017-06-28T00:00:00"/>
    <x v="2"/>
    <n v="75"/>
    <n v="0"/>
    <n v="13"/>
    <n v="20"/>
    <n v="7"/>
    <n v="1"/>
    <n v="86.48"/>
    <n v="79.2"/>
    <n v="92.72"/>
    <n v="98.96"/>
    <n v="89.339999999999989"/>
    <n v="2"/>
    <n v="8"/>
    <n v="4"/>
    <n v="1"/>
    <s v="."/>
    <s v="."/>
    <n v="7"/>
    <n v="6"/>
    <n v="7"/>
    <n v="7"/>
    <n v="1"/>
    <n v="100"/>
    <n v="30"/>
    <n v="0"/>
    <n v="0"/>
    <n v="0"/>
    <n v="0"/>
    <n v="0"/>
    <n v="1"/>
    <n v="0"/>
    <n v="0"/>
    <n v="3"/>
    <n v="0"/>
    <n v="0"/>
    <n v="0"/>
    <n v="43"/>
    <n v="16"/>
    <n v="7"/>
    <n v="2"/>
    <n v="0"/>
    <n v="0"/>
    <n v="0"/>
    <n v="1"/>
    <n v="0"/>
    <n v="0"/>
    <n v="0"/>
    <n v="0"/>
    <n v="0"/>
    <n v="0"/>
    <n v="1.5"/>
    <n v="2.75"/>
    <n v="2.25"/>
    <n v="2.5"/>
    <n v="2.25"/>
    <n v="58"/>
    <n v="4"/>
    <n v="36"/>
    <n v="54"/>
    <n v="0.33333333333333331"/>
    <n v="48"/>
    <n v="-3"/>
    <n v="32"/>
    <n v="51"/>
    <n v="0.37254901960784315"/>
    <n v="66"/>
    <n v="0"/>
    <n v="29"/>
    <n v="66"/>
    <n v="0.56060606060606055"/>
    <s v="."/>
    <s v="."/>
    <s v="."/>
    <e v="#VALUE!"/>
    <e v="#VALUE!"/>
    <n v="57"/>
    <n v="0.42216280451574567"/>
    <n v="0.5"/>
    <n v="62.5"/>
    <x v="6"/>
    <n v="0"/>
    <n v="0"/>
    <n v="0"/>
    <n v="37.5"/>
    <n v="17.5"/>
    <n v="37.5"/>
    <n v="37.5"/>
    <n v="0"/>
    <n v="0.75"/>
    <n v="0"/>
    <n v="7.9365079365079361E-3"/>
    <n v="1"/>
    <n v="3"/>
    <n v="2"/>
    <n v="59"/>
  </r>
  <r>
    <x v="41"/>
    <s v="E"/>
    <s v="."/>
    <s v="."/>
    <d v="2017-06-28T00:00:00"/>
    <x v="2"/>
    <n v="75"/>
    <n v="0"/>
    <n v="22"/>
    <n v="3"/>
    <n v="29"/>
    <n v="12"/>
    <n v="77.12"/>
    <n v="96.88"/>
    <n v="69.84"/>
    <n v="87.52"/>
    <n v="82.84"/>
    <n v="4"/>
    <n v="8"/>
    <n v="5"/>
    <n v="2"/>
    <s v="."/>
    <s v="."/>
    <n v="6"/>
    <n v="4"/>
    <n v="7"/>
    <n v="8"/>
    <n v="5"/>
    <n v="72"/>
    <n v="16"/>
    <n v="1"/>
    <n v="0"/>
    <n v="0"/>
    <n v="0"/>
    <n v="1"/>
    <n v="1"/>
    <n v="0"/>
    <n v="0"/>
    <n v="4"/>
    <n v="0"/>
    <n v="0"/>
    <n v="0"/>
    <n v="60"/>
    <n v="48"/>
    <n v="2"/>
    <n v="0"/>
    <n v="0"/>
    <n v="0"/>
    <n v="1"/>
    <n v="0"/>
    <n v="0"/>
    <n v="0"/>
    <n v="0"/>
    <n v="0"/>
    <n v="0"/>
    <n v="0"/>
    <n v="1.5"/>
    <n v="1.25"/>
    <n v="2.25"/>
    <n v="2.5"/>
    <n v="1.875"/>
    <n v="58"/>
    <n v="-3"/>
    <n v="34"/>
    <n v="61"/>
    <n v="0.44262295081967212"/>
    <n v="65"/>
    <n v="-1"/>
    <n v="39"/>
    <n v="66"/>
    <n v="0.40909090909090912"/>
    <n v="63"/>
    <n v="0"/>
    <n v="44"/>
    <n v="63"/>
    <n v="0.30158730158730157"/>
    <s v="."/>
    <s v="."/>
    <s v="."/>
    <e v="#VALUE!"/>
    <e v="#VALUE!"/>
    <n v="63.333333333333336"/>
    <n v="0.38443372049929425"/>
    <n v="3.5"/>
    <n v="62.5"/>
    <x v="2"/>
    <n v="0.5"/>
    <n v="0"/>
    <n v="0"/>
    <n v="17.5"/>
    <n v="3.5"/>
    <n v="37.5"/>
    <n v="62.5"/>
    <n v="7.5"/>
    <n v="1"/>
    <n v="0"/>
    <n v="5.3030303030303032E-2"/>
    <n v="0.9375"/>
    <n v="4"/>
    <n v="0"/>
    <n v="108"/>
  </r>
  <r>
    <x v="41"/>
    <s v="S"/>
    <s v="."/>
    <s v="."/>
    <d v="2017-06-28T00:00:00"/>
    <x v="2"/>
    <n v="100"/>
    <n v="0"/>
    <n v="11"/>
    <n v="18"/>
    <n v="16"/>
    <n v="12"/>
    <n v="88.56"/>
    <n v="81.28"/>
    <n v="83.36"/>
    <n v="87.52"/>
    <n v="85.179999999999993"/>
    <n v="1"/>
    <n v="9"/>
    <n v="4"/>
    <n v="4"/>
    <s v="."/>
    <s v="."/>
    <n v="5"/>
    <n v="7"/>
    <n v="5"/>
    <n v="8"/>
    <n v="1"/>
    <n v="64"/>
    <n v="7"/>
    <n v="1"/>
    <n v="0"/>
    <n v="0"/>
    <n v="0"/>
    <n v="0"/>
    <n v="3"/>
    <n v="0"/>
    <n v="1"/>
    <n v="4"/>
    <n v="0"/>
    <n v="0"/>
    <n v="0"/>
    <n v="29"/>
    <n v="5"/>
    <n v="2"/>
    <n v="0"/>
    <n v="0"/>
    <n v="0"/>
    <n v="0"/>
    <n v="0"/>
    <n v="0"/>
    <n v="0"/>
    <n v="0"/>
    <n v="0"/>
    <n v="0"/>
    <n v="0"/>
    <n v="0.75"/>
    <n v="1.5"/>
    <n v="1.75"/>
    <n v="2.5"/>
    <n v="1.625"/>
    <n v="50"/>
    <n v="-5"/>
    <n v="24"/>
    <n v="55"/>
    <n v="0.5636363636363636"/>
    <n v="55"/>
    <n v="-9"/>
    <n v="27"/>
    <n v="64"/>
    <n v="0.578125"/>
    <n v="54"/>
    <n v="-2"/>
    <n v="36"/>
    <n v="56"/>
    <n v="0.35714285714285715"/>
    <s v="."/>
    <s v="."/>
    <s v="."/>
    <e v="#VALUE!"/>
    <e v="#VALUE!"/>
    <n v="58.333333333333336"/>
    <n v="0.49963474025974025"/>
    <n v="0"/>
    <n v="85"/>
    <x v="6"/>
    <n v="3.5"/>
    <n v="0"/>
    <n v="0"/>
    <n v="7.5"/>
    <n v="37.5"/>
    <n v="7.5"/>
    <n v="62.5"/>
    <n v="0"/>
    <n v="0.7"/>
    <n v="0"/>
    <n v="0"/>
    <n v="0.5"/>
    <n v="5"/>
    <n v="0"/>
    <n v="34"/>
  </r>
  <r>
    <x v="41"/>
    <s v="W"/>
    <s v="."/>
    <s v="."/>
    <d v="2017-06-28T00:00:00"/>
    <x v="2"/>
    <n v="50"/>
    <n v="0"/>
    <n v="16"/>
    <n v="25"/>
    <n v="30"/>
    <n v="14"/>
    <n v="83.36"/>
    <n v="74"/>
    <n v="68.8"/>
    <n v="85.44"/>
    <n v="77.900000000000006"/>
    <n v="1"/>
    <n v="7"/>
    <n v="4"/>
    <n v="5"/>
    <s v="."/>
    <s v="."/>
    <n v="6"/>
    <n v="5"/>
    <n v="5"/>
    <n v="8"/>
    <n v="1"/>
    <n v="130"/>
    <n v="6"/>
    <n v="9"/>
    <n v="1"/>
    <n v="1"/>
    <n v="0"/>
    <n v="0"/>
    <n v="0"/>
    <n v="0"/>
    <n v="0"/>
    <n v="3"/>
    <n v="0"/>
    <n v="0"/>
    <n v="0"/>
    <n v="38"/>
    <n v="24"/>
    <n v="1"/>
    <n v="1"/>
    <n v="0"/>
    <n v="0"/>
    <n v="0"/>
    <n v="0"/>
    <n v="0"/>
    <n v="0"/>
    <n v="0"/>
    <n v="0"/>
    <n v="0"/>
    <n v="0"/>
    <n v="1.5"/>
    <n v="2"/>
    <n v="1"/>
    <n v="1.75"/>
    <n v="1.5625"/>
    <n v="50"/>
    <n v="-8"/>
    <n v="18"/>
    <n v="58"/>
    <n v="0.68965517241379315"/>
    <n v="45"/>
    <n v="-9"/>
    <n v="23"/>
    <n v="54"/>
    <n v="0.57407407407407407"/>
    <n v="55"/>
    <n v="0"/>
    <n v="30"/>
    <n v="55"/>
    <n v="0.45454545454545453"/>
    <s v="."/>
    <s v="."/>
    <s v="."/>
    <e v="#VALUE!"/>
    <e v="#VALUE!"/>
    <n v="55.666666666666664"/>
    <n v="0.5727582336777739"/>
    <n v="0"/>
    <n v="37.5"/>
    <x v="6"/>
    <n v="7.5"/>
    <n v="0"/>
    <n v="0"/>
    <n v="17.5"/>
    <n v="7.5"/>
    <n v="7.5"/>
    <n v="62.5"/>
    <n v="0"/>
    <n v="0.7"/>
    <n v="0"/>
    <n v="0"/>
    <n v="0.31818181818181818"/>
    <n v="3"/>
    <n v="1"/>
    <n v="62"/>
  </r>
  <r>
    <x v="42"/>
    <s v="Center"/>
    <n v="34.497298890000003"/>
    <n v="-82.408516840000004"/>
    <d v="2017-07-01T00:00:00"/>
    <x v="3"/>
    <n v="100"/>
    <n v="4"/>
    <n v="4"/>
    <n v="2"/>
    <n v="0"/>
    <n v="7"/>
    <n v="95.84"/>
    <n v="97.92"/>
    <n v="100"/>
    <n v="92.72"/>
    <n v="96.62"/>
    <n v="5"/>
    <n v="9"/>
    <n v="4"/>
    <n v="1"/>
    <s v="."/>
    <s v="."/>
    <n v="2"/>
    <n v="3"/>
    <n v="2"/>
    <n v="1"/>
    <n v="1"/>
    <n v="38"/>
    <n v="5"/>
    <n v="0"/>
    <n v="0"/>
    <n v="0"/>
    <n v="0"/>
    <n v="0"/>
    <n v="0"/>
    <n v="0"/>
    <n v="3"/>
    <n v="4"/>
    <n v="0"/>
    <n v="0"/>
    <n v="0"/>
    <n v="5"/>
    <n v="0"/>
    <n v="3"/>
    <n v="0"/>
    <n v="0"/>
    <n v="1"/>
    <n v="2"/>
    <n v="1"/>
    <n v="0"/>
    <n v="0"/>
    <n v="0"/>
    <n v="0"/>
    <n v="0"/>
    <n v="0"/>
    <n v="3"/>
    <n v="2.5"/>
    <n v="2"/>
    <n v="3.75"/>
    <n v="2.8125"/>
    <n v="45"/>
    <n v="-10"/>
    <n v="20"/>
    <n v="55"/>
    <n v="0.63636363636363635"/>
    <n v="42"/>
    <n v="-10"/>
    <n v="22"/>
    <n v="52"/>
    <n v="0.57692307692307687"/>
    <n v="55"/>
    <n v="0"/>
    <n v="30"/>
    <n v="55"/>
    <n v="0.45454545454545453"/>
    <s v="."/>
    <s v="."/>
    <s v="."/>
    <e v="#VALUE!"/>
    <e v="#VALUE!"/>
    <n v="54"/>
    <n v="0.55594405594405594"/>
    <n v="7.5"/>
    <n v="85"/>
    <x v="6"/>
    <n v="0"/>
    <n v="0"/>
    <n v="0"/>
    <n v="0.5"/>
    <n v="1.5"/>
    <n v="0.5"/>
    <n v="0"/>
    <n v="0"/>
    <n v="5.0000000000000001E-3"/>
    <n v="0"/>
    <n v="8.1081081081081086E-2"/>
    <n v="1"/>
    <n v="7"/>
    <n v="0"/>
    <n v="5"/>
  </r>
  <r>
    <x v="42"/>
    <s v="N"/>
    <s v="."/>
    <s v="."/>
    <d v="2017-07-01T00:00:00"/>
    <x v="3"/>
    <n v="85"/>
    <n v="3"/>
    <n v="1"/>
    <n v="7"/>
    <n v="0"/>
    <n v="0"/>
    <n v="98.96"/>
    <n v="92.72"/>
    <n v="100"/>
    <n v="100"/>
    <n v="97.92"/>
    <n v="1"/>
    <n v="9"/>
    <n v="1"/>
    <n v="1"/>
    <n v="4"/>
    <s v="."/>
    <n v="1"/>
    <n v="5"/>
    <n v="5"/>
    <n v="2"/>
    <n v="3"/>
    <n v="24"/>
    <n v="14"/>
    <n v="1"/>
    <n v="0"/>
    <n v="0"/>
    <n v="0"/>
    <n v="0"/>
    <n v="0"/>
    <n v="0"/>
    <n v="2"/>
    <n v="3"/>
    <n v="1"/>
    <n v="0"/>
    <n v="0"/>
    <n v="1"/>
    <n v="3"/>
    <n v="3"/>
    <n v="0"/>
    <n v="0"/>
    <n v="0"/>
    <n v="0"/>
    <n v="0"/>
    <n v="0"/>
    <n v="0"/>
    <n v="0"/>
    <n v="0"/>
    <n v="0"/>
    <n v="0"/>
    <n v="3"/>
    <n v="4.75"/>
    <n v="1"/>
    <n v="4"/>
    <n v="3.1875"/>
    <n v="47"/>
    <n v="-5"/>
    <n v="22"/>
    <n v="52"/>
    <n v="0.57692307692307687"/>
    <n v="50"/>
    <n v="-4"/>
    <n v="25"/>
    <n v="54"/>
    <n v="0.53703703703703709"/>
    <n v="64"/>
    <n v="5"/>
    <n v="40"/>
    <n v="59"/>
    <n v="0.32203389830508472"/>
    <s v="."/>
    <s v="."/>
    <s v="."/>
    <e v="#VALUE!"/>
    <e v="#VALUE!"/>
    <n v="55"/>
    <n v="0.47866467075506619"/>
    <n v="0"/>
    <n v="85"/>
    <x v="3"/>
    <n v="0"/>
    <n v="3.5"/>
    <n v="0"/>
    <n v="0"/>
    <n v="7.5"/>
    <n v="7.5"/>
    <n v="0.5"/>
    <n v="1.5"/>
    <n v="0.08"/>
    <n v="3.5000000000000003E-2"/>
    <n v="0"/>
    <n v="0"/>
    <n v="6"/>
    <n v="0"/>
    <n v="4"/>
  </r>
  <r>
    <x v="42"/>
    <s v="E"/>
    <s v="."/>
    <s v="."/>
    <d v="2017-07-01T00:00:00"/>
    <x v="3"/>
    <n v="100"/>
    <n v="2"/>
    <n v="15"/>
    <n v="0"/>
    <n v="22"/>
    <n v="2"/>
    <n v="84.4"/>
    <n v="100"/>
    <n v="77.12"/>
    <n v="97.92"/>
    <n v="89.86"/>
    <n v="1"/>
    <n v="9"/>
    <n v="2"/>
    <n v="1"/>
    <n v="6"/>
    <s v="."/>
    <n v="2"/>
    <n v="4"/>
    <n v="3"/>
    <n v="2"/>
    <n v="2"/>
    <n v="16"/>
    <n v="4"/>
    <n v="0"/>
    <n v="0"/>
    <n v="0"/>
    <n v="0"/>
    <n v="0"/>
    <n v="0"/>
    <n v="0"/>
    <n v="0"/>
    <n v="4"/>
    <n v="0"/>
    <n v="0"/>
    <n v="0"/>
    <n v="4"/>
    <n v="2"/>
    <n v="3"/>
    <n v="8"/>
    <n v="0"/>
    <n v="0"/>
    <n v="0"/>
    <n v="0"/>
    <n v="0"/>
    <n v="0"/>
    <n v="0"/>
    <n v="0"/>
    <n v="0"/>
    <n v="0"/>
    <n v="4"/>
    <n v="4.5"/>
    <n v="6.25"/>
    <n v="3.5"/>
    <n v="4.5625"/>
    <n v="58"/>
    <n v="-4"/>
    <n v="35"/>
    <n v="62"/>
    <n v="0.43548387096774194"/>
    <n v="58"/>
    <n v="-1"/>
    <n v="36"/>
    <n v="59"/>
    <n v="0.38983050847457629"/>
    <n v="64"/>
    <n v="0"/>
    <n v="28"/>
    <n v="64"/>
    <n v="0.5625"/>
    <s v="."/>
    <s v="."/>
    <s v="."/>
    <e v="#VALUE!"/>
    <e v="#VALUE!"/>
    <n v="61.666666666666664"/>
    <n v="0.46260479314743935"/>
    <n v="0"/>
    <n v="85"/>
    <x v="4"/>
    <n v="0"/>
    <n v="17.5"/>
    <n v="0"/>
    <n v="0.5"/>
    <n v="3.5"/>
    <n v="1.5"/>
    <n v="0.5"/>
    <n v="0.5"/>
    <n v="0.02"/>
    <n v="0.17499999999999999"/>
    <n v="0"/>
    <n v="1"/>
    <n v="4"/>
    <n v="8"/>
    <n v="6"/>
  </r>
  <r>
    <x v="42"/>
    <s v="S"/>
    <s v="."/>
    <s v="."/>
    <d v="2017-07-01T00:00:00"/>
    <x v="3"/>
    <n v="110"/>
    <n v="1"/>
    <n v="24"/>
    <n v="1"/>
    <n v="7"/>
    <n v="0"/>
    <n v="75.039999999999992"/>
    <n v="98.96"/>
    <n v="92.72"/>
    <n v="100"/>
    <n v="91.68"/>
    <n v="1"/>
    <n v="9"/>
    <n v="2"/>
    <n v="1"/>
    <s v="."/>
    <s v="."/>
    <n v="1"/>
    <n v="6"/>
    <n v="1"/>
    <n v="3"/>
    <n v="2"/>
    <m/>
    <n v="53"/>
    <n v="8"/>
    <n v="0"/>
    <n v="0"/>
    <n v="0"/>
    <n v="0"/>
    <n v="0"/>
    <n v="0"/>
    <n v="6"/>
    <n v="1"/>
    <n v="0"/>
    <n v="0"/>
    <n v="0"/>
    <n v="3"/>
    <n v="2"/>
    <n v="2"/>
    <n v="1"/>
    <n v="0"/>
    <n v="0"/>
    <n v="0"/>
    <n v="0"/>
    <n v="0"/>
    <n v="0"/>
    <n v="0"/>
    <n v="0"/>
    <n v="0"/>
    <n v="0"/>
    <n v="0.5"/>
    <n v="1"/>
    <n v="0.75"/>
    <n v="3.25"/>
    <n v="1.375"/>
    <n v="55"/>
    <n v="-1"/>
    <n v="32"/>
    <n v="56"/>
    <n v="0.42857142857142855"/>
    <n v="53"/>
    <n v="0"/>
    <n v="27"/>
    <n v="53"/>
    <n v="0.49056603773584906"/>
    <n v="53"/>
    <n v="-5"/>
    <n v="26"/>
    <n v="58"/>
    <n v="0.55172413793103448"/>
    <s v="."/>
    <s v="."/>
    <s v="."/>
    <e v="#VALUE!"/>
    <e v="#VALUE!"/>
    <n v="55.666666666666664"/>
    <n v="0.49028720141277066"/>
    <n v="0"/>
    <n v="85"/>
    <x v="4"/>
    <n v="0"/>
    <n v="0"/>
    <n v="0"/>
    <n v="0"/>
    <n v="17.5"/>
    <n v="0"/>
    <n v="1.5"/>
    <n v="0.5"/>
    <n v="1.4999999999999999E-2"/>
    <n v="0"/>
    <n v="0"/>
    <n v="1"/>
    <n v="7"/>
    <n v="1"/>
    <n v="5"/>
  </r>
  <r>
    <x v="42"/>
    <s v="W"/>
    <s v="."/>
    <s v="."/>
    <d v="2017-07-01T00:00:00"/>
    <x v="3"/>
    <n v="90"/>
    <n v="1"/>
    <n v="1"/>
    <n v="5"/>
    <n v="8"/>
    <n v="11"/>
    <n v="98.96"/>
    <n v="94.8"/>
    <n v="91.68"/>
    <n v="88.56"/>
    <n v="93.5"/>
    <n v="1"/>
    <n v="7"/>
    <n v="5"/>
    <n v="1"/>
    <n v="7"/>
    <s v="."/>
    <n v="3"/>
    <n v="3"/>
    <n v="5"/>
    <n v="2"/>
    <n v="3"/>
    <n v="9"/>
    <n v="4"/>
    <n v="0"/>
    <n v="0"/>
    <n v="0"/>
    <n v="0"/>
    <n v="0"/>
    <n v="0"/>
    <n v="0"/>
    <n v="3"/>
    <n v="0"/>
    <n v="0"/>
    <n v="0"/>
    <n v="0"/>
    <n v="2"/>
    <n v="8"/>
    <n v="4"/>
    <n v="3"/>
    <n v="0"/>
    <n v="0"/>
    <n v="0"/>
    <n v="0"/>
    <n v="0"/>
    <n v="0"/>
    <n v="0"/>
    <n v="0"/>
    <n v="0"/>
    <n v="0"/>
    <n v="5.25"/>
    <n v="3.5"/>
    <n v="2.5"/>
    <n v="3.25"/>
    <n v="3.625"/>
    <n v="42"/>
    <n v="-7"/>
    <n v="24"/>
    <n v="49"/>
    <n v="0.51020408163265307"/>
    <n v="57"/>
    <n v="0"/>
    <n v="34"/>
    <n v="57"/>
    <n v="0.40350877192982454"/>
    <n v="59"/>
    <n v="0"/>
    <n v="28"/>
    <n v="59"/>
    <n v="0.52542372881355937"/>
    <s v="."/>
    <s v="."/>
    <s v="."/>
    <e v="#VALUE!"/>
    <e v="#VALUE!"/>
    <n v="55"/>
    <n v="0.47971219412534571"/>
    <n v="0"/>
    <n v="37.5"/>
    <x v="2"/>
    <n v="0"/>
    <n v="37.5"/>
    <n v="0"/>
    <n v="1.5"/>
    <n v="1.5"/>
    <n v="7.5"/>
    <n v="0.5"/>
    <n v="1.5"/>
    <n v="0.08"/>
    <n v="0.375"/>
    <n v="0"/>
    <n v="1"/>
    <n v="3"/>
    <n v="3"/>
    <n v="10"/>
  </r>
  <r>
    <x v="43"/>
    <s v="Center"/>
    <n v="34.498607470000003"/>
    <n v="-82.403428849999997"/>
    <d v="2017-07-01T00:00:00"/>
    <x v="0"/>
    <n v="130"/>
    <n v="2"/>
    <n v="0"/>
    <n v="0"/>
    <n v="7"/>
    <n v="0"/>
    <n v="100"/>
    <n v="100"/>
    <n v="92.72"/>
    <n v="100"/>
    <n v="98.18"/>
    <n v="2"/>
    <n v="8"/>
    <n v="1"/>
    <n v="1"/>
    <n v="4"/>
    <s v="."/>
    <n v="3"/>
    <n v="2"/>
    <n v="6"/>
    <n v="3"/>
    <n v="2"/>
    <n v="5"/>
    <n v="0"/>
    <n v="0"/>
    <n v="0"/>
    <n v="0"/>
    <n v="0"/>
    <n v="0"/>
    <n v="0"/>
    <n v="0"/>
    <n v="0"/>
    <n v="6"/>
    <n v="1"/>
    <n v="0"/>
    <n v="0"/>
    <n v="10"/>
    <n v="3"/>
    <n v="0"/>
    <n v="0"/>
    <n v="0"/>
    <n v="0"/>
    <n v="1"/>
    <n v="1"/>
    <n v="0"/>
    <n v="0"/>
    <n v="0"/>
    <n v="0"/>
    <n v="0"/>
    <n v="0"/>
    <n v="1"/>
    <n v="0.5"/>
    <n v="0"/>
    <n v="0.5"/>
    <n v="0.5"/>
    <n v="55"/>
    <n v="-2"/>
    <n v="31"/>
    <n v="57"/>
    <n v="0.45614035087719296"/>
    <n v="45"/>
    <n v="-4"/>
    <n v="21"/>
    <n v="49"/>
    <n v="0.5714285714285714"/>
    <n v="50"/>
    <n v="-8"/>
    <n v="23"/>
    <n v="58"/>
    <n v="0.60344827586206895"/>
    <s v="."/>
    <s v="."/>
    <s v="."/>
    <e v="#VALUE!"/>
    <e v="#VALUE!"/>
    <n v="54.666666666666664"/>
    <n v="0.54367239938927769"/>
    <n v="0.5"/>
    <n v="62.5"/>
    <x v="3"/>
    <n v="0"/>
    <n v="3.5"/>
    <n v="0"/>
    <n v="1.5"/>
    <n v="0.5"/>
    <n v="17.5"/>
    <n v="1.5"/>
    <n v="0.5"/>
    <n v="0.19"/>
    <n v="3.5000000000000003E-2"/>
    <n v="7.9365079365079361E-3"/>
    <n v="0"/>
    <n v="7"/>
    <n v="0"/>
    <n v="13"/>
  </r>
  <r>
    <x v="43"/>
    <s v="N"/>
    <s v="."/>
    <s v="."/>
    <d v="2017-07-01T00:00:00"/>
    <x v="0"/>
    <n v="90"/>
    <n v="1"/>
    <n v="13"/>
    <n v="0"/>
    <n v="7"/>
    <n v="4"/>
    <n v="86.48"/>
    <n v="100"/>
    <n v="92.72"/>
    <n v="95.84"/>
    <n v="93.760000000000019"/>
    <n v="2"/>
    <n v="9"/>
    <n v="5"/>
    <n v="1"/>
    <s v="."/>
    <s v="."/>
    <n v="3"/>
    <n v="2"/>
    <n v="5"/>
    <n v="1"/>
    <n v="4"/>
    <n v="4"/>
    <n v="2"/>
    <n v="0"/>
    <n v="0"/>
    <n v="0"/>
    <n v="0"/>
    <n v="0"/>
    <n v="0"/>
    <n v="0"/>
    <n v="6"/>
    <n v="2"/>
    <n v="0"/>
    <n v="0"/>
    <n v="0"/>
    <n v="10"/>
    <n v="16"/>
    <n v="14"/>
    <n v="0"/>
    <n v="0"/>
    <n v="0"/>
    <n v="0"/>
    <n v="0"/>
    <n v="0"/>
    <n v="0"/>
    <n v="0"/>
    <n v="0"/>
    <n v="0"/>
    <n v="0"/>
    <n v="1"/>
    <n v="1.5"/>
    <n v="1"/>
    <n v="0.75"/>
    <n v="1.0625"/>
    <n v="62"/>
    <n v="-4"/>
    <n v="34"/>
    <n v="66"/>
    <n v="0.48484848484848486"/>
    <n v="40"/>
    <n v="-6"/>
    <n v="22"/>
    <n v="46"/>
    <n v="0.52173913043478259"/>
    <n v="50"/>
    <n v="-8"/>
    <n v="26"/>
    <n v="58"/>
    <n v="0.55172413793103448"/>
    <s v="."/>
    <s v="."/>
    <s v="."/>
    <e v="#VALUE!"/>
    <e v="#VALUE!"/>
    <n v="56.666666666666664"/>
    <n v="0.51943725107143401"/>
    <n v="0.5"/>
    <n v="85"/>
    <x v="2"/>
    <n v="0"/>
    <n v="0"/>
    <n v="0"/>
    <n v="1.5"/>
    <n v="0.5"/>
    <n v="7.5"/>
    <n v="0"/>
    <n v="3.5"/>
    <n v="7.4999999999999997E-2"/>
    <n v="0"/>
    <n v="5.8479532163742687E-3"/>
    <n v="1"/>
    <n v="8"/>
    <n v="0"/>
    <n v="26"/>
  </r>
  <r>
    <x v="43"/>
    <s v="E"/>
    <s v="."/>
    <s v="."/>
    <d v="2017-07-01T00:00:00"/>
    <x v="0"/>
    <n v="110"/>
    <n v="3"/>
    <n v="3"/>
    <n v="10"/>
    <n v="0"/>
    <n v="1"/>
    <n v="96.88"/>
    <n v="89.6"/>
    <n v="100"/>
    <n v="98.96"/>
    <n v="96.36"/>
    <n v="3"/>
    <n v="9"/>
    <n v="3"/>
    <n v="1"/>
    <n v="4"/>
    <s v="."/>
    <n v="3"/>
    <n v="2"/>
    <n v="4"/>
    <n v="2"/>
    <n v="2"/>
    <n v="5"/>
    <n v="2"/>
    <n v="0"/>
    <n v="0"/>
    <n v="0"/>
    <n v="0"/>
    <n v="0"/>
    <n v="0"/>
    <n v="0"/>
    <n v="6"/>
    <n v="1"/>
    <n v="0"/>
    <n v="0"/>
    <n v="0"/>
    <n v="6"/>
    <n v="4"/>
    <n v="0"/>
    <n v="1"/>
    <n v="1"/>
    <n v="0"/>
    <n v="2"/>
    <n v="0"/>
    <n v="0"/>
    <n v="0"/>
    <n v="0"/>
    <n v="0"/>
    <n v="0"/>
    <n v="0"/>
    <n v="1"/>
    <n v="2.5"/>
    <n v="1.75"/>
    <n v="1.5"/>
    <n v="1.6875"/>
    <n v="58"/>
    <n v="0"/>
    <n v="32"/>
    <n v="58"/>
    <n v="0.44827586206896552"/>
    <n v="46"/>
    <n v="-6"/>
    <n v="22"/>
    <n v="52"/>
    <n v="0.57692307692307687"/>
    <n v="58"/>
    <n v="-2"/>
    <n v="36"/>
    <n v="60"/>
    <n v="0.4"/>
    <s v="."/>
    <s v="."/>
    <s v="."/>
    <e v="#VALUE!"/>
    <e v="#VALUE!"/>
    <n v="56.666666666666664"/>
    <n v="0.47506631299734742"/>
    <n v="1.5"/>
    <n v="85"/>
    <x v="5"/>
    <n v="0"/>
    <n v="3.5"/>
    <n v="0"/>
    <n v="1.5"/>
    <n v="0.5"/>
    <n v="3.5"/>
    <n v="0.5"/>
    <n v="0.5"/>
    <n v="0.04"/>
    <n v="3.5000000000000003E-2"/>
    <n v="1.7341040462427744E-2"/>
    <n v="1"/>
    <n v="7"/>
    <n v="2"/>
    <n v="10"/>
  </r>
  <r>
    <x v="43"/>
    <s v="S"/>
    <s v="."/>
    <s v="."/>
    <d v="2017-07-01T00:00:00"/>
    <x v="0"/>
    <n v="130"/>
    <n v="3"/>
    <n v="1"/>
    <n v="0"/>
    <n v="1"/>
    <n v="5"/>
    <n v="98.96"/>
    <n v="100"/>
    <n v="98.96"/>
    <n v="94.8"/>
    <n v="98.179999999999993"/>
    <n v="5"/>
    <n v="9"/>
    <n v="4"/>
    <n v="1"/>
    <s v="."/>
    <s v="."/>
    <n v="5"/>
    <n v="2"/>
    <n v="5"/>
    <n v="2"/>
    <n v="2"/>
    <n v="3"/>
    <n v="3"/>
    <n v="0"/>
    <n v="0"/>
    <n v="0"/>
    <n v="0"/>
    <n v="0"/>
    <n v="0"/>
    <n v="0"/>
    <n v="7"/>
    <n v="0"/>
    <n v="0"/>
    <n v="0"/>
    <n v="0"/>
    <n v="15"/>
    <n v="7"/>
    <n v="20"/>
    <n v="0"/>
    <n v="0"/>
    <n v="0"/>
    <n v="0"/>
    <n v="0"/>
    <n v="0"/>
    <n v="0"/>
    <n v="0"/>
    <n v="0"/>
    <n v="0"/>
    <n v="0"/>
    <n v="1.25"/>
    <n v="2"/>
    <n v="1.5"/>
    <n v="1.5"/>
    <n v="1.5625"/>
    <n v="50"/>
    <n v="-4"/>
    <n v="23"/>
    <n v="54"/>
    <n v="0.57407407407407407"/>
    <n v="66"/>
    <n v="-4"/>
    <n v="28"/>
    <n v="70"/>
    <n v="0.6"/>
    <n v="53"/>
    <n v="-4"/>
    <n v="34"/>
    <n v="57"/>
    <n v="0.40350877192982454"/>
    <s v="."/>
    <s v="."/>
    <s v="."/>
    <e v="#VALUE!"/>
    <e v="#VALUE!"/>
    <n v="60.333333333333336"/>
    <n v="0.52586094866796618"/>
    <n v="7.5"/>
    <n v="85"/>
    <x v="6"/>
    <n v="0"/>
    <n v="0"/>
    <n v="0"/>
    <n v="7.5"/>
    <n v="0.5"/>
    <n v="7.5"/>
    <n v="0.5"/>
    <n v="0.5"/>
    <n v="0.08"/>
    <n v="0"/>
    <n v="8.1081081081081086E-2"/>
    <n v="1"/>
    <n v="7"/>
    <n v="0"/>
    <n v="22"/>
  </r>
  <r>
    <x v="43"/>
    <s v="W"/>
    <s v="."/>
    <s v="."/>
    <d v="2017-07-01T00:00:00"/>
    <x v="0"/>
    <n v="110"/>
    <n v="1"/>
    <n v="0"/>
    <n v="0"/>
    <n v="0"/>
    <n v="11"/>
    <n v="100"/>
    <n v="100"/>
    <n v="100"/>
    <n v="88.56"/>
    <n v="97.14"/>
    <n v="1"/>
    <n v="9"/>
    <n v="1"/>
    <n v="2"/>
    <n v="4"/>
    <s v="."/>
    <n v="4"/>
    <n v="4"/>
    <n v="5"/>
    <n v="1"/>
    <n v="6"/>
    <n v="4"/>
    <n v="5"/>
    <n v="0"/>
    <n v="0"/>
    <n v="1"/>
    <n v="0"/>
    <n v="0"/>
    <n v="0"/>
    <n v="0"/>
    <n v="2"/>
    <n v="5"/>
    <n v="0"/>
    <n v="0"/>
    <n v="0"/>
    <n v="5"/>
    <n v="5"/>
    <n v="4"/>
    <n v="1"/>
    <n v="0"/>
    <n v="0"/>
    <n v="0"/>
    <n v="0"/>
    <n v="0"/>
    <n v="0"/>
    <n v="0"/>
    <n v="0"/>
    <n v="0"/>
    <n v="0"/>
    <n v="1"/>
    <n v="2.5"/>
    <n v="1.25"/>
    <n v="1"/>
    <n v="1.4375"/>
    <n v="52"/>
    <n v="-4"/>
    <n v="30"/>
    <n v="56"/>
    <n v="0.4642857142857143"/>
    <n v="60"/>
    <n v="-5"/>
    <n v="28"/>
    <n v="65"/>
    <n v="0.56923076923076921"/>
    <n v="52"/>
    <n v="-7"/>
    <n v="22"/>
    <n v="59"/>
    <n v="0.6271186440677966"/>
    <s v="."/>
    <s v="."/>
    <s v="."/>
    <e v="#VALUE!"/>
    <e v="#VALUE!"/>
    <n v="60"/>
    <n v="0.55354504252809333"/>
    <n v="0"/>
    <n v="85"/>
    <x v="3"/>
    <n v="0.5"/>
    <n v="3.5"/>
    <n v="0"/>
    <n v="3.5"/>
    <n v="3.5"/>
    <n v="7.5"/>
    <n v="0"/>
    <n v="17.5"/>
    <n v="7.4999999999999997E-2"/>
    <n v="3.5000000000000003E-2"/>
    <n v="0"/>
    <n v="0"/>
    <n v="7"/>
    <n v="1"/>
    <n v="10"/>
  </r>
  <r>
    <x v="44"/>
    <s v="Center"/>
    <n v="34.427838389999998"/>
    <n v="-82.376383720000007"/>
    <d v="2017-07-01T00:00:00"/>
    <x v="3"/>
    <n v="100"/>
    <n v="0"/>
    <n v="2"/>
    <n v="5"/>
    <n v="0"/>
    <n v="9"/>
    <n v="97.92"/>
    <n v="94.8"/>
    <n v="100"/>
    <n v="90.64"/>
    <n v="95.84"/>
    <n v="1"/>
    <n v="9"/>
    <n v="1"/>
    <n v="1"/>
    <s v="."/>
    <s v="."/>
    <n v="6"/>
    <n v="2"/>
    <n v="6"/>
    <n v="5"/>
    <n v="7"/>
    <n v="6"/>
    <n v="1"/>
    <n v="0"/>
    <n v="0"/>
    <n v="0"/>
    <n v="0"/>
    <n v="0"/>
    <n v="1"/>
    <n v="0"/>
    <n v="6"/>
    <n v="1"/>
    <n v="0"/>
    <n v="0"/>
    <n v="0"/>
    <n v="12"/>
    <n v="0"/>
    <n v="0"/>
    <n v="0"/>
    <n v="0"/>
    <n v="2"/>
    <n v="0"/>
    <n v="0"/>
    <n v="0"/>
    <n v="0"/>
    <n v="0"/>
    <n v="0"/>
    <n v="0"/>
    <n v="0"/>
    <n v="3.5"/>
    <n v="3.75"/>
    <n v="7.5"/>
    <n v="4"/>
    <n v="4.6875"/>
    <n v="48"/>
    <n v="-4"/>
    <n v="23"/>
    <n v="52"/>
    <n v="0.55769230769230771"/>
    <n v="58"/>
    <n v="0"/>
    <n v="32"/>
    <n v="58"/>
    <n v="0.44827586206896552"/>
    <n v="63"/>
    <n v="1"/>
    <n v="40"/>
    <n v="62"/>
    <n v="0.35483870967741937"/>
    <s v="."/>
    <s v="."/>
    <s v="."/>
    <e v="#VALUE!"/>
    <e v="#VALUE!"/>
    <n v="57.333333333333336"/>
    <n v="0.45360229314623091"/>
    <n v="0"/>
    <n v="85"/>
    <x v="3"/>
    <n v="0"/>
    <n v="0"/>
    <n v="0"/>
    <n v="17.5"/>
    <n v="0.5"/>
    <n v="17.5"/>
    <n v="7.5"/>
    <n v="37.5"/>
    <n v="0.25"/>
    <n v="0"/>
    <n v="0"/>
    <n v="0"/>
    <n v="7"/>
    <n v="0"/>
    <n v="12"/>
  </r>
  <r>
    <x v="44"/>
    <s v="N"/>
    <s v="."/>
    <s v="."/>
    <d v="2017-07-01T00:00:00"/>
    <x v="3"/>
    <n v="135"/>
    <n v="1"/>
    <n v="1"/>
    <n v="0"/>
    <n v="0"/>
    <n v="0"/>
    <n v="98.96"/>
    <n v="100"/>
    <n v="100"/>
    <n v="100"/>
    <n v="99.74"/>
    <n v="1"/>
    <n v="9"/>
    <n v="1"/>
    <n v="1"/>
    <s v="."/>
    <s v="."/>
    <n v="2"/>
    <n v="3"/>
    <n v="3"/>
    <n v="1"/>
    <n v="5"/>
    <n v="13"/>
    <n v="0"/>
    <n v="0"/>
    <n v="0"/>
    <n v="0"/>
    <n v="0"/>
    <n v="0"/>
    <n v="0"/>
    <n v="0"/>
    <n v="4"/>
    <n v="5"/>
    <n v="0"/>
    <n v="0"/>
    <n v="0"/>
    <n v="10"/>
    <n v="2"/>
    <n v="1"/>
    <n v="0"/>
    <n v="1"/>
    <n v="0"/>
    <n v="0"/>
    <n v="0"/>
    <n v="0"/>
    <n v="0"/>
    <n v="0"/>
    <n v="0"/>
    <n v="0"/>
    <n v="0"/>
    <n v="0.75"/>
    <n v="2.25"/>
    <n v="1.25"/>
    <n v="3.5"/>
    <n v="1.9375"/>
    <n v="49"/>
    <n v="-4"/>
    <n v="24"/>
    <n v="53"/>
    <n v="0.54716981132075471"/>
    <n v="51"/>
    <n v="-5"/>
    <n v="30"/>
    <n v="56"/>
    <n v="0.4642857142857143"/>
    <n v="50"/>
    <n v="-3"/>
    <n v="24"/>
    <n v="53"/>
    <n v="0.54716981132075471"/>
    <s v="."/>
    <s v="."/>
    <s v="."/>
    <e v="#VALUE!"/>
    <e v="#VALUE!"/>
    <n v="54"/>
    <n v="0.51954177897574116"/>
    <n v="0"/>
    <n v="85"/>
    <x v="3"/>
    <n v="0"/>
    <n v="0"/>
    <n v="0"/>
    <n v="0.5"/>
    <n v="1.5"/>
    <n v="1.5"/>
    <n v="0"/>
    <n v="7.5"/>
    <n v="1.4999999999999999E-2"/>
    <n v="0"/>
    <n v="0"/>
    <n v="0"/>
    <n v="9"/>
    <n v="1"/>
    <n v="12"/>
  </r>
  <r>
    <x v="44"/>
    <s v="E"/>
    <s v="."/>
    <s v="."/>
    <d v="2017-07-01T00:00:00"/>
    <x v="3"/>
    <n v="120"/>
    <n v="0"/>
    <n v="4"/>
    <n v="0"/>
    <n v="1"/>
    <n v="0"/>
    <n v="95.84"/>
    <n v="100"/>
    <n v="98.96"/>
    <n v="100"/>
    <n v="98.7"/>
    <n v="1"/>
    <n v="9"/>
    <n v="1"/>
    <n v="1"/>
    <s v="."/>
    <s v="."/>
    <n v="2"/>
    <n v="2"/>
    <n v="2"/>
    <n v="1"/>
    <n v="5"/>
    <n v="12"/>
    <n v="0"/>
    <n v="1"/>
    <n v="0"/>
    <n v="0"/>
    <n v="0"/>
    <n v="0"/>
    <n v="0"/>
    <n v="0"/>
    <n v="6"/>
    <n v="3"/>
    <n v="0"/>
    <n v="0"/>
    <n v="0"/>
    <n v="1"/>
    <n v="0"/>
    <n v="1"/>
    <n v="0"/>
    <n v="0"/>
    <n v="0"/>
    <n v="0"/>
    <n v="0"/>
    <n v="0"/>
    <n v="0"/>
    <n v="0"/>
    <n v="0"/>
    <n v="0"/>
    <n v="0"/>
    <n v="3"/>
    <n v="3.5"/>
    <n v="4.5"/>
    <n v="5.25"/>
    <n v="4.0625"/>
    <n v="50"/>
    <n v="-4"/>
    <n v="27"/>
    <n v="54"/>
    <n v="0.5"/>
    <n v="54"/>
    <n v="-3"/>
    <n v="25"/>
    <n v="57"/>
    <n v="0.56140350877192979"/>
    <n v="52"/>
    <n v="-4"/>
    <n v="34"/>
    <n v="56"/>
    <n v="0.39285714285714285"/>
    <s v="."/>
    <s v="."/>
    <s v="."/>
    <e v="#VALUE!"/>
    <e v="#VALUE!"/>
    <n v="55.666666666666664"/>
    <n v="0.48475355054302421"/>
    <n v="0"/>
    <n v="85"/>
    <x v="3"/>
    <n v="0"/>
    <n v="0"/>
    <n v="0"/>
    <n v="0.5"/>
    <n v="0.5"/>
    <n v="0.5"/>
    <n v="0"/>
    <n v="7.5"/>
    <n v="5.0000000000000001E-3"/>
    <n v="0"/>
    <n v="0"/>
    <n v="0"/>
    <n v="9"/>
    <n v="0"/>
    <n v="1"/>
  </r>
  <r>
    <x v="44"/>
    <s v="S"/>
    <s v="."/>
    <s v="."/>
    <d v="2017-07-01T00:00:00"/>
    <x v="3"/>
    <n v="115"/>
    <n v="0"/>
    <n v="0"/>
    <n v="1"/>
    <n v="7"/>
    <n v="0"/>
    <n v="100"/>
    <n v="98.96"/>
    <n v="92.72"/>
    <n v="100"/>
    <n v="97.919999999999987"/>
    <n v="1"/>
    <n v="9"/>
    <n v="2"/>
    <n v="1"/>
    <n v="5"/>
    <s v="."/>
    <n v="1"/>
    <n v="3"/>
    <n v="5"/>
    <n v="2"/>
    <n v="5"/>
    <n v="30"/>
    <n v="2"/>
    <n v="0"/>
    <n v="0"/>
    <n v="0"/>
    <n v="0"/>
    <n v="0"/>
    <n v="0"/>
    <n v="0"/>
    <n v="0"/>
    <n v="4"/>
    <n v="0"/>
    <n v="0"/>
    <n v="0"/>
    <n v="1"/>
    <n v="1"/>
    <n v="2"/>
    <n v="0"/>
    <n v="0"/>
    <n v="2"/>
    <n v="0"/>
    <n v="0"/>
    <n v="0"/>
    <n v="0"/>
    <n v="0"/>
    <n v="0"/>
    <n v="0"/>
    <n v="0"/>
    <n v="3.25"/>
    <n v="2"/>
    <n v="4.75"/>
    <n v="1.5"/>
    <n v="2.875"/>
    <n v="55"/>
    <n v="-2"/>
    <n v="30"/>
    <n v="57"/>
    <n v="0.47368421052631576"/>
    <n v="54"/>
    <n v="0"/>
    <n v="26"/>
    <n v="54"/>
    <n v="0.51851851851851849"/>
    <n v="56"/>
    <n v="-2"/>
    <n v="27"/>
    <n v="58"/>
    <n v="0.53448275862068961"/>
    <s v="."/>
    <s v="."/>
    <s v="."/>
    <e v="#VALUE!"/>
    <e v="#VALUE!"/>
    <n v="56.333333333333336"/>
    <n v="0.50889516255517464"/>
    <n v="0"/>
    <n v="85"/>
    <x v="4"/>
    <n v="0"/>
    <n v="7.5"/>
    <n v="0"/>
    <n v="0"/>
    <n v="1.5"/>
    <n v="7.5"/>
    <n v="0.5"/>
    <n v="7.5"/>
    <n v="0.08"/>
    <n v="7.4999999999999997E-2"/>
    <n v="0"/>
    <n v="1"/>
    <n v="4"/>
    <n v="0"/>
    <n v="2"/>
  </r>
  <r>
    <x v="44"/>
    <s v="W"/>
    <s v="."/>
    <s v="."/>
    <d v="2017-07-01T00:00:00"/>
    <x v="3"/>
    <n v="135"/>
    <n v="2"/>
    <n v="5"/>
    <n v="0"/>
    <n v="0"/>
    <n v="0"/>
    <n v="94.8"/>
    <n v="100"/>
    <n v="100"/>
    <n v="100"/>
    <n v="98.7"/>
    <n v="1"/>
    <n v="9"/>
    <n v="4"/>
    <n v="1"/>
    <s v="."/>
    <s v="."/>
    <n v="2"/>
    <n v="3"/>
    <n v="1"/>
    <n v="1"/>
    <n v="1"/>
    <n v="30"/>
    <n v="2"/>
    <n v="0"/>
    <n v="0"/>
    <n v="0"/>
    <n v="0"/>
    <n v="0"/>
    <n v="0"/>
    <n v="3"/>
    <n v="6"/>
    <n v="1"/>
    <n v="0"/>
    <n v="0"/>
    <n v="0"/>
    <n v="2"/>
    <n v="0"/>
    <n v="6"/>
    <n v="3"/>
    <n v="0"/>
    <n v="0"/>
    <n v="0"/>
    <n v="0"/>
    <n v="0"/>
    <n v="0"/>
    <n v="0"/>
    <n v="0"/>
    <n v="0"/>
    <n v="0"/>
    <n v="3.25"/>
    <n v="2"/>
    <n v="1.75"/>
    <n v="3.75"/>
    <n v="2.6875"/>
    <n v="56"/>
    <n v="-2"/>
    <n v="30"/>
    <n v="58"/>
    <n v="0.48275862068965519"/>
    <n v="60"/>
    <n v="-1"/>
    <n v="33"/>
    <n v="61"/>
    <n v="0.45901639344262296"/>
    <n v="57"/>
    <n v="-2"/>
    <n v="30"/>
    <n v="59"/>
    <n v="0.49152542372881358"/>
    <s v="."/>
    <s v="."/>
    <s v="."/>
    <e v="#VALUE!"/>
    <e v="#VALUE!"/>
    <n v="59.333333333333336"/>
    <n v="0.47776681262036397"/>
    <n v="0"/>
    <n v="85"/>
    <x v="6"/>
    <n v="0"/>
    <n v="0"/>
    <n v="0"/>
    <n v="0.5"/>
    <n v="1.5"/>
    <n v="0"/>
    <n v="0"/>
    <n v="0"/>
    <n v="0"/>
    <n v="0"/>
    <n v="0"/>
    <n v="1"/>
    <n v="7"/>
    <n v="3"/>
    <n v="2"/>
  </r>
  <r>
    <x v="45"/>
    <s v="Center"/>
    <n v="34.424082460000001"/>
    <n v="-82.351563819999996"/>
    <d v="2017-07-01T00:00:00"/>
    <x v="3"/>
    <n v="80"/>
    <n v="0"/>
    <n v="0"/>
    <n v="9"/>
    <n v="16"/>
    <n v="2"/>
    <n v="100"/>
    <n v="90.64"/>
    <n v="83.36"/>
    <n v="97.92"/>
    <n v="92.98"/>
    <n v="8"/>
    <n v="7"/>
    <n v="6"/>
    <n v="1"/>
    <s v="."/>
    <s v="."/>
    <n v="6"/>
    <n v="1"/>
    <n v="7"/>
    <n v="4"/>
    <n v="7"/>
    <n v="2"/>
    <n v="0"/>
    <n v="1"/>
    <n v="0"/>
    <n v="0"/>
    <n v="0"/>
    <n v="0"/>
    <n v="0"/>
    <n v="0"/>
    <n v="0"/>
    <n v="2"/>
    <n v="2"/>
    <n v="0"/>
    <n v="0"/>
    <n v="45"/>
    <n v="22"/>
    <n v="4"/>
    <n v="0"/>
    <n v="4"/>
    <n v="4"/>
    <n v="2"/>
    <n v="1"/>
    <n v="2"/>
    <n v="1"/>
    <n v="0"/>
    <n v="0"/>
    <n v="0"/>
    <n v="0"/>
    <n v="7"/>
    <n v="1.5"/>
    <n v="3"/>
    <n v="4.5"/>
    <n v="4"/>
    <n v="72"/>
    <n v="4"/>
    <n v="40"/>
    <n v="68"/>
    <n v="0.41176470588235292"/>
    <n v="64"/>
    <n v="-3"/>
    <n v="37"/>
    <n v="67"/>
    <n v="0.44776119402985076"/>
    <n v="65"/>
    <n v="-5"/>
    <n v="32"/>
    <n v="70"/>
    <n v="0.54285714285714282"/>
    <s v="."/>
    <s v="."/>
    <s v="."/>
    <e v="#VALUE!"/>
    <e v="#VALUE!"/>
    <n v="68.333333333333329"/>
    <n v="0.46746101425644887"/>
    <n v="62.5"/>
    <n v="37.5"/>
    <x v="7"/>
    <n v="0"/>
    <n v="0"/>
    <n v="0"/>
    <n v="17.5"/>
    <n v="0"/>
    <n v="37.5"/>
    <n v="3.5"/>
    <n v="37.5"/>
    <n v="0.41"/>
    <n v="0"/>
    <n v="0.625"/>
    <n v="1"/>
    <n v="4"/>
    <n v="4"/>
    <n v="67"/>
  </r>
  <r>
    <x v="45"/>
    <s v="N"/>
    <s v="."/>
    <s v="."/>
    <d v="2017-07-01T00:00:00"/>
    <x v="3"/>
    <n v="80"/>
    <n v="1"/>
    <n v="2"/>
    <n v="0"/>
    <n v="0"/>
    <n v="1"/>
    <n v="97.92"/>
    <n v="100"/>
    <n v="100"/>
    <n v="98.96"/>
    <n v="99.22"/>
    <n v="7"/>
    <n v="7"/>
    <n v="6"/>
    <n v="1"/>
    <s v="."/>
    <s v="."/>
    <n v="6"/>
    <n v="1"/>
    <n v="6"/>
    <n v="4"/>
    <n v="8"/>
    <n v="4"/>
    <n v="0"/>
    <n v="0"/>
    <n v="0"/>
    <n v="0"/>
    <n v="0"/>
    <n v="0"/>
    <n v="0"/>
    <n v="1"/>
    <n v="0"/>
    <n v="4"/>
    <n v="0"/>
    <n v="0"/>
    <n v="0"/>
    <n v="60"/>
    <n v="48"/>
    <n v="6"/>
    <n v="9"/>
    <n v="5"/>
    <n v="10"/>
    <n v="12"/>
    <n v="8"/>
    <n v="0"/>
    <n v="0"/>
    <n v="0"/>
    <n v="0"/>
    <n v="0"/>
    <n v="0"/>
    <n v="1.5"/>
    <n v="4"/>
    <n v="4"/>
    <n v="3.5"/>
    <n v="3.25"/>
    <n v="66"/>
    <n v="1"/>
    <n v="43"/>
    <n v="65"/>
    <n v="0.33846153846153848"/>
    <n v="72"/>
    <n v="4"/>
    <n v="68"/>
    <n v="68"/>
    <n v="0"/>
    <n v="80"/>
    <n v="6"/>
    <n v="43"/>
    <n v="74"/>
    <n v="0.41891891891891891"/>
    <s v="."/>
    <s v="."/>
    <s v="."/>
    <e v="#VALUE!"/>
    <e v="#VALUE!"/>
    <n v="69"/>
    <n v="0.25246015246015246"/>
    <n v="37.5"/>
    <n v="37.5"/>
    <x v="7"/>
    <n v="0"/>
    <n v="0"/>
    <n v="0"/>
    <n v="17.5"/>
    <n v="0"/>
    <n v="17.5"/>
    <n v="3.5"/>
    <n v="62.5"/>
    <n v="0.21"/>
    <n v="0"/>
    <n v="0.5"/>
    <n v="1"/>
    <n v="4"/>
    <n v="14"/>
    <n v="108"/>
  </r>
  <r>
    <x v="45"/>
    <s v="E"/>
    <s v="."/>
    <s v="."/>
    <d v="2017-07-01T00:00:00"/>
    <x v="3"/>
    <n v="110"/>
    <n v="0"/>
    <n v="0"/>
    <n v="0"/>
    <n v="0"/>
    <n v="0"/>
    <n v="100"/>
    <n v="100"/>
    <n v="100"/>
    <n v="100"/>
    <n v="100"/>
    <n v="7"/>
    <n v="7"/>
    <n v="6"/>
    <n v="1"/>
    <s v="."/>
    <s v="."/>
    <n v="7"/>
    <n v="1"/>
    <n v="6"/>
    <n v="3"/>
    <n v="5"/>
    <n v="1"/>
    <n v="0"/>
    <n v="0"/>
    <n v="0"/>
    <n v="0"/>
    <n v="0"/>
    <n v="0"/>
    <n v="0"/>
    <n v="0"/>
    <n v="1"/>
    <n v="2"/>
    <n v="0"/>
    <n v="0"/>
    <n v="0"/>
    <n v="54"/>
    <n v="11"/>
    <n v="13"/>
    <n v="12"/>
    <n v="2"/>
    <n v="4"/>
    <n v="5"/>
    <n v="3"/>
    <n v="0"/>
    <n v="0"/>
    <n v="0"/>
    <n v="0"/>
    <n v="0"/>
    <n v="0"/>
    <n v="3.25"/>
    <n v="3.5"/>
    <n v="2"/>
    <n v="0.75"/>
    <n v="2.375"/>
    <n v="66"/>
    <n v="-5"/>
    <n v="33"/>
    <n v="71"/>
    <n v="0.53521126760563376"/>
    <n v="72"/>
    <n v="-4"/>
    <n v="35"/>
    <n v="76"/>
    <n v="0.53947368421052633"/>
    <n v="62"/>
    <n v="-8"/>
    <n v="34"/>
    <n v="70"/>
    <n v="0.51428571428571423"/>
    <s v="."/>
    <s v="."/>
    <s v="."/>
    <e v="#VALUE!"/>
    <e v="#VALUE!"/>
    <n v="72.333333333333329"/>
    <n v="0.52965688870062477"/>
    <n v="37.5"/>
    <n v="37.5"/>
    <x v="7"/>
    <n v="0"/>
    <n v="0"/>
    <n v="0"/>
    <n v="37.5"/>
    <n v="0"/>
    <n v="17.5"/>
    <n v="1.5"/>
    <n v="7.5"/>
    <n v="0.19"/>
    <n v="0"/>
    <n v="0.5"/>
    <n v="1"/>
    <n v="3"/>
    <n v="14"/>
    <n v="65"/>
  </r>
  <r>
    <x v="45"/>
    <s v="S"/>
    <s v="."/>
    <s v="."/>
    <d v="2017-07-01T00:00:00"/>
    <x v="3"/>
    <n v="80"/>
    <n v="0"/>
    <n v="0"/>
    <n v="1"/>
    <n v="0"/>
    <n v="6"/>
    <n v="100"/>
    <n v="98.96"/>
    <n v="100"/>
    <n v="93.76"/>
    <n v="98.179999999999993"/>
    <n v="7"/>
    <n v="8"/>
    <n v="8"/>
    <n v="1"/>
    <s v="."/>
    <s v="."/>
    <n v="6"/>
    <n v="1"/>
    <n v="2"/>
    <n v="2"/>
    <n v="7"/>
    <n v="0"/>
    <n v="0"/>
    <n v="0"/>
    <n v="0"/>
    <n v="0"/>
    <n v="0"/>
    <n v="0"/>
    <n v="0"/>
    <n v="0"/>
    <n v="4"/>
    <n v="0"/>
    <n v="0"/>
    <n v="0"/>
    <n v="0"/>
    <n v="90"/>
    <n v="25"/>
    <n v="10"/>
    <n v="18"/>
    <n v="6"/>
    <n v="20"/>
    <n v="22"/>
    <n v="0"/>
    <n v="0"/>
    <n v="0"/>
    <n v="0"/>
    <n v="0"/>
    <n v="0"/>
    <n v="0"/>
    <n v="1"/>
    <n v="1"/>
    <n v="2.25"/>
    <n v="2.5"/>
    <n v="1.6875"/>
    <n v="75"/>
    <n v="-2"/>
    <n v="35"/>
    <n v="77"/>
    <n v="0.54545454545454541"/>
    <n v="68"/>
    <n v="-4"/>
    <n v="34"/>
    <n v="72"/>
    <n v="0.52777777777777779"/>
    <n v="65"/>
    <n v="-5"/>
    <n v="33"/>
    <n v="70"/>
    <n v="0.52857142857142858"/>
    <s v="."/>
    <s v="."/>
    <s v="."/>
    <e v="#VALUE!"/>
    <e v="#VALUE!"/>
    <n v="73"/>
    <n v="0.53393458393458382"/>
    <n v="37.5"/>
    <n v="62.5"/>
    <x v="9"/>
    <n v="0"/>
    <n v="0"/>
    <n v="0"/>
    <n v="17.5"/>
    <n v="0"/>
    <n v="0.5"/>
    <n v="0.5"/>
    <n v="37.5"/>
    <n v="0.01"/>
    <n v="0"/>
    <n v="0.375"/>
    <n v="1"/>
    <n v="4"/>
    <n v="24"/>
    <n v="115"/>
  </r>
  <r>
    <x v="45"/>
    <s v="W"/>
    <s v="."/>
    <s v="."/>
    <d v="2017-07-01T00:00:00"/>
    <x v="3"/>
    <n v="110"/>
    <n v="0"/>
    <n v="7"/>
    <n v="2"/>
    <n v="0"/>
    <n v="11"/>
    <n v="92.72"/>
    <n v="97.92"/>
    <n v="100"/>
    <n v="88.56"/>
    <n v="94.8"/>
    <n v="8"/>
    <n v="7"/>
    <n v="5"/>
    <n v="1"/>
    <s v="."/>
    <s v="."/>
    <n v="7"/>
    <n v="1"/>
    <n v="4"/>
    <n v="3"/>
    <n v="6"/>
    <n v="6"/>
    <n v="0"/>
    <n v="0"/>
    <n v="0"/>
    <n v="0"/>
    <n v="0"/>
    <n v="0"/>
    <n v="0"/>
    <n v="0"/>
    <n v="1"/>
    <n v="4"/>
    <n v="0"/>
    <n v="0"/>
    <n v="0"/>
    <n v="80"/>
    <n v="30"/>
    <n v="18"/>
    <n v="10"/>
    <n v="1"/>
    <n v="2"/>
    <n v="14"/>
    <n v="3"/>
    <n v="1"/>
    <n v="0"/>
    <n v="0"/>
    <n v="0"/>
    <n v="0"/>
    <n v="0"/>
    <n v="1"/>
    <n v="2"/>
    <n v="1.5"/>
    <n v="2.25"/>
    <n v="1.6875"/>
    <n v="78"/>
    <n v="1"/>
    <n v="38"/>
    <n v="77"/>
    <n v="0.50649350649350644"/>
    <n v="80"/>
    <n v="4"/>
    <n v="36"/>
    <n v="76"/>
    <n v="0.52631578947368418"/>
    <n v="60"/>
    <n v="-10"/>
    <n v="35"/>
    <n v="70"/>
    <n v="0.5"/>
    <s v="."/>
    <s v="."/>
    <s v="."/>
    <e v="#VALUE!"/>
    <e v="#VALUE!"/>
    <n v="74.333333333333329"/>
    <n v="0.51093643198906358"/>
    <n v="62.5"/>
    <n v="37.5"/>
    <x v="2"/>
    <n v="0"/>
    <n v="0"/>
    <n v="0"/>
    <n v="37.5"/>
    <n v="0"/>
    <n v="3.5"/>
    <n v="1.5"/>
    <n v="17.5"/>
    <n v="0.05"/>
    <n v="0"/>
    <n v="0.625"/>
    <n v="1"/>
    <n v="5"/>
    <n v="11"/>
    <n v="110"/>
  </r>
  <r>
    <x v="46"/>
    <s v="Center"/>
    <n v="34.416037930000002"/>
    <n v="-82.348123630000003"/>
    <d v="2017-07-01T00:00:00"/>
    <x v="1"/>
    <n v="70"/>
    <n v="0"/>
    <n v="2"/>
    <n v="6"/>
    <n v="0"/>
    <n v="22"/>
    <n v="97.92"/>
    <n v="93.76"/>
    <n v="100"/>
    <n v="77.12"/>
    <n v="92.2"/>
    <n v="7"/>
    <n v="8"/>
    <n v="5"/>
    <n v="1"/>
    <s v="."/>
    <s v="."/>
    <n v="5"/>
    <n v="4"/>
    <n v="6"/>
    <n v="4"/>
    <n v="5"/>
    <n v="14"/>
    <n v="2"/>
    <n v="0"/>
    <n v="0"/>
    <n v="0"/>
    <n v="0"/>
    <n v="0"/>
    <n v="0"/>
    <n v="0"/>
    <n v="0"/>
    <n v="0"/>
    <n v="2"/>
    <n v="0"/>
    <n v="1"/>
    <n v="6"/>
    <n v="2"/>
    <n v="0"/>
    <n v="1"/>
    <n v="2"/>
    <n v="2"/>
    <n v="4"/>
    <n v="2"/>
    <n v="0"/>
    <n v="0"/>
    <n v="0"/>
    <n v="0"/>
    <n v="0"/>
    <n v="0"/>
    <n v="1.5"/>
    <n v="2.5"/>
    <n v="4.75"/>
    <n v="2.25"/>
    <n v="2.75"/>
    <n v="72"/>
    <n v="-3"/>
    <n v="42"/>
    <n v="75"/>
    <n v="0.44"/>
    <n v="75"/>
    <n v="0"/>
    <n v="41"/>
    <n v="75"/>
    <n v="0.45333333333333331"/>
    <n v="70"/>
    <n v="4"/>
    <n v="44"/>
    <n v="66"/>
    <n v="0.33333333333333331"/>
    <s v="."/>
    <s v="."/>
    <s v="."/>
    <e v="#VALUE!"/>
    <e v="#VALUE!"/>
    <n v="72"/>
    <n v="0.40888888888888886"/>
    <n v="37.5"/>
    <n v="62.5"/>
    <x v="2"/>
    <n v="0"/>
    <n v="0"/>
    <n v="0"/>
    <n v="7.5"/>
    <n v="3.5"/>
    <n v="17.5"/>
    <n v="3.5"/>
    <n v="7.5"/>
    <n v="0.21"/>
    <n v="0"/>
    <n v="0.375"/>
    <n v="1"/>
    <n v="3"/>
    <n v="3"/>
    <n v="8"/>
  </r>
  <r>
    <x v="46"/>
    <s v="N"/>
    <s v="."/>
    <s v="."/>
    <d v="2017-07-01T00:00:00"/>
    <x v="1"/>
    <n v="85"/>
    <n v="1"/>
    <n v="1"/>
    <n v="3"/>
    <n v="14"/>
    <n v="1"/>
    <n v="98.96"/>
    <n v="96.88"/>
    <n v="85.44"/>
    <n v="98.96"/>
    <n v="95.059999999999988"/>
    <n v="6"/>
    <n v="7"/>
    <n v="6"/>
    <n v="2"/>
    <s v="."/>
    <s v="."/>
    <n v="5"/>
    <n v="2"/>
    <n v="6"/>
    <n v="6"/>
    <n v="7"/>
    <n v="6"/>
    <n v="2"/>
    <n v="0"/>
    <n v="0"/>
    <n v="0"/>
    <n v="0"/>
    <n v="0"/>
    <n v="0"/>
    <n v="0"/>
    <n v="0"/>
    <n v="0"/>
    <n v="0"/>
    <n v="2"/>
    <n v="1"/>
    <n v="15"/>
    <n v="28"/>
    <n v="11"/>
    <n v="4"/>
    <n v="0"/>
    <n v="4"/>
    <n v="1"/>
    <n v="4"/>
    <n v="0"/>
    <n v="0"/>
    <n v="0"/>
    <n v="0"/>
    <n v="0"/>
    <n v="0"/>
    <n v="4"/>
    <n v="4"/>
    <n v="2.25"/>
    <n v="1.75"/>
    <n v="3"/>
    <n v="72"/>
    <n v="-4"/>
    <n v="33"/>
    <n v="76"/>
    <n v="0.56578947368421051"/>
    <n v="74"/>
    <n v="0"/>
    <n v="40"/>
    <n v="74"/>
    <n v="0.45945945945945948"/>
    <n v="64"/>
    <n v="-7"/>
    <n v="34"/>
    <n v="71"/>
    <n v="0.52112676056338025"/>
    <s v="."/>
    <s v="."/>
    <s v="."/>
    <e v="#VALUE!"/>
    <e v="#VALUE!"/>
    <n v="73.666666666666671"/>
    <n v="0.51545856456901673"/>
    <n v="17.5"/>
    <n v="37.5"/>
    <x v="7"/>
    <n v="0.5"/>
    <n v="0"/>
    <n v="0"/>
    <n v="7.5"/>
    <n v="0.5"/>
    <n v="17.5"/>
    <n v="17.5"/>
    <n v="37.5"/>
    <n v="0.35"/>
    <n v="0"/>
    <n v="0.31818181818181818"/>
    <n v="0.97222222222222221"/>
    <n v="3"/>
    <n v="4"/>
    <n v="43"/>
  </r>
  <r>
    <x v="46"/>
    <s v="E"/>
    <s v="."/>
    <s v="."/>
    <d v="2017-07-01T00:00:00"/>
    <x v="1"/>
    <n v="70"/>
    <n v="1"/>
    <n v="2"/>
    <n v="0"/>
    <n v="4"/>
    <n v="2"/>
    <n v="97.92"/>
    <n v="100"/>
    <n v="95.84"/>
    <n v="97.92"/>
    <n v="97.92"/>
    <n v="4"/>
    <n v="9"/>
    <n v="4"/>
    <n v="1"/>
    <s v="."/>
    <s v="."/>
    <n v="3"/>
    <n v="2"/>
    <n v="3"/>
    <n v="1"/>
    <n v="6"/>
    <n v="3"/>
    <n v="1"/>
    <n v="0"/>
    <n v="0"/>
    <n v="0"/>
    <n v="0"/>
    <n v="0"/>
    <n v="0"/>
    <n v="0"/>
    <n v="0"/>
    <n v="0"/>
    <n v="2"/>
    <n v="2"/>
    <n v="1"/>
    <n v="12"/>
    <n v="4"/>
    <n v="2"/>
    <n v="2"/>
    <n v="2"/>
    <n v="4"/>
    <n v="1"/>
    <n v="1"/>
    <n v="1"/>
    <n v="0"/>
    <n v="0"/>
    <n v="0"/>
    <n v="0"/>
    <n v="0"/>
    <n v="2.5"/>
    <n v="1.75"/>
    <n v="2"/>
    <n v="1.75"/>
    <n v="2"/>
    <n v="77"/>
    <n v="-2"/>
    <n v="58"/>
    <n v="79"/>
    <n v="0.26582278481012656"/>
    <n v="76"/>
    <n v="-3"/>
    <n v="52"/>
    <n v="79"/>
    <n v="0.34177215189873417"/>
    <n v="72"/>
    <n v="-4"/>
    <n v="50"/>
    <n v="76"/>
    <n v="0.34210526315789475"/>
    <s v="."/>
    <s v="."/>
    <s v="."/>
    <e v="#VALUE!"/>
    <e v="#VALUE!"/>
    <n v="78"/>
    <n v="0.31656673328891843"/>
    <n v="3.5"/>
    <n v="85"/>
    <x v="6"/>
    <n v="0"/>
    <n v="0"/>
    <n v="0"/>
    <n v="1.5"/>
    <n v="0.5"/>
    <n v="1.5"/>
    <n v="0"/>
    <n v="17.5"/>
    <n v="1.4999999999999999E-2"/>
    <n v="0"/>
    <n v="3.954802259887006E-2"/>
    <n v="1"/>
    <n v="5"/>
    <n v="4"/>
    <n v="16"/>
  </r>
  <r>
    <x v="46"/>
    <s v="S"/>
    <s v="."/>
    <s v="."/>
    <d v="2017-07-01T00:00:00"/>
    <x v="1"/>
    <n v="75"/>
    <n v="2"/>
    <n v="3"/>
    <n v="13"/>
    <n v="4"/>
    <n v="11"/>
    <n v="96.88"/>
    <n v="86.48"/>
    <n v="95.84"/>
    <n v="88.56"/>
    <n v="91.940000000000012"/>
    <n v="1"/>
    <n v="8"/>
    <n v="1"/>
    <n v="1"/>
    <s v="."/>
    <s v="."/>
    <n v="3"/>
    <n v="2"/>
    <n v="6"/>
    <n v="4"/>
    <n v="1"/>
    <n v="3"/>
    <n v="0"/>
    <n v="0"/>
    <n v="0"/>
    <n v="0"/>
    <n v="0"/>
    <n v="0"/>
    <n v="0"/>
    <n v="0"/>
    <n v="0"/>
    <n v="2"/>
    <n v="0"/>
    <n v="1"/>
    <n v="0"/>
    <n v="6"/>
    <n v="14"/>
    <n v="0"/>
    <n v="0"/>
    <n v="0"/>
    <n v="0"/>
    <n v="0"/>
    <n v="0"/>
    <n v="0"/>
    <n v="0"/>
    <n v="0"/>
    <n v="0"/>
    <n v="0"/>
    <n v="0"/>
    <n v="4.5"/>
    <n v="3"/>
    <n v="3.75"/>
    <n v="2.5"/>
    <n v="3.4375"/>
    <n v="78"/>
    <n v="-5"/>
    <n v="46"/>
    <n v="83"/>
    <n v="0.44578313253012047"/>
    <n v="82"/>
    <n v="2"/>
    <n v="54"/>
    <n v="80"/>
    <n v="0.32500000000000001"/>
    <n v="82"/>
    <n v="0"/>
    <n v="54"/>
    <n v="82"/>
    <n v="0.34146341463414637"/>
    <s v="."/>
    <s v="."/>
    <s v="."/>
    <e v="#VALUE!"/>
    <e v="#VALUE!"/>
    <n v="81.666666666666671"/>
    <n v="0.37074884905475564"/>
    <n v="0"/>
    <n v="62.5"/>
    <x v="3"/>
    <n v="0"/>
    <n v="0"/>
    <n v="0"/>
    <n v="1.5"/>
    <n v="0.5"/>
    <n v="17.5"/>
    <n v="3.5"/>
    <n v="0"/>
    <n v="0.21"/>
    <n v="0"/>
    <n v="0"/>
    <n v="0"/>
    <n v="3"/>
    <n v="0"/>
    <n v="20"/>
  </r>
  <r>
    <x v="46"/>
    <s v="W"/>
    <s v="."/>
    <s v="."/>
    <d v="2017-07-01T00:00:00"/>
    <x v="1"/>
    <n v="80"/>
    <n v="1"/>
    <n v="5"/>
    <n v="12"/>
    <n v="13"/>
    <n v="12"/>
    <n v="94.8"/>
    <n v="87.52"/>
    <n v="86.48"/>
    <n v="87.52"/>
    <n v="89.08"/>
    <n v="1"/>
    <n v="7"/>
    <n v="3"/>
    <n v="1"/>
    <s v="."/>
    <s v="."/>
    <n v="4"/>
    <n v="2"/>
    <n v="2"/>
    <n v="4"/>
    <n v="2"/>
    <n v="3"/>
    <n v="0"/>
    <n v="0"/>
    <n v="0"/>
    <n v="0"/>
    <n v="0"/>
    <n v="0"/>
    <n v="0"/>
    <n v="0"/>
    <n v="0"/>
    <n v="0"/>
    <n v="1"/>
    <n v="0"/>
    <n v="1"/>
    <n v="24"/>
    <n v="30"/>
    <n v="9"/>
    <n v="1"/>
    <n v="1"/>
    <n v="0"/>
    <n v="0"/>
    <n v="0"/>
    <n v="0"/>
    <n v="0"/>
    <n v="0"/>
    <n v="0"/>
    <n v="0"/>
    <n v="0"/>
    <n v="2.5"/>
    <n v="2.5"/>
    <n v="3.25"/>
    <n v="3"/>
    <n v="2.8125"/>
    <n v="84"/>
    <n v="-1"/>
    <n v="54"/>
    <n v="85"/>
    <n v="0.36470588235294116"/>
    <n v="72"/>
    <n v="-2"/>
    <n v="43"/>
    <n v="74"/>
    <n v="0.41891891891891891"/>
    <n v="68"/>
    <n v="-3"/>
    <n v="46"/>
    <n v="71"/>
    <n v="0.352112676056338"/>
    <s v="."/>
    <s v="."/>
    <s v="."/>
    <e v="#VALUE!"/>
    <e v="#VALUE!"/>
    <n v="76.666666666666671"/>
    <n v="0.37857915910939938"/>
    <n v="0"/>
    <n v="37.5"/>
    <x v="5"/>
    <n v="0"/>
    <n v="0"/>
    <n v="0"/>
    <n v="3.5"/>
    <n v="0.5"/>
    <n v="0.5"/>
    <n v="3.5"/>
    <n v="0.5"/>
    <n v="0.04"/>
    <n v="0"/>
    <n v="0"/>
    <n v="1"/>
    <n v="2"/>
    <n v="2"/>
    <n v="54"/>
  </r>
  <r>
    <x v="47"/>
    <s v="Center"/>
    <n v="34.416096019999998"/>
    <n v="-82.345817690000004"/>
    <d v="2017-07-01T00:00:00"/>
    <x v="1"/>
    <n v="85"/>
    <n v="0"/>
    <n v="2"/>
    <n v="2"/>
    <n v="9"/>
    <n v="3"/>
    <n v="97.92"/>
    <n v="97.92"/>
    <n v="90.64"/>
    <n v="96.88"/>
    <n v="95.84"/>
    <n v="3"/>
    <n v="9"/>
    <n v="3"/>
    <n v="1"/>
    <s v="."/>
    <s v="."/>
    <n v="2"/>
    <n v="2"/>
    <n v="1"/>
    <n v="1"/>
    <n v="4"/>
    <n v="2"/>
    <n v="0"/>
    <n v="0"/>
    <n v="0"/>
    <n v="0"/>
    <n v="0"/>
    <n v="0"/>
    <n v="0"/>
    <n v="0"/>
    <n v="0"/>
    <n v="0"/>
    <n v="2"/>
    <n v="1"/>
    <n v="0"/>
    <n v="4"/>
    <n v="25"/>
    <n v="3"/>
    <n v="0"/>
    <n v="0"/>
    <n v="1"/>
    <n v="2"/>
    <n v="0"/>
    <n v="1"/>
    <n v="0"/>
    <n v="0"/>
    <n v="0"/>
    <n v="0"/>
    <n v="0"/>
    <n v="2.5"/>
    <n v="4.25"/>
    <n v="2.75"/>
    <n v="3"/>
    <n v="3.125"/>
    <n v="62"/>
    <n v="-5"/>
    <n v="38"/>
    <n v="67"/>
    <n v="0.43283582089552236"/>
    <n v="65"/>
    <n v="-2"/>
    <n v="39"/>
    <n v="67"/>
    <n v="0.41791044776119401"/>
    <n v="70"/>
    <n v="-2"/>
    <n v="53"/>
    <n v="72"/>
    <n v="0.2638888888888889"/>
    <s v="."/>
    <s v="."/>
    <s v="."/>
    <e v="#VALUE!"/>
    <e v="#VALUE!"/>
    <n v="68.666666666666671"/>
    <n v="0.37154505251520176"/>
    <n v="1.5"/>
    <n v="85"/>
    <x v="5"/>
    <n v="0"/>
    <n v="0"/>
    <n v="0"/>
    <n v="0.5"/>
    <n v="0.5"/>
    <n v="0"/>
    <n v="0"/>
    <n v="3.5"/>
    <n v="0"/>
    <n v="0"/>
    <n v="1.7341040462427744E-2"/>
    <n v="1"/>
    <n v="3"/>
    <n v="0"/>
    <n v="29"/>
  </r>
  <r>
    <x v="47"/>
    <s v="N"/>
    <s v="."/>
    <s v="."/>
    <d v="2017-07-01T00:00:00"/>
    <x v="1"/>
    <n v="75"/>
    <n v="0"/>
    <n v="9"/>
    <n v="13"/>
    <n v="6"/>
    <n v="10"/>
    <n v="90.64"/>
    <n v="86.48"/>
    <n v="93.76"/>
    <n v="89.6"/>
    <n v="90.12"/>
    <n v="1"/>
    <n v="7"/>
    <n v="3"/>
    <n v="6"/>
    <s v="."/>
    <s v="."/>
    <n v="5"/>
    <n v="5"/>
    <n v="3"/>
    <n v="3"/>
    <n v="2"/>
    <n v="25"/>
    <n v="18"/>
    <n v="4"/>
    <n v="0"/>
    <n v="0"/>
    <n v="0"/>
    <n v="1"/>
    <n v="0"/>
    <n v="0"/>
    <n v="0"/>
    <n v="1"/>
    <n v="2"/>
    <n v="0"/>
    <n v="0"/>
    <n v="90"/>
    <n v="62"/>
    <n v="15"/>
    <n v="0"/>
    <n v="0"/>
    <n v="0"/>
    <n v="0"/>
    <n v="0"/>
    <n v="0"/>
    <n v="0"/>
    <n v="0"/>
    <n v="0"/>
    <n v="0"/>
    <n v="0"/>
    <n v="0.5"/>
    <n v="3"/>
    <n v="1.5"/>
    <n v="2.75"/>
    <n v="1.9375"/>
    <n v="62"/>
    <n v="-6"/>
    <n v="39"/>
    <n v="68"/>
    <n v="0.4264705882352941"/>
    <n v="60"/>
    <n v="-6"/>
    <n v="32"/>
    <n v="66"/>
    <n v="0.51515151515151514"/>
    <n v="70"/>
    <n v="-5"/>
    <n v="52"/>
    <n v="75"/>
    <n v="0.30666666666666664"/>
    <s v="."/>
    <s v="."/>
    <s v="."/>
    <e v="#VALUE!"/>
    <e v="#VALUE!"/>
    <n v="69.666666666666671"/>
    <n v="0.41609625668449196"/>
    <n v="0"/>
    <n v="37.5"/>
    <x v="5"/>
    <n v="17.5"/>
    <n v="0"/>
    <n v="0"/>
    <n v="7.5"/>
    <n v="7.5"/>
    <n v="1.5"/>
    <n v="1.5"/>
    <n v="0.5"/>
    <n v="0.03"/>
    <n v="0"/>
    <n v="0"/>
    <n v="7.8947368421052627E-2"/>
    <n v="3"/>
    <n v="0"/>
    <n v="152"/>
  </r>
  <r>
    <x v="47"/>
    <s v="E"/>
    <s v="."/>
    <s v="."/>
    <d v="2017-07-01T00:00:00"/>
    <x v="1"/>
    <n v="100"/>
    <n v="0"/>
    <n v="24"/>
    <n v="2"/>
    <n v="4"/>
    <n v="1"/>
    <n v="75.039999999999992"/>
    <n v="97.92"/>
    <n v="95.84"/>
    <n v="98.96"/>
    <n v="91.939999999999984"/>
    <n v="3"/>
    <n v="7"/>
    <n v="5"/>
    <n v="1"/>
    <s v="."/>
    <s v="."/>
    <n v="6"/>
    <n v="3"/>
    <n v="2"/>
    <n v="2"/>
    <n v="3"/>
    <n v="10"/>
    <n v="0"/>
    <n v="0"/>
    <n v="0"/>
    <n v="1"/>
    <n v="1"/>
    <n v="0"/>
    <n v="0"/>
    <n v="0"/>
    <n v="0"/>
    <n v="0"/>
    <n v="0"/>
    <n v="2"/>
    <n v="0"/>
    <n v="15"/>
    <n v="5"/>
    <n v="6"/>
    <n v="11"/>
    <n v="2"/>
    <n v="5"/>
    <n v="2"/>
    <n v="0"/>
    <n v="0"/>
    <n v="0"/>
    <n v="0"/>
    <n v="0"/>
    <n v="0"/>
    <n v="0"/>
    <n v="6"/>
    <n v="2.5"/>
    <n v="2.75"/>
    <n v="4.25"/>
    <n v="3.875"/>
    <n v="84"/>
    <n v="5"/>
    <n v="58"/>
    <n v="79"/>
    <n v="0.26582278481012656"/>
    <n v="80"/>
    <n v="-2"/>
    <n v="44"/>
    <n v="82"/>
    <n v="0.46341463414634149"/>
    <n v="80"/>
    <n v="-4"/>
    <n v="45"/>
    <n v="84"/>
    <n v="0.4642857142857143"/>
    <s v="."/>
    <s v="."/>
    <s v="."/>
    <e v="#VALUE!"/>
    <e v="#VALUE!"/>
    <n v="81.666666666666671"/>
    <n v="0.39784104441406082"/>
    <n v="1.5"/>
    <n v="37.5"/>
    <x v="2"/>
    <n v="0"/>
    <n v="0"/>
    <n v="0"/>
    <n v="17.5"/>
    <n v="1.5"/>
    <n v="0.5"/>
    <n v="0.5"/>
    <n v="1.5"/>
    <n v="0.01"/>
    <n v="0"/>
    <n v="3.8461538461538464E-2"/>
    <n v="1"/>
    <n v="2"/>
    <n v="13"/>
    <n v="20"/>
  </r>
  <r>
    <x v="47"/>
    <s v="S"/>
    <s v="."/>
    <s v="."/>
    <d v="2017-07-01T00:00:00"/>
    <x v="1"/>
    <n v="100"/>
    <n v="1"/>
    <n v="2"/>
    <n v="2"/>
    <n v="5"/>
    <n v="14"/>
    <n v="97.92"/>
    <n v="97.92"/>
    <n v="94.8"/>
    <n v="85.44"/>
    <n v="94.02"/>
    <n v="6"/>
    <n v="9"/>
    <n v="5"/>
    <n v="2"/>
    <s v="."/>
    <s v="."/>
    <n v="4"/>
    <n v="2"/>
    <n v="2"/>
    <n v="2"/>
    <n v="4"/>
    <n v="24"/>
    <n v="9"/>
    <n v="0"/>
    <n v="0"/>
    <n v="0"/>
    <n v="0"/>
    <n v="0"/>
    <n v="0"/>
    <n v="0"/>
    <n v="0"/>
    <n v="0"/>
    <n v="2"/>
    <n v="1"/>
    <n v="0"/>
    <n v="4"/>
    <n v="30"/>
    <n v="12"/>
    <n v="5"/>
    <n v="1"/>
    <n v="0"/>
    <n v="1"/>
    <n v="4"/>
    <n v="0"/>
    <n v="0"/>
    <n v="0"/>
    <n v="0"/>
    <n v="0"/>
    <n v="0"/>
    <n v="2.5"/>
    <n v="2.75"/>
    <n v="2"/>
    <n v="2"/>
    <n v="2.3125"/>
    <n v="72"/>
    <n v="-4"/>
    <n v="44"/>
    <n v="76"/>
    <n v="0.42105263157894735"/>
    <n v="77"/>
    <n v="-8"/>
    <n v="55"/>
    <n v="85"/>
    <n v="0.35294117647058826"/>
    <n v="74"/>
    <n v="-2"/>
    <n v="38"/>
    <n v="76"/>
    <n v="0.5"/>
    <s v="."/>
    <s v="."/>
    <s v="."/>
    <e v="#VALUE!"/>
    <e v="#VALUE!"/>
    <n v="79"/>
    <n v="0.42466460268317857"/>
    <n v="17.5"/>
    <n v="85"/>
    <x v="2"/>
    <n v="0.5"/>
    <n v="0"/>
    <n v="0"/>
    <n v="3.5"/>
    <n v="0.5"/>
    <n v="0.5"/>
    <n v="0.5"/>
    <n v="3.5"/>
    <n v="0.01"/>
    <n v="0"/>
    <n v="0.17073170731707318"/>
    <n v="0.9375"/>
    <n v="3"/>
    <n v="6"/>
    <n v="34"/>
  </r>
  <r>
    <x v="47"/>
    <s v="W"/>
    <s v="."/>
    <s v="."/>
    <d v="2017-07-01T00:00:00"/>
    <x v="1"/>
    <n v="90"/>
    <n v="1"/>
    <n v="2"/>
    <n v="6"/>
    <n v="9"/>
    <n v="2"/>
    <n v="97.92"/>
    <n v="93.76"/>
    <n v="90.64"/>
    <n v="97.92"/>
    <n v="95.06"/>
    <n v="6"/>
    <n v="8"/>
    <n v="4"/>
    <n v="1"/>
    <s v="."/>
    <s v="."/>
    <n v="4"/>
    <n v="4"/>
    <n v="3"/>
    <n v="3"/>
    <n v="4"/>
    <n v="5"/>
    <n v="2"/>
    <n v="0"/>
    <n v="0"/>
    <n v="0"/>
    <n v="1"/>
    <n v="0"/>
    <n v="0"/>
    <n v="0"/>
    <n v="0"/>
    <n v="1"/>
    <n v="1"/>
    <n v="2"/>
    <n v="0"/>
    <n v="6"/>
    <n v="20"/>
    <n v="13"/>
    <n v="3"/>
    <n v="6"/>
    <n v="7"/>
    <n v="3"/>
    <n v="1"/>
    <n v="0"/>
    <n v="0"/>
    <n v="0"/>
    <n v="0"/>
    <n v="0"/>
    <n v="0"/>
    <n v="2"/>
    <n v="2"/>
    <n v="3"/>
    <n v="0.5"/>
    <n v="1.875"/>
    <n v="80"/>
    <n v="-2"/>
    <n v="49"/>
    <n v="82"/>
    <n v="0.40243902439024393"/>
    <n v="78"/>
    <n v="-5"/>
    <n v="55"/>
    <n v="83"/>
    <n v="0.33734939759036142"/>
    <n v="60"/>
    <n v="-6"/>
    <n v="29"/>
    <n v="66"/>
    <n v="0.56060606060606055"/>
    <s v="."/>
    <s v="."/>
    <s v="."/>
    <e v="#VALUE!"/>
    <e v="#VALUE!"/>
    <n v="77"/>
    <n v="0.43346482752888865"/>
    <n v="17.5"/>
    <n v="62.5"/>
    <x v="6"/>
    <n v="0"/>
    <n v="0"/>
    <n v="0"/>
    <n v="3.5"/>
    <n v="3.5"/>
    <n v="1.5"/>
    <n v="1.5"/>
    <n v="3.5"/>
    <n v="0.03"/>
    <n v="0"/>
    <n v="0.21875"/>
    <n v="1"/>
    <n v="4"/>
    <n v="9"/>
    <n v="26"/>
  </r>
  <r>
    <x v="48"/>
    <s v="Center"/>
    <n v="33.959755370000003"/>
    <n v="-81.917800830000004"/>
    <d v="2017-06-26T00:00:00"/>
    <x v="1"/>
    <n v="35"/>
    <n v="0"/>
    <n v="22"/>
    <n v="19"/>
    <n v="65"/>
    <n v="78"/>
    <n v="77.12"/>
    <n v="80.239999999999995"/>
    <n v="32.399999999999991"/>
    <n v="18.879999999999995"/>
    <n v="52.16"/>
    <n v="4"/>
    <n v="6"/>
    <n v="3"/>
    <n v="1"/>
    <n v="8"/>
    <s v="."/>
    <n v="6"/>
    <n v="1"/>
    <n v="6"/>
    <n v="5"/>
    <n v="3"/>
    <n v="0"/>
    <n v="0"/>
    <n v="0"/>
    <n v="0"/>
    <n v="0"/>
    <n v="0"/>
    <n v="0"/>
    <n v="0"/>
    <n v="0"/>
    <n v="0"/>
    <n v="0"/>
    <n v="0"/>
    <n v="0"/>
    <n v="2"/>
    <n v="20"/>
    <n v="18"/>
    <n v="7"/>
    <n v="1"/>
    <n v="0"/>
    <n v="2"/>
    <n v="0"/>
    <n v="0"/>
    <n v="0"/>
    <n v="0"/>
    <n v="0"/>
    <n v="0"/>
    <n v="0"/>
    <n v="0"/>
    <n v="0"/>
    <n v="3"/>
    <n v="0.5"/>
    <n v="0"/>
    <n v="0.875"/>
    <n v="68"/>
    <n v="-4"/>
    <n v="38"/>
    <n v="72"/>
    <n v="0.47222222222222221"/>
    <n v="60"/>
    <n v="-4"/>
    <n v="24"/>
    <n v="64"/>
    <n v="0.625"/>
    <n v="66"/>
    <n v="-5"/>
    <n v="29"/>
    <n v="71"/>
    <n v="0.59154929577464788"/>
    <s v="."/>
    <s v="."/>
    <s v="."/>
    <e v="#VALUE!"/>
    <e v="#VALUE!"/>
    <n v="69"/>
    <n v="0.56292383933229007"/>
    <n v="3.5"/>
    <n v="17.5"/>
    <x v="5"/>
    <n v="0"/>
    <n v="62.5"/>
    <n v="0"/>
    <n v="17.5"/>
    <n v="0"/>
    <n v="17.5"/>
    <n v="7.5"/>
    <n v="1.5"/>
    <n v="0.25"/>
    <n v="0.625"/>
    <n v="0.16666666666666666"/>
    <n v="1"/>
    <n v="2"/>
    <n v="1"/>
    <n v="38"/>
  </r>
  <r>
    <x v="48"/>
    <s v="N"/>
    <s v="."/>
    <s v="."/>
    <d v="2017-06-26T00:00:00"/>
    <x v="1"/>
    <n v="55"/>
    <n v="0"/>
    <n v="25"/>
    <n v="62"/>
    <n v="15"/>
    <n v="18"/>
    <n v="74"/>
    <n v="35.519999999999996"/>
    <n v="84.4"/>
    <n v="81.28"/>
    <n v="68.800000000000011"/>
    <n v="2"/>
    <n v="5"/>
    <n v="6"/>
    <n v="1"/>
    <s v="."/>
    <s v="."/>
    <n v="6"/>
    <n v="1"/>
    <n v="6"/>
    <n v="7"/>
    <n v="5"/>
    <n v="0"/>
    <n v="0"/>
    <n v="0"/>
    <n v="0"/>
    <n v="0"/>
    <n v="0"/>
    <n v="0"/>
    <n v="0"/>
    <n v="0"/>
    <n v="0"/>
    <n v="0"/>
    <n v="0"/>
    <n v="0"/>
    <n v="2"/>
    <n v="60"/>
    <n v="43"/>
    <n v="30"/>
    <n v="3"/>
    <n v="0"/>
    <n v="0"/>
    <n v="0"/>
    <n v="0"/>
    <n v="0"/>
    <n v="0"/>
    <n v="0"/>
    <n v="0"/>
    <n v="0"/>
    <n v="0"/>
    <n v="2"/>
    <n v="2"/>
    <n v="0"/>
    <n v="0.5"/>
    <n v="1.125"/>
    <n v="62"/>
    <n v="-5"/>
    <n v="34"/>
    <n v="67"/>
    <n v="0.4925373134328358"/>
    <n v="76"/>
    <n v="0"/>
    <n v="45"/>
    <n v="76"/>
    <n v="0.40789473684210525"/>
    <n v="70"/>
    <n v="-2"/>
    <n v="38"/>
    <n v="72"/>
    <n v="0.47222222222222221"/>
    <s v="."/>
    <s v="."/>
    <s v="."/>
    <e v="#VALUE!"/>
    <e v="#VALUE!"/>
    <n v="71.666666666666671"/>
    <n v="0.45755142416572109"/>
    <n v="0.5"/>
    <n v="7.5"/>
    <x v="7"/>
    <n v="0"/>
    <n v="0"/>
    <n v="0"/>
    <n v="17.5"/>
    <n v="0"/>
    <n v="17.5"/>
    <n v="37.5"/>
    <n v="7.5"/>
    <n v="0.55000000000000004"/>
    <n v="0"/>
    <n v="6.25E-2"/>
    <n v="1"/>
    <n v="2"/>
    <n v="3"/>
    <n v="103"/>
  </r>
  <r>
    <x v="48"/>
    <s v="E"/>
    <s v="."/>
    <s v="."/>
    <d v="2017-06-26T00:00:00"/>
    <x v="1"/>
    <n v="40"/>
    <n v="0"/>
    <n v="32"/>
    <n v="64"/>
    <n v="70"/>
    <n v="62"/>
    <n v="66.72"/>
    <n v="33.44"/>
    <n v="27.200000000000003"/>
    <n v="35.519999999999996"/>
    <n v="40.72"/>
    <n v="1"/>
    <n v="6"/>
    <n v="3"/>
    <n v="1"/>
    <s v="."/>
    <s v="."/>
    <n v="5"/>
    <n v="1"/>
    <n v="6"/>
    <n v="9"/>
    <n v="1"/>
    <n v="0"/>
    <n v="0"/>
    <n v="0"/>
    <n v="0"/>
    <n v="0"/>
    <n v="0"/>
    <n v="0"/>
    <n v="0"/>
    <n v="0"/>
    <n v="0"/>
    <n v="0"/>
    <n v="1"/>
    <n v="2"/>
    <n v="0"/>
    <n v="18"/>
    <n v="20"/>
    <n v="12"/>
    <n v="0"/>
    <n v="0"/>
    <n v="0"/>
    <n v="0"/>
    <n v="0"/>
    <n v="0"/>
    <n v="0"/>
    <n v="0"/>
    <n v="0"/>
    <n v="0"/>
    <n v="0"/>
    <n v="0"/>
    <n v="2"/>
    <n v="0"/>
    <n v="0.75"/>
    <n v="0.6875"/>
    <n v="66"/>
    <n v="-3"/>
    <n v="32"/>
    <n v="69"/>
    <n v="0.53623188405797106"/>
    <n v="70"/>
    <n v="0"/>
    <n v="40"/>
    <n v="70"/>
    <n v="0.42857142857142855"/>
    <n v="68"/>
    <n v="0"/>
    <n v="37"/>
    <n v="68"/>
    <n v="0.45588235294117646"/>
    <s v="."/>
    <s v="."/>
    <s v="."/>
    <e v="#VALUE!"/>
    <e v="#VALUE!"/>
    <n v="69"/>
    <n v="0.47356188852352532"/>
    <n v="0"/>
    <n v="17.5"/>
    <x v="5"/>
    <n v="0"/>
    <n v="0"/>
    <n v="0"/>
    <n v="7.5"/>
    <n v="0"/>
    <n v="17.5"/>
    <n v="85"/>
    <n v="0"/>
    <n v="1.0249999999999999"/>
    <n v="0"/>
    <n v="0"/>
    <n v="1"/>
    <n v="3"/>
    <n v="0"/>
    <n v="38"/>
  </r>
  <r>
    <x v="48"/>
    <s v="S"/>
    <s v="."/>
    <s v="."/>
    <d v="2017-06-26T00:00:00"/>
    <x v="1"/>
    <n v="50"/>
    <n v="0"/>
    <n v="24"/>
    <n v="20"/>
    <n v="32"/>
    <n v="19"/>
    <n v="75.039999999999992"/>
    <n v="79.2"/>
    <n v="66.72"/>
    <n v="80.239999999999995"/>
    <n v="75.3"/>
    <n v="1"/>
    <n v="6"/>
    <n v="2"/>
    <n v="1"/>
    <n v="7"/>
    <s v="."/>
    <n v="5"/>
    <n v="1"/>
    <n v="6"/>
    <n v="7"/>
    <n v="1"/>
    <n v="0"/>
    <n v="0"/>
    <n v="0"/>
    <n v="0"/>
    <n v="0"/>
    <n v="0"/>
    <n v="0"/>
    <n v="0"/>
    <n v="0"/>
    <n v="0"/>
    <n v="0"/>
    <n v="0"/>
    <n v="3"/>
    <n v="0"/>
    <n v="16"/>
    <n v="12"/>
    <n v="3"/>
    <n v="0"/>
    <n v="0"/>
    <n v="0"/>
    <n v="0"/>
    <n v="0"/>
    <n v="0"/>
    <n v="0"/>
    <n v="0"/>
    <n v="0"/>
    <n v="0"/>
    <n v="0"/>
    <n v="0"/>
    <n v="0"/>
    <n v="0.5"/>
    <n v="0"/>
    <n v="0.125"/>
    <n v="60"/>
    <n v="0"/>
    <n v="26"/>
    <n v="60"/>
    <n v="0.56666666666666665"/>
    <n v="63"/>
    <n v="0"/>
    <n v="36"/>
    <n v="63"/>
    <n v="0.42857142857142855"/>
    <n v="62"/>
    <n v="2"/>
    <n v="30"/>
    <n v="60"/>
    <n v="0.5"/>
    <n v="68"/>
    <n v="0"/>
    <n v="25"/>
    <n v="68"/>
    <n v="0.63235294117647056"/>
    <n v="62.75"/>
    <n v="0.53189775910364145"/>
    <n v="0"/>
    <n v="17.5"/>
    <x v="4"/>
    <n v="0"/>
    <n v="37.5"/>
    <n v="0"/>
    <n v="7.5"/>
    <n v="0"/>
    <n v="17.5"/>
    <n v="37.5"/>
    <n v="0"/>
    <n v="0.55000000000000004"/>
    <n v="0.375"/>
    <n v="0"/>
    <n v="1"/>
    <n v="3"/>
    <n v="0"/>
    <n v="28"/>
  </r>
  <r>
    <x v="48"/>
    <s v="W"/>
    <s v="."/>
    <s v="."/>
    <d v="2017-06-26T00:00:00"/>
    <x v="1"/>
    <n v="30"/>
    <n v="0"/>
    <n v="30"/>
    <n v="28"/>
    <n v="91"/>
    <n v="78"/>
    <n v="68.8"/>
    <n v="70.88"/>
    <n v="5.3599999999999994"/>
    <n v="18.879999999999995"/>
    <n v="40.980000000000004"/>
    <n v="3"/>
    <n v="6"/>
    <n v="6"/>
    <n v="1"/>
    <n v="5"/>
    <s v="."/>
    <n v="6"/>
    <n v="1"/>
    <n v="6"/>
    <n v="6"/>
    <n v="2"/>
    <n v="1"/>
    <n v="0"/>
    <n v="0"/>
    <n v="0"/>
    <n v="0"/>
    <n v="0"/>
    <n v="0"/>
    <n v="0"/>
    <n v="0"/>
    <n v="0"/>
    <n v="0"/>
    <n v="0"/>
    <n v="1"/>
    <n v="0"/>
    <n v="56"/>
    <n v="45"/>
    <n v="26"/>
    <n v="2"/>
    <n v="1"/>
    <n v="1"/>
    <n v="0"/>
    <n v="0"/>
    <n v="0"/>
    <n v="0"/>
    <n v="0"/>
    <n v="0"/>
    <n v="0"/>
    <n v="0"/>
    <n v="1"/>
    <n v="1.5"/>
    <n v="0.75"/>
    <n v="0"/>
    <n v="0.8125"/>
    <n v="65"/>
    <n v="0"/>
    <n v="38"/>
    <n v="65"/>
    <n v="0.41538461538461541"/>
    <n v="64"/>
    <n v="-3"/>
    <n v="37"/>
    <n v="67"/>
    <n v="0.44776119402985076"/>
    <n v="65"/>
    <n v="-4"/>
    <n v="32"/>
    <n v="69"/>
    <n v="0.53623188405797106"/>
    <s v="."/>
    <s v="."/>
    <s v="."/>
    <e v="#VALUE!"/>
    <e v="#VALUE!"/>
    <n v="67"/>
    <n v="0.46645923115747906"/>
    <n v="1.5"/>
    <n v="17.5"/>
    <x v="7"/>
    <n v="0"/>
    <n v="7.5"/>
    <n v="0"/>
    <n v="17.5"/>
    <n v="0"/>
    <n v="17.5"/>
    <n v="17.5"/>
    <n v="0.5"/>
    <n v="0.35"/>
    <n v="7.4999999999999997E-2"/>
    <n v="7.8947368421052627E-2"/>
    <n v="1"/>
    <n v="1"/>
    <n v="3"/>
    <n v="101"/>
  </r>
  <r>
    <x v="49"/>
    <s v="Center"/>
    <n v="33.968055800000002"/>
    <n v="-81.923578469999995"/>
    <d v="2017-06-26T00:00:00"/>
    <x v="1"/>
    <n v="45"/>
    <n v="0"/>
    <n v="26"/>
    <n v="28"/>
    <n v="18"/>
    <n v="23"/>
    <n v="72.960000000000008"/>
    <n v="70.88"/>
    <n v="81.28"/>
    <n v="76.08"/>
    <n v="75.3"/>
    <n v="1"/>
    <n v="7"/>
    <n v="3"/>
    <n v="1"/>
    <s v="."/>
    <s v="."/>
    <n v="6"/>
    <n v="1"/>
    <n v="5"/>
    <n v="9"/>
    <n v="1"/>
    <n v="2"/>
    <n v="0"/>
    <n v="0"/>
    <n v="0"/>
    <n v="0"/>
    <n v="0"/>
    <n v="0"/>
    <n v="0"/>
    <n v="0"/>
    <n v="0"/>
    <n v="0"/>
    <n v="2"/>
    <n v="0"/>
    <n v="1"/>
    <n v="20"/>
    <n v="7"/>
    <n v="2"/>
    <n v="3"/>
    <n v="0"/>
    <n v="0"/>
    <n v="0"/>
    <n v="0"/>
    <n v="0"/>
    <n v="0"/>
    <n v="0"/>
    <n v="0"/>
    <n v="0"/>
    <n v="0"/>
    <n v="0"/>
    <n v="0"/>
    <n v="0.5"/>
    <n v="0"/>
    <n v="0.125"/>
    <n v="62"/>
    <n v="-7"/>
    <n v="24"/>
    <n v="69"/>
    <n v="0.65217391304347827"/>
    <n v="64"/>
    <n v="-7"/>
    <n v="25"/>
    <n v="71"/>
    <n v="0.647887323943662"/>
    <n v="65"/>
    <n v="-3"/>
    <n v="26"/>
    <n v="68"/>
    <n v="0.61764705882352944"/>
    <s v="."/>
    <s v="."/>
    <s v="."/>
    <e v="#VALUE!"/>
    <e v="#VALUE!"/>
    <n v="69.333333333333329"/>
    <n v="0.63923609860355657"/>
    <n v="0"/>
    <n v="37.5"/>
    <x v="5"/>
    <n v="0"/>
    <n v="0"/>
    <n v="0"/>
    <n v="17.5"/>
    <n v="0"/>
    <n v="7.5"/>
    <n v="85"/>
    <n v="0"/>
    <n v="0.92500000000000004"/>
    <n v="0"/>
    <n v="0"/>
    <n v="1"/>
    <n v="3"/>
    <n v="3"/>
    <n v="27"/>
  </r>
  <r>
    <x v="49"/>
    <s v="N"/>
    <s v="."/>
    <s v="."/>
    <d v="2017-06-26T00:00:00"/>
    <x v="1"/>
    <n v="40"/>
    <n v="0"/>
    <n v="56"/>
    <n v="18"/>
    <n v="68"/>
    <n v="17"/>
    <n v="41.76"/>
    <n v="81.28"/>
    <n v="29.28"/>
    <n v="82.32"/>
    <n v="58.66"/>
    <n v="5"/>
    <n v="6"/>
    <n v="3"/>
    <n v="1"/>
    <s v="."/>
    <s v="."/>
    <n v="6"/>
    <n v="1"/>
    <n v="5"/>
    <n v="9"/>
    <n v="1"/>
    <n v="8"/>
    <n v="3"/>
    <n v="0"/>
    <n v="0"/>
    <n v="0"/>
    <n v="0"/>
    <n v="0"/>
    <n v="0"/>
    <n v="0"/>
    <n v="0"/>
    <n v="0"/>
    <n v="1"/>
    <n v="0"/>
    <n v="0"/>
    <n v="45"/>
    <n v="8"/>
    <n v="1"/>
    <n v="0"/>
    <n v="0"/>
    <n v="0"/>
    <n v="3"/>
    <n v="0"/>
    <n v="0"/>
    <n v="0"/>
    <n v="0"/>
    <n v="0"/>
    <n v="0"/>
    <n v="0"/>
    <n v="1"/>
    <n v="0"/>
    <n v="0.5"/>
    <n v="0.5"/>
    <n v="0.5"/>
    <n v="75"/>
    <n v="5"/>
    <n v="49"/>
    <n v="70"/>
    <n v="0.3"/>
    <n v="51"/>
    <n v="-3"/>
    <n v="27"/>
    <n v="54"/>
    <n v="0.5"/>
    <n v="76"/>
    <n v="1"/>
    <n v="35"/>
    <n v="75"/>
    <n v="0.53333333333333333"/>
    <s v="."/>
    <s v="."/>
    <s v="."/>
    <e v="#VALUE!"/>
    <e v="#VALUE!"/>
    <n v="66.333333333333329"/>
    <n v="0.44444444444444448"/>
    <n v="7.5"/>
    <n v="17.5"/>
    <x v="5"/>
    <n v="0"/>
    <n v="0"/>
    <n v="0"/>
    <n v="17.5"/>
    <n v="0"/>
    <n v="7.5"/>
    <n v="85"/>
    <n v="0"/>
    <n v="0.92500000000000004"/>
    <n v="0"/>
    <n v="0.3"/>
    <n v="1"/>
    <n v="1"/>
    <n v="0"/>
    <n v="53"/>
  </r>
  <r>
    <x v="49"/>
    <s v="E"/>
    <s v="."/>
    <s v="."/>
    <d v="2017-06-26T00:00:00"/>
    <x v="1"/>
    <n v="40"/>
    <n v="0"/>
    <n v="70"/>
    <n v="12"/>
    <n v="67"/>
    <n v="12"/>
    <n v="27.200000000000003"/>
    <n v="87.52"/>
    <n v="30.319999999999993"/>
    <n v="87.52"/>
    <n v="58.14"/>
    <n v="1"/>
    <n v="6"/>
    <n v="5"/>
    <n v="1"/>
    <s v="."/>
    <s v="."/>
    <n v="7"/>
    <n v="1"/>
    <n v="5"/>
    <n v="9"/>
    <n v="1"/>
    <n v="0"/>
    <n v="0"/>
    <n v="0"/>
    <n v="0"/>
    <n v="0"/>
    <n v="0"/>
    <n v="0"/>
    <n v="0"/>
    <n v="0"/>
    <n v="0"/>
    <n v="0"/>
    <n v="1"/>
    <n v="1"/>
    <n v="0"/>
    <n v="48"/>
    <n v="25"/>
    <n v="12"/>
    <n v="1"/>
    <n v="0"/>
    <n v="0"/>
    <n v="0"/>
    <n v="0"/>
    <n v="0"/>
    <n v="0"/>
    <n v="0"/>
    <n v="0"/>
    <n v="0"/>
    <n v="0"/>
    <n v="0"/>
    <n v="0"/>
    <n v="0.5"/>
    <n v="0.75"/>
    <n v="0.3125"/>
    <n v="65"/>
    <n v="-3"/>
    <n v="34"/>
    <n v="68"/>
    <n v="0.5"/>
    <n v="62"/>
    <n v="-5"/>
    <n v="36"/>
    <n v="67"/>
    <n v="0.46268656716417911"/>
    <n v="56"/>
    <n v="-7"/>
    <n v="29"/>
    <n v="63"/>
    <n v="0.53968253968253965"/>
    <s v="."/>
    <s v="."/>
    <s v="."/>
    <e v="#VALUE!"/>
    <e v="#VALUE!"/>
    <n v="66"/>
    <n v="0.50078970228223962"/>
    <n v="0"/>
    <n v="17.5"/>
    <x v="2"/>
    <n v="0"/>
    <n v="0"/>
    <n v="0"/>
    <n v="37.5"/>
    <n v="0"/>
    <n v="7.5"/>
    <n v="85"/>
    <n v="0"/>
    <n v="0.92500000000000004"/>
    <n v="0"/>
    <n v="0"/>
    <n v="1"/>
    <n v="2"/>
    <n v="1"/>
    <n v="73"/>
  </r>
  <r>
    <x v="49"/>
    <s v="S"/>
    <s v="."/>
    <s v="."/>
    <d v="2017-06-26T00:00:00"/>
    <x v="1"/>
    <n v="35"/>
    <n v="0"/>
    <n v="6"/>
    <n v="21"/>
    <n v="50"/>
    <n v="23"/>
    <n v="93.76"/>
    <n v="78.16"/>
    <n v="48"/>
    <n v="76.08"/>
    <n v="74"/>
    <n v="1"/>
    <n v="7"/>
    <n v="2"/>
    <n v="1"/>
    <s v="."/>
    <s v="."/>
    <n v="5"/>
    <n v="1"/>
    <n v="2"/>
    <n v="9"/>
    <n v="1"/>
    <n v="0"/>
    <n v="0"/>
    <n v="0"/>
    <n v="0"/>
    <n v="0"/>
    <n v="0"/>
    <n v="0"/>
    <n v="0"/>
    <n v="0"/>
    <n v="0"/>
    <n v="0"/>
    <n v="0"/>
    <n v="1"/>
    <n v="2"/>
    <n v="48"/>
    <n v="12"/>
    <n v="1"/>
    <n v="0"/>
    <n v="0"/>
    <n v="0"/>
    <n v="0"/>
    <n v="0"/>
    <n v="0"/>
    <n v="0"/>
    <n v="0"/>
    <n v="0"/>
    <n v="0"/>
    <n v="0"/>
    <n v="0"/>
    <n v="0"/>
    <n v="0.75"/>
    <s v="."/>
    <n v="0.25"/>
    <n v="64"/>
    <n v="-6"/>
    <n v="30"/>
    <n v="70"/>
    <n v="0.5714285714285714"/>
    <n v="60"/>
    <n v="-4"/>
    <n v="35"/>
    <n v="64"/>
    <n v="0.453125"/>
    <n v="62"/>
    <n v="-5"/>
    <n v="34"/>
    <n v="67"/>
    <n v="0.4925373134328358"/>
    <s v="."/>
    <s v="."/>
    <s v="."/>
    <e v="#VALUE!"/>
    <e v="#VALUE!"/>
    <n v="67"/>
    <n v="0.50569696162046907"/>
    <n v="0"/>
    <n v="37.5"/>
    <x v="4"/>
    <n v="0"/>
    <n v="0"/>
    <n v="0"/>
    <n v="7.5"/>
    <n v="0"/>
    <n v="0.5"/>
    <n v="85"/>
    <n v="0"/>
    <n v="0.85499999999999998"/>
    <n v="0"/>
    <n v="0"/>
    <n v="1"/>
    <n v="3"/>
    <n v="0"/>
    <n v="60"/>
  </r>
  <r>
    <x v="49"/>
    <s v="W"/>
    <s v="."/>
    <s v="."/>
    <d v="2017-06-26T00:00:00"/>
    <x v="1"/>
    <n v="30"/>
    <n v="0"/>
    <n v="34"/>
    <n v="48"/>
    <n v="17"/>
    <n v="19"/>
    <n v="64.64"/>
    <n v="50.08"/>
    <n v="82.32"/>
    <n v="80.239999999999995"/>
    <n v="69.319999999999993"/>
    <n v="1"/>
    <n v="6"/>
    <n v="5"/>
    <n v="1"/>
    <s v="."/>
    <s v="."/>
    <n v="6"/>
    <n v="2"/>
    <n v="3"/>
    <n v="7"/>
    <n v="5"/>
    <n v="3"/>
    <n v="0"/>
    <n v="0"/>
    <n v="0"/>
    <n v="0"/>
    <n v="0"/>
    <n v="0"/>
    <n v="0"/>
    <n v="0"/>
    <n v="0"/>
    <n v="0"/>
    <n v="0"/>
    <n v="1"/>
    <n v="1"/>
    <n v="34"/>
    <n v="3"/>
    <n v="0"/>
    <n v="0"/>
    <n v="0"/>
    <n v="0"/>
    <n v="0"/>
    <n v="0"/>
    <n v="0"/>
    <n v="0"/>
    <n v="0"/>
    <n v="0"/>
    <n v="0"/>
    <n v="0"/>
    <n v="0"/>
    <n v="0"/>
    <n v="0.5"/>
    <n v="1"/>
    <n v="0.375"/>
    <n v="72"/>
    <n v="4"/>
    <n v="36"/>
    <n v="68"/>
    <n v="0.47058823529411764"/>
    <n v="68"/>
    <n v="5"/>
    <n v="38"/>
    <n v="63"/>
    <n v="0.3968253968253968"/>
    <n v="65"/>
    <n v="0"/>
    <n v="35"/>
    <n v="65"/>
    <n v="0.46153846153846156"/>
    <m/>
    <m/>
    <m/>
    <n v="0"/>
    <e v="#DIV/0!"/>
    <n v="65.333333333333329"/>
    <n v="0.44298403121932539"/>
    <n v="0"/>
    <n v="17.5"/>
    <x v="2"/>
    <n v="0"/>
    <n v="0"/>
    <n v="0"/>
    <n v="17.5"/>
    <n v="0.5"/>
    <n v="1.5"/>
    <n v="37.5"/>
    <n v="7.5"/>
    <n v="0.39"/>
    <n v="0"/>
    <n v="0"/>
    <n v="1"/>
    <n v="2"/>
    <n v="0"/>
    <n v="37"/>
  </r>
  <r>
    <x v="50"/>
    <s v="Center"/>
    <n v="33.97196847"/>
    <n v="-81.918856360000007"/>
    <d v="2017-06-26T00:00:00"/>
    <x v="2"/>
    <n v="100"/>
    <n v="0"/>
    <n v="28"/>
    <n v="4"/>
    <n v="3"/>
    <n v="8"/>
    <n v="70.88"/>
    <n v="95.84"/>
    <n v="96.88"/>
    <n v="91.68"/>
    <n v="88.820000000000007"/>
    <n v="3"/>
    <n v="9"/>
    <n v="6"/>
    <n v="2"/>
    <s v="."/>
    <s v="."/>
    <n v="6"/>
    <n v="4"/>
    <n v="5"/>
    <n v="6"/>
    <n v="1"/>
    <n v="9"/>
    <n v="2"/>
    <n v="7"/>
    <n v="0"/>
    <n v="0"/>
    <n v="0"/>
    <n v="0"/>
    <n v="0"/>
    <n v="2"/>
    <n v="5"/>
    <n v="0"/>
    <n v="0"/>
    <n v="0"/>
    <n v="0"/>
    <n v="38"/>
    <n v="15"/>
    <n v="29"/>
    <n v="5"/>
    <n v="4"/>
    <n v="0"/>
    <n v="2"/>
    <n v="0"/>
    <n v="0"/>
    <n v="0"/>
    <n v="0"/>
    <n v="0"/>
    <n v="0"/>
    <n v="0"/>
    <n v="0.75"/>
    <n v="0.5"/>
    <n v="2"/>
    <n v="1"/>
    <n v="1.0625"/>
    <n v="46"/>
    <n v="-8"/>
    <n v="15"/>
    <n v="54"/>
    <n v="0.72222222222222221"/>
    <n v="45"/>
    <n v="-10"/>
    <n v="15"/>
    <n v="55"/>
    <n v="0.72727272727272729"/>
    <n v="52"/>
    <n v="-5"/>
    <n v="25"/>
    <n v="57"/>
    <n v="0.56140350877192979"/>
    <s v="."/>
    <s v="."/>
    <s v="."/>
    <e v="#VALUE!"/>
    <e v="#VALUE!"/>
    <n v="55.333333333333336"/>
    <n v="0.67029948608895973"/>
    <n v="1.5"/>
    <n v="85"/>
    <x v="7"/>
    <n v="0.5"/>
    <n v="0"/>
    <n v="0"/>
    <n v="17.5"/>
    <n v="3.5"/>
    <n v="7.5"/>
    <n v="17.5"/>
    <n v="0"/>
    <n v="0.25"/>
    <n v="0"/>
    <n v="1.7341040462427744E-2"/>
    <n v="0.97222222222222221"/>
    <n v="5"/>
    <n v="9"/>
    <n v="53"/>
  </r>
  <r>
    <x v="50"/>
    <s v="N"/>
    <s v="."/>
    <s v="."/>
    <d v="2017-06-26T00:00:00"/>
    <x v="2"/>
    <n v="60"/>
    <n v="0"/>
    <n v="14"/>
    <n v="19"/>
    <n v="4"/>
    <n v="12"/>
    <n v="85.44"/>
    <n v="80.239999999999995"/>
    <n v="95.84"/>
    <n v="87.52"/>
    <n v="87.259999999999991"/>
    <n v="4"/>
    <n v="7"/>
    <n v="5"/>
    <n v="1"/>
    <s v="."/>
    <s v="."/>
    <n v="6"/>
    <n v="1"/>
    <n v="6"/>
    <n v="7"/>
    <n v="4"/>
    <n v="3"/>
    <n v="0"/>
    <n v="0"/>
    <n v="0"/>
    <n v="0"/>
    <n v="0"/>
    <n v="0"/>
    <n v="1"/>
    <n v="3"/>
    <n v="0"/>
    <n v="0"/>
    <n v="0"/>
    <n v="0"/>
    <n v="0"/>
    <n v="20"/>
    <n v="5"/>
    <n v="4"/>
    <n v="1"/>
    <n v="2"/>
    <n v="4"/>
    <n v="1"/>
    <n v="0"/>
    <n v="0"/>
    <n v="0"/>
    <n v="0"/>
    <n v="0"/>
    <n v="0"/>
    <n v="0"/>
    <n v="0"/>
    <n v="0.5"/>
    <n v="0.5"/>
    <s v="."/>
    <n v="0.33333333333333331"/>
    <n v="46"/>
    <n v="-6"/>
    <n v="14"/>
    <n v="52"/>
    <n v="0.73076923076923073"/>
    <n v="47"/>
    <n v="-7"/>
    <n v="17"/>
    <n v="54"/>
    <n v="0.68518518518518523"/>
    <n v="41"/>
    <n v="-8"/>
    <n v="15"/>
    <n v="49"/>
    <n v="0.69387755102040816"/>
    <s v="."/>
    <s v="."/>
    <s v="."/>
    <e v="#VALUE!"/>
    <e v="#VALUE!"/>
    <n v="51.666666666666664"/>
    <n v="0.70327732232494133"/>
    <n v="3.5"/>
    <n v="37.5"/>
    <x v="2"/>
    <n v="0"/>
    <n v="0"/>
    <n v="0"/>
    <n v="17.5"/>
    <n v="0"/>
    <n v="17.5"/>
    <n v="37.5"/>
    <n v="3.5"/>
    <n v="0.55000000000000004"/>
    <n v="0"/>
    <n v="8.5365853658536592E-2"/>
    <n v="1"/>
    <n v="0"/>
    <n v="3"/>
    <n v="25"/>
  </r>
  <r>
    <x v="50"/>
    <s v="E"/>
    <s v="."/>
    <s v="."/>
    <d v="2017-06-26T00:00:00"/>
    <x v="2"/>
    <n v="70"/>
    <n v="0"/>
    <n v="4"/>
    <n v="15"/>
    <n v="23"/>
    <n v="8"/>
    <n v="95.84"/>
    <n v="84.4"/>
    <n v="76.08"/>
    <n v="91.68"/>
    <n v="87"/>
    <n v="5"/>
    <n v="8"/>
    <n v="5"/>
    <n v="1"/>
    <s v="."/>
    <s v="."/>
    <n v="6"/>
    <n v="2"/>
    <n v="5"/>
    <n v="7"/>
    <n v="5"/>
    <n v="4"/>
    <n v="0"/>
    <n v="1"/>
    <n v="0"/>
    <n v="0"/>
    <n v="0"/>
    <n v="0"/>
    <n v="2"/>
    <n v="3"/>
    <n v="1"/>
    <n v="1"/>
    <n v="0"/>
    <n v="0"/>
    <n v="0"/>
    <n v="20"/>
    <n v="15"/>
    <n v="6"/>
    <n v="10"/>
    <n v="5"/>
    <n v="1"/>
    <n v="2"/>
    <n v="1"/>
    <n v="0"/>
    <n v="0"/>
    <n v="0"/>
    <n v="0"/>
    <n v="0"/>
    <n v="0"/>
    <n v="0"/>
    <n v="0"/>
    <n v="1"/>
    <n v="0.75"/>
    <n v="0.4375"/>
    <n v="51"/>
    <n v="-5"/>
    <n v="26"/>
    <n v="56"/>
    <n v="0.5357142857142857"/>
    <n v="56"/>
    <n v="-5"/>
    <n v="24"/>
    <n v="61"/>
    <n v="0.60655737704918034"/>
    <n v="43"/>
    <n v="-6"/>
    <n v="10"/>
    <n v="49"/>
    <n v="0.79591836734693877"/>
    <s v="."/>
    <s v="."/>
    <s v="."/>
    <e v="#VALUE!"/>
    <e v="#VALUE!"/>
    <n v="55.333333333333336"/>
    <n v="0.64606334337013493"/>
    <n v="7.5"/>
    <n v="62.5"/>
    <x v="2"/>
    <n v="0"/>
    <n v="0"/>
    <n v="0"/>
    <n v="17.5"/>
    <n v="0.5"/>
    <n v="7.5"/>
    <n v="37.5"/>
    <n v="7.5"/>
    <n v="0.45"/>
    <n v="0"/>
    <n v="0.10714285714285714"/>
    <n v="1"/>
    <n v="2"/>
    <n v="15"/>
    <n v="35"/>
  </r>
  <r>
    <x v="50"/>
    <s v="S"/>
    <s v="."/>
    <s v="."/>
    <d v="2017-06-26T00:00:00"/>
    <x v="2"/>
    <n v="50"/>
    <n v="0"/>
    <n v="1"/>
    <n v="6"/>
    <n v="10"/>
    <n v="30"/>
    <n v="98.96"/>
    <n v="93.76"/>
    <n v="89.6"/>
    <n v="68.8"/>
    <n v="87.78"/>
    <n v="4"/>
    <n v="7"/>
    <n v="6"/>
    <n v="1"/>
    <n v="5"/>
    <s v="."/>
    <n v="6"/>
    <n v="2"/>
    <n v="7"/>
    <n v="6"/>
    <n v="3"/>
    <n v="26"/>
    <n v="2"/>
    <n v="0"/>
    <n v="0"/>
    <n v="0"/>
    <n v="0"/>
    <n v="3"/>
    <n v="4"/>
    <n v="1"/>
    <n v="0"/>
    <n v="0"/>
    <n v="0"/>
    <n v="0"/>
    <n v="0"/>
    <n v="42"/>
    <n v="22"/>
    <n v="3"/>
    <n v="10"/>
    <n v="2"/>
    <n v="3"/>
    <n v="1"/>
    <n v="0"/>
    <n v="0"/>
    <n v="0"/>
    <n v="0"/>
    <n v="0"/>
    <n v="0"/>
    <n v="0"/>
    <n v="2"/>
    <n v="2"/>
    <n v="1"/>
    <n v="1.5"/>
    <n v="1.625"/>
    <n v="55"/>
    <n v="-5"/>
    <n v="30"/>
    <n v="60"/>
    <n v="0.5"/>
    <n v="54"/>
    <n v="-2"/>
    <n v="28"/>
    <n v="56"/>
    <n v="0.5"/>
    <n v="45"/>
    <n v="0"/>
    <n v="15"/>
    <n v="45"/>
    <n v="0.66666666666666663"/>
    <s v="."/>
    <s v="."/>
    <s v="."/>
    <e v="#VALUE!"/>
    <e v="#VALUE!"/>
    <n v="53.666666666666664"/>
    <n v="0.55555555555555547"/>
    <n v="3.5"/>
    <n v="37.5"/>
    <x v="7"/>
    <n v="0"/>
    <n v="7.5"/>
    <n v="0"/>
    <n v="17.5"/>
    <n v="0.5"/>
    <n v="37.5"/>
    <n v="17.5"/>
    <n v="1.5"/>
    <n v="0.55000000000000004"/>
    <n v="7.4999999999999997E-2"/>
    <n v="8.5365853658536592E-2"/>
    <n v="1"/>
    <n v="0"/>
    <n v="12"/>
    <n v="64"/>
  </r>
  <r>
    <x v="50"/>
    <s v="W"/>
    <s v="."/>
    <s v="."/>
    <d v="2017-06-26T00:00:00"/>
    <x v="2"/>
    <n v="85"/>
    <n v="0"/>
    <n v="1"/>
    <n v="3"/>
    <n v="4"/>
    <n v="3"/>
    <n v="98.96"/>
    <n v="96.88"/>
    <n v="95.84"/>
    <n v="96.88"/>
    <n v="97.139999999999986"/>
    <n v="1"/>
    <n v="9"/>
    <n v="4"/>
    <n v="1"/>
    <s v="."/>
    <s v="."/>
    <n v="6"/>
    <n v="2"/>
    <n v="5"/>
    <n v="7"/>
    <n v="5"/>
    <n v="0"/>
    <n v="0"/>
    <n v="0"/>
    <n v="0"/>
    <n v="0"/>
    <n v="0"/>
    <n v="3"/>
    <n v="1"/>
    <n v="2"/>
    <n v="1"/>
    <n v="1"/>
    <n v="0"/>
    <n v="0"/>
    <n v="0"/>
    <n v="37"/>
    <n v="9"/>
    <n v="6"/>
    <n v="4"/>
    <n v="6"/>
    <n v="2"/>
    <n v="0"/>
    <n v="0"/>
    <n v="0"/>
    <n v="0"/>
    <n v="0"/>
    <n v="0"/>
    <n v="0"/>
    <n v="0"/>
    <n v="2.5"/>
    <n v="2"/>
    <n v="1"/>
    <n v="2"/>
    <n v="1.875"/>
    <n v="52"/>
    <n v="-5"/>
    <n v="18"/>
    <n v="57"/>
    <n v="0.68421052631578949"/>
    <n v="55"/>
    <n v="-3"/>
    <n v="24"/>
    <n v="58"/>
    <n v="0.58620689655172409"/>
    <n v="54"/>
    <n v="0"/>
    <n v="22"/>
    <n v="54"/>
    <n v="0.59259259259259256"/>
    <s v="."/>
    <s v="."/>
    <s v="."/>
    <e v="#VALUE!"/>
    <e v="#VALUE!"/>
    <n v="56.333333333333336"/>
    <n v="0.62100333848670208"/>
    <n v="0"/>
    <n v="85"/>
    <x v="6"/>
    <n v="0"/>
    <n v="0"/>
    <n v="0"/>
    <n v="17.5"/>
    <n v="0.5"/>
    <n v="7.5"/>
    <n v="37.5"/>
    <n v="7.5"/>
    <n v="0.45"/>
    <n v="0"/>
    <n v="0"/>
    <n v="1"/>
    <n v="2"/>
    <n v="10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R8" firstHeaderRow="0" firstDataRow="1" firstDataCol="1"/>
  <pivotFields count="101">
    <pivotField subtotalTop="0" showAll="0"/>
    <pivotField subtotalTop="0" showAll="0"/>
    <pivotField subtotalTop="0" showAll="0"/>
    <pivotField subtotalTop="0" showAll="0"/>
    <pivotField numFmtId="14" subtotalTop="0" showAll="0"/>
    <pivotField axis="axisRow" subtotalTop="0" showAll="0">
      <items count="5">
        <item x="3"/>
        <item x="0"/>
        <item x="2"/>
        <item x="1"/>
        <item t="default"/>
      </items>
    </pivotField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dataField="1" subtotalTop="0" showAll="0">
      <items count="11">
        <item x="3"/>
        <item x="4"/>
        <item x="5"/>
        <item x="6"/>
        <item x="2"/>
        <item x="7"/>
        <item x="1"/>
        <item x="9"/>
        <item x="0"/>
        <item x="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Average of BA" fld="6" subtotal="average" baseField="1" baseItem="0"/>
    <dataField name="Average of Avg_ccover" fld="16" subtotal="average" baseField="5" baseItem="0"/>
    <dataField name="Min of BA" fld="6" subtotal="min" baseField="1" baseItem="0"/>
    <dataField name="Max of BA" fld="6" subtotal="max" baseField="1" baseItem="0"/>
    <dataField name="Average of No_snags" fld="7" subtotal="average" baseField="5" baseItem="0"/>
    <dataField name="Average of %Herb_ForbGrass_comb" fld="94" subtotal="average" baseField="5" baseItem="0"/>
    <dataField name="Average of %Shrub_ForbGrass_comb" fld="95" subtotal="average" baseField="5" baseItem="0"/>
    <dataField name="Average of Rel_HW2P_canopy" fld="96" subtotal="average" baseField="5" baseItem="0"/>
    <dataField name="Average of Rel_HW2P_shrubcover" fld="97" subtotal="average" baseField="5" baseItem="0"/>
    <dataField name="Average of NP_over_20cm" fld="98" subtotal="average" baseField="5" baseItem="0"/>
    <dataField name="Average of Avg_LCR" fld="82" subtotal="average" baseField="5" baseItem="0"/>
    <dataField name="Average of HW_seedling_10" fld="42" subtotal="average" baseField="5" baseItem="0"/>
    <dataField name="Average of HW_seedling_50" fld="43" subtotal="average" baseField="5" baseItem="0"/>
    <dataField name="Average of HWdens_u50" fld="100" subtotal="average" baseField="5" baseItem="1"/>
    <dataField name="Average of HW_seedling_100" fld="44" subtotal="average" baseField="5" baseItem="0"/>
    <dataField name="Average of NHW_saplings" fld="99" subtotal="average" baseField="5" baseItem="0"/>
    <dataField name="Average of Shrub_HW2" fld="85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AE55" firstHeaderRow="0" firstDataRow="1" firstDataCol="1"/>
  <pivotFields count="101">
    <pivotField axis="axisRow" subtotalTop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50"/>
        <item x="48"/>
        <item x="49"/>
        <item x="40"/>
        <item x="41"/>
        <item x="42"/>
        <item x="43"/>
        <item x="44"/>
        <item x="45"/>
        <item x="46"/>
        <item x="4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Average of BA" fld="6" subtotal="average" baseField="0" baseItem="0"/>
    <dataField name="Average of No_snags" fld="7" subtotal="average" baseField="0" baseItem="0"/>
    <dataField name="Average of Avg_ccover" fld="16" subtotal="average" baseField="0" baseItem="0"/>
    <dataField name="Average of Avg_Depth" fld="60" subtotal="average" baseField="0" baseItem="0"/>
    <dataField name="Average of Avg_height" fld="81" subtotal="average" baseField="0" baseItem="0"/>
    <dataField name="Average of Avg_LCR" fld="82" subtotal="average" baseField="0" baseItem="0" numFmtId="12"/>
    <dataField name="Average of HW_seedling_10" fld="42" subtotal="average" baseField="0" baseItem="0"/>
    <dataField name="Average of HW_seedling_50" fld="43" subtotal="average" baseField="0" baseItem="0"/>
    <dataField name="Average of HWdens_u50" fld="100" subtotal="average" baseField="0" baseItem="0"/>
    <dataField name="Average of HW_seedling_100" fld="44" subtotal="average" baseField="0" baseItem="0"/>
    <dataField name="Average of %Herb_ForbGrass_comb" fld="94" subtotal="average" baseField="0" baseItem="0"/>
    <dataField name="Average of %Shrub_ForbGrass_comb" fld="95" subtotal="average" baseField="0" baseItem="0"/>
    <dataField name="Average of Rel_HW2P_canopy" fld="96" subtotal="average" baseField="0" baseItem="4" numFmtId="10"/>
    <dataField name="Average of Rel_HW2P_shrubcover" fld="97" subtotal="average" baseField="0" baseItem="0"/>
    <dataField name="Average of NP_over_20cm" fld="98" subtotal="average" baseField="0" baseItem="0"/>
    <dataField name="Average of NHW_saplings" fld="99" subtotal="average" baseField="0" baseItem="16"/>
    <dataField name="Average of Shrub_HW2" fld="85" subtotal="average" baseField="0" baseItem="0"/>
  </dataFields>
  <formats count="16">
    <format dxfId="1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2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1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0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9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8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7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6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5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2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5"/>
          </reference>
          <reference field="0" count="0"/>
        </references>
      </pivotArea>
    </format>
    <format dxfId="0">
      <pivotArea outline="0" fieldPosition="0">
        <references count="1">
          <reference field="4294967294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8"/>
  <sheetViews>
    <sheetView topLeftCell="O1" zoomScale="115" zoomScaleNormal="115" workbookViewId="0">
      <selection activeCell="L4" sqref="L4"/>
    </sheetView>
  </sheetViews>
  <sheetFormatPr defaultRowHeight="14.4" x14ac:dyDescent="0.3"/>
  <cols>
    <col min="1" max="1" width="12.5546875" bestFit="1" customWidth="1"/>
    <col min="2" max="2" width="13" bestFit="1" customWidth="1"/>
    <col min="3" max="3" width="20.5546875" bestFit="1" customWidth="1"/>
    <col min="4" max="4" width="9.33203125" bestFit="1" customWidth="1"/>
    <col min="5" max="5" width="9.6640625" bestFit="1" customWidth="1"/>
    <col min="6" max="6" width="18.88671875" bestFit="1" customWidth="1"/>
    <col min="7" max="7" width="31.5546875" bestFit="1" customWidth="1"/>
    <col min="8" max="8" width="32.5546875" bestFit="1" customWidth="1"/>
    <col min="9" max="9" width="26.88671875" bestFit="1" customWidth="1"/>
    <col min="10" max="10" width="30.21875" bestFit="1" customWidth="1"/>
    <col min="11" max="11" width="23.6640625" bestFit="1" customWidth="1"/>
    <col min="12" max="12" width="18.109375" customWidth="1"/>
    <col min="13" max="14" width="24.88671875" bestFit="1" customWidth="1"/>
    <col min="15" max="15" width="22" customWidth="1"/>
    <col min="16" max="16" width="26" customWidth="1"/>
    <col min="17" max="17" width="22.88671875" customWidth="1"/>
    <col min="18" max="18" width="20.77734375" bestFit="1" customWidth="1"/>
  </cols>
  <sheetData>
    <row r="3" spans="1:18" x14ac:dyDescent="0.3">
      <c r="A3" s="10" t="s">
        <v>146</v>
      </c>
      <c r="B3" s="66" t="s">
        <v>148</v>
      </c>
      <c r="C3" s="66" t="s">
        <v>150</v>
      </c>
      <c r="D3" s="66" t="s">
        <v>183</v>
      </c>
      <c r="E3" s="66" t="s">
        <v>184</v>
      </c>
      <c r="F3" s="66" t="s">
        <v>149</v>
      </c>
      <c r="G3" s="66" t="s">
        <v>189</v>
      </c>
      <c r="H3" s="66" t="s">
        <v>191</v>
      </c>
      <c r="I3" s="66" t="s">
        <v>193</v>
      </c>
      <c r="J3" s="66" t="s">
        <v>195</v>
      </c>
      <c r="K3" s="66" t="s">
        <v>197</v>
      </c>
      <c r="L3" s="66" t="s">
        <v>153</v>
      </c>
      <c r="M3" s="66" t="s">
        <v>185</v>
      </c>
      <c r="N3" s="66" t="s">
        <v>186</v>
      </c>
      <c r="O3" s="66" t="s">
        <v>201</v>
      </c>
      <c r="P3" s="66" t="s">
        <v>187</v>
      </c>
      <c r="Q3" s="66" t="s">
        <v>199</v>
      </c>
      <c r="R3" s="66" t="s">
        <v>202</v>
      </c>
    </row>
    <row r="4" spans="1:18" x14ac:dyDescent="0.3">
      <c r="A4" s="1" t="s">
        <v>178</v>
      </c>
      <c r="B4" s="11">
        <v>98.583333333333329</v>
      </c>
      <c r="C4" s="11">
        <v>95.445666666666682</v>
      </c>
      <c r="D4" s="11">
        <v>60</v>
      </c>
      <c r="E4" s="11">
        <v>150</v>
      </c>
      <c r="F4" s="11">
        <v>1.1000000000000001</v>
      </c>
      <c r="G4" s="11">
        <v>0.1797500000000001</v>
      </c>
      <c r="H4" s="11">
        <v>8.249999999999999E-2</v>
      </c>
      <c r="I4" s="11">
        <v>0.28698850283810967</v>
      </c>
      <c r="J4" s="11">
        <v>0.85712195333905861</v>
      </c>
      <c r="K4" s="11">
        <v>4.55</v>
      </c>
      <c r="L4" s="11">
        <v>0.50174951092463949</v>
      </c>
      <c r="M4" s="11">
        <v>16</v>
      </c>
      <c r="N4" s="11">
        <v>10.915254237288135</v>
      </c>
      <c r="O4" s="11">
        <v>26.793103448275861</v>
      </c>
      <c r="P4" s="11">
        <v>6.9833333333333334</v>
      </c>
      <c r="Q4" s="11">
        <v>7.7</v>
      </c>
      <c r="R4" s="11">
        <v>13.283333333333333</v>
      </c>
    </row>
    <row r="5" spans="1:18" x14ac:dyDescent="0.3">
      <c r="A5" s="1" t="s">
        <v>175</v>
      </c>
      <c r="B5" s="11">
        <v>89.461538461538467</v>
      </c>
      <c r="C5" s="11">
        <v>90.16400000000003</v>
      </c>
      <c r="D5" s="11">
        <v>35</v>
      </c>
      <c r="E5" s="11">
        <v>140</v>
      </c>
      <c r="F5" s="11">
        <v>0.92307692307692313</v>
      </c>
      <c r="G5" s="11">
        <v>0.36653846153846154</v>
      </c>
      <c r="H5" s="11">
        <v>7.2461538461538466E-2</v>
      </c>
      <c r="I5" s="11">
        <v>0.18493658176337399</v>
      </c>
      <c r="J5" s="11">
        <v>0.9047121007647323</v>
      </c>
      <c r="K5" s="11">
        <v>4.3384615384615381</v>
      </c>
      <c r="L5" s="11">
        <v>0.48064458185412329</v>
      </c>
      <c r="M5" s="11">
        <v>22.046153846153846</v>
      </c>
      <c r="N5" s="11">
        <v>19.923076923076923</v>
      </c>
      <c r="O5" s="11">
        <v>41.969230769230769</v>
      </c>
      <c r="P5" s="11">
        <v>19.892307692307693</v>
      </c>
      <c r="Q5" s="11">
        <v>9.2307692307692299</v>
      </c>
      <c r="R5" s="11">
        <v>19.284615384615385</v>
      </c>
    </row>
    <row r="6" spans="1:18" x14ac:dyDescent="0.3">
      <c r="A6" s="1" t="s">
        <v>177</v>
      </c>
      <c r="B6" s="11">
        <v>79.333333333333329</v>
      </c>
      <c r="C6" s="11">
        <v>87.160333333333355</v>
      </c>
      <c r="D6" s="11">
        <v>40</v>
      </c>
      <c r="E6" s="11">
        <v>140</v>
      </c>
      <c r="F6" s="11">
        <v>0.56666666666666665</v>
      </c>
      <c r="G6" s="11">
        <v>0.47491666666666671</v>
      </c>
      <c r="H6" s="11">
        <v>4.2916666666666672E-2</v>
      </c>
      <c r="I6" s="11">
        <v>0.14986155744339019</v>
      </c>
      <c r="J6" s="11">
        <v>0.84061126617047666</v>
      </c>
      <c r="K6" s="11">
        <v>3.1166666666666667</v>
      </c>
      <c r="L6" s="11">
        <v>0.51115167101818204</v>
      </c>
      <c r="M6" s="11">
        <v>31.733333333333334</v>
      </c>
      <c r="N6" s="11">
        <v>21.766666666666666</v>
      </c>
      <c r="O6" s="11">
        <v>53.5</v>
      </c>
      <c r="P6" s="11">
        <v>14.016666666666667</v>
      </c>
      <c r="Q6" s="11">
        <v>7.25</v>
      </c>
      <c r="R6" s="11">
        <v>12.183333333333334</v>
      </c>
    </row>
    <row r="7" spans="1:18" x14ac:dyDescent="0.3">
      <c r="A7" s="1" t="s">
        <v>176</v>
      </c>
      <c r="B7" s="11">
        <v>75.214285714285708</v>
      </c>
      <c r="C7" s="11">
        <v>86.067714285714302</v>
      </c>
      <c r="D7" s="11">
        <v>20</v>
      </c>
      <c r="E7" s="11">
        <v>130</v>
      </c>
      <c r="F7" s="11">
        <v>0.72857142857142854</v>
      </c>
      <c r="G7" s="11">
        <v>0.54999999999999993</v>
      </c>
      <c r="H7" s="11">
        <v>6.9571428571428576E-2</v>
      </c>
      <c r="I7" s="11">
        <v>0.10559424205730716</v>
      </c>
      <c r="J7" s="11">
        <v>0.84980158730158739</v>
      </c>
      <c r="K7" s="11">
        <v>3.2428571428571429</v>
      </c>
      <c r="L7" s="11">
        <v>0.45048276041195306</v>
      </c>
      <c r="M7" s="11">
        <v>26.191176470588236</v>
      </c>
      <c r="N7" s="11">
        <v>26.764705882352942</v>
      </c>
      <c r="O7" s="11">
        <v>52.955882352941174</v>
      </c>
      <c r="P7" s="11">
        <v>14.971014492753623</v>
      </c>
      <c r="Q7" s="11">
        <v>5.8285714285714283</v>
      </c>
      <c r="R7" s="11">
        <v>13.279411764705882</v>
      </c>
    </row>
    <row r="8" spans="1:18" x14ac:dyDescent="0.3">
      <c r="A8" s="1" t="s">
        <v>147</v>
      </c>
      <c r="B8" s="11">
        <v>85.313725490196077</v>
      </c>
      <c r="C8" s="11">
        <v>89.575529411764691</v>
      </c>
      <c r="D8" s="11">
        <v>20</v>
      </c>
      <c r="E8" s="11">
        <v>150</v>
      </c>
      <c r="F8" s="11">
        <v>0.82745098039215681</v>
      </c>
      <c r="G8" s="11">
        <v>0.39725296442687735</v>
      </c>
      <c r="H8" s="11">
        <v>6.7078431372549027E-2</v>
      </c>
      <c r="I8" s="11">
        <v>0.17891560147263055</v>
      </c>
      <c r="J8" s="11">
        <v>0.86335839541721915</v>
      </c>
      <c r="K8" s="11">
        <v>3.8</v>
      </c>
      <c r="L8" s="11">
        <v>0.48458997321474734</v>
      </c>
      <c r="M8" s="11">
        <v>24.08764940239044</v>
      </c>
      <c r="N8" s="11">
        <v>20.099206349206348</v>
      </c>
      <c r="O8" s="11">
        <v>44.195219123505979</v>
      </c>
      <c r="P8" s="11">
        <v>14.118110236220472</v>
      </c>
      <c r="Q8" s="11">
        <v>7.4705882352941178</v>
      </c>
      <c r="R8" s="11">
        <v>14.563241106719367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57"/>
  <sheetViews>
    <sheetView zoomScale="90" zoomScaleNormal="90" workbookViewId="0">
      <pane xSplit="1" topLeftCell="CH1" activePane="topRight" state="frozen"/>
      <selection pane="topRight" activeCell="CH2" sqref="CH2"/>
    </sheetView>
  </sheetViews>
  <sheetFormatPr defaultRowHeight="14.4" x14ac:dyDescent="0.3"/>
  <cols>
    <col min="1" max="1" width="26.44140625" customWidth="1"/>
    <col min="3" max="3" width="18.77734375" customWidth="1"/>
    <col min="4" max="4" width="17" customWidth="1"/>
    <col min="5" max="5" width="14.5546875" customWidth="1"/>
    <col min="6" max="6" width="14.5546875" style="66" customWidth="1"/>
    <col min="18" max="28" width="8.88671875" hidden="1" customWidth="1"/>
    <col min="29" max="79" width="8.88671875" customWidth="1"/>
    <col min="80" max="80" width="12.6640625" customWidth="1"/>
    <col min="81" max="83" width="8.88671875" customWidth="1"/>
    <col min="96" max="96" width="8.88671875" style="66"/>
    <col min="97" max="101" width="14" style="66" customWidth="1"/>
  </cols>
  <sheetData>
    <row r="1" spans="1:103" x14ac:dyDescent="0.3">
      <c r="I1" t="s">
        <v>96</v>
      </c>
      <c r="M1" t="s">
        <v>97</v>
      </c>
      <c r="R1" s="3" t="s">
        <v>156</v>
      </c>
      <c r="S1" s="3"/>
      <c r="T1" s="3"/>
      <c r="U1" s="3"/>
      <c r="V1" s="3"/>
      <c r="W1" s="3"/>
      <c r="X1" s="3"/>
      <c r="Y1" s="3"/>
      <c r="Z1" s="3"/>
      <c r="AA1" s="3"/>
      <c r="AB1" s="3"/>
      <c r="AC1" s="1" t="s">
        <v>98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99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t="s">
        <v>100</v>
      </c>
      <c r="BJ1" t="s">
        <v>101</v>
      </c>
      <c r="CD1" s="5"/>
      <c r="CE1" s="5"/>
      <c r="CF1" s="3" t="s">
        <v>155</v>
      </c>
      <c r="CG1" s="3"/>
      <c r="CH1" s="3"/>
      <c r="CI1" s="3"/>
      <c r="CJ1" s="3"/>
      <c r="CK1" s="3"/>
      <c r="CL1" s="3"/>
      <c r="CM1" s="3"/>
      <c r="CN1" s="3"/>
      <c r="CO1" s="3"/>
      <c r="CP1" s="3"/>
    </row>
    <row r="2" spans="1:103" x14ac:dyDescent="0.3">
      <c r="A2" t="s">
        <v>51</v>
      </c>
      <c r="B2" t="s">
        <v>138</v>
      </c>
      <c r="C2" t="s">
        <v>52</v>
      </c>
      <c r="D2" t="s">
        <v>53</v>
      </c>
      <c r="E2" t="s">
        <v>145</v>
      </c>
      <c r="F2" s="66" t="s">
        <v>182</v>
      </c>
      <c r="G2" t="s">
        <v>54</v>
      </c>
      <c r="H2" t="s">
        <v>55</v>
      </c>
      <c r="I2" t="s">
        <v>129</v>
      </c>
      <c r="J2" t="s">
        <v>130</v>
      </c>
      <c r="K2" t="s">
        <v>131</v>
      </c>
      <c r="L2" t="s">
        <v>132</v>
      </c>
      <c r="M2" t="s">
        <v>133</v>
      </c>
      <c r="N2" t="s">
        <v>134</v>
      </c>
      <c r="O2" t="s">
        <v>135</v>
      </c>
      <c r="P2" t="s">
        <v>136</v>
      </c>
      <c r="Q2" s="5" t="s">
        <v>137</v>
      </c>
      <c r="R2" t="s">
        <v>56</v>
      </c>
      <c r="S2" t="s">
        <v>59</v>
      </c>
      <c r="T2" t="s">
        <v>57</v>
      </c>
      <c r="U2" t="s">
        <v>58</v>
      </c>
      <c r="V2" t="s">
        <v>65</v>
      </c>
      <c r="W2" t="s">
        <v>60</v>
      </c>
      <c r="X2" t="s">
        <v>61</v>
      </c>
      <c r="Y2" t="s">
        <v>62</v>
      </c>
      <c r="Z2" t="s">
        <v>63</v>
      </c>
      <c r="AA2" t="s">
        <v>64</v>
      </c>
      <c r="AB2" t="s">
        <v>66</v>
      </c>
      <c r="AC2" t="s">
        <v>68</v>
      </c>
      <c r="AD2" t="s">
        <v>69</v>
      </c>
      <c r="AE2" t="s">
        <v>70</v>
      </c>
      <c r="AF2" t="s">
        <v>71</v>
      </c>
      <c r="AG2" t="s">
        <v>72</v>
      </c>
      <c r="AH2" t="s">
        <v>73</v>
      </c>
      <c r="AI2" t="s">
        <v>74</v>
      </c>
      <c r="AJ2" t="s">
        <v>75</v>
      </c>
      <c r="AK2" t="s">
        <v>76</v>
      </c>
      <c r="AL2" t="s">
        <v>77</v>
      </c>
      <c r="AM2" t="s">
        <v>78</v>
      </c>
      <c r="AN2" t="s">
        <v>79</v>
      </c>
      <c r="AO2" t="s">
        <v>80</v>
      </c>
      <c r="AP2" s="4" t="s">
        <v>81</v>
      </c>
      <c r="AQ2" t="s">
        <v>83</v>
      </c>
      <c r="AR2" t="s">
        <v>82</v>
      </c>
      <c r="AS2" t="s">
        <v>84</v>
      </c>
      <c r="AT2" t="s">
        <v>85</v>
      </c>
      <c r="AU2" t="s">
        <v>86</v>
      </c>
      <c r="AV2" t="s">
        <v>87</v>
      </c>
      <c r="AW2" t="s">
        <v>88</v>
      </c>
      <c r="AX2" t="s">
        <v>89</v>
      </c>
      <c r="AY2" t="s">
        <v>90</v>
      </c>
      <c r="AZ2" t="s">
        <v>91</v>
      </c>
      <c r="BA2" t="s">
        <v>92</v>
      </c>
      <c r="BB2" t="s">
        <v>93</v>
      </c>
      <c r="BC2" t="s">
        <v>94</v>
      </c>
      <c r="BD2" s="4" t="s">
        <v>95</v>
      </c>
      <c r="BE2" t="s">
        <v>102</v>
      </c>
      <c r="BF2" t="s">
        <v>103</v>
      </c>
      <c r="BG2" t="s">
        <v>104</v>
      </c>
      <c r="BH2" t="s">
        <v>105</v>
      </c>
      <c r="BI2" s="5" t="s">
        <v>128</v>
      </c>
      <c r="BJ2" t="s">
        <v>106</v>
      </c>
      <c r="BK2" t="s">
        <v>107</v>
      </c>
      <c r="BL2" t="s">
        <v>108</v>
      </c>
      <c r="BM2" t="s">
        <v>118</v>
      </c>
      <c r="BN2" t="s">
        <v>119</v>
      </c>
      <c r="BO2" t="s">
        <v>109</v>
      </c>
      <c r="BP2" t="s">
        <v>110</v>
      </c>
      <c r="BQ2" t="s">
        <v>111</v>
      </c>
      <c r="BR2" t="s">
        <v>120</v>
      </c>
      <c r="BS2" t="s">
        <v>121</v>
      </c>
      <c r="BT2" t="s">
        <v>112</v>
      </c>
      <c r="BU2" t="s">
        <v>113</v>
      </c>
      <c r="BV2" t="s">
        <v>114</v>
      </c>
      <c r="BW2" t="s">
        <v>122</v>
      </c>
      <c r="BX2" t="s">
        <v>123</v>
      </c>
      <c r="BY2" t="s">
        <v>115</v>
      </c>
      <c r="BZ2" t="s">
        <v>116</v>
      </c>
      <c r="CA2" t="s">
        <v>117</v>
      </c>
      <c r="CB2" t="s">
        <v>124</v>
      </c>
      <c r="CC2" t="s">
        <v>125</v>
      </c>
      <c r="CD2" s="5" t="s">
        <v>126</v>
      </c>
      <c r="CE2" s="5" t="s">
        <v>127</v>
      </c>
      <c r="CF2" t="s">
        <v>56</v>
      </c>
      <c r="CG2" t="s">
        <v>59</v>
      </c>
      <c r="CH2" s="85" t="s">
        <v>57</v>
      </c>
      <c r="CI2" t="s">
        <v>58</v>
      </c>
      <c r="CJ2" t="s">
        <v>65</v>
      </c>
      <c r="CK2" t="s">
        <v>60</v>
      </c>
      <c r="CL2" t="s">
        <v>61</v>
      </c>
      <c r="CM2" t="s">
        <v>62</v>
      </c>
      <c r="CN2" t="s">
        <v>63</v>
      </c>
      <c r="CO2" t="s">
        <v>64</v>
      </c>
      <c r="CP2" t="s">
        <v>66</v>
      </c>
      <c r="CQ2" t="s">
        <v>188</v>
      </c>
      <c r="CR2" s="66" t="s">
        <v>190</v>
      </c>
      <c r="CS2" s="66" t="s">
        <v>192</v>
      </c>
      <c r="CT2" s="66" t="s">
        <v>194</v>
      </c>
      <c r="CU2" s="66" t="s">
        <v>196</v>
      </c>
      <c r="CV2" s="66" t="s">
        <v>198</v>
      </c>
      <c r="CW2" s="66" t="s">
        <v>200</v>
      </c>
      <c r="CX2" t="s">
        <v>157</v>
      </c>
      <c r="CY2" t="s">
        <v>158</v>
      </c>
    </row>
    <row r="3" spans="1:103" x14ac:dyDescent="0.3">
      <c r="A3" s="1" t="s">
        <v>0</v>
      </c>
      <c r="B3" s="1" t="s">
        <v>139</v>
      </c>
      <c r="C3" s="16">
        <v>34.612585180000004</v>
      </c>
      <c r="D3" s="16">
        <v>-81.871625339999994</v>
      </c>
      <c r="E3" s="9">
        <v>42921</v>
      </c>
      <c r="F3" s="1" t="s">
        <v>175</v>
      </c>
      <c r="G3">
        <v>90</v>
      </c>
      <c r="H3">
        <v>2</v>
      </c>
      <c r="I3">
        <v>10</v>
      </c>
      <c r="J3">
        <v>16</v>
      </c>
      <c r="K3">
        <v>9</v>
      </c>
      <c r="L3">
        <v>8</v>
      </c>
      <c r="M3" s="4">
        <f t="shared" ref="M3:P18" si="0">100-(I3*1.04)</f>
        <v>89.6</v>
      </c>
      <c r="N3" s="4">
        <f t="shared" si="0"/>
        <v>83.36</v>
      </c>
      <c r="O3" s="4">
        <f t="shared" si="0"/>
        <v>90.64</v>
      </c>
      <c r="P3" s="4">
        <f t="shared" si="0"/>
        <v>91.68</v>
      </c>
      <c r="Q3" s="4">
        <f>AVERAGE(M3:P3)</f>
        <v>88.82</v>
      </c>
      <c r="R3">
        <v>6</v>
      </c>
      <c r="S3">
        <v>7</v>
      </c>
      <c r="T3">
        <v>9</v>
      </c>
      <c r="U3">
        <v>1</v>
      </c>
      <c r="V3" t="s">
        <v>144</v>
      </c>
      <c r="W3" t="s">
        <v>144</v>
      </c>
      <c r="X3">
        <v>7</v>
      </c>
      <c r="Y3">
        <v>1</v>
      </c>
      <c r="Z3">
        <v>5</v>
      </c>
      <c r="AA3">
        <v>5</v>
      </c>
      <c r="AB3">
        <v>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2</v>
      </c>
      <c r="AO3">
        <v>1</v>
      </c>
      <c r="AP3">
        <v>0</v>
      </c>
      <c r="AQ3">
        <v>25</v>
      </c>
      <c r="AR3">
        <v>38</v>
      </c>
      <c r="AS3">
        <v>67</v>
      </c>
      <c r="AT3">
        <v>6</v>
      </c>
      <c r="AU3">
        <v>3</v>
      </c>
      <c r="AV3">
        <v>4</v>
      </c>
      <c r="AW3">
        <v>4</v>
      </c>
      <c r="AX3">
        <v>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f>AVERAGE(BE3:BH3)</f>
        <v>1</v>
      </c>
      <c r="BJ3">
        <v>65</v>
      </c>
      <c r="BK3">
        <v>-4</v>
      </c>
      <c r="BL3">
        <v>34</v>
      </c>
      <c r="BM3">
        <f>(BJ3+(-BK3))</f>
        <v>69</v>
      </c>
      <c r="BN3" s="6">
        <f>(BM3-BL3)/BM3</f>
        <v>0.50724637681159424</v>
      </c>
      <c r="BO3">
        <v>82</v>
      </c>
      <c r="BP3">
        <v>4</v>
      </c>
      <c r="BQ3">
        <v>47</v>
      </c>
      <c r="BR3">
        <f>(BO3+(-BP3))</f>
        <v>78</v>
      </c>
      <c r="BS3" s="6">
        <f>(BR3-BQ3)/BR3</f>
        <v>0.39743589743589741</v>
      </c>
      <c r="BT3">
        <v>65</v>
      </c>
      <c r="BU3">
        <v>-7</v>
      </c>
      <c r="BV3">
        <v>45</v>
      </c>
      <c r="BW3">
        <f>(BT3+(-BU3))</f>
        <v>72</v>
      </c>
      <c r="BX3" s="6">
        <f>(BW3-BV3)/BW3</f>
        <v>0.375</v>
      </c>
      <c r="BY3" t="s">
        <v>144</v>
      </c>
      <c r="BZ3" t="s">
        <v>144</v>
      </c>
      <c r="CA3" t="s">
        <v>144</v>
      </c>
      <c r="CB3" t="e">
        <f>(BY3+(-BZ3))</f>
        <v>#VALUE!</v>
      </c>
      <c r="CC3" s="6" t="e">
        <f>(CB3-CA3)/CB3</f>
        <v>#VALUE!</v>
      </c>
      <c r="CD3" s="7">
        <f>AVERAGE(BM3,BR3,BW3)</f>
        <v>73</v>
      </c>
      <c r="CE3" s="8">
        <f>AVERAGE(BN3,BS3,BX3)</f>
        <v>0.42656075808249722</v>
      </c>
      <c r="CF3">
        <v>17.5</v>
      </c>
      <c r="CG3">
        <v>37.5</v>
      </c>
      <c r="CH3">
        <v>85</v>
      </c>
      <c r="CI3">
        <v>0</v>
      </c>
      <c r="CJ3">
        <v>0</v>
      </c>
      <c r="CK3">
        <v>0</v>
      </c>
      <c r="CL3">
        <v>37.5</v>
      </c>
      <c r="CM3">
        <v>0</v>
      </c>
      <c r="CN3">
        <v>7.5</v>
      </c>
      <c r="CO3">
        <v>7.5</v>
      </c>
      <c r="CP3">
        <v>17.5</v>
      </c>
      <c r="CQ3">
        <f t="shared" ref="CQ3:CQ15" si="1">(CN3+CO3)/100</f>
        <v>0.15</v>
      </c>
      <c r="CR3" s="66">
        <f>(CJ3+CK3)/100</f>
        <v>0</v>
      </c>
      <c r="CS3" s="66">
        <f>(CF3)/(CF3+CG3)</f>
        <v>0.31818181818181818</v>
      </c>
      <c r="CT3" s="66">
        <f>(CH3)/(CH3+CI3)</f>
        <v>1</v>
      </c>
      <c r="CU3" s="66">
        <f>SUM(AL3:AP3)</f>
        <v>3</v>
      </c>
      <c r="CV3" s="66">
        <f>SUM(AT3:AU3)</f>
        <v>9</v>
      </c>
      <c r="CW3" s="66">
        <f>AQ3+AR3</f>
        <v>63</v>
      </c>
      <c r="CX3">
        <v>1</v>
      </c>
      <c r="CY3">
        <v>0</v>
      </c>
    </row>
    <row r="4" spans="1:103" x14ac:dyDescent="0.3">
      <c r="A4" s="1" t="s">
        <v>0</v>
      </c>
      <c r="B4" s="1" t="s">
        <v>140</v>
      </c>
      <c r="C4" t="s">
        <v>144</v>
      </c>
      <c r="D4" t="s">
        <v>144</v>
      </c>
      <c r="E4" s="9">
        <v>42921</v>
      </c>
      <c r="F4" s="1" t="s">
        <v>175</v>
      </c>
      <c r="G4">
        <v>70</v>
      </c>
      <c r="H4">
        <v>2</v>
      </c>
      <c r="I4">
        <v>20</v>
      </c>
      <c r="J4">
        <v>10</v>
      </c>
      <c r="K4">
        <v>19</v>
      </c>
      <c r="L4">
        <v>15</v>
      </c>
      <c r="M4" s="4">
        <f t="shared" si="0"/>
        <v>79.2</v>
      </c>
      <c r="N4" s="4">
        <f t="shared" si="0"/>
        <v>89.6</v>
      </c>
      <c r="O4" s="4">
        <f t="shared" si="0"/>
        <v>80.239999999999995</v>
      </c>
      <c r="P4" s="4">
        <f t="shared" si="0"/>
        <v>84.4</v>
      </c>
      <c r="Q4" s="4">
        <f>AVERAGE(M4:P4)</f>
        <v>83.360000000000014</v>
      </c>
      <c r="R4">
        <v>1</v>
      </c>
      <c r="S4">
        <v>7</v>
      </c>
      <c r="T4">
        <v>7</v>
      </c>
      <c r="U4">
        <v>2</v>
      </c>
      <c r="V4">
        <v>6</v>
      </c>
      <c r="W4" t="s">
        <v>144</v>
      </c>
      <c r="X4">
        <v>4</v>
      </c>
      <c r="Y4">
        <v>2</v>
      </c>
      <c r="Z4">
        <v>5</v>
      </c>
      <c r="AA4">
        <v>2</v>
      </c>
      <c r="AB4">
        <v>9</v>
      </c>
      <c r="AC4">
        <v>4</v>
      </c>
      <c r="AD4">
        <v>1</v>
      </c>
      <c r="AE4">
        <v>0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2</v>
      </c>
      <c r="AP4">
        <v>1</v>
      </c>
      <c r="AQ4">
        <v>11</v>
      </c>
      <c r="AR4">
        <v>30</v>
      </c>
      <c r="AS4">
        <v>64</v>
      </c>
      <c r="AT4">
        <v>2</v>
      </c>
      <c r="AU4">
        <v>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0.5</v>
      </c>
      <c r="BH4">
        <v>0.75</v>
      </c>
      <c r="BI4">
        <f t="shared" ref="BI4:BI67" si="2">AVERAGE(BE4:BH4)</f>
        <v>0.8125</v>
      </c>
      <c r="BJ4">
        <v>67</v>
      </c>
      <c r="BK4">
        <v>-4</v>
      </c>
      <c r="BL4">
        <v>37</v>
      </c>
      <c r="BM4">
        <f t="shared" ref="BM4:BM67" si="3">(BJ4+(-BK4))</f>
        <v>71</v>
      </c>
      <c r="BN4" s="6">
        <f t="shared" ref="BN4:BN67" si="4">(BM4-BL4)/BM4</f>
        <v>0.47887323943661969</v>
      </c>
      <c r="BO4">
        <v>66</v>
      </c>
      <c r="BP4">
        <v>-3</v>
      </c>
      <c r="BQ4">
        <v>32</v>
      </c>
      <c r="BR4">
        <f t="shared" ref="BR4:BR67" si="5">(BO4+(-BP4))</f>
        <v>69</v>
      </c>
      <c r="BS4" s="6">
        <f t="shared" ref="BS4:BS67" si="6">(BR4-BQ4)/BR4</f>
        <v>0.53623188405797106</v>
      </c>
      <c r="BT4">
        <v>80</v>
      </c>
      <c r="BU4">
        <v>0</v>
      </c>
      <c r="BV4">
        <v>47</v>
      </c>
      <c r="BW4">
        <f t="shared" ref="BW4:BW67" si="7">(BT4+(-BU4))</f>
        <v>80</v>
      </c>
      <c r="BX4" s="6">
        <f t="shared" ref="BX4:BX67" si="8">(BW4-BV4)/BW4</f>
        <v>0.41249999999999998</v>
      </c>
      <c r="BY4" t="s">
        <v>144</v>
      </c>
      <c r="BZ4" t="s">
        <v>144</v>
      </c>
      <c r="CA4" t="s">
        <v>144</v>
      </c>
      <c r="CB4" t="e">
        <f t="shared" ref="CB4:CB67" si="9">(BY4+(-BZ4))</f>
        <v>#VALUE!</v>
      </c>
      <c r="CC4" s="6" t="e">
        <f t="shared" ref="CC4:CC67" si="10">(CB4-CA4)/CB4</f>
        <v>#VALUE!</v>
      </c>
      <c r="CD4" s="7">
        <f t="shared" ref="CD4:CE12" si="11">AVERAGE(BM4,BR4,BW4)</f>
        <v>73.333333333333329</v>
      </c>
      <c r="CE4" s="8">
        <f t="shared" si="11"/>
        <v>0.47586837449819691</v>
      </c>
      <c r="CF4">
        <v>0</v>
      </c>
      <c r="CG4">
        <v>37.5</v>
      </c>
      <c r="CH4">
        <v>37.5</v>
      </c>
      <c r="CI4">
        <v>0.5</v>
      </c>
      <c r="CJ4">
        <v>17.5</v>
      </c>
      <c r="CK4">
        <v>0</v>
      </c>
      <c r="CL4">
        <v>3.5</v>
      </c>
      <c r="CM4">
        <v>0.5</v>
      </c>
      <c r="CN4">
        <v>7.5</v>
      </c>
      <c r="CO4">
        <v>0.5</v>
      </c>
      <c r="CP4">
        <v>85</v>
      </c>
      <c r="CQ4" s="66">
        <f t="shared" si="1"/>
        <v>0.08</v>
      </c>
      <c r="CR4" s="66">
        <f t="shared" ref="CR4:CR67" si="12">(CJ4+CK4)/100</f>
        <v>0.17499999999999999</v>
      </c>
      <c r="CS4" s="66">
        <f t="shared" ref="CS4:CS67" si="13">(CF4)/(CF4+CG4)</f>
        <v>0</v>
      </c>
      <c r="CT4" s="66">
        <f t="shared" ref="CT4:CT67" si="14">(CH4)/(CH4+CI4)</f>
        <v>0.98684210526315785</v>
      </c>
      <c r="CU4" s="66">
        <f t="shared" ref="CU4:CU67" si="15">SUM(AL4:AP4)</f>
        <v>4</v>
      </c>
      <c r="CV4" s="66">
        <f t="shared" ref="CV4:CV67" si="16">SUM(AT4:AU4)</f>
        <v>6</v>
      </c>
      <c r="CW4" s="66">
        <f t="shared" ref="CW4:CW67" si="17">AQ4+AR4</f>
        <v>41</v>
      </c>
      <c r="CX4">
        <v>2</v>
      </c>
      <c r="CY4">
        <v>0.5</v>
      </c>
    </row>
    <row r="5" spans="1:103" x14ac:dyDescent="0.3">
      <c r="A5" s="1" t="s">
        <v>0</v>
      </c>
      <c r="B5" s="1" t="s">
        <v>141</v>
      </c>
      <c r="C5" t="s">
        <v>144</v>
      </c>
      <c r="D5" t="s">
        <v>144</v>
      </c>
      <c r="E5" s="9">
        <v>42921</v>
      </c>
      <c r="F5" s="1" t="s">
        <v>175</v>
      </c>
      <c r="G5">
        <v>80</v>
      </c>
      <c r="H5">
        <v>0</v>
      </c>
      <c r="I5">
        <v>15</v>
      </c>
      <c r="J5">
        <v>10</v>
      </c>
      <c r="K5">
        <v>16</v>
      </c>
      <c r="L5">
        <v>24</v>
      </c>
      <c r="M5" s="4">
        <f t="shared" si="0"/>
        <v>84.4</v>
      </c>
      <c r="N5" s="4">
        <f t="shared" si="0"/>
        <v>89.6</v>
      </c>
      <c r="O5" s="4">
        <f t="shared" si="0"/>
        <v>83.36</v>
      </c>
      <c r="P5" s="4">
        <f t="shared" si="0"/>
        <v>75.039999999999992</v>
      </c>
      <c r="Q5" s="4">
        <f t="shared" ref="Q5:Q68" si="18">AVERAGE(M5:P5)</f>
        <v>83.1</v>
      </c>
      <c r="R5">
        <v>6</v>
      </c>
      <c r="S5">
        <v>8</v>
      </c>
      <c r="T5">
        <v>9</v>
      </c>
      <c r="U5">
        <v>1</v>
      </c>
      <c r="V5" t="s">
        <v>144</v>
      </c>
      <c r="W5" t="s">
        <v>144</v>
      </c>
      <c r="X5">
        <v>5</v>
      </c>
      <c r="Y5">
        <v>1</v>
      </c>
      <c r="Z5">
        <v>5</v>
      </c>
      <c r="AA5">
        <v>8</v>
      </c>
      <c r="AB5">
        <v>4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3</v>
      </c>
      <c r="AJ5">
        <v>0</v>
      </c>
      <c r="AK5">
        <v>0</v>
      </c>
      <c r="AL5">
        <v>0</v>
      </c>
      <c r="AM5">
        <v>0</v>
      </c>
      <c r="AN5">
        <v>0</v>
      </c>
      <c r="AO5">
        <v>4</v>
      </c>
      <c r="AP5">
        <v>0</v>
      </c>
      <c r="AQ5">
        <v>15</v>
      </c>
      <c r="AR5">
        <v>32</v>
      </c>
      <c r="AS5">
        <v>50</v>
      </c>
      <c r="AT5">
        <v>1</v>
      </c>
      <c r="AU5">
        <v>1</v>
      </c>
      <c r="AV5">
        <v>2</v>
      </c>
      <c r="AW5">
        <v>9</v>
      </c>
      <c r="AX5">
        <v>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1.5</v>
      </c>
      <c r="BF5">
        <v>1</v>
      </c>
      <c r="BG5">
        <v>0.75</v>
      </c>
      <c r="BH5">
        <v>0.5</v>
      </c>
      <c r="BI5">
        <f t="shared" si="2"/>
        <v>0.9375</v>
      </c>
      <c r="BJ5">
        <v>84</v>
      </c>
      <c r="BK5">
        <v>0</v>
      </c>
      <c r="BL5">
        <v>47</v>
      </c>
      <c r="BM5">
        <f t="shared" si="3"/>
        <v>84</v>
      </c>
      <c r="BN5" s="6">
        <f t="shared" si="4"/>
        <v>0.44047619047619047</v>
      </c>
      <c r="BO5">
        <v>78</v>
      </c>
      <c r="BP5">
        <v>6</v>
      </c>
      <c r="BQ5">
        <v>46</v>
      </c>
      <c r="BR5">
        <f t="shared" si="5"/>
        <v>72</v>
      </c>
      <c r="BS5" s="6">
        <f t="shared" si="6"/>
        <v>0.3611111111111111</v>
      </c>
      <c r="BT5">
        <v>72</v>
      </c>
      <c r="BU5">
        <v>0</v>
      </c>
      <c r="BV5">
        <v>32</v>
      </c>
      <c r="BW5">
        <f t="shared" si="7"/>
        <v>72</v>
      </c>
      <c r="BX5" s="6">
        <f t="shared" si="8"/>
        <v>0.55555555555555558</v>
      </c>
      <c r="BY5" t="s">
        <v>144</v>
      </c>
      <c r="BZ5" t="s">
        <v>144</v>
      </c>
      <c r="CA5" t="s">
        <v>144</v>
      </c>
      <c r="CB5" t="e">
        <f t="shared" si="9"/>
        <v>#VALUE!</v>
      </c>
      <c r="CC5" s="6" t="e">
        <f t="shared" si="10"/>
        <v>#VALUE!</v>
      </c>
      <c r="CD5" s="7">
        <f t="shared" si="11"/>
        <v>76</v>
      </c>
      <c r="CE5" s="8">
        <f t="shared" si="11"/>
        <v>0.45238095238095238</v>
      </c>
      <c r="CF5">
        <v>17.5</v>
      </c>
      <c r="CG5">
        <v>62.5</v>
      </c>
      <c r="CH5">
        <v>85</v>
      </c>
      <c r="CI5">
        <v>0</v>
      </c>
      <c r="CJ5">
        <v>0</v>
      </c>
      <c r="CK5">
        <v>0</v>
      </c>
      <c r="CL5">
        <v>7.5</v>
      </c>
      <c r="CM5">
        <v>0</v>
      </c>
      <c r="CN5">
        <v>7.5</v>
      </c>
      <c r="CO5">
        <v>62.5</v>
      </c>
      <c r="CP5">
        <v>3.5</v>
      </c>
      <c r="CQ5" s="66">
        <f t="shared" si="1"/>
        <v>0.7</v>
      </c>
      <c r="CR5" s="66">
        <f t="shared" si="12"/>
        <v>0</v>
      </c>
      <c r="CS5" s="66">
        <f t="shared" si="13"/>
        <v>0.21875</v>
      </c>
      <c r="CT5" s="66">
        <f t="shared" si="14"/>
        <v>1</v>
      </c>
      <c r="CU5" s="66">
        <f t="shared" si="15"/>
        <v>4</v>
      </c>
      <c r="CV5" s="66">
        <f t="shared" si="16"/>
        <v>2</v>
      </c>
      <c r="CW5" s="66">
        <f t="shared" si="17"/>
        <v>47</v>
      </c>
      <c r="CX5">
        <v>3</v>
      </c>
      <c r="CY5">
        <v>1.5</v>
      </c>
    </row>
    <row r="6" spans="1:103" x14ac:dyDescent="0.3">
      <c r="A6" s="1" t="s">
        <v>0</v>
      </c>
      <c r="B6" s="1" t="s">
        <v>142</v>
      </c>
      <c r="C6" t="s">
        <v>144</v>
      </c>
      <c r="D6" t="s">
        <v>144</v>
      </c>
      <c r="E6" s="9">
        <v>42921</v>
      </c>
      <c r="F6" s="1" t="s">
        <v>175</v>
      </c>
      <c r="G6">
        <v>90</v>
      </c>
      <c r="H6">
        <v>2</v>
      </c>
      <c r="I6">
        <v>17</v>
      </c>
      <c r="J6">
        <v>0</v>
      </c>
      <c r="K6">
        <v>4</v>
      </c>
      <c r="L6">
        <v>5</v>
      </c>
      <c r="M6" s="4">
        <f t="shared" si="0"/>
        <v>82.32</v>
      </c>
      <c r="N6" s="4">
        <f t="shared" si="0"/>
        <v>100</v>
      </c>
      <c r="O6" s="4">
        <f t="shared" si="0"/>
        <v>95.84</v>
      </c>
      <c r="P6" s="4">
        <f t="shared" si="0"/>
        <v>94.8</v>
      </c>
      <c r="Q6" s="4">
        <f t="shared" si="18"/>
        <v>93.24</v>
      </c>
      <c r="R6">
        <v>6</v>
      </c>
      <c r="S6">
        <v>9</v>
      </c>
      <c r="T6">
        <v>5</v>
      </c>
      <c r="U6">
        <v>1</v>
      </c>
      <c r="V6" t="s">
        <v>144</v>
      </c>
      <c r="W6" t="s">
        <v>144</v>
      </c>
      <c r="X6">
        <v>6</v>
      </c>
      <c r="Y6">
        <v>1</v>
      </c>
      <c r="Z6">
        <v>5</v>
      </c>
      <c r="AA6">
        <v>6</v>
      </c>
      <c r="AB6">
        <v>5</v>
      </c>
      <c r="AC6">
        <v>0</v>
      </c>
      <c r="AD6">
        <v>0</v>
      </c>
      <c r="AE6">
        <v>0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3</v>
      </c>
      <c r="AP6">
        <v>1</v>
      </c>
      <c r="AQ6">
        <v>45</v>
      </c>
      <c r="AR6">
        <v>28</v>
      </c>
      <c r="AS6">
        <v>7</v>
      </c>
      <c r="AT6">
        <v>0</v>
      </c>
      <c r="AU6">
        <v>1</v>
      </c>
      <c r="AV6">
        <v>2</v>
      </c>
      <c r="AW6">
        <v>5</v>
      </c>
      <c r="AX6">
        <v>2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1.25</v>
      </c>
      <c r="BF6">
        <v>1</v>
      </c>
      <c r="BG6">
        <v>1.75</v>
      </c>
      <c r="BH6">
        <v>1</v>
      </c>
      <c r="BI6">
        <f t="shared" si="2"/>
        <v>1.25</v>
      </c>
      <c r="BJ6">
        <v>87</v>
      </c>
      <c r="BK6">
        <v>0</v>
      </c>
      <c r="BL6">
        <v>53</v>
      </c>
      <c r="BM6">
        <f t="shared" si="3"/>
        <v>87</v>
      </c>
      <c r="BN6" s="6">
        <f t="shared" si="4"/>
        <v>0.39080459770114945</v>
      </c>
      <c r="BO6">
        <v>76</v>
      </c>
      <c r="BP6">
        <v>0</v>
      </c>
      <c r="BQ6">
        <v>37</v>
      </c>
      <c r="BR6">
        <f t="shared" si="5"/>
        <v>76</v>
      </c>
      <c r="BS6" s="6">
        <f t="shared" si="6"/>
        <v>0.51315789473684215</v>
      </c>
      <c r="BT6">
        <v>84</v>
      </c>
      <c r="BU6">
        <v>0</v>
      </c>
      <c r="BV6">
        <v>47</v>
      </c>
      <c r="BW6">
        <f t="shared" si="7"/>
        <v>84</v>
      </c>
      <c r="BX6" s="6">
        <f t="shared" si="8"/>
        <v>0.44047619047619047</v>
      </c>
      <c r="BY6" t="s">
        <v>144</v>
      </c>
      <c r="BZ6" t="s">
        <v>144</v>
      </c>
      <c r="CA6" t="s">
        <v>144</v>
      </c>
      <c r="CB6" t="e">
        <f t="shared" si="9"/>
        <v>#VALUE!</v>
      </c>
      <c r="CC6" s="6" t="e">
        <f t="shared" si="10"/>
        <v>#VALUE!</v>
      </c>
      <c r="CD6" s="7">
        <f t="shared" si="11"/>
        <v>82.333333333333329</v>
      </c>
      <c r="CE6" s="8">
        <f t="shared" si="11"/>
        <v>0.44814622763806072</v>
      </c>
      <c r="CF6">
        <v>17.5</v>
      </c>
      <c r="CG6">
        <v>85</v>
      </c>
      <c r="CH6">
        <v>7.5</v>
      </c>
      <c r="CI6">
        <v>0</v>
      </c>
      <c r="CJ6">
        <v>0</v>
      </c>
      <c r="CK6">
        <v>0</v>
      </c>
      <c r="CL6">
        <v>17.5</v>
      </c>
      <c r="CM6">
        <v>0</v>
      </c>
      <c r="CN6">
        <v>7.5</v>
      </c>
      <c r="CO6">
        <v>17.5</v>
      </c>
      <c r="CP6">
        <v>7.5</v>
      </c>
      <c r="CQ6" s="66">
        <f t="shared" si="1"/>
        <v>0.25</v>
      </c>
      <c r="CR6" s="66">
        <f t="shared" si="12"/>
        <v>0</v>
      </c>
      <c r="CS6" s="66">
        <f t="shared" si="13"/>
        <v>0.17073170731707318</v>
      </c>
      <c r="CT6" s="66">
        <f t="shared" si="14"/>
        <v>1</v>
      </c>
      <c r="CU6" s="66">
        <f t="shared" si="15"/>
        <v>5</v>
      </c>
      <c r="CV6" s="66">
        <f t="shared" si="16"/>
        <v>1</v>
      </c>
      <c r="CW6" s="66">
        <f t="shared" si="17"/>
        <v>73</v>
      </c>
      <c r="CX6">
        <v>4</v>
      </c>
      <c r="CY6">
        <v>3.5</v>
      </c>
    </row>
    <row r="7" spans="1:103" x14ac:dyDescent="0.3">
      <c r="A7" s="1" t="s">
        <v>0</v>
      </c>
      <c r="B7" s="1" t="s">
        <v>143</v>
      </c>
      <c r="C7" t="s">
        <v>144</v>
      </c>
      <c r="D7" t="s">
        <v>144</v>
      </c>
      <c r="E7" s="9">
        <v>42921</v>
      </c>
      <c r="F7" s="1" t="s">
        <v>175</v>
      </c>
      <c r="G7">
        <v>75</v>
      </c>
      <c r="H7">
        <v>2</v>
      </c>
      <c r="I7">
        <v>7</v>
      </c>
      <c r="J7">
        <v>5</v>
      </c>
      <c r="K7">
        <v>2</v>
      </c>
      <c r="L7">
        <v>12</v>
      </c>
      <c r="M7" s="4">
        <f t="shared" si="0"/>
        <v>92.72</v>
      </c>
      <c r="N7" s="4">
        <f t="shared" si="0"/>
        <v>94.8</v>
      </c>
      <c r="O7" s="4">
        <f t="shared" si="0"/>
        <v>97.92</v>
      </c>
      <c r="P7" s="4">
        <f t="shared" si="0"/>
        <v>87.52</v>
      </c>
      <c r="Q7" s="4">
        <f t="shared" si="18"/>
        <v>93.24</v>
      </c>
      <c r="R7">
        <v>5</v>
      </c>
      <c r="S7">
        <v>9</v>
      </c>
      <c r="T7">
        <v>7</v>
      </c>
      <c r="U7">
        <v>1</v>
      </c>
      <c r="V7" t="s">
        <v>144</v>
      </c>
      <c r="W7" t="s">
        <v>144</v>
      </c>
      <c r="X7">
        <v>6</v>
      </c>
      <c r="Y7">
        <v>1</v>
      </c>
      <c r="Z7">
        <v>4</v>
      </c>
      <c r="AA7">
        <v>2</v>
      </c>
      <c r="AB7">
        <v>6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2</v>
      </c>
      <c r="AP7">
        <v>1</v>
      </c>
      <c r="AQ7">
        <v>38</v>
      </c>
      <c r="AR7">
        <v>49</v>
      </c>
      <c r="AS7">
        <v>24</v>
      </c>
      <c r="AT7">
        <v>2</v>
      </c>
      <c r="AU7">
        <v>1</v>
      </c>
      <c r="AV7">
        <v>3</v>
      </c>
      <c r="AW7">
        <v>2</v>
      </c>
      <c r="AX7">
        <v>0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2</v>
      </c>
      <c r="BF7">
        <v>2</v>
      </c>
      <c r="BG7">
        <v>0.75</v>
      </c>
      <c r="BH7">
        <v>1.75</v>
      </c>
      <c r="BI7">
        <f t="shared" si="2"/>
        <v>1.625</v>
      </c>
      <c r="BJ7">
        <v>70</v>
      </c>
      <c r="BK7">
        <v>-1</v>
      </c>
      <c r="BL7">
        <v>41</v>
      </c>
      <c r="BM7">
        <f t="shared" si="3"/>
        <v>71</v>
      </c>
      <c r="BN7" s="6">
        <f t="shared" si="4"/>
        <v>0.42253521126760563</v>
      </c>
      <c r="BO7">
        <v>80</v>
      </c>
      <c r="BP7">
        <v>2</v>
      </c>
      <c r="BQ7">
        <v>42</v>
      </c>
      <c r="BR7">
        <f t="shared" si="5"/>
        <v>78</v>
      </c>
      <c r="BS7" s="6">
        <f t="shared" si="6"/>
        <v>0.46153846153846156</v>
      </c>
      <c r="BT7">
        <v>82</v>
      </c>
      <c r="BU7">
        <v>-5</v>
      </c>
      <c r="BV7">
        <v>44</v>
      </c>
      <c r="BW7">
        <f t="shared" si="7"/>
        <v>87</v>
      </c>
      <c r="BX7" s="6">
        <f t="shared" si="8"/>
        <v>0.4942528735632184</v>
      </c>
      <c r="BY7" t="s">
        <v>144</v>
      </c>
      <c r="BZ7" t="s">
        <v>144</v>
      </c>
      <c r="CA7" t="s">
        <v>144</v>
      </c>
      <c r="CB7" t="e">
        <f t="shared" si="9"/>
        <v>#VALUE!</v>
      </c>
      <c r="CC7" s="6" t="e">
        <f t="shared" si="10"/>
        <v>#VALUE!</v>
      </c>
      <c r="CD7" s="7">
        <f t="shared" si="11"/>
        <v>78.666666666666671</v>
      </c>
      <c r="CE7" s="8">
        <f t="shared" si="11"/>
        <v>0.45944218212309518</v>
      </c>
      <c r="CF7">
        <v>7.5</v>
      </c>
      <c r="CG7">
        <v>85</v>
      </c>
      <c r="CH7">
        <v>37.5</v>
      </c>
      <c r="CI7">
        <v>0</v>
      </c>
      <c r="CJ7">
        <v>0</v>
      </c>
      <c r="CK7">
        <v>0</v>
      </c>
      <c r="CL7">
        <v>17.5</v>
      </c>
      <c r="CM7">
        <v>0</v>
      </c>
      <c r="CN7">
        <v>3.5</v>
      </c>
      <c r="CO7">
        <v>0.5</v>
      </c>
      <c r="CP7">
        <v>17.5</v>
      </c>
      <c r="CQ7" s="66">
        <f t="shared" si="1"/>
        <v>0.04</v>
      </c>
      <c r="CR7" s="66">
        <f t="shared" si="12"/>
        <v>0</v>
      </c>
      <c r="CS7" s="66">
        <f t="shared" si="13"/>
        <v>8.1081081081081086E-2</v>
      </c>
      <c r="CT7" s="66">
        <f t="shared" si="14"/>
        <v>1</v>
      </c>
      <c r="CU7" s="66">
        <f t="shared" si="15"/>
        <v>4</v>
      </c>
      <c r="CV7" s="66">
        <f t="shared" si="16"/>
        <v>3</v>
      </c>
      <c r="CW7" s="66">
        <f t="shared" si="17"/>
        <v>87</v>
      </c>
      <c r="CX7">
        <v>5</v>
      </c>
      <c r="CY7">
        <v>7.5</v>
      </c>
    </row>
    <row r="8" spans="1:103" x14ac:dyDescent="0.3">
      <c r="A8" s="1" t="s">
        <v>1</v>
      </c>
      <c r="B8" s="1" t="s">
        <v>139</v>
      </c>
      <c r="C8" s="17">
        <v>34.618075490000003</v>
      </c>
      <c r="D8" s="17">
        <v>-81.868527389999997</v>
      </c>
      <c r="E8" s="9">
        <v>42921</v>
      </c>
      <c r="F8" s="1" t="s">
        <v>175</v>
      </c>
      <c r="G8">
        <v>80</v>
      </c>
      <c r="H8">
        <v>0</v>
      </c>
      <c r="I8">
        <v>3</v>
      </c>
      <c r="J8">
        <v>9</v>
      </c>
      <c r="K8">
        <v>18</v>
      </c>
      <c r="L8">
        <v>16</v>
      </c>
      <c r="M8" s="4">
        <f t="shared" si="0"/>
        <v>96.88</v>
      </c>
      <c r="N8" s="4">
        <f t="shared" si="0"/>
        <v>90.64</v>
      </c>
      <c r="O8" s="4">
        <f t="shared" si="0"/>
        <v>81.28</v>
      </c>
      <c r="P8" s="4">
        <f t="shared" si="0"/>
        <v>83.36</v>
      </c>
      <c r="Q8" s="4">
        <f t="shared" si="18"/>
        <v>88.039999999999992</v>
      </c>
      <c r="R8">
        <v>4</v>
      </c>
      <c r="S8">
        <v>9</v>
      </c>
      <c r="T8">
        <v>1</v>
      </c>
      <c r="U8">
        <v>1</v>
      </c>
      <c r="V8">
        <v>7</v>
      </c>
      <c r="W8" t="s">
        <v>144</v>
      </c>
      <c r="X8">
        <v>2</v>
      </c>
      <c r="Y8">
        <v>1</v>
      </c>
      <c r="Z8">
        <v>6</v>
      </c>
      <c r="AA8">
        <v>4</v>
      </c>
      <c r="AB8">
        <v>2</v>
      </c>
      <c r="AC8">
        <v>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3</v>
      </c>
      <c r="AM8">
        <v>2</v>
      </c>
      <c r="AN8">
        <v>0</v>
      </c>
      <c r="AO8">
        <v>0</v>
      </c>
      <c r="AP8">
        <v>0</v>
      </c>
      <c r="AQ8">
        <v>15</v>
      </c>
      <c r="AR8">
        <v>0</v>
      </c>
      <c r="AS8">
        <v>0</v>
      </c>
      <c r="AT8">
        <v>0</v>
      </c>
      <c r="AU8">
        <v>1</v>
      </c>
      <c r="AV8">
        <v>2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1.75</v>
      </c>
      <c r="BF8">
        <v>1.25</v>
      </c>
      <c r="BG8">
        <v>3.5</v>
      </c>
      <c r="BH8">
        <v>4</v>
      </c>
      <c r="BI8">
        <f t="shared" si="2"/>
        <v>2.625</v>
      </c>
      <c r="BJ8">
        <v>56</v>
      </c>
      <c r="BK8">
        <v>-3</v>
      </c>
      <c r="BL8">
        <v>25</v>
      </c>
      <c r="BM8">
        <f t="shared" si="3"/>
        <v>59</v>
      </c>
      <c r="BN8" s="6">
        <f t="shared" si="4"/>
        <v>0.57627118644067798</v>
      </c>
      <c r="BO8">
        <v>55</v>
      </c>
      <c r="BP8">
        <v>-6</v>
      </c>
      <c r="BQ8">
        <v>23</v>
      </c>
      <c r="BR8">
        <f t="shared" si="5"/>
        <v>61</v>
      </c>
      <c r="BS8" s="6">
        <f t="shared" si="6"/>
        <v>0.62295081967213117</v>
      </c>
      <c r="BT8">
        <v>60</v>
      </c>
      <c r="BU8">
        <v>-2</v>
      </c>
      <c r="BV8">
        <v>35</v>
      </c>
      <c r="BW8">
        <f t="shared" si="7"/>
        <v>62</v>
      </c>
      <c r="BX8" s="6">
        <f t="shared" si="8"/>
        <v>0.43548387096774194</v>
      </c>
      <c r="BY8" t="s">
        <v>144</v>
      </c>
      <c r="BZ8" t="s">
        <v>144</v>
      </c>
      <c r="CA8" t="s">
        <v>144</v>
      </c>
      <c r="CB8" t="e">
        <f t="shared" si="9"/>
        <v>#VALUE!</v>
      </c>
      <c r="CC8" s="6" t="e">
        <f t="shared" si="10"/>
        <v>#VALUE!</v>
      </c>
      <c r="CD8" s="7">
        <f t="shared" si="11"/>
        <v>60.666666666666664</v>
      </c>
      <c r="CE8" s="8">
        <f t="shared" si="11"/>
        <v>0.54490195902685035</v>
      </c>
      <c r="CF8">
        <v>3.5</v>
      </c>
      <c r="CG8">
        <v>85</v>
      </c>
      <c r="CH8">
        <v>0</v>
      </c>
      <c r="CI8">
        <v>0</v>
      </c>
      <c r="CJ8">
        <v>37.5</v>
      </c>
      <c r="CK8">
        <v>0</v>
      </c>
      <c r="CL8">
        <v>0.5</v>
      </c>
      <c r="CM8">
        <v>0</v>
      </c>
      <c r="CN8">
        <v>17.5</v>
      </c>
      <c r="CO8">
        <v>3.5</v>
      </c>
      <c r="CP8">
        <v>0.5</v>
      </c>
      <c r="CQ8" s="66">
        <f t="shared" si="1"/>
        <v>0.21</v>
      </c>
      <c r="CR8" s="66">
        <f t="shared" si="12"/>
        <v>0.375</v>
      </c>
      <c r="CS8" s="66">
        <f t="shared" si="13"/>
        <v>3.954802259887006E-2</v>
      </c>
      <c r="CT8" s="66">
        <v>0</v>
      </c>
      <c r="CU8" s="66">
        <f t="shared" si="15"/>
        <v>5</v>
      </c>
      <c r="CV8" s="66">
        <f t="shared" si="16"/>
        <v>1</v>
      </c>
      <c r="CW8" s="66">
        <f t="shared" si="17"/>
        <v>15</v>
      </c>
      <c r="CX8">
        <v>6</v>
      </c>
      <c r="CY8">
        <v>17.5</v>
      </c>
    </row>
    <row r="9" spans="1:103" x14ac:dyDescent="0.3">
      <c r="A9" s="1" t="s">
        <v>1</v>
      </c>
      <c r="B9" s="1" t="s">
        <v>140</v>
      </c>
      <c r="C9" t="s">
        <v>144</v>
      </c>
      <c r="D9" t="s">
        <v>144</v>
      </c>
      <c r="E9" s="9">
        <v>42921</v>
      </c>
      <c r="F9" s="1" t="s">
        <v>175</v>
      </c>
      <c r="G9">
        <v>100</v>
      </c>
      <c r="H9">
        <v>0</v>
      </c>
      <c r="I9">
        <v>0</v>
      </c>
      <c r="J9">
        <v>5</v>
      </c>
      <c r="K9">
        <v>0</v>
      </c>
      <c r="L9">
        <v>13</v>
      </c>
      <c r="M9" s="4">
        <f t="shared" si="0"/>
        <v>100</v>
      </c>
      <c r="N9" s="4">
        <f t="shared" si="0"/>
        <v>94.8</v>
      </c>
      <c r="O9" s="4">
        <f t="shared" si="0"/>
        <v>100</v>
      </c>
      <c r="P9" s="4">
        <f t="shared" si="0"/>
        <v>86.48</v>
      </c>
      <c r="Q9" s="4">
        <f t="shared" si="18"/>
        <v>95.320000000000007</v>
      </c>
      <c r="R9">
        <v>1</v>
      </c>
      <c r="S9">
        <v>8</v>
      </c>
      <c r="T9">
        <v>1</v>
      </c>
      <c r="U9">
        <v>1</v>
      </c>
      <c r="V9">
        <v>6</v>
      </c>
      <c r="W9" t="s">
        <v>144</v>
      </c>
      <c r="X9">
        <v>3</v>
      </c>
      <c r="Y9">
        <v>1</v>
      </c>
      <c r="Z9">
        <v>4</v>
      </c>
      <c r="AA9">
        <v>2</v>
      </c>
      <c r="AB9">
        <v>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3</v>
      </c>
      <c r="AN9">
        <v>1</v>
      </c>
      <c r="AO9">
        <v>0</v>
      </c>
      <c r="AP9">
        <v>0</v>
      </c>
      <c r="AQ9">
        <v>10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</v>
      </c>
      <c r="BF9">
        <v>2</v>
      </c>
      <c r="BG9">
        <v>0.5</v>
      </c>
      <c r="BH9">
        <v>2.25</v>
      </c>
      <c r="BI9">
        <f t="shared" si="2"/>
        <v>1.6875</v>
      </c>
      <c r="BJ9">
        <v>55</v>
      </c>
      <c r="BK9">
        <v>-9</v>
      </c>
      <c r="BL9">
        <v>20</v>
      </c>
      <c r="BM9">
        <f t="shared" si="3"/>
        <v>64</v>
      </c>
      <c r="BN9" s="6">
        <f t="shared" si="4"/>
        <v>0.6875</v>
      </c>
      <c r="BO9">
        <v>53</v>
      </c>
      <c r="BP9">
        <v>-5</v>
      </c>
      <c r="BQ9">
        <v>20</v>
      </c>
      <c r="BR9">
        <f t="shared" si="5"/>
        <v>58</v>
      </c>
      <c r="BS9" s="6">
        <f t="shared" si="6"/>
        <v>0.65517241379310343</v>
      </c>
      <c r="BT9">
        <v>63</v>
      </c>
      <c r="BU9">
        <v>1</v>
      </c>
      <c r="BV9">
        <v>30</v>
      </c>
      <c r="BW9">
        <f t="shared" si="7"/>
        <v>62</v>
      </c>
      <c r="BX9" s="6">
        <f t="shared" si="8"/>
        <v>0.5161290322580645</v>
      </c>
      <c r="BY9" t="s">
        <v>144</v>
      </c>
      <c r="BZ9" t="s">
        <v>144</v>
      </c>
      <c r="CA9" t="s">
        <v>144</v>
      </c>
      <c r="CB9" t="e">
        <f t="shared" si="9"/>
        <v>#VALUE!</v>
      </c>
      <c r="CC9" s="6" t="e">
        <f t="shared" si="10"/>
        <v>#VALUE!</v>
      </c>
      <c r="CD9" s="7">
        <f t="shared" si="11"/>
        <v>61.333333333333336</v>
      </c>
      <c r="CE9" s="8">
        <f t="shared" si="11"/>
        <v>0.61960048201705598</v>
      </c>
      <c r="CF9">
        <v>0</v>
      </c>
      <c r="CG9">
        <v>62.5</v>
      </c>
      <c r="CH9">
        <v>0</v>
      </c>
      <c r="CI9">
        <v>0</v>
      </c>
      <c r="CJ9">
        <v>17.5</v>
      </c>
      <c r="CK9">
        <v>0</v>
      </c>
      <c r="CL9">
        <v>1.5</v>
      </c>
      <c r="CM9">
        <v>0</v>
      </c>
      <c r="CN9">
        <v>3.5</v>
      </c>
      <c r="CO9">
        <v>0.5</v>
      </c>
      <c r="CP9">
        <v>0.5</v>
      </c>
      <c r="CQ9" s="66">
        <f t="shared" si="1"/>
        <v>0.04</v>
      </c>
      <c r="CR9" s="66">
        <f t="shared" si="12"/>
        <v>0.17499999999999999</v>
      </c>
      <c r="CS9" s="66">
        <f t="shared" si="13"/>
        <v>0</v>
      </c>
      <c r="CT9" s="66">
        <v>0</v>
      </c>
      <c r="CU9" s="66">
        <f t="shared" si="15"/>
        <v>5</v>
      </c>
      <c r="CV9" s="66">
        <f t="shared" si="16"/>
        <v>0</v>
      </c>
      <c r="CW9" s="66">
        <f t="shared" si="17"/>
        <v>10</v>
      </c>
      <c r="CX9">
        <v>7</v>
      </c>
      <c r="CY9">
        <v>37.5</v>
      </c>
    </row>
    <row r="10" spans="1:103" x14ac:dyDescent="0.3">
      <c r="A10" s="1" t="s">
        <v>1</v>
      </c>
      <c r="B10" s="1" t="s">
        <v>141</v>
      </c>
      <c r="C10" t="s">
        <v>144</v>
      </c>
      <c r="D10" t="s">
        <v>144</v>
      </c>
      <c r="E10" s="9">
        <v>42921</v>
      </c>
      <c r="F10" s="1" t="s">
        <v>175</v>
      </c>
      <c r="G10">
        <v>60</v>
      </c>
      <c r="H10">
        <v>0</v>
      </c>
      <c r="I10">
        <v>10</v>
      </c>
      <c r="J10">
        <v>2</v>
      </c>
      <c r="K10">
        <v>16</v>
      </c>
      <c r="L10">
        <v>18</v>
      </c>
      <c r="M10" s="4">
        <f t="shared" si="0"/>
        <v>89.6</v>
      </c>
      <c r="N10" s="4">
        <f t="shared" si="0"/>
        <v>97.92</v>
      </c>
      <c r="O10" s="4">
        <f t="shared" si="0"/>
        <v>83.36</v>
      </c>
      <c r="P10" s="4">
        <f t="shared" si="0"/>
        <v>81.28</v>
      </c>
      <c r="Q10" s="4">
        <f t="shared" si="18"/>
        <v>88.039999999999992</v>
      </c>
      <c r="R10">
        <v>1</v>
      </c>
      <c r="S10">
        <v>9</v>
      </c>
      <c r="T10">
        <v>2</v>
      </c>
      <c r="U10">
        <v>1</v>
      </c>
      <c r="V10">
        <v>6</v>
      </c>
      <c r="W10" t="s">
        <v>144</v>
      </c>
      <c r="X10">
        <v>2</v>
      </c>
      <c r="Y10">
        <v>2</v>
      </c>
      <c r="Z10">
        <v>5</v>
      </c>
      <c r="AA10">
        <v>2</v>
      </c>
      <c r="AB10">
        <v>2</v>
      </c>
      <c r="AC10">
        <v>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4</v>
      </c>
      <c r="AN10">
        <v>0</v>
      </c>
      <c r="AO10">
        <v>0</v>
      </c>
      <c r="AP10">
        <v>0</v>
      </c>
      <c r="AQ10">
        <v>9</v>
      </c>
      <c r="AR10">
        <v>8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0.5</v>
      </c>
      <c r="BF10">
        <v>3.75</v>
      </c>
      <c r="BG10">
        <v>1.25</v>
      </c>
      <c r="BH10">
        <v>1.25</v>
      </c>
      <c r="BI10">
        <f t="shared" si="2"/>
        <v>1.6875</v>
      </c>
      <c r="BJ10">
        <v>60</v>
      </c>
      <c r="BK10">
        <v>-3</v>
      </c>
      <c r="BL10">
        <v>28</v>
      </c>
      <c r="BM10">
        <f t="shared" si="3"/>
        <v>63</v>
      </c>
      <c r="BN10" s="6">
        <f t="shared" si="4"/>
        <v>0.55555555555555558</v>
      </c>
      <c r="BO10">
        <v>58</v>
      </c>
      <c r="BP10">
        <v>-3</v>
      </c>
      <c r="BQ10">
        <v>30</v>
      </c>
      <c r="BR10">
        <f t="shared" si="5"/>
        <v>61</v>
      </c>
      <c r="BS10" s="6">
        <f t="shared" si="6"/>
        <v>0.50819672131147542</v>
      </c>
      <c r="BT10">
        <v>57</v>
      </c>
      <c r="BU10">
        <v>-6</v>
      </c>
      <c r="BV10">
        <v>26</v>
      </c>
      <c r="BW10">
        <f t="shared" si="7"/>
        <v>63</v>
      </c>
      <c r="BX10" s="6">
        <f t="shared" si="8"/>
        <v>0.58730158730158732</v>
      </c>
      <c r="BY10" t="s">
        <v>144</v>
      </c>
      <c r="BZ10" t="s">
        <v>144</v>
      </c>
      <c r="CA10" t="s">
        <v>144</v>
      </c>
      <c r="CB10" t="e">
        <f t="shared" si="9"/>
        <v>#VALUE!</v>
      </c>
      <c r="CC10" s="6" t="e">
        <f t="shared" si="10"/>
        <v>#VALUE!</v>
      </c>
      <c r="CD10" s="7">
        <f t="shared" si="11"/>
        <v>62.333333333333336</v>
      </c>
      <c r="CE10" s="8">
        <f t="shared" si="11"/>
        <v>0.55035128805620614</v>
      </c>
      <c r="CF10">
        <v>0</v>
      </c>
      <c r="CG10">
        <v>85</v>
      </c>
      <c r="CH10">
        <v>0.5</v>
      </c>
      <c r="CI10">
        <v>0</v>
      </c>
      <c r="CJ10">
        <v>17.5</v>
      </c>
      <c r="CK10">
        <v>0</v>
      </c>
      <c r="CL10">
        <v>0.5</v>
      </c>
      <c r="CM10">
        <v>0.5</v>
      </c>
      <c r="CN10">
        <v>7.5</v>
      </c>
      <c r="CO10">
        <v>0.5</v>
      </c>
      <c r="CP10">
        <v>0.5</v>
      </c>
      <c r="CQ10" s="66">
        <f t="shared" si="1"/>
        <v>0.08</v>
      </c>
      <c r="CR10" s="66">
        <f t="shared" si="12"/>
        <v>0.17499999999999999</v>
      </c>
      <c r="CS10" s="66">
        <f t="shared" si="13"/>
        <v>0</v>
      </c>
      <c r="CT10" s="66">
        <f t="shared" si="14"/>
        <v>1</v>
      </c>
      <c r="CU10" s="66">
        <f t="shared" si="15"/>
        <v>6</v>
      </c>
      <c r="CV10" s="66">
        <f t="shared" si="16"/>
        <v>0</v>
      </c>
      <c r="CW10" s="66">
        <f t="shared" si="17"/>
        <v>17</v>
      </c>
      <c r="CX10">
        <v>8</v>
      </c>
      <c r="CY10">
        <v>62.5</v>
      </c>
    </row>
    <row r="11" spans="1:103" x14ac:dyDescent="0.3">
      <c r="A11" s="1" t="s">
        <v>1</v>
      </c>
      <c r="B11" s="1" t="s">
        <v>142</v>
      </c>
      <c r="C11" t="s">
        <v>144</v>
      </c>
      <c r="D11" t="s">
        <v>144</v>
      </c>
      <c r="E11" s="9">
        <v>42921</v>
      </c>
      <c r="F11" s="1" t="s">
        <v>175</v>
      </c>
      <c r="G11">
        <v>100</v>
      </c>
      <c r="H11">
        <v>1</v>
      </c>
      <c r="I11">
        <v>37</v>
      </c>
      <c r="J11">
        <v>13</v>
      </c>
      <c r="K11">
        <v>30</v>
      </c>
      <c r="L11">
        <v>4</v>
      </c>
      <c r="M11" s="4">
        <f t="shared" si="0"/>
        <v>61.519999999999996</v>
      </c>
      <c r="N11" s="4">
        <f t="shared" si="0"/>
        <v>86.48</v>
      </c>
      <c r="O11" s="4">
        <f t="shared" si="0"/>
        <v>68.8</v>
      </c>
      <c r="P11" s="4">
        <f t="shared" si="0"/>
        <v>95.84</v>
      </c>
      <c r="Q11" s="4">
        <f t="shared" si="18"/>
        <v>78.16</v>
      </c>
      <c r="R11">
        <v>2</v>
      </c>
      <c r="S11">
        <v>7</v>
      </c>
      <c r="T11">
        <v>3</v>
      </c>
      <c r="U11">
        <v>1</v>
      </c>
      <c r="V11">
        <v>6</v>
      </c>
      <c r="W11" t="s">
        <v>144</v>
      </c>
      <c r="X11">
        <v>6</v>
      </c>
      <c r="Y11">
        <v>2</v>
      </c>
      <c r="Z11">
        <v>3</v>
      </c>
      <c r="AA11">
        <v>3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</v>
      </c>
      <c r="AM11">
        <v>0</v>
      </c>
      <c r="AN11">
        <v>0</v>
      </c>
      <c r="AO11">
        <v>0</v>
      </c>
      <c r="AP11">
        <v>0</v>
      </c>
      <c r="AQ11">
        <v>10</v>
      </c>
      <c r="AR11">
        <v>12</v>
      </c>
      <c r="AS11">
        <v>16</v>
      </c>
      <c r="AT11">
        <v>0</v>
      </c>
      <c r="AU11">
        <v>2</v>
      </c>
      <c r="AV11">
        <v>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0.25</v>
      </c>
      <c r="BF11">
        <v>1</v>
      </c>
      <c r="BG11">
        <v>2.25</v>
      </c>
      <c r="BH11">
        <v>0.5</v>
      </c>
      <c r="BI11">
        <f t="shared" si="2"/>
        <v>1</v>
      </c>
      <c r="BJ11">
        <v>60</v>
      </c>
      <c r="BK11">
        <v>-7</v>
      </c>
      <c r="BL11">
        <v>18</v>
      </c>
      <c r="BM11">
        <f t="shared" si="3"/>
        <v>67</v>
      </c>
      <c r="BN11" s="6">
        <f t="shared" si="4"/>
        <v>0.73134328358208955</v>
      </c>
      <c r="BO11">
        <v>52</v>
      </c>
      <c r="BP11">
        <v>-5</v>
      </c>
      <c r="BQ11">
        <v>24</v>
      </c>
      <c r="BR11">
        <f t="shared" si="5"/>
        <v>57</v>
      </c>
      <c r="BS11" s="6">
        <f t="shared" si="6"/>
        <v>0.57894736842105265</v>
      </c>
      <c r="BT11">
        <v>63</v>
      </c>
      <c r="BU11">
        <v>-4</v>
      </c>
      <c r="BV11">
        <v>25</v>
      </c>
      <c r="BW11">
        <f t="shared" si="7"/>
        <v>67</v>
      </c>
      <c r="BX11" s="6">
        <f t="shared" si="8"/>
        <v>0.62686567164179108</v>
      </c>
      <c r="BY11" t="s">
        <v>144</v>
      </c>
      <c r="BZ11" t="s">
        <v>144</v>
      </c>
      <c r="CA11" t="s">
        <v>144</v>
      </c>
      <c r="CB11" t="e">
        <f t="shared" si="9"/>
        <v>#VALUE!</v>
      </c>
      <c r="CC11" s="6" t="e">
        <f t="shared" si="10"/>
        <v>#VALUE!</v>
      </c>
      <c r="CD11" s="7">
        <f t="shared" si="11"/>
        <v>63.666666666666664</v>
      </c>
      <c r="CE11" s="8">
        <f t="shared" si="11"/>
        <v>0.64571877454831117</v>
      </c>
      <c r="CF11">
        <v>0.5</v>
      </c>
      <c r="CG11">
        <v>37.5</v>
      </c>
      <c r="CH11">
        <v>1.5</v>
      </c>
      <c r="CI11">
        <v>0</v>
      </c>
      <c r="CJ11">
        <v>17.5</v>
      </c>
      <c r="CK11">
        <v>0</v>
      </c>
      <c r="CL11">
        <v>17.5</v>
      </c>
      <c r="CM11">
        <v>0.5</v>
      </c>
      <c r="CN11">
        <v>1.5</v>
      </c>
      <c r="CO11">
        <v>1.5</v>
      </c>
      <c r="CP11">
        <v>0.5</v>
      </c>
      <c r="CQ11" s="66">
        <f t="shared" si="1"/>
        <v>0.03</v>
      </c>
      <c r="CR11" s="66">
        <f t="shared" si="12"/>
        <v>0.17499999999999999</v>
      </c>
      <c r="CS11" s="66">
        <f t="shared" si="13"/>
        <v>1.3157894736842105E-2</v>
      </c>
      <c r="CT11" s="66">
        <f t="shared" si="14"/>
        <v>1</v>
      </c>
      <c r="CU11" s="66">
        <f t="shared" si="15"/>
        <v>5</v>
      </c>
      <c r="CV11" s="66">
        <f t="shared" si="16"/>
        <v>2</v>
      </c>
      <c r="CW11" s="66">
        <f t="shared" si="17"/>
        <v>22</v>
      </c>
      <c r="CX11">
        <v>9</v>
      </c>
      <c r="CY11">
        <v>85</v>
      </c>
    </row>
    <row r="12" spans="1:103" x14ac:dyDescent="0.3">
      <c r="A12" s="1" t="s">
        <v>1</v>
      </c>
      <c r="B12" s="1" t="s">
        <v>143</v>
      </c>
      <c r="C12" t="s">
        <v>144</v>
      </c>
      <c r="D12" t="s">
        <v>144</v>
      </c>
      <c r="E12" s="9">
        <v>42921</v>
      </c>
      <c r="F12" s="1" t="s">
        <v>175</v>
      </c>
      <c r="G12">
        <v>80</v>
      </c>
      <c r="H12">
        <v>0</v>
      </c>
      <c r="I12">
        <v>6</v>
      </c>
      <c r="J12">
        <v>11</v>
      </c>
      <c r="K12">
        <v>7</v>
      </c>
      <c r="L12">
        <v>9</v>
      </c>
      <c r="M12" s="4">
        <f t="shared" si="0"/>
        <v>93.76</v>
      </c>
      <c r="N12" s="4">
        <f t="shared" si="0"/>
        <v>88.56</v>
      </c>
      <c r="O12" s="4">
        <f t="shared" si="0"/>
        <v>92.72</v>
      </c>
      <c r="P12" s="4">
        <f t="shared" si="0"/>
        <v>90.64</v>
      </c>
      <c r="Q12" s="4">
        <f t="shared" si="18"/>
        <v>91.419999999999987</v>
      </c>
      <c r="R12">
        <v>7</v>
      </c>
      <c r="S12">
        <v>7</v>
      </c>
      <c r="T12">
        <v>5</v>
      </c>
      <c r="U12">
        <v>1</v>
      </c>
      <c r="V12">
        <v>5</v>
      </c>
      <c r="W12" t="s">
        <v>144</v>
      </c>
      <c r="X12">
        <v>5</v>
      </c>
      <c r="Y12">
        <v>1</v>
      </c>
      <c r="Z12">
        <v>6</v>
      </c>
      <c r="AA12">
        <v>7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1</v>
      </c>
      <c r="AN12">
        <v>0</v>
      </c>
      <c r="AO12">
        <v>0</v>
      </c>
      <c r="AP12">
        <v>0</v>
      </c>
      <c r="AQ12">
        <v>14</v>
      </c>
      <c r="AR12">
        <v>15</v>
      </c>
      <c r="AS12">
        <v>5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0.25</v>
      </c>
      <c r="BG12">
        <v>0.25</v>
      </c>
      <c r="BH12">
        <v>0.25</v>
      </c>
      <c r="BI12">
        <f t="shared" si="2"/>
        <v>0.1875</v>
      </c>
      <c r="BJ12">
        <v>50</v>
      </c>
      <c r="BK12">
        <v>-7</v>
      </c>
      <c r="BL12">
        <v>24</v>
      </c>
      <c r="BM12">
        <f t="shared" si="3"/>
        <v>57</v>
      </c>
      <c r="BN12" s="6">
        <f t="shared" si="4"/>
        <v>0.57894736842105265</v>
      </c>
      <c r="BO12">
        <v>65</v>
      </c>
      <c r="BP12">
        <v>-3</v>
      </c>
      <c r="BQ12">
        <v>43</v>
      </c>
      <c r="BR12">
        <f t="shared" si="5"/>
        <v>68</v>
      </c>
      <c r="BS12" s="6">
        <f t="shared" si="6"/>
        <v>0.36764705882352944</v>
      </c>
      <c r="BT12">
        <v>58</v>
      </c>
      <c r="BU12">
        <v>-2</v>
      </c>
      <c r="BV12">
        <v>32</v>
      </c>
      <c r="BW12">
        <f t="shared" si="7"/>
        <v>60</v>
      </c>
      <c r="BX12" s="6">
        <f t="shared" si="8"/>
        <v>0.46666666666666667</v>
      </c>
      <c r="BY12" t="s">
        <v>144</v>
      </c>
      <c r="BZ12" t="s">
        <v>144</v>
      </c>
      <c r="CA12" t="s">
        <v>144</v>
      </c>
      <c r="CB12" t="e">
        <f t="shared" si="9"/>
        <v>#VALUE!</v>
      </c>
      <c r="CC12" s="6" t="e">
        <f t="shared" si="10"/>
        <v>#VALUE!</v>
      </c>
      <c r="CD12" s="7">
        <f t="shared" si="11"/>
        <v>61.666666666666664</v>
      </c>
      <c r="CE12" s="8">
        <f t="shared" si="11"/>
        <v>0.47108703130374963</v>
      </c>
      <c r="CF12">
        <v>37.5</v>
      </c>
      <c r="CG12">
        <v>37.5</v>
      </c>
      <c r="CH12">
        <v>7.5</v>
      </c>
      <c r="CI12">
        <v>0</v>
      </c>
      <c r="CJ12">
        <v>7.5</v>
      </c>
      <c r="CK12">
        <v>0</v>
      </c>
      <c r="CL12">
        <v>7.5</v>
      </c>
      <c r="CM12">
        <v>0</v>
      </c>
      <c r="CN12">
        <v>17.5</v>
      </c>
      <c r="CO12">
        <v>37.5</v>
      </c>
      <c r="CP12">
        <v>0</v>
      </c>
      <c r="CQ12" s="66">
        <f t="shared" si="1"/>
        <v>0.55000000000000004</v>
      </c>
      <c r="CR12" s="66">
        <f t="shared" si="12"/>
        <v>7.4999999999999997E-2</v>
      </c>
      <c r="CS12" s="66">
        <f t="shared" si="13"/>
        <v>0.5</v>
      </c>
      <c r="CT12" s="66">
        <f t="shared" si="14"/>
        <v>1</v>
      </c>
      <c r="CU12" s="66">
        <f t="shared" si="15"/>
        <v>3</v>
      </c>
      <c r="CV12" s="66">
        <f t="shared" si="16"/>
        <v>1</v>
      </c>
      <c r="CW12" s="66">
        <f t="shared" si="17"/>
        <v>29</v>
      </c>
    </row>
    <row r="13" spans="1:103" x14ac:dyDescent="0.3">
      <c r="A13" s="1" t="s">
        <v>2</v>
      </c>
      <c r="B13" s="1" t="s">
        <v>139</v>
      </c>
      <c r="C13" s="18">
        <v>34.07137298</v>
      </c>
      <c r="D13" s="18">
        <v>-81.827867699999999</v>
      </c>
      <c r="E13" s="9">
        <v>42919</v>
      </c>
      <c r="F13" s="1" t="s">
        <v>176</v>
      </c>
      <c r="G13">
        <v>100</v>
      </c>
      <c r="H13">
        <v>0</v>
      </c>
      <c r="I13">
        <v>2</v>
      </c>
      <c r="J13">
        <v>0</v>
      </c>
      <c r="K13">
        <v>1</v>
      </c>
      <c r="L13">
        <v>1</v>
      </c>
      <c r="M13" s="4">
        <f t="shared" si="0"/>
        <v>97.92</v>
      </c>
      <c r="N13" s="4">
        <f t="shared" si="0"/>
        <v>100</v>
      </c>
      <c r="O13" s="4">
        <f t="shared" si="0"/>
        <v>98.96</v>
      </c>
      <c r="P13" s="4">
        <f t="shared" si="0"/>
        <v>98.96</v>
      </c>
      <c r="Q13" s="4">
        <f t="shared" si="18"/>
        <v>98.96</v>
      </c>
      <c r="R13">
        <v>1</v>
      </c>
      <c r="S13">
        <v>9</v>
      </c>
      <c r="T13">
        <v>3</v>
      </c>
      <c r="U13">
        <v>1</v>
      </c>
      <c r="V13" t="s">
        <v>144</v>
      </c>
      <c r="W13" t="s">
        <v>144</v>
      </c>
      <c r="X13">
        <v>2</v>
      </c>
      <c r="Y13">
        <v>1</v>
      </c>
      <c r="Z13">
        <v>6</v>
      </c>
      <c r="AA13">
        <v>6</v>
      </c>
      <c r="AB13">
        <v>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8</v>
      </c>
      <c r="AR13">
        <v>5</v>
      </c>
      <c r="AS13">
        <v>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1.75</v>
      </c>
      <c r="BG13">
        <v>1</v>
      </c>
      <c r="BH13">
        <v>1.25</v>
      </c>
      <c r="BI13">
        <f t="shared" si="2"/>
        <v>1.25</v>
      </c>
      <c r="BJ13">
        <v>88</v>
      </c>
      <c r="BK13">
        <v>0</v>
      </c>
      <c r="BL13">
        <v>40</v>
      </c>
      <c r="BM13">
        <f t="shared" si="3"/>
        <v>88</v>
      </c>
      <c r="BN13" s="6">
        <f t="shared" si="4"/>
        <v>0.54545454545454541</v>
      </c>
      <c r="BO13">
        <v>76</v>
      </c>
      <c r="BP13">
        <v>-3</v>
      </c>
      <c r="BQ13">
        <v>43</v>
      </c>
      <c r="BR13">
        <f t="shared" si="5"/>
        <v>79</v>
      </c>
      <c r="BS13" s="6">
        <f t="shared" si="6"/>
        <v>0.45569620253164556</v>
      </c>
      <c r="BT13">
        <v>80</v>
      </c>
      <c r="BU13">
        <v>-4</v>
      </c>
      <c r="BV13">
        <v>53</v>
      </c>
      <c r="BW13">
        <f t="shared" si="7"/>
        <v>84</v>
      </c>
      <c r="BX13" s="6">
        <f t="shared" si="8"/>
        <v>0.36904761904761907</v>
      </c>
      <c r="BY13" t="s">
        <v>144</v>
      </c>
      <c r="BZ13" t="s">
        <v>144</v>
      </c>
      <c r="CA13" t="s">
        <v>144</v>
      </c>
      <c r="CB13" t="e">
        <f t="shared" si="9"/>
        <v>#VALUE!</v>
      </c>
      <c r="CC13" s="6" t="e">
        <f t="shared" si="10"/>
        <v>#VALUE!</v>
      </c>
      <c r="CD13" s="7">
        <f>AVERAGE(BM13,BR13,BW13)</f>
        <v>83.666666666666671</v>
      </c>
      <c r="CE13" s="8">
        <f>AVERAGE(BN13,BS13,BX13)</f>
        <v>0.45673278901127001</v>
      </c>
      <c r="CF13">
        <v>0</v>
      </c>
      <c r="CG13">
        <v>85</v>
      </c>
      <c r="CH13">
        <v>1.5</v>
      </c>
      <c r="CI13">
        <v>0</v>
      </c>
      <c r="CJ13">
        <v>0</v>
      </c>
      <c r="CK13">
        <v>0</v>
      </c>
      <c r="CL13">
        <v>0.5</v>
      </c>
      <c r="CM13">
        <v>0</v>
      </c>
      <c r="CN13">
        <v>17.5</v>
      </c>
      <c r="CO13">
        <v>17.5</v>
      </c>
      <c r="CP13">
        <v>62.5</v>
      </c>
      <c r="CQ13" s="66">
        <f t="shared" si="1"/>
        <v>0.35</v>
      </c>
      <c r="CR13" s="66">
        <f t="shared" si="12"/>
        <v>0</v>
      </c>
      <c r="CS13" s="66">
        <f t="shared" si="13"/>
        <v>0</v>
      </c>
      <c r="CT13" s="66">
        <f t="shared" si="14"/>
        <v>1</v>
      </c>
      <c r="CU13" s="66">
        <f t="shared" si="15"/>
        <v>2</v>
      </c>
      <c r="CV13" s="66">
        <f t="shared" si="16"/>
        <v>0</v>
      </c>
      <c r="CW13" s="66">
        <f t="shared" si="17"/>
        <v>13</v>
      </c>
    </row>
    <row r="14" spans="1:103" x14ac:dyDescent="0.3">
      <c r="A14" s="1" t="s">
        <v>2</v>
      </c>
      <c r="B14" s="1" t="s">
        <v>140</v>
      </c>
      <c r="C14" t="s">
        <v>144</v>
      </c>
      <c r="D14" t="s">
        <v>144</v>
      </c>
      <c r="E14" s="9">
        <v>42919</v>
      </c>
      <c r="F14" s="1" t="s">
        <v>176</v>
      </c>
      <c r="G14">
        <v>105</v>
      </c>
      <c r="H14">
        <v>0</v>
      </c>
      <c r="I14">
        <v>0</v>
      </c>
      <c r="J14">
        <v>0</v>
      </c>
      <c r="K14">
        <v>11</v>
      </c>
      <c r="L14">
        <v>0</v>
      </c>
      <c r="M14" s="4">
        <f t="shared" si="0"/>
        <v>100</v>
      </c>
      <c r="N14" s="4">
        <f t="shared" si="0"/>
        <v>100</v>
      </c>
      <c r="O14" s="4">
        <f t="shared" si="0"/>
        <v>88.56</v>
      </c>
      <c r="P14" s="4">
        <f t="shared" si="0"/>
        <v>100</v>
      </c>
      <c r="Q14" s="4">
        <f t="shared" si="18"/>
        <v>97.14</v>
      </c>
      <c r="R14">
        <v>1</v>
      </c>
      <c r="S14">
        <v>9</v>
      </c>
      <c r="T14">
        <v>4</v>
      </c>
      <c r="U14">
        <v>1</v>
      </c>
      <c r="V14" t="s">
        <v>144</v>
      </c>
      <c r="W14" t="s">
        <v>144</v>
      </c>
      <c r="X14">
        <v>4</v>
      </c>
      <c r="Y14">
        <v>1</v>
      </c>
      <c r="Z14">
        <v>7</v>
      </c>
      <c r="AA14">
        <v>1</v>
      </c>
      <c r="AB14">
        <v>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 t="s">
        <v>144</v>
      </c>
      <c r="AR14" t="s">
        <v>144</v>
      </c>
      <c r="AS14" t="s">
        <v>144</v>
      </c>
      <c r="AT14" t="s">
        <v>144</v>
      </c>
      <c r="AU14" t="s">
        <v>144</v>
      </c>
      <c r="AV14" t="s">
        <v>144</v>
      </c>
      <c r="AW14" t="s">
        <v>144</v>
      </c>
      <c r="AX14" t="s">
        <v>144</v>
      </c>
      <c r="AY14" t="s">
        <v>144</v>
      </c>
      <c r="AZ14" t="s">
        <v>144</v>
      </c>
      <c r="BA14" t="s">
        <v>144</v>
      </c>
      <c r="BB14" t="s">
        <v>144</v>
      </c>
      <c r="BC14" t="s">
        <v>144</v>
      </c>
      <c r="BD14" t="s">
        <v>144</v>
      </c>
      <c r="BE14">
        <v>1</v>
      </c>
      <c r="BF14">
        <v>0.75</v>
      </c>
      <c r="BG14">
        <v>0.25</v>
      </c>
      <c r="BH14">
        <v>0.5</v>
      </c>
      <c r="BI14">
        <f t="shared" si="2"/>
        <v>0.625</v>
      </c>
      <c r="BJ14">
        <v>80</v>
      </c>
      <c r="BK14">
        <v>-1</v>
      </c>
      <c r="BL14">
        <v>49</v>
      </c>
      <c r="BM14">
        <f t="shared" si="3"/>
        <v>81</v>
      </c>
      <c r="BN14" s="6">
        <f t="shared" si="4"/>
        <v>0.39506172839506171</v>
      </c>
      <c r="BO14">
        <v>82</v>
      </c>
      <c r="BP14">
        <v>-3</v>
      </c>
      <c r="BQ14">
        <v>45</v>
      </c>
      <c r="BR14">
        <f t="shared" si="5"/>
        <v>85</v>
      </c>
      <c r="BS14" s="6">
        <f t="shared" si="6"/>
        <v>0.47058823529411764</v>
      </c>
      <c r="BT14">
        <v>84</v>
      </c>
      <c r="BU14">
        <v>0</v>
      </c>
      <c r="BV14">
        <v>46</v>
      </c>
      <c r="BW14">
        <f t="shared" si="7"/>
        <v>84</v>
      </c>
      <c r="BX14" s="6">
        <f t="shared" si="8"/>
        <v>0.45238095238095238</v>
      </c>
      <c r="BY14" t="s">
        <v>144</v>
      </c>
      <c r="BZ14" t="s">
        <v>144</v>
      </c>
      <c r="CA14" t="s">
        <v>144</v>
      </c>
      <c r="CB14" t="e">
        <f t="shared" si="9"/>
        <v>#VALUE!</v>
      </c>
      <c r="CC14" s="6" t="e">
        <f t="shared" si="10"/>
        <v>#VALUE!</v>
      </c>
      <c r="CD14" s="7">
        <f t="shared" ref="CD14:CE17" si="19">AVERAGE(BM14,BR14,BW14)</f>
        <v>83.333333333333329</v>
      </c>
      <c r="CE14" s="8">
        <f t="shared" si="19"/>
        <v>0.43934363869004395</v>
      </c>
      <c r="CF14">
        <v>0</v>
      </c>
      <c r="CG14">
        <v>85</v>
      </c>
      <c r="CH14">
        <v>3.5</v>
      </c>
      <c r="CI14">
        <v>0</v>
      </c>
      <c r="CJ14">
        <v>0</v>
      </c>
      <c r="CK14">
        <v>0</v>
      </c>
      <c r="CL14">
        <v>3.5</v>
      </c>
      <c r="CM14">
        <v>0</v>
      </c>
      <c r="CN14">
        <v>37.5</v>
      </c>
      <c r="CO14">
        <v>0</v>
      </c>
      <c r="CP14">
        <v>62.5</v>
      </c>
      <c r="CQ14" s="66">
        <f t="shared" si="1"/>
        <v>0.375</v>
      </c>
      <c r="CR14" s="66">
        <f t="shared" si="12"/>
        <v>0</v>
      </c>
      <c r="CS14" s="66">
        <f t="shared" si="13"/>
        <v>0</v>
      </c>
      <c r="CT14" s="66">
        <f t="shared" si="14"/>
        <v>1</v>
      </c>
      <c r="CU14" s="66">
        <f t="shared" si="15"/>
        <v>3</v>
      </c>
      <c r="CV14" s="66">
        <f t="shared" si="16"/>
        <v>0</v>
      </c>
    </row>
    <row r="15" spans="1:103" x14ac:dyDescent="0.3">
      <c r="A15" s="1" t="s">
        <v>2</v>
      </c>
      <c r="B15" s="1" t="s">
        <v>141</v>
      </c>
      <c r="C15" t="s">
        <v>144</v>
      </c>
      <c r="D15" t="s">
        <v>144</v>
      </c>
      <c r="E15" s="9">
        <v>42919</v>
      </c>
      <c r="F15" s="1" t="s">
        <v>176</v>
      </c>
      <c r="G15">
        <v>75</v>
      </c>
      <c r="H15">
        <v>1</v>
      </c>
      <c r="I15">
        <v>2</v>
      </c>
      <c r="J15">
        <v>0</v>
      </c>
      <c r="K15">
        <v>10</v>
      </c>
      <c r="L15">
        <v>3</v>
      </c>
      <c r="M15" s="4">
        <f t="shared" si="0"/>
        <v>97.92</v>
      </c>
      <c r="N15" s="4">
        <f t="shared" si="0"/>
        <v>100</v>
      </c>
      <c r="O15" s="4">
        <f t="shared" si="0"/>
        <v>89.6</v>
      </c>
      <c r="P15" s="4">
        <f t="shared" si="0"/>
        <v>96.88</v>
      </c>
      <c r="Q15" s="4">
        <f t="shared" si="18"/>
        <v>96.1</v>
      </c>
      <c r="R15">
        <v>7</v>
      </c>
      <c r="S15">
        <v>8</v>
      </c>
      <c r="T15">
        <v>6</v>
      </c>
      <c r="U15">
        <v>1</v>
      </c>
      <c r="V15" t="s">
        <v>144</v>
      </c>
      <c r="W15" t="s">
        <v>144</v>
      </c>
      <c r="X15">
        <v>5</v>
      </c>
      <c r="Y15">
        <v>1</v>
      </c>
      <c r="Z15">
        <v>5</v>
      </c>
      <c r="AA15">
        <v>2</v>
      </c>
      <c r="AB15">
        <v>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9</v>
      </c>
      <c r="AR15">
        <v>15</v>
      </c>
      <c r="AS15">
        <v>40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0.5</v>
      </c>
      <c r="BF15">
        <v>0.25</v>
      </c>
      <c r="BG15">
        <v>1.5</v>
      </c>
      <c r="BH15">
        <v>1</v>
      </c>
      <c r="BI15">
        <f t="shared" si="2"/>
        <v>0.8125</v>
      </c>
      <c r="BJ15">
        <v>80</v>
      </c>
      <c r="BK15">
        <v>0</v>
      </c>
      <c r="BL15">
        <v>47</v>
      </c>
      <c r="BM15">
        <f t="shared" si="3"/>
        <v>80</v>
      </c>
      <c r="BN15" s="6">
        <f t="shared" si="4"/>
        <v>0.41249999999999998</v>
      </c>
      <c r="BO15">
        <v>78</v>
      </c>
      <c r="BP15">
        <v>-4</v>
      </c>
      <c r="BQ15">
        <v>46</v>
      </c>
      <c r="BR15">
        <f t="shared" si="5"/>
        <v>82</v>
      </c>
      <c r="BS15" s="6">
        <f t="shared" si="6"/>
        <v>0.43902439024390244</v>
      </c>
      <c r="BT15">
        <v>80</v>
      </c>
      <c r="BU15">
        <v>-3</v>
      </c>
      <c r="BV15">
        <v>43</v>
      </c>
      <c r="BW15">
        <f t="shared" si="7"/>
        <v>83</v>
      </c>
      <c r="BX15" s="6">
        <f t="shared" si="8"/>
        <v>0.48192771084337349</v>
      </c>
      <c r="BY15" t="s">
        <v>144</v>
      </c>
      <c r="BZ15" t="s">
        <v>144</v>
      </c>
      <c r="CA15" t="s">
        <v>144</v>
      </c>
      <c r="CB15" t="e">
        <f t="shared" si="9"/>
        <v>#VALUE!</v>
      </c>
      <c r="CC15" s="6" t="e">
        <f t="shared" si="10"/>
        <v>#VALUE!</v>
      </c>
      <c r="CD15" s="7">
        <f t="shared" si="19"/>
        <v>81.666666666666671</v>
      </c>
      <c r="CE15" s="8">
        <f t="shared" si="19"/>
        <v>0.44448403369575867</v>
      </c>
      <c r="CF15">
        <v>37.5</v>
      </c>
      <c r="CG15">
        <v>62.5</v>
      </c>
      <c r="CH15">
        <v>17.5</v>
      </c>
      <c r="CI15">
        <v>0</v>
      </c>
      <c r="CJ15">
        <v>0</v>
      </c>
      <c r="CK15">
        <v>0</v>
      </c>
      <c r="CL15">
        <v>7.5</v>
      </c>
      <c r="CM15">
        <v>0</v>
      </c>
      <c r="CN15">
        <v>7.5</v>
      </c>
      <c r="CO15">
        <v>0.5</v>
      </c>
      <c r="CP15">
        <v>85</v>
      </c>
      <c r="CQ15" s="66">
        <f t="shared" si="1"/>
        <v>0.08</v>
      </c>
      <c r="CR15" s="66">
        <f t="shared" si="12"/>
        <v>0</v>
      </c>
      <c r="CS15" s="66">
        <f t="shared" si="13"/>
        <v>0.375</v>
      </c>
      <c r="CT15" s="66">
        <f t="shared" si="14"/>
        <v>1</v>
      </c>
      <c r="CU15" s="66">
        <f t="shared" si="15"/>
        <v>3</v>
      </c>
      <c r="CV15" s="66">
        <f t="shared" si="16"/>
        <v>0</v>
      </c>
      <c r="CW15" s="66">
        <f t="shared" si="17"/>
        <v>24</v>
      </c>
    </row>
    <row r="16" spans="1:103" x14ac:dyDescent="0.3">
      <c r="A16" s="1" t="s">
        <v>2</v>
      </c>
      <c r="B16" s="1" t="s">
        <v>142</v>
      </c>
      <c r="C16" t="s">
        <v>144</v>
      </c>
      <c r="D16" t="s">
        <v>144</v>
      </c>
      <c r="E16" s="9">
        <v>42919</v>
      </c>
      <c r="F16" s="1" t="s">
        <v>176</v>
      </c>
      <c r="G16">
        <v>100</v>
      </c>
      <c r="H16">
        <v>0</v>
      </c>
      <c r="I16">
        <v>0</v>
      </c>
      <c r="J16">
        <v>0</v>
      </c>
      <c r="K16">
        <v>1</v>
      </c>
      <c r="L16">
        <v>0</v>
      </c>
      <c r="M16" s="4">
        <f t="shared" si="0"/>
        <v>100</v>
      </c>
      <c r="N16" s="4">
        <f t="shared" si="0"/>
        <v>100</v>
      </c>
      <c r="O16" s="4">
        <f t="shared" si="0"/>
        <v>98.96</v>
      </c>
      <c r="P16" s="4">
        <f t="shared" si="0"/>
        <v>100</v>
      </c>
      <c r="Q16" s="4">
        <f t="shared" si="18"/>
        <v>99.74</v>
      </c>
      <c r="R16">
        <v>1</v>
      </c>
      <c r="S16">
        <v>9</v>
      </c>
      <c r="T16" t="s">
        <v>144</v>
      </c>
      <c r="U16" t="s">
        <v>144</v>
      </c>
      <c r="V16" t="s">
        <v>144</v>
      </c>
      <c r="W16" t="s">
        <v>144</v>
      </c>
      <c r="X16" t="s">
        <v>144</v>
      </c>
      <c r="Y16" t="s">
        <v>144</v>
      </c>
      <c r="Z16" t="s">
        <v>144</v>
      </c>
      <c r="AA16" t="s">
        <v>144</v>
      </c>
      <c r="AB16" t="s">
        <v>144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2</v>
      </c>
      <c r="AQ16">
        <v>7</v>
      </c>
      <c r="AR16">
        <v>18</v>
      </c>
      <c r="AS16">
        <v>20</v>
      </c>
      <c r="AT16">
        <v>8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0.75</v>
      </c>
      <c r="BG16">
        <v>0.5</v>
      </c>
      <c r="BH16">
        <v>0.75</v>
      </c>
      <c r="BI16">
        <f t="shared" si="2"/>
        <v>0.75</v>
      </c>
      <c r="BJ16">
        <v>81</v>
      </c>
      <c r="BK16">
        <v>-1</v>
      </c>
      <c r="BL16">
        <v>45</v>
      </c>
      <c r="BM16">
        <f t="shared" si="3"/>
        <v>82</v>
      </c>
      <c r="BN16" s="6">
        <f t="shared" si="4"/>
        <v>0.45121951219512196</v>
      </c>
      <c r="BO16">
        <v>84</v>
      </c>
      <c r="BP16">
        <v>1</v>
      </c>
      <c r="BQ16">
        <v>54</v>
      </c>
      <c r="BR16">
        <f t="shared" si="5"/>
        <v>83</v>
      </c>
      <c r="BS16" s="6">
        <f t="shared" si="6"/>
        <v>0.3493975903614458</v>
      </c>
      <c r="BT16">
        <v>72</v>
      </c>
      <c r="BU16">
        <v>-6</v>
      </c>
      <c r="BV16">
        <v>50</v>
      </c>
      <c r="BW16">
        <f t="shared" si="7"/>
        <v>78</v>
      </c>
      <c r="BX16" s="6">
        <f t="shared" si="8"/>
        <v>0.35897435897435898</v>
      </c>
      <c r="BY16" t="s">
        <v>144</v>
      </c>
      <c r="BZ16" t="s">
        <v>144</v>
      </c>
      <c r="CA16" t="s">
        <v>144</v>
      </c>
      <c r="CB16" t="e">
        <f t="shared" si="9"/>
        <v>#VALUE!</v>
      </c>
      <c r="CC16" s="6" t="e">
        <f t="shared" si="10"/>
        <v>#VALUE!</v>
      </c>
      <c r="CD16" s="7">
        <f t="shared" si="19"/>
        <v>81</v>
      </c>
      <c r="CE16" s="8">
        <f t="shared" si="19"/>
        <v>0.38653048717697563</v>
      </c>
      <c r="CF16">
        <v>0</v>
      </c>
      <c r="CG16">
        <v>85</v>
      </c>
      <c r="CH16" t="s">
        <v>144</v>
      </c>
      <c r="CI16" t="s">
        <v>144</v>
      </c>
      <c r="CJ16">
        <v>0</v>
      </c>
      <c r="CK16">
        <v>0</v>
      </c>
      <c r="CL16" t="s">
        <v>144</v>
      </c>
      <c r="CM16" t="s">
        <v>144</v>
      </c>
      <c r="CN16" t="s">
        <v>144</v>
      </c>
      <c r="CO16" t="s">
        <v>144</v>
      </c>
      <c r="CP16" t="s">
        <v>144</v>
      </c>
      <c r="CQ16" s="66" t="s">
        <v>144</v>
      </c>
      <c r="CR16" s="66">
        <f t="shared" si="12"/>
        <v>0</v>
      </c>
      <c r="CS16" s="66">
        <f t="shared" si="13"/>
        <v>0</v>
      </c>
      <c r="CT16" s="66">
        <v>0</v>
      </c>
      <c r="CU16" s="66">
        <f t="shared" si="15"/>
        <v>3</v>
      </c>
      <c r="CV16" s="66">
        <f t="shared" si="16"/>
        <v>10</v>
      </c>
      <c r="CW16" s="66">
        <f t="shared" si="17"/>
        <v>25</v>
      </c>
    </row>
    <row r="17" spans="1:101" x14ac:dyDescent="0.3">
      <c r="A17" s="1" t="s">
        <v>2</v>
      </c>
      <c r="B17" s="1" t="s">
        <v>143</v>
      </c>
      <c r="C17" t="s">
        <v>144</v>
      </c>
      <c r="D17" t="s">
        <v>144</v>
      </c>
      <c r="E17" s="9">
        <v>42919</v>
      </c>
      <c r="F17" s="1" t="s">
        <v>176</v>
      </c>
      <c r="G17">
        <v>130</v>
      </c>
      <c r="H17">
        <v>1</v>
      </c>
      <c r="I17">
        <v>0</v>
      </c>
      <c r="J17">
        <v>0</v>
      </c>
      <c r="K17">
        <v>2</v>
      </c>
      <c r="L17">
        <v>3</v>
      </c>
      <c r="M17" s="4">
        <f t="shared" si="0"/>
        <v>100</v>
      </c>
      <c r="N17" s="4">
        <f t="shared" si="0"/>
        <v>100</v>
      </c>
      <c r="O17" s="4">
        <f t="shared" si="0"/>
        <v>97.92</v>
      </c>
      <c r="P17" s="4">
        <f t="shared" si="0"/>
        <v>96.88</v>
      </c>
      <c r="Q17" s="4">
        <f t="shared" si="18"/>
        <v>98.7</v>
      </c>
      <c r="R17">
        <v>4</v>
      </c>
      <c r="S17">
        <v>9</v>
      </c>
      <c r="T17">
        <v>3</v>
      </c>
      <c r="U17">
        <v>1</v>
      </c>
      <c r="V17" t="s">
        <v>144</v>
      </c>
      <c r="W17" t="s">
        <v>144</v>
      </c>
      <c r="X17">
        <v>5</v>
      </c>
      <c r="Y17">
        <v>1</v>
      </c>
      <c r="Z17">
        <v>7</v>
      </c>
      <c r="AA17">
        <v>2</v>
      </c>
      <c r="AB17">
        <v>6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2</v>
      </c>
      <c r="AP17">
        <v>0</v>
      </c>
      <c r="AQ17">
        <v>19</v>
      </c>
      <c r="AR17">
        <v>12</v>
      </c>
      <c r="AS17">
        <v>6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0.75</v>
      </c>
      <c r="BF17">
        <v>1.25</v>
      </c>
      <c r="BG17">
        <v>0.5</v>
      </c>
      <c r="BH17">
        <v>1.25</v>
      </c>
      <c r="BI17">
        <f t="shared" si="2"/>
        <v>0.9375</v>
      </c>
      <c r="BJ17">
        <v>74</v>
      </c>
      <c r="BK17">
        <v>4</v>
      </c>
      <c r="BL17">
        <v>42</v>
      </c>
      <c r="BM17">
        <f t="shared" si="3"/>
        <v>70</v>
      </c>
      <c r="BN17" s="6">
        <f t="shared" si="4"/>
        <v>0.4</v>
      </c>
      <c r="BO17">
        <v>72</v>
      </c>
      <c r="BP17">
        <v>-4</v>
      </c>
      <c r="BQ17">
        <v>37</v>
      </c>
      <c r="BR17">
        <f t="shared" si="5"/>
        <v>76</v>
      </c>
      <c r="BS17" s="6">
        <f t="shared" si="6"/>
        <v>0.51315789473684215</v>
      </c>
      <c r="BT17">
        <v>83</v>
      </c>
      <c r="BU17">
        <v>-2</v>
      </c>
      <c r="BV17">
        <v>34</v>
      </c>
      <c r="BW17">
        <f t="shared" si="7"/>
        <v>85</v>
      </c>
      <c r="BX17" s="6">
        <f t="shared" si="8"/>
        <v>0.6</v>
      </c>
      <c r="BY17" t="s">
        <v>144</v>
      </c>
      <c r="BZ17" t="s">
        <v>144</v>
      </c>
      <c r="CA17" t="s">
        <v>144</v>
      </c>
      <c r="CB17" t="e">
        <f t="shared" si="9"/>
        <v>#VALUE!</v>
      </c>
      <c r="CC17" s="6" t="e">
        <f t="shared" si="10"/>
        <v>#VALUE!</v>
      </c>
      <c r="CD17" s="7">
        <f t="shared" si="19"/>
        <v>77</v>
      </c>
      <c r="CE17" s="8">
        <f t="shared" si="19"/>
        <v>0.50438596491228072</v>
      </c>
      <c r="CF17">
        <v>3.5</v>
      </c>
      <c r="CG17">
        <v>85</v>
      </c>
      <c r="CH17">
        <v>1.5</v>
      </c>
      <c r="CI17">
        <v>0</v>
      </c>
      <c r="CJ17">
        <v>0</v>
      </c>
      <c r="CK17">
        <v>0</v>
      </c>
      <c r="CL17">
        <v>7.5</v>
      </c>
      <c r="CM17">
        <v>0</v>
      </c>
      <c r="CN17">
        <v>37.5</v>
      </c>
      <c r="CO17">
        <v>0.5</v>
      </c>
      <c r="CP17">
        <v>17.5</v>
      </c>
      <c r="CQ17" s="66">
        <f t="shared" ref="CQ17:CQ48" si="20">(CN17+CO17)/100</f>
        <v>0.38</v>
      </c>
      <c r="CR17" s="66">
        <f t="shared" si="12"/>
        <v>0</v>
      </c>
      <c r="CS17" s="66">
        <f t="shared" si="13"/>
        <v>3.954802259887006E-2</v>
      </c>
      <c r="CT17" s="66">
        <f t="shared" si="14"/>
        <v>1</v>
      </c>
      <c r="CU17" s="66">
        <f t="shared" si="15"/>
        <v>3</v>
      </c>
      <c r="CV17" s="66">
        <f t="shared" si="16"/>
        <v>0</v>
      </c>
      <c r="CW17" s="66">
        <f t="shared" si="17"/>
        <v>31</v>
      </c>
    </row>
    <row r="18" spans="1:101" x14ac:dyDescent="0.3">
      <c r="A18" s="1" t="s">
        <v>3</v>
      </c>
      <c r="B18" s="1" t="s">
        <v>139</v>
      </c>
      <c r="C18" s="19">
        <v>34.067846709999998</v>
      </c>
      <c r="D18" s="19">
        <v>-81.829218609999998</v>
      </c>
      <c r="E18" s="9">
        <v>42919</v>
      </c>
      <c r="F18" s="1" t="s">
        <v>176</v>
      </c>
      <c r="G18">
        <v>80</v>
      </c>
      <c r="H18">
        <v>1</v>
      </c>
      <c r="I18">
        <v>22</v>
      </c>
      <c r="J18">
        <v>27</v>
      </c>
      <c r="K18">
        <v>21</v>
      </c>
      <c r="L18">
        <v>16</v>
      </c>
      <c r="M18" s="4">
        <f t="shared" si="0"/>
        <v>77.12</v>
      </c>
      <c r="N18" s="4">
        <f t="shared" si="0"/>
        <v>71.92</v>
      </c>
      <c r="O18" s="4">
        <f t="shared" si="0"/>
        <v>78.16</v>
      </c>
      <c r="P18" s="4">
        <f t="shared" si="0"/>
        <v>83.36</v>
      </c>
      <c r="Q18" s="4">
        <f t="shared" si="18"/>
        <v>77.64</v>
      </c>
      <c r="R18">
        <v>1</v>
      </c>
      <c r="S18">
        <v>9</v>
      </c>
      <c r="T18">
        <v>7</v>
      </c>
      <c r="U18">
        <v>1</v>
      </c>
      <c r="V18" t="s">
        <v>144</v>
      </c>
      <c r="W18" t="s">
        <v>144</v>
      </c>
      <c r="X18">
        <v>4</v>
      </c>
      <c r="Y18">
        <v>1</v>
      </c>
      <c r="Z18">
        <v>7</v>
      </c>
      <c r="AA18">
        <v>8</v>
      </c>
      <c r="AB18">
        <v>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1</v>
      </c>
      <c r="AO18">
        <v>2</v>
      </c>
      <c r="AP18">
        <v>0</v>
      </c>
      <c r="AQ18">
        <v>70</v>
      </c>
      <c r="AR18">
        <v>150</v>
      </c>
      <c r="AS18">
        <v>21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0.25</v>
      </c>
      <c r="BI18">
        <f t="shared" si="2"/>
        <v>6.25E-2</v>
      </c>
      <c r="BJ18">
        <v>57</v>
      </c>
      <c r="BK18">
        <v>-4</v>
      </c>
      <c r="BL18">
        <v>24</v>
      </c>
      <c r="BM18">
        <f t="shared" si="3"/>
        <v>61</v>
      </c>
      <c r="BN18" s="6">
        <f t="shared" si="4"/>
        <v>0.60655737704918034</v>
      </c>
      <c r="BO18">
        <v>72</v>
      </c>
      <c r="BP18">
        <v>1</v>
      </c>
      <c r="BQ18">
        <v>38</v>
      </c>
      <c r="BR18">
        <f t="shared" si="5"/>
        <v>71</v>
      </c>
      <c r="BS18" s="6">
        <f t="shared" si="6"/>
        <v>0.46478873239436619</v>
      </c>
      <c r="BT18">
        <v>70</v>
      </c>
      <c r="BU18">
        <v>0</v>
      </c>
      <c r="BV18">
        <v>32</v>
      </c>
      <c r="BW18">
        <f t="shared" si="7"/>
        <v>70</v>
      </c>
      <c r="BX18" s="6">
        <f t="shared" si="8"/>
        <v>0.54285714285714282</v>
      </c>
      <c r="BY18" t="s">
        <v>144</v>
      </c>
      <c r="BZ18" t="s">
        <v>144</v>
      </c>
      <c r="CA18" t="s">
        <v>144</v>
      </c>
      <c r="CB18" t="e">
        <f t="shared" si="9"/>
        <v>#VALUE!</v>
      </c>
      <c r="CC18" s="6" t="e">
        <f t="shared" si="10"/>
        <v>#VALUE!</v>
      </c>
      <c r="CD18" s="7">
        <f>AVERAGE(BM18,BR18,BW18)</f>
        <v>67.333333333333329</v>
      </c>
      <c r="CE18" s="8">
        <f>AVERAGE(BN18,BS18,BX18)</f>
        <v>0.5380677507668965</v>
      </c>
      <c r="CF18">
        <v>0</v>
      </c>
      <c r="CG18">
        <v>85</v>
      </c>
      <c r="CH18">
        <v>37.5</v>
      </c>
      <c r="CI18">
        <v>0</v>
      </c>
      <c r="CJ18">
        <v>0</v>
      </c>
      <c r="CK18">
        <v>0</v>
      </c>
      <c r="CL18">
        <v>3.5</v>
      </c>
      <c r="CM18">
        <v>0</v>
      </c>
      <c r="CN18">
        <v>37.5</v>
      </c>
      <c r="CO18">
        <v>62.5</v>
      </c>
      <c r="CP18">
        <v>17.5</v>
      </c>
      <c r="CQ18" s="66">
        <f t="shared" si="20"/>
        <v>1</v>
      </c>
      <c r="CR18" s="66">
        <f t="shared" si="12"/>
        <v>0</v>
      </c>
      <c r="CS18" s="66">
        <f t="shared" si="13"/>
        <v>0</v>
      </c>
      <c r="CT18" s="66">
        <f t="shared" si="14"/>
        <v>1</v>
      </c>
      <c r="CU18" s="66">
        <f t="shared" si="15"/>
        <v>4</v>
      </c>
      <c r="CV18" s="66">
        <f t="shared" si="16"/>
        <v>0</v>
      </c>
      <c r="CW18" s="66">
        <f t="shared" si="17"/>
        <v>220</v>
      </c>
    </row>
    <row r="19" spans="1:101" x14ac:dyDescent="0.3">
      <c r="A19" s="1" t="s">
        <v>3</v>
      </c>
      <c r="B19" s="1" t="s">
        <v>140</v>
      </c>
      <c r="C19" t="s">
        <v>144</v>
      </c>
      <c r="D19" t="s">
        <v>144</v>
      </c>
      <c r="E19" s="9">
        <v>42919</v>
      </c>
      <c r="F19" s="1" t="s">
        <v>176</v>
      </c>
      <c r="G19">
        <v>90</v>
      </c>
      <c r="H19">
        <v>3</v>
      </c>
      <c r="I19">
        <v>16</v>
      </c>
      <c r="J19">
        <v>0</v>
      </c>
      <c r="K19">
        <v>7</v>
      </c>
      <c r="L19">
        <v>5</v>
      </c>
      <c r="M19" s="4">
        <f t="shared" ref="M19:P19" si="21">100-(I19*1.04)</f>
        <v>83.36</v>
      </c>
      <c r="N19" s="4">
        <f t="shared" si="21"/>
        <v>100</v>
      </c>
      <c r="O19" s="4">
        <f t="shared" si="21"/>
        <v>92.72</v>
      </c>
      <c r="P19" s="4">
        <f t="shared" si="21"/>
        <v>94.8</v>
      </c>
      <c r="Q19" s="4">
        <f t="shared" si="18"/>
        <v>92.720000000000013</v>
      </c>
      <c r="R19">
        <v>1</v>
      </c>
      <c r="S19">
        <v>9</v>
      </c>
      <c r="T19">
        <v>7</v>
      </c>
      <c r="U19">
        <v>1</v>
      </c>
      <c r="V19" t="s">
        <v>144</v>
      </c>
      <c r="W19" t="s">
        <v>144</v>
      </c>
      <c r="X19">
        <v>6</v>
      </c>
      <c r="Y19">
        <v>1</v>
      </c>
      <c r="Z19">
        <v>5</v>
      </c>
      <c r="AA19">
        <v>8</v>
      </c>
      <c r="AB19">
        <v>6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4</v>
      </c>
      <c r="AO19">
        <v>0</v>
      </c>
      <c r="AP19">
        <v>0</v>
      </c>
      <c r="AQ19">
        <v>22</v>
      </c>
      <c r="AR19">
        <v>40</v>
      </c>
      <c r="AS19">
        <v>48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0.25</v>
      </c>
      <c r="BG19">
        <v>0</v>
      </c>
      <c r="BH19">
        <v>0.5</v>
      </c>
      <c r="BI19">
        <f t="shared" si="2"/>
        <v>0.1875</v>
      </c>
      <c r="BJ19">
        <v>71</v>
      </c>
      <c r="BK19">
        <v>-4</v>
      </c>
      <c r="BL19">
        <v>40</v>
      </c>
      <c r="BM19">
        <f t="shared" si="3"/>
        <v>75</v>
      </c>
      <c r="BN19" s="6">
        <f t="shared" si="4"/>
        <v>0.46666666666666667</v>
      </c>
      <c r="BO19">
        <v>64</v>
      </c>
      <c r="BP19">
        <v>-6</v>
      </c>
      <c r="BQ19">
        <v>30</v>
      </c>
      <c r="BR19">
        <f t="shared" si="5"/>
        <v>70</v>
      </c>
      <c r="BS19" s="6">
        <f t="shared" si="6"/>
        <v>0.5714285714285714</v>
      </c>
      <c r="BT19">
        <v>70</v>
      </c>
      <c r="BU19">
        <v>-3</v>
      </c>
      <c r="BV19">
        <v>26</v>
      </c>
      <c r="BW19">
        <f t="shared" si="7"/>
        <v>73</v>
      </c>
      <c r="BX19" s="6">
        <f t="shared" si="8"/>
        <v>0.64383561643835618</v>
      </c>
      <c r="BY19" t="s">
        <v>144</v>
      </c>
      <c r="BZ19" t="s">
        <v>144</v>
      </c>
      <c r="CA19" t="s">
        <v>144</v>
      </c>
      <c r="CB19" t="e">
        <f t="shared" si="9"/>
        <v>#VALUE!</v>
      </c>
      <c r="CC19" s="6" t="e">
        <f t="shared" si="10"/>
        <v>#VALUE!</v>
      </c>
      <c r="CD19" s="7">
        <f>AVERAGE(BM19,BR19,BW19)</f>
        <v>72.666666666666671</v>
      </c>
      <c r="CE19" s="8">
        <f>AVERAGE(BN19,BS19,BX19)</f>
        <v>0.56064361817786468</v>
      </c>
      <c r="CF19">
        <v>0</v>
      </c>
      <c r="CG19">
        <v>85</v>
      </c>
      <c r="CH19">
        <v>37.5</v>
      </c>
      <c r="CI19">
        <v>0</v>
      </c>
      <c r="CJ19">
        <v>0</v>
      </c>
      <c r="CK19">
        <v>0</v>
      </c>
      <c r="CL19">
        <v>17.5</v>
      </c>
      <c r="CM19">
        <v>0</v>
      </c>
      <c r="CN19">
        <v>7.5</v>
      </c>
      <c r="CO19">
        <v>62.5</v>
      </c>
      <c r="CP19">
        <v>17.5</v>
      </c>
      <c r="CQ19" s="66">
        <f t="shared" si="20"/>
        <v>0.7</v>
      </c>
      <c r="CR19" s="66">
        <f t="shared" si="12"/>
        <v>0</v>
      </c>
      <c r="CS19" s="66">
        <f t="shared" si="13"/>
        <v>0</v>
      </c>
      <c r="CT19" s="66">
        <f t="shared" si="14"/>
        <v>1</v>
      </c>
      <c r="CU19" s="66">
        <f t="shared" si="15"/>
        <v>4</v>
      </c>
      <c r="CV19" s="66">
        <f t="shared" si="16"/>
        <v>0</v>
      </c>
      <c r="CW19" s="66">
        <f t="shared" si="17"/>
        <v>62</v>
      </c>
    </row>
    <row r="20" spans="1:101" x14ac:dyDescent="0.3">
      <c r="A20" s="1" t="s">
        <v>3</v>
      </c>
      <c r="B20" s="1" t="s">
        <v>141</v>
      </c>
      <c r="C20" t="s">
        <v>144</v>
      </c>
      <c r="D20" t="s">
        <v>144</v>
      </c>
      <c r="E20" s="9">
        <v>42919</v>
      </c>
      <c r="F20" s="1" t="s">
        <v>176</v>
      </c>
      <c r="G20">
        <v>85</v>
      </c>
      <c r="H20">
        <v>4</v>
      </c>
      <c r="I20">
        <v>1</v>
      </c>
      <c r="J20">
        <v>8</v>
      </c>
      <c r="K20">
        <v>11</v>
      </c>
      <c r="L20">
        <v>0</v>
      </c>
      <c r="M20" s="4">
        <f>100-(I20*1.04)</f>
        <v>98.96</v>
      </c>
      <c r="N20" s="4">
        <f>100-(J20*1.04)</f>
        <v>91.68</v>
      </c>
      <c r="O20" s="4">
        <f>100-(K20*1.04)</f>
        <v>88.56</v>
      </c>
      <c r="P20" s="4">
        <f>100-(L20*1.04)</f>
        <v>100</v>
      </c>
      <c r="Q20" s="4">
        <f>AVERAGE(M20:P20)</f>
        <v>94.8</v>
      </c>
      <c r="R20">
        <v>2</v>
      </c>
      <c r="S20">
        <v>9</v>
      </c>
      <c r="T20">
        <v>5</v>
      </c>
      <c r="U20">
        <v>1</v>
      </c>
      <c r="V20" t="s">
        <v>144</v>
      </c>
      <c r="W20" t="s">
        <v>144</v>
      </c>
      <c r="X20">
        <v>7</v>
      </c>
      <c r="Y20">
        <v>1</v>
      </c>
      <c r="Z20">
        <v>7</v>
      </c>
      <c r="AA20">
        <v>7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1</v>
      </c>
      <c r="AP20">
        <v>0</v>
      </c>
      <c r="AQ20">
        <v>50</v>
      </c>
      <c r="AR20">
        <v>65</v>
      </c>
      <c r="AS20">
        <v>10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0.5</v>
      </c>
      <c r="BG20">
        <v>0.5</v>
      </c>
      <c r="BH20">
        <v>0</v>
      </c>
      <c r="BI20">
        <f t="shared" si="2"/>
        <v>0.25</v>
      </c>
      <c r="BJ20">
        <v>62</v>
      </c>
      <c r="BK20">
        <v>-6</v>
      </c>
      <c r="BL20">
        <v>32</v>
      </c>
      <c r="BM20">
        <f>(BJ20+(-BK20))</f>
        <v>68</v>
      </c>
      <c r="BN20" s="6">
        <f>(BM20-BL20)/BM20</f>
        <v>0.52941176470588236</v>
      </c>
      <c r="BO20">
        <v>68</v>
      </c>
      <c r="BP20">
        <v>-5</v>
      </c>
      <c r="BQ20">
        <v>26</v>
      </c>
      <c r="BR20">
        <f>(BO20+(-BP20))</f>
        <v>73</v>
      </c>
      <c r="BS20" s="6">
        <f>(BR20-BQ20)/BR20</f>
        <v>0.64383561643835618</v>
      </c>
      <c r="BT20">
        <v>72</v>
      </c>
      <c r="BU20">
        <v>0</v>
      </c>
      <c r="BV20">
        <v>36</v>
      </c>
      <c r="BW20">
        <f t="shared" si="7"/>
        <v>72</v>
      </c>
      <c r="BX20" s="6">
        <f t="shared" si="8"/>
        <v>0.5</v>
      </c>
      <c r="BY20" t="s">
        <v>144</v>
      </c>
      <c r="BZ20" t="s">
        <v>144</v>
      </c>
      <c r="CA20" t="s">
        <v>144</v>
      </c>
      <c r="CB20" t="e">
        <f t="shared" si="9"/>
        <v>#VALUE!</v>
      </c>
      <c r="CC20" s="6" t="e">
        <f t="shared" si="10"/>
        <v>#VALUE!</v>
      </c>
      <c r="CD20" s="7">
        <f>AVERAGE(BM20,BR20,BW19)</f>
        <v>71.333333333333329</v>
      </c>
      <c r="CE20" s="8">
        <f>AVERAGE(BN20,BS20,BX20)</f>
        <v>0.55774912704807955</v>
      </c>
      <c r="CF20">
        <v>0.5</v>
      </c>
      <c r="CG20">
        <v>85</v>
      </c>
      <c r="CH20">
        <v>7.5</v>
      </c>
      <c r="CI20">
        <v>0</v>
      </c>
      <c r="CJ20">
        <v>0</v>
      </c>
      <c r="CK20">
        <v>0</v>
      </c>
      <c r="CL20">
        <v>37.5</v>
      </c>
      <c r="CM20">
        <v>0</v>
      </c>
      <c r="CN20">
        <v>37.5</v>
      </c>
      <c r="CO20">
        <v>37.5</v>
      </c>
      <c r="CP20">
        <v>1.5</v>
      </c>
      <c r="CQ20" s="66">
        <f t="shared" si="20"/>
        <v>0.75</v>
      </c>
      <c r="CR20" s="66">
        <f t="shared" si="12"/>
        <v>0</v>
      </c>
      <c r="CS20" s="66">
        <f t="shared" si="13"/>
        <v>5.8479532163742687E-3</v>
      </c>
      <c r="CT20" s="66">
        <f t="shared" si="14"/>
        <v>1</v>
      </c>
      <c r="CU20" s="66">
        <f t="shared" si="15"/>
        <v>4</v>
      </c>
      <c r="CV20" s="66">
        <f t="shared" si="16"/>
        <v>0</v>
      </c>
      <c r="CW20" s="66">
        <f t="shared" si="17"/>
        <v>115</v>
      </c>
    </row>
    <row r="21" spans="1:101" x14ac:dyDescent="0.3">
      <c r="A21" s="1" t="s">
        <v>3</v>
      </c>
      <c r="B21" s="1" t="s">
        <v>142</v>
      </c>
      <c r="C21" t="s">
        <v>144</v>
      </c>
      <c r="D21" t="s">
        <v>144</v>
      </c>
      <c r="E21" s="9">
        <v>42919</v>
      </c>
      <c r="F21" s="1" t="s">
        <v>176</v>
      </c>
      <c r="G21">
        <v>90</v>
      </c>
      <c r="H21">
        <v>3</v>
      </c>
      <c r="I21">
        <v>30</v>
      </c>
      <c r="J21">
        <v>8</v>
      </c>
      <c r="K21">
        <v>21</v>
      </c>
      <c r="L21">
        <v>1</v>
      </c>
      <c r="M21" s="4">
        <f t="shared" ref="M21:P84" si="22">100-(I21*1.04)</f>
        <v>68.8</v>
      </c>
      <c r="N21" s="4">
        <f t="shared" si="22"/>
        <v>91.68</v>
      </c>
      <c r="O21" s="4">
        <f t="shared" si="22"/>
        <v>78.16</v>
      </c>
      <c r="P21" s="4">
        <f t="shared" si="22"/>
        <v>98.96</v>
      </c>
      <c r="Q21" s="4">
        <f t="shared" si="18"/>
        <v>84.4</v>
      </c>
      <c r="R21">
        <v>3</v>
      </c>
      <c r="S21">
        <v>8</v>
      </c>
      <c r="T21">
        <v>6</v>
      </c>
      <c r="U21">
        <v>1</v>
      </c>
      <c r="V21" t="s">
        <v>144</v>
      </c>
      <c r="W21" t="s">
        <v>144</v>
      </c>
      <c r="X21">
        <v>5</v>
      </c>
      <c r="Y21">
        <v>1</v>
      </c>
      <c r="Z21">
        <v>6</v>
      </c>
      <c r="AA21">
        <v>9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2</v>
      </c>
      <c r="AM21">
        <v>1</v>
      </c>
      <c r="AN21">
        <v>2</v>
      </c>
      <c r="AO21">
        <v>0</v>
      </c>
      <c r="AP21">
        <v>0</v>
      </c>
      <c r="AQ21">
        <v>25</v>
      </c>
      <c r="AR21">
        <v>50</v>
      </c>
      <c r="AS21">
        <v>11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0.25</v>
      </c>
      <c r="BI21">
        <f t="shared" si="2"/>
        <v>6.25E-2</v>
      </c>
      <c r="BJ21">
        <v>65</v>
      </c>
      <c r="BK21">
        <v>-6</v>
      </c>
      <c r="BL21">
        <v>33</v>
      </c>
      <c r="BM21">
        <f t="shared" si="3"/>
        <v>71</v>
      </c>
      <c r="BN21" s="6">
        <f t="shared" si="4"/>
        <v>0.53521126760563376</v>
      </c>
      <c r="BO21">
        <v>66</v>
      </c>
      <c r="BP21">
        <v>0</v>
      </c>
      <c r="BQ21">
        <v>37</v>
      </c>
      <c r="BR21">
        <f t="shared" si="5"/>
        <v>66</v>
      </c>
      <c r="BS21" s="6">
        <f t="shared" si="6"/>
        <v>0.43939393939393939</v>
      </c>
      <c r="BT21">
        <v>68</v>
      </c>
      <c r="BU21">
        <v>-4</v>
      </c>
      <c r="BV21">
        <v>29</v>
      </c>
      <c r="BW21">
        <f t="shared" si="7"/>
        <v>72</v>
      </c>
      <c r="BX21" s="6">
        <f t="shared" si="8"/>
        <v>0.59722222222222221</v>
      </c>
      <c r="BY21" t="s">
        <v>144</v>
      </c>
      <c r="BZ21" t="s">
        <v>144</v>
      </c>
      <c r="CA21" t="s">
        <v>144</v>
      </c>
      <c r="CB21" t="e">
        <f t="shared" si="9"/>
        <v>#VALUE!</v>
      </c>
      <c r="CC21" s="6" t="e">
        <f t="shared" si="10"/>
        <v>#VALUE!</v>
      </c>
      <c r="CD21" s="7">
        <f t="shared" ref="CD21:CE22" si="23">AVERAGE(BM21,BR21,BW21)</f>
        <v>69.666666666666671</v>
      </c>
      <c r="CE21" s="8">
        <f t="shared" si="23"/>
        <v>0.5239424764072651</v>
      </c>
      <c r="CF21">
        <v>1.5</v>
      </c>
      <c r="CG21">
        <v>62.5</v>
      </c>
      <c r="CH21">
        <v>17.5</v>
      </c>
      <c r="CI21">
        <v>0</v>
      </c>
      <c r="CJ21">
        <v>0</v>
      </c>
      <c r="CK21">
        <v>0</v>
      </c>
      <c r="CL21">
        <v>7.5</v>
      </c>
      <c r="CM21">
        <v>0</v>
      </c>
      <c r="CN21">
        <v>17.5</v>
      </c>
      <c r="CO21">
        <v>85</v>
      </c>
      <c r="CP21">
        <v>0</v>
      </c>
      <c r="CQ21" s="66">
        <f t="shared" si="20"/>
        <v>1.0249999999999999</v>
      </c>
      <c r="CR21" s="66">
        <f t="shared" si="12"/>
        <v>0</v>
      </c>
      <c r="CS21" s="66">
        <f t="shared" si="13"/>
        <v>2.34375E-2</v>
      </c>
      <c r="CT21" s="66">
        <f t="shared" si="14"/>
        <v>1</v>
      </c>
      <c r="CU21" s="66">
        <f t="shared" si="15"/>
        <v>5</v>
      </c>
      <c r="CV21" s="66">
        <f t="shared" si="16"/>
        <v>0</v>
      </c>
      <c r="CW21" s="66">
        <f t="shared" si="17"/>
        <v>75</v>
      </c>
    </row>
    <row r="22" spans="1:101" x14ac:dyDescent="0.3">
      <c r="A22" s="1" t="s">
        <v>3</v>
      </c>
      <c r="B22" s="1" t="s">
        <v>143</v>
      </c>
      <c r="C22" t="s">
        <v>144</v>
      </c>
      <c r="D22" t="s">
        <v>144</v>
      </c>
      <c r="E22" s="9">
        <v>42919</v>
      </c>
      <c r="F22" s="1" t="s">
        <v>176</v>
      </c>
      <c r="G22">
        <v>90</v>
      </c>
      <c r="H22">
        <v>2</v>
      </c>
      <c r="I22">
        <v>5</v>
      </c>
      <c r="J22">
        <v>5</v>
      </c>
      <c r="K22">
        <v>13</v>
      </c>
      <c r="L22">
        <v>8</v>
      </c>
      <c r="M22" s="4">
        <f t="shared" si="22"/>
        <v>94.8</v>
      </c>
      <c r="N22" s="4">
        <f t="shared" si="22"/>
        <v>94.8</v>
      </c>
      <c r="O22" s="4">
        <f t="shared" si="22"/>
        <v>86.48</v>
      </c>
      <c r="P22" s="4">
        <f t="shared" si="22"/>
        <v>91.68</v>
      </c>
      <c r="Q22" s="4">
        <f t="shared" si="18"/>
        <v>91.94</v>
      </c>
      <c r="R22">
        <v>2</v>
      </c>
      <c r="S22">
        <v>8</v>
      </c>
      <c r="T22">
        <v>5</v>
      </c>
      <c r="U22">
        <v>1</v>
      </c>
      <c r="V22" t="s">
        <v>144</v>
      </c>
      <c r="W22" t="s">
        <v>144</v>
      </c>
      <c r="X22">
        <v>4</v>
      </c>
      <c r="Y22">
        <v>1</v>
      </c>
      <c r="Z22">
        <v>3</v>
      </c>
      <c r="AA22">
        <v>9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1</v>
      </c>
      <c r="AO22">
        <v>0</v>
      </c>
      <c r="AP22">
        <v>0</v>
      </c>
      <c r="AQ22">
        <v>32</v>
      </c>
      <c r="AR22">
        <v>26</v>
      </c>
      <c r="AS22">
        <v>14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0.5</v>
      </c>
      <c r="BH22">
        <v>0.25</v>
      </c>
      <c r="BI22">
        <f t="shared" si="2"/>
        <v>0.1875</v>
      </c>
      <c r="BJ22">
        <v>70</v>
      </c>
      <c r="BK22">
        <v>-2</v>
      </c>
      <c r="BL22">
        <v>43</v>
      </c>
      <c r="BM22">
        <f t="shared" si="3"/>
        <v>72</v>
      </c>
      <c r="BN22" s="6">
        <f t="shared" si="4"/>
        <v>0.40277777777777779</v>
      </c>
      <c r="BO22">
        <v>60</v>
      </c>
      <c r="BP22">
        <v>-4</v>
      </c>
      <c r="BQ22">
        <v>30</v>
      </c>
      <c r="BR22">
        <f t="shared" si="5"/>
        <v>64</v>
      </c>
      <c r="BS22" s="6">
        <f t="shared" si="6"/>
        <v>0.53125</v>
      </c>
      <c r="BT22">
        <v>70</v>
      </c>
      <c r="BU22">
        <v>-3</v>
      </c>
      <c r="BV22">
        <v>35</v>
      </c>
      <c r="BW22">
        <f t="shared" si="7"/>
        <v>73</v>
      </c>
      <c r="BX22" s="6">
        <f t="shared" si="8"/>
        <v>0.52054794520547942</v>
      </c>
      <c r="BY22" t="s">
        <v>144</v>
      </c>
      <c r="BZ22" t="s">
        <v>144</v>
      </c>
      <c r="CA22" t="s">
        <v>144</v>
      </c>
      <c r="CB22" t="e">
        <f t="shared" si="9"/>
        <v>#VALUE!</v>
      </c>
      <c r="CC22" s="6" t="e">
        <f t="shared" si="10"/>
        <v>#VALUE!</v>
      </c>
      <c r="CD22" s="7">
        <f t="shared" si="23"/>
        <v>69.666666666666671</v>
      </c>
      <c r="CE22" s="8">
        <f t="shared" si="23"/>
        <v>0.48485857432775242</v>
      </c>
      <c r="CF22">
        <v>0.5</v>
      </c>
      <c r="CG22">
        <v>62.5</v>
      </c>
      <c r="CH22">
        <v>7.5</v>
      </c>
      <c r="CI22">
        <v>0</v>
      </c>
      <c r="CJ22">
        <v>0</v>
      </c>
      <c r="CK22">
        <v>0</v>
      </c>
      <c r="CL22">
        <v>3.5</v>
      </c>
      <c r="CM22">
        <v>0</v>
      </c>
      <c r="CN22">
        <v>1.5</v>
      </c>
      <c r="CO22">
        <v>85</v>
      </c>
      <c r="CP22">
        <v>0</v>
      </c>
      <c r="CQ22" s="66">
        <f t="shared" si="20"/>
        <v>0.86499999999999999</v>
      </c>
      <c r="CR22" s="66">
        <f t="shared" si="12"/>
        <v>0</v>
      </c>
      <c r="CS22" s="66">
        <f t="shared" si="13"/>
        <v>7.9365079365079361E-3</v>
      </c>
      <c r="CT22" s="66">
        <f t="shared" si="14"/>
        <v>1</v>
      </c>
      <c r="CU22" s="66">
        <f t="shared" si="15"/>
        <v>3</v>
      </c>
      <c r="CV22" s="66">
        <f t="shared" si="16"/>
        <v>0</v>
      </c>
      <c r="CW22" s="66">
        <f t="shared" si="17"/>
        <v>58</v>
      </c>
    </row>
    <row r="23" spans="1:101" x14ac:dyDescent="0.3">
      <c r="A23" s="1" t="s">
        <v>4</v>
      </c>
      <c r="B23" s="1" t="s">
        <v>139</v>
      </c>
      <c r="C23" s="20">
        <v>34.602289679999998</v>
      </c>
      <c r="D23" s="20">
        <v>-81.982730489999994</v>
      </c>
      <c r="E23" s="9">
        <v>42915</v>
      </c>
      <c r="F23" s="1" t="s">
        <v>175</v>
      </c>
      <c r="G23">
        <v>65</v>
      </c>
      <c r="H23">
        <v>0</v>
      </c>
      <c r="I23">
        <v>3</v>
      </c>
      <c r="J23">
        <v>5</v>
      </c>
      <c r="K23">
        <v>5</v>
      </c>
      <c r="L23">
        <v>25</v>
      </c>
      <c r="M23" s="4">
        <f t="shared" si="22"/>
        <v>96.88</v>
      </c>
      <c r="N23" s="4">
        <f t="shared" si="22"/>
        <v>94.8</v>
      </c>
      <c r="O23" s="4">
        <f t="shared" si="22"/>
        <v>94.8</v>
      </c>
      <c r="P23" s="4">
        <f t="shared" si="22"/>
        <v>74</v>
      </c>
      <c r="Q23" s="4">
        <f t="shared" si="18"/>
        <v>90.12</v>
      </c>
      <c r="R23">
        <v>4</v>
      </c>
      <c r="S23">
        <v>9</v>
      </c>
      <c r="T23">
        <v>5</v>
      </c>
      <c r="U23">
        <v>1</v>
      </c>
      <c r="V23" t="s">
        <v>144</v>
      </c>
      <c r="W23" t="s">
        <v>144</v>
      </c>
      <c r="X23">
        <v>3</v>
      </c>
      <c r="Y23">
        <v>2</v>
      </c>
      <c r="Z23">
        <v>2</v>
      </c>
      <c r="AA23">
        <v>1</v>
      </c>
      <c r="AB23">
        <v>3</v>
      </c>
      <c r="AC23">
        <v>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1</v>
      </c>
      <c r="AQ23">
        <v>18</v>
      </c>
      <c r="AR23">
        <v>35</v>
      </c>
      <c r="AS23">
        <v>23</v>
      </c>
      <c r="AT23">
        <v>2</v>
      </c>
      <c r="AU23">
        <v>0</v>
      </c>
      <c r="AV23">
        <v>1</v>
      </c>
      <c r="AW23">
        <v>1</v>
      </c>
      <c r="AX23">
        <v>2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4.5</v>
      </c>
      <c r="BF23">
        <v>6</v>
      </c>
      <c r="BG23">
        <v>1.5</v>
      </c>
      <c r="BH23">
        <v>5.5</v>
      </c>
      <c r="BI23">
        <f t="shared" si="2"/>
        <v>4.375</v>
      </c>
      <c r="BJ23">
        <v>72</v>
      </c>
      <c r="BK23">
        <v>-4</v>
      </c>
      <c r="BL23">
        <v>44</v>
      </c>
      <c r="BM23">
        <f t="shared" si="3"/>
        <v>76</v>
      </c>
      <c r="BN23" s="6">
        <f t="shared" si="4"/>
        <v>0.42105263157894735</v>
      </c>
      <c r="BO23">
        <v>65</v>
      </c>
      <c r="BP23">
        <v>-7</v>
      </c>
      <c r="BQ23">
        <v>34</v>
      </c>
      <c r="BR23">
        <f t="shared" si="5"/>
        <v>72</v>
      </c>
      <c r="BS23" s="6">
        <f t="shared" si="6"/>
        <v>0.52777777777777779</v>
      </c>
      <c r="BT23">
        <v>72</v>
      </c>
      <c r="BU23">
        <v>-5</v>
      </c>
      <c r="BV23">
        <v>43</v>
      </c>
      <c r="BW23">
        <f t="shared" si="7"/>
        <v>77</v>
      </c>
      <c r="BX23" s="6">
        <f t="shared" si="8"/>
        <v>0.44155844155844154</v>
      </c>
      <c r="BY23" t="s">
        <v>144</v>
      </c>
      <c r="BZ23" t="s">
        <v>144</v>
      </c>
      <c r="CA23" t="s">
        <v>144</v>
      </c>
      <c r="CB23" t="e">
        <f t="shared" si="9"/>
        <v>#VALUE!</v>
      </c>
      <c r="CC23" s="6" t="e">
        <f t="shared" si="10"/>
        <v>#VALUE!</v>
      </c>
      <c r="CD23" s="7">
        <f>AVERAGE(BM23,BR23,BW23)</f>
        <v>75</v>
      </c>
      <c r="CE23" s="8">
        <f>AVERAGE(BN23,BS23,BX23)</f>
        <v>0.46346295030505558</v>
      </c>
      <c r="CF23">
        <v>3.5</v>
      </c>
      <c r="CG23">
        <v>85</v>
      </c>
      <c r="CH23">
        <v>7.5</v>
      </c>
      <c r="CI23">
        <v>0</v>
      </c>
      <c r="CJ23">
        <v>0</v>
      </c>
      <c r="CK23">
        <v>0</v>
      </c>
      <c r="CL23">
        <v>1.5</v>
      </c>
      <c r="CM23">
        <v>0.5</v>
      </c>
      <c r="CN23">
        <v>0.5</v>
      </c>
      <c r="CO23">
        <v>0</v>
      </c>
      <c r="CP23">
        <v>1.5</v>
      </c>
      <c r="CQ23" s="66">
        <f t="shared" si="20"/>
        <v>5.0000000000000001E-3</v>
      </c>
      <c r="CR23" s="66">
        <f t="shared" si="12"/>
        <v>0</v>
      </c>
      <c r="CS23" s="66">
        <f t="shared" si="13"/>
        <v>3.954802259887006E-2</v>
      </c>
      <c r="CT23" s="66">
        <f t="shared" si="14"/>
        <v>1</v>
      </c>
      <c r="CU23" s="66">
        <f t="shared" si="15"/>
        <v>3</v>
      </c>
      <c r="CV23" s="66">
        <f t="shared" si="16"/>
        <v>2</v>
      </c>
      <c r="CW23" s="66">
        <f t="shared" si="17"/>
        <v>53</v>
      </c>
    </row>
    <row r="24" spans="1:101" x14ac:dyDescent="0.3">
      <c r="A24" s="1" t="s">
        <v>4</v>
      </c>
      <c r="B24" s="1" t="s">
        <v>140</v>
      </c>
      <c r="C24" t="s">
        <v>144</v>
      </c>
      <c r="D24" t="s">
        <v>144</v>
      </c>
      <c r="E24" s="9">
        <v>42915</v>
      </c>
      <c r="F24" s="1" t="s">
        <v>175</v>
      </c>
      <c r="G24">
        <v>90</v>
      </c>
      <c r="H24">
        <v>0</v>
      </c>
      <c r="I24">
        <v>9</v>
      </c>
      <c r="J24">
        <v>2</v>
      </c>
      <c r="K24">
        <v>0</v>
      </c>
      <c r="L24">
        <v>3</v>
      </c>
      <c r="M24" s="4">
        <f t="shared" si="22"/>
        <v>90.64</v>
      </c>
      <c r="N24" s="4">
        <f t="shared" si="22"/>
        <v>97.92</v>
      </c>
      <c r="O24" s="4">
        <f t="shared" si="22"/>
        <v>100</v>
      </c>
      <c r="P24" s="4">
        <f t="shared" si="22"/>
        <v>96.88</v>
      </c>
      <c r="Q24" s="4">
        <f t="shared" si="18"/>
        <v>96.36</v>
      </c>
      <c r="R24">
        <v>5</v>
      </c>
      <c r="S24">
        <v>9</v>
      </c>
      <c r="T24">
        <v>5</v>
      </c>
      <c r="U24">
        <v>1</v>
      </c>
      <c r="V24" t="s">
        <v>144</v>
      </c>
      <c r="W24" t="s">
        <v>144</v>
      </c>
      <c r="X24">
        <v>4</v>
      </c>
      <c r="Y24">
        <v>1</v>
      </c>
      <c r="Z24">
        <v>1</v>
      </c>
      <c r="AA24">
        <v>2</v>
      </c>
      <c r="AB24">
        <v>2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1</v>
      </c>
      <c r="AQ24">
        <v>45</v>
      </c>
      <c r="AR24">
        <v>20</v>
      </c>
      <c r="AS24">
        <v>35</v>
      </c>
      <c r="AT24">
        <v>10</v>
      </c>
      <c r="AU24">
        <v>4</v>
      </c>
      <c r="AV24">
        <v>0</v>
      </c>
      <c r="AW24">
        <v>1</v>
      </c>
      <c r="AX24">
        <v>5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3.25</v>
      </c>
      <c r="BF24">
        <v>4</v>
      </c>
      <c r="BG24">
        <v>4</v>
      </c>
      <c r="BH24">
        <v>4</v>
      </c>
      <c r="BI24">
        <f t="shared" si="2"/>
        <v>3.8125</v>
      </c>
      <c r="BJ24">
        <v>56</v>
      </c>
      <c r="BK24">
        <v>-7</v>
      </c>
      <c r="BL24">
        <v>25</v>
      </c>
      <c r="BM24">
        <f t="shared" si="3"/>
        <v>63</v>
      </c>
      <c r="BN24" s="6">
        <f t="shared" si="4"/>
        <v>0.60317460317460314</v>
      </c>
      <c r="BO24">
        <v>73</v>
      </c>
      <c r="BP24">
        <v>-4</v>
      </c>
      <c r="BQ24">
        <v>51</v>
      </c>
      <c r="BR24">
        <f t="shared" si="5"/>
        <v>77</v>
      </c>
      <c r="BS24" s="6">
        <f t="shared" si="6"/>
        <v>0.33766233766233766</v>
      </c>
      <c r="BT24">
        <v>70</v>
      </c>
      <c r="BU24">
        <v>-5</v>
      </c>
      <c r="BV24">
        <v>49</v>
      </c>
      <c r="BW24">
        <f t="shared" si="7"/>
        <v>75</v>
      </c>
      <c r="BX24" s="6">
        <f t="shared" si="8"/>
        <v>0.34666666666666668</v>
      </c>
      <c r="BY24" t="s">
        <v>144</v>
      </c>
      <c r="BZ24" t="s">
        <v>144</v>
      </c>
      <c r="CA24" t="s">
        <v>144</v>
      </c>
      <c r="CB24" t="e">
        <f t="shared" si="9"/>
        <v>#VALUE!</v>
      </c>
      <c r="CC24" s="6" t="e">
        <f t="shared" si="10"/>
        <v>#VALUE!</v>
      </c>
      <c r="CD24" s="7">
        <f t="shared" ref="CD24:CE27" si="24">AVERAGE(BM24,BR24,BW24)</f>
        <v>71.666666666666671</v>
      </c>
      <c r="CE24" s="8">
        <f t="shared" si="24"/>
        <v>0.42916786916786914</v>
      </c>
      <c r="CF24">
        <v>7.5</v>
      </c>
      <c r="CG24">
        <v>85</v>
      </c>
      <c r="CH24">
        <v>7.5</v>
      </c>
      <c r="CI24">
        <v>0</v>
      </c>
      <c r="CJ24">
        <v>0</v>
      </c>
      <c r="CK24">
        <v>0</v>
      </c>
      <c r="CL24">
        <v>3.5</v>
      </c>
      <c r="CM24">
        <v>0</v>
      </c>
      <c r="CN24">
        <v>0</v>
      </c>
      <c r="CO24">
        <v>0.5</v>
      </c>
      <c r="CP24">
        <v>0.5</v>
      </c>
      <c r="CQ24" s="66">
        <f t="shared" si="20"/>
        <v>5.0000000000000001E-3</v>
      </c>
      <c r="CR24" s="66">
        <f t="shared" si="12"/>
        <v>0</v>
      </c>
      <c r="CS24" s="66">
        <f t="shared" si="13"/>
        <v>8.1081081081081086E-2</v>
      </c>
      <c r="CT24" s="66">
        <f t="shared" si="14"/>
        <v>1</v>
      </c>
      <c r="CU24" s="66">
        <f t="shared" si="15"/>
        <v>3</v>
      </c>
      <c r="CV24" s="66">
        <f t="shared" si="16"/>
        <v>14</v>
      </c>
      <c r="CW24" s="66">
        <f t="shared" si="17"/>
        <v>65</v>
      </c>
    </row>
    <row r="25" spans="1:101" x14ac:dyDescent="0.3">
      <c r="A25" s="1" t="s">
        <v>4</v>
      </c>
      <c r="B25" s="1" t="s">
        <v>141</v>
      </c>
      <c r="C25" t="s">
        <v>144</v>
      </c>
      <c r="D25" t="s">
        <v>144</v>
      </c>
      <c r="E25" s="9">
        <v>42915</v>
      </c>
      <c r="F25" s="1" t="s">
        <v>175</v>
      </c>
      <c r="G25">
        <v>70</v>
      </c>
      <c r="H25">
        <v>0</v>
      </c>
      <c r="I25">
        <v>5</v>
      </c>
      <c r="J25">
        <v>3</v>
      </c>
      <c r="K25">
        <v>25</v>
      </c>
      <c r="L25">
        <v>2</v>
      </c>
      <c r="M25" s="4">
        <f t="shared" si="22"/>
        <v>94.8</v>
      </c>
      <c r="N25" s="4">
        <f t="shared" si="22"/>
        <v>96.88</v>
      </c>
      <c r="O25" s="4">
        <f t="shared" si="22"/>
        <v>74</v>
      </c>
      <c r="P25" s="4">
        <f t="shared" si="22"/>
        <v>97.92</v>
      </c>
      <c r="Q25" s="4">
        <f t="shared" si="18"/>
        <v>90.9</v>
      </c>
      <c r="R25">
        <v>4</v>
      </c>
      <c r="S25">
        <v>8</v>
      </c>
      <c r="T25">
        <v>7</v>
      </c>
      <c r="U25">
        <v>1</v>
      </c>
      <c r="V25" t="s">
        <v>144</v>
      </c>
      <c r="W25" t="s">
        <v>144</v>
      </c>
      <c r="X25">
        <v>5</v>
      </c>
      <c r="Y25">
        <v>2</v>
      </c>
      <c r="Z25">
        <v>6</v>
      </c>
      <c r="AA25">
        <v>2</v>
      </c>
      <c r="AB25">
        <v>3</v>
      </c>
      <c r="AC25">
        <v>24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19</v>
      </c>
      <c r="AR25">
        <v>13</v>
      </c>
      <c r="AS25">
        <v>28</v>
      </c>
      <c r="AT25">
        <v>16</v>
      </c>
      <c r="AU25">
        <v>5</v>
      </c>
      <c r="AV25">
        <v>2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2.5</v>
      </c>
      <c r="BF25">
        <v>3.75</v>
      </c>
      <c r="BG25">
        <v>3.25</v>
      </c>
      <c r="BH25">
        <v>3.75</v>
      </c>
      <c r="BI25">
        <f t="shared" si="2"/>
        <v>3.3125</v>
      </c>
      <c r="BJ25">
        <v>65</v>
      </c>
      <c r="BK25">
        <v>-7</v>
      </c>
      <c r="BL25">
        <v>39</v>
      </c>
      <c r="BM25">
        <f t="shared" si="3"/>
        <v>72</v>
      </c>
      <c r="BN25" s="6">
        <f t="shared" si="4"/>
        <v>0.45833333333333331</v>
      </c>
      <c r="BO25">
        <v>63</v>
      </c>
      <c r="BP25">
        <v>-9</v>
      </c>
      <c r="BQ25">
        <v>36</v>
      </c>
      <c r="BR25">
        <f t="shared" si="5"/>
        <v>72</v>
      </c>
      <c r="BS25" s="6">
        <f t="shared" si="6"/>
        <v>0.5</v>
      </c>
      <c r="BT25">
        <v>68</v>
      </c>
      <c r="BU25">
        <v>-2</v>
      </c>
      <c r="BV25">
        <v>30</v>
      </c>
      <c r="BW25">
        <f t="shared" si="7"/>
        <v>70</v>
      </c>
      <c r="BX25" s="6">
        <f t="shared" si="8"/>
        <v>0.5714285714285714</v>
      </c>
      <c r="BY25" t="s">
        <v>144</v>
      </c>
      <c r="BZ25" t="s">
        <v>144</v>
      </c>
      <c r="CA25" t="s">
        <v>144</v>
      </c>
      <c r="CB25" t="e">
        <f t="shared" si="9"/>
        <v>#VALUE!</v>
      </c>
      <c r="CC25" s="6" t="e">
        <f t="shared" si="10"/>
        <v>#VALUE!</v>
      </c>
      <c r="CD25" s="7">
        <f t="shared" si="24"/>
        <v>71.333333333333329</v>
      </c>
      <c r="CE25" s="8">
        <f t="shared" si="24"/>
        <v>0.50992063492063489</v>
      </c>
      <c r="CF25">
        <v>3.5</v>
      </c>
      <c r="CG25">
        <v>62.5</v>
      </c>
      <c r="CH25">
        <v>37.5</v>
      </c>
      <c r="CI25">
        <v>0</v>
      </c>
      <c r="CJ25">
        <v>0</v>
      </c>
      <c r="CK25">
        <v>0</v>
      </c>
      <c r="CL25">
        <v>7.5</v>
      </c>
      <c r="CM25">
        <v>0.5</v>
      </c>
      <c r="CN25">
        <v>17.5</v>
      </c>
      <c r="CO25">
        <v>0.5</v>
      </c>
      <c r="CP25">
        <v>1.5</v>
      </c>
      <c r="CQ25" s="66">
        <f t="shared" si="20"/>
        <v>0.18</v>
      </c>
      <c r="CR25" s="66">
        <f t="shared" si="12"/>
        <v>0</v>
      </c>
      <c r="CS25" s="66">
        <f t="shared" si="13"/>
        <v>5.3030303030303032E-2</v>
      </c>
      <c r="CT25" s="66">
        <f t="shared" si="14"/>
        <v>1</v>
      </c>
      <c r="CU25" s="66">
        <f t="shared" si="15"/>
        <v>2</v>
      </c>
      <c r="CV25" s="66">
        <f t="shared" si="16"/>
        <v>21</v>
      </c>
      <c r="CW25" s="66">
        <f t="shared" si="17"/>
        <v>32</v>
      </c>
    </row>
    <row r="26" spans="1:101" x14ac:dyDescent="0.3">
      <c r="A26" s="1" t="s">
        <v>4</v>
      </c>
      <c r="B26" s="1" t="s">
        <v>142</v>
      </c>
      <c r="C26" t="s">
        <v>144</v>
      </c>
      <c r="D26" t="s">
        <v>144</v>
      </c>
      <c r="E26" s="9">
        <v>42915</v>
      </c>
      <c r="F26" s="1" t="s">
        <v>175</v>
      </c>
      <c r="G26">
        <v>115</v>
      </c>
      <c r="H26">
        <v>0</v>
      </c>
      <c r="I26">
        <v>2</v>
      </c>
      <c r="J26">
        <v>0</v>
      </c>
      <c r="K26">
        <v>11</v>
      </c>
      <c r="L26">
        <v>9</v>
      </c>
      <c r="M26" s="4">
        <f t="shared" si="22"/>
        <v>97.92</v>
      </c>
      <c r="N26" s="4">
        <f t="shared" si="22"/>
        <v>100</v>
      </c>
      <c r="O26" s="4">
        <f t="shared" si="22"/>
        <v>88.56</v>
      </c>
      <c r="P26" s="4">
        <f t="shared" si="22"/>
        <v>90.64</v>
      </c>
      <c r="Q26" s="4">
        <f t="shared" si="18"/>
        <v>94.28</v>
      </c>
      <c r="R26">
        <v>7</v>
      </c>
      <c r="S26">
        <v>8</v>
      </c>
      <c r="T26">
        <v>5</v>
      </c>
      <c r="U26">
        <v>1</v>
      </c>
      <c r="V26" t="s">
        <v>144</v>
      </c>
      <c r="W26" t="s">
        <v>144</v>
      </c>
      <c r="X26">
        <v>5</v>
      </c>
      <c r="Y26">
        <v>1</v>
      </c>
      <c r="Z26">
        <v>2</v>
      </c>
      <c r="AA26">
        <v>1</v>
      </c>
      <c r="AB26">
        <v>6</v>
      </c>
      <c r="AC26">
        <v>9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34</v>
      </c>
      <c r="AR26">
        <v>41</v>
      </c>
      <c r="AS26">
        <v>30</v>
      </c>
      <c r="AT26">
        <v>7</v>
      </c>
      <c r="AU26">
        <v>0</v>
      </c>
      <c r="AV26">
        <v>3</v>
      </c>
      <c r="AW26">
        <v>2</v>
      </c>
      <c r="AX26">
        <v>2</v>
      </c>
      <c r="AY26">
        <v>3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2.75</v>
      </c>
      <c r="BF26">
        <v>4</v>
      </c>
      <c r="BG26">
        <v>4.5</v>
      </c>
      <c r="BH26">
        <v>4.25</v>
      </c>
      <c r="BI26">
        <f t="shared" si="2"/>
        <v>3.875</v>
      </c>
      <c r="BJ26">
        <v>82</v>
      </c>
      <c r="BK26">
        <v>-2</v>
      </c>
      <c r="BL26">
        <v>48</v>
      </c>
      <c r="BM26">
        <f t="shared" si="3"/>
        <v>84</v>
      </c>
      <c r="BN26" s="6">
        <f t="shared" si="4"/>
        <v>0.42857142857142855</v>
      </c>
      <c r="BO26">
        <v>80</v>
      </c>
      <c r="BP26">
        <v>-2</v>
      </c>
      <c r="BQ26">
        <v>44</v>
      </c>
      <c r="BR26">
        <f t="shared" si="5"/>
        <v>82</v>
      </c>
      <c r="BS26" s="6">
        <f t="shared" si="6"/>
        <v>0.46341463414634149</v>
      </c>
      <c r="BT26">
        <v>78</v>
      </c>
      <c r="BU26">
        <v>-2</v>
      </c>
      <c r="BV26">
        <v>45</v>
      </c>
      <c r="BW26">
        <f t="shared" si="7"/>
        <v>80</v>
      </c>
      <c r="BX26" s="6">
        <f t="shared" si="8"/>
        <v>0.4375</v>
      </c>
      <c r="BY26" t="s">
        <v>144</v>
      </c>
      <c r="BZ26" t="s">
        <v>144</v>
      </c>
      <c r="CA26" t="s">
        <v>144</v>
      </c>
      <c r="CB26" t="e">
        <f t="shared" si="9"/>
        <v>#VALUE!</v>
      </c>
      <c r="CC26" s="6" t="e">
        <f t="shared" si="10"/>
        <v>#VALUE!</v>
      </c>
      <c r="CD26" s="7">
        <f t="shared" si="24"/>
        <v>82</v>
      </c>
      <c r="CE26" s="8">
        <f t="shared" si="24"/>
        <v>0.44316202090592333</v>
      </c>
      <c r="CF26">
        <v>37.5</v>
      </c>
      <c r="CG26">
        <v>62.5</v>
      </c>
      <c r="CH26">
        <v>7.5</v>
      </c>
      <c r="CI26">
        <v>0</v>
      </c>
      <c r="CJ26">
        <v>0</v>
      </c>
      <c r="CK26">
        <v>0</v>
      </c>
      <c r="CL26">
        <v>7.5</v>
      </c>
      <c r="CM26">
        <v>0</v>
      </c>
      <c r="CN26">
        <v>0.5</v>
      </c>
      <c r="CO26">
        <v>0</v>
      </c>
      <c r="CP26">
        <v>17.5</v>
      </c>
      <c r="CQ26" s="66">
        <f t="shared" si="20"/>
        <v>5.0000000000000001E-3</v>
      </c>
      <c r="CR26" s="66">
        <f t="shared" si="12"/>
        <v>0</v>
      </c>
      <c r="CS26" s="66">
        <f t="shared" si="13"/>
        <v>0.375</v>
      </c>
      <c r="CT26" s="66">
        <f t="shared" si="14"/>
        <v>1</v>
      </c>
      <c r="CU26" s="66">
        <f t="shared" si="15"/>
        <v>2</v>
      </c>
      <c r="CV26" s="66">
        <f t="shared" si="16"/>
        <v>7</v>
      </c>
      <c r="CW26" s="66">
        <f t="shared" si="17"/>
        <v>75</v>
      </c>
    </row>
    <row r="27" spans="1:101" x14ac:dyDescent="0.3">
      <c r="A27" s="1" t="s">
        <v>4</v>
      </c>
      <c r="B27" s="1" t="s">
        <v>143</v>
      </c>
      <c r="C27" t="s">
        <v>144</v>
      </c>
      <c r="D27" t="s">
        <v>144</v>
      </c>
      <c r="E27" s="9">
        <v>42915</v>
      </c>
      <c r="F27" s="1" t="s">
        <v>175</v>
      </c>
      <c r="G27">
        <v>120</v>
      </c>
      <c r="H27">
        <v>0</v>
      </c>
      <c r="I27">
        <v>14</v>
      </c>
      <c r="J27">
        <v>2</v>
      </c>
      <c r="K27">
        <v>5</v>
      </c>
      <c r="L27">
        <v>10</v>
      </c>
      <c r="M27" s="4">
        <f t="shared" si="22"/>
        <v>85.44</v>
      </c>
      <c r="N27" s="4">
        <f t="shared" si="22"/>
        <v>97.92</v>
      </c>
      <c r="O27" s="4">
        <f t="shared" si="22"/>
        <v>94.8</v>
      </c>
      <c r="P27" s="4">
        <f t="shared" si="22"/>
        <v>89.6</v>
      </c>
      <c r="Q27" s="4">
        <f t="shared" si="18"/>
        <v>91.94</v>
      </c>
      <c r="R27">
        <v>2</v>
      </c>
      <c r="S27">
        <v>9</v>
      </c>
      <c r="T27">
        <v>5</v>
      </c>
      <c r="U27">
        <v>1</v>
      </c>
      <c r="V27" t="s">
        <v>144</v>
      </c>
      <c r="W27" t="s">
        <v>144</v>
      </c>
      <c r="X27">
        <v>4</v>
      </c>
      <c r="Y27">
        <v>2</v>
      </c>
      <c r="Z27">
        <v>1</v>
      </c>
      <c r="AA27">
        <v>3</v>
      </c>
      <c r="AB27">
        <v>2</v>
      </c>
      <c r="AC27">
        <v>22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18</v>
      </c>
      <c r="AR27">
        <v>31</v>
      </c>
      <c r="AS27">
        <v>19</v>
      </c>
      <c r="AT27">
        <v>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3.5</v>
      </c>
      <c r="BF27">
        <v>4</v>
      </c>
      <c r="BG27">
        <v>3</v>
      </c>
      <c r="BH27">
        <v>3.5</v>
      </c>
      <c r="BI27">
        <f t="shared" si="2"/>
        <v>3.5</v>
      </c>
      <c r="BJ27">
        <v>63</v>
      </c>
      <c r="BK27">
        <v>-7</v>
      </c>
      <c r="BL27">
        <v>35</v>
      </c>
      <c r="BM27">
        <f t="shared" si="3"/>
        <v>70</v>
      </c>
      <c r="BN27" s="6">
        <f t="shared" si="4"/>
        <v>0.5</v>
      </c>
      <c r="BO27">
        <v>64</v>
      </c>
      <c r="BP27">
        <v>-6</v>
      </c>
      <c r="BQ27">
        <v>40</v>
      </c>
      <c r="BR27">
        <f t="shared" si="5"/>
        <v>70</v>
      </c>
      <c r="BS27" s="6">
        <f t="shared" si="6"/>
        <v>0.42857142857142855</v>
      </c>
      <c r="BT27">
        <v>62</v>
      </c>
      <c r="BU27">
        <v>-5</v>
      </c>
      <c r="BV27">
        <v>32</v>
      </c>
      <c r="BW27">
        <f t="shared" si="7"/>
        <v>67</v>
      </c>
      <c r="BX27" s="6">
        <f t="shared" si="8"/>
        <v>0.52238805970149249</v>
      </c>
      <c r="BY27" t="s">
        <v>144</v>
      </c>
      <c r="BZ27" t="s">
        <v>144</v>
      </c>
      <c r="CA27" t="s">
        <v>144</v>
      </c>
      <c r="CB27" t="e">
        <f t="shared" si="9"/>
        <v>#VALUE!</v>
      </c>
      <c r="CC27" s="6" t="e">
        <f t="shared" si="10"/>
        <v>#VALUE!</v>
      </c>
      <c r="CD27" s="7">
        <f t="shared" si="24"/>
        <v>69</v>
      </c>
      <c r="CE27" s="8">
        <f t="shared" si="24"/>
        <v>0.48365316275764036</v>
      </c>
      <c r="CF27">
        <v>0.5</v>
      </c>
      <c r="CG27">
        <v>85</v>
      </c>
      <c r="CH27">
        <v>7.5</v>
      </c>
      <c r="CI27">
        <v>0</v>
      </c>
      <c r="CJ27">
        <v>0</v>
      </c>
      <c r="CK27">
        <v>0</v>
      </c>
      <c r="CL27">
        <v>3.5</v>
      </c>
      <c r="CM27">
        <v>0.5</v>
      </c>
      <c r="CN27">
        <v>0</v>
      </c>
      <c r="CO27">
        <v>1.5</v>
      </c>
      <c r="CP27">
        <v>0.5</v>
      </c>
      <c r="CQ27" s="66">
        <f t="shared" si="20"/>
        <v>1.4999999999999999E-2</v>
      </c>
      <c r="CR27" s="66">
        <f t="shared" si="12"/>
        <v>0</v>
      </c>
      <c r="CS27" s="66">
        <f t="shared" si="13"/>
        <v>5.8479532163742687E-3</v>
      </c>
      <c r="CT27" s="66">
        <f t="shared" si="14"/>
        <v>1</v>
      </c>
      <c r="CU27" s="66">
        <f t="shared" si="15"/>
        <v>1</v>
      </c>
      <c r="CV27" s="66">
        <f t="shared" si="16"/>
        <v>3</v>
      </c>
      <c r="CW27" s="66">
        <f t="shared" si="17"/>
        <v>49</v>
      </c>
    </row>
    <row r="28" spans="1:101" x14ac:dyDescent="0.3">
      <c r="A28" s="1" t="s">
        <v>5</v>
      </c>
      <c r="B28" s="1" t="s">
        <v>139</v>
      </c>
      <c r="C28" s="21">
        <v>34.606168070000003</v>
      </c>
      <c r="D28" s="21">
        <v>-81.974313379999998</v>
      </c>
      <c r="E28" s="9">
        <v>42915</v>
      </c>
      <c r="F28" s="1" t="s">
        <v>177</v>
      </c>
      <c r="G28">
        <v>90</v>
      </c>
      <c r="H28">
        <v>0</v>
      </c>
      <c r="I28">
        <v>0</v>
      </c>
      <c r="J28">
        <v>1</v>
      </c>
      <c r="K28">
        <v>1</v>
      </c>
      <c r="L28">
        <v>0</v>
      </c>
      <c r="M28" s="4">
        <f t="shared" si="22"/>
        <v>100</v>
      </c>
      <c r="N28" s="4">
        <f t="shared" si="22"/>
        <v>98.96</v>
      </c>
      <c r="O28" s="4">
        <f t="shared" si="22"/>
        <v>98.96</v>
      </c>
      <c r="P28" s="4">
        <f t="shared" si="22"/>
        <v>100</v>
      </c>
      <c r="Q28" s="4">
        <f t="shared" si="18"/>
        <v>99.47999999999999</v>
      </c>
      <c r="R28">
        <v>3</v>
      </c>
      <c r="S28">
        <v>9</v>
      </c>
      <c r="T28">
        <v>5</v>
      </c>
      <c r="U28">
        <v>5</v>
      </c>
      <c r="V28" t="s">
        <v>144</v>
      </c>
      <c r="W28" t="s">
        <v>144</v>
      </c>
      <c r="X28">
        <v>1</v>
      </c>
      <c r="Y28">
        <v>1</v>
      </c>
      <c r="Z28">
        <v>2</v>
      </c>
      <c r="AA28">
        <v>1</v>
      </c>
      <c r="AB28">
        <v>8</v>
      </c>
      <c r="AC28">
        <v>0</v>
      </c>
      <c r="AD28">
        <v>0</v>
      </c>
      <c r="AE28">
        <v>1</v>
      </c>
      <c r="AF28">
        <v>5</v>
      </c>
      <c r="AG28">
        <v>0</v>
      </c>
      <c r="AH28">
        <v>2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1</v>
      </c>
      <c r="AO28">
        <v>2</v>
      </c>
      <c r="AP28">
        <v>0</v>
      </c>
      <c r="AQ28">
        <v>6</v>
      </c>
      <c r="AR28">
        <v>44</v>
      </c>
      <c r="AS28">
        <v>4</v>
      </c>
      <c r="AT28">
        <v>23</v>
      </c>
      <c r="AU28">
        <v>18</v>
      </c>
      <c r="AV28">
        <v>6</v>
      </c>
      <c r="AW28">
        <v>2</v>
      </c>
      <c r="AX28">
        <v>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5</v>
      </c>
      <c r="BF28">
        <v>3.75</v>
      </c>
      <c r="BG28">
        <v>4</v>
      </c>
      <c r="BH28">
        <v>7.5</v>
      </c>
      <c r="BI28">
        <f t="shared" si="2"/>
        <v>5.0625</v>
      </c>
      <c r="BJ28">
        <v>83</v>
      </c>
      <c r="BK28">
        <v>0</v>
      </c>
      <c r="BL28">
        <v>55</v>
      </c>
      <c r="BM28">
        <f t="shared" si="3"/>
        <v>83</v>
      </c>
      <c r="BN28" s="6">
        <f t="shared" si="4"/>
        <v>0.33734939759036142</v>
      </c>
      <c r="BO28">
        <v>72</v>
      </c>
      <c r="BP28">
        <v>-2</v>
      </c>
      <c r="BQ28">
        <v>45</v>
      </c>
      <c r="BR28">
        <f t="shared" si="5"/>
        <v>74</v>
      </c>
      <c r="BS28" s="6">
        <f t="shared" si="6"/>
        <v>0.39189189189189189</v>
      </c>
      <c r="BT28">
        <v>84</v>
      </c>
      <c r="BU28">
        <v>0</v>
      </c>
      <c r="BV28">
        <v>55</v>
      </c>
      <c r="BW28">
        <f t="shared" si="7"/>
        <v>84</v>
      </c>
      <c r="BX28" s="6">
        <f t="shared" si="8"/>
        <v>0.34523809523809523</v>
      </c>
      <c r="BY28" t="s">
        <v>144</v>
      </c>
      <c r="BZ28" t="s">
        <v>144</v>
      </c>
      <c r="CA28" t="s">
        <v>144</v>
      </c>
      <c r="CB28" t="e">
        <f t="shared" si="9"/>
        <v>#VALUE!</v>
      </c>
      <c r="CC28" s="6" t="e">
        <f t="shared" si="10"/>
        <v>#VALUE!</v>
      </c>
      <c r="CD28" s="7">
        <f>AVERAGE(BM28,BR28,BW28)</f>
        <v>80.333333333333329</v>
      </c>
      <c r="CE28" s="8">
        <f>AVERAGE(BN28,BS28,BX28)</f>
        <v>0.3581597949067829</v>
      </c>
      <c r="CF28">
        <v>1.5</v>
      </c>
      <c r="CG28">
        <v>85</v>
      </c>
      <c r="CH28">
        <v>7.5</v>
      </c>
      <c r="CI28">
        <v>7.5</v>
      </c>
      <c r="CJ28">
        <v>0</v>
      </c>
      <c r="CK28">
        <v>0</v>
      </c>
      <c r="CL28">
        <v>0</v>
      </c>
      <c r="CM28">
        <v>0</v>
      </c>
      <c r="CN28">
        <v>0.5</v>
      </c>
      <c r="CO28">
        <v>0</v>
      </c>
      <c r="CP28">
        <v>62.5</v>
      </c>
      <c r="CQ28" s="66">
        <f t="shared" si="20"/>
        <v>5.0000000000000001E-3</v>
      </c>
      <c r="CR28" s="66">
        <f t="shared" si="12"/>
        <v>0</v>
      </c>
      <c r="CS28" s="66">
        <f t="shared" si="13"/>
        <v>1.7341040462427744E-2</v>
      </c>
      <c r="CT28" s="66">
        <f t="shared" si="14"/>
        <v>0.5</v>
      </c>
      <c r="CU28" s="66">
        <f t="shared" si="15"/>
        <v>4</v>
      </c>
      <c r="CV28" s="66">
        <f t="shared" si="16"/>
        <v>41</v>
      </c>
      <c r="CW28" s="66">
        <f t="shared" si="17"/>
        <v>50</v>
      </c>
    </row>
    <row r="29" spans="1:101" x14ac:dyDescent="0.3">
      <c r="A29" s="1" t="s">
        <v>5</v>
      </c>
      <c r="B29" s="1" t="s">
        <v>140</v>
      </c>
      <c r="C29" t="s">
        <v>144</v>
      </c>
      <c r="D29" t="s">
        <v>144</v>
      </c>
      <c r="E29" s="9">
        <v>42915</v>
      </c>
      <c r="F29" s="1" t="s">
        <v>177</v>
      </c>
      <c r="G29">
        <v>70</v>
      </c>
      <c r="H29">
        <v>0</v>
      </c>
      <c r="I29">
        <v>0</v>
      </c>
      <c r="J29">
        <v>52</v>
      </c>
      <c r="K29">
        <v>33</v>
      </c>
      <c r="L29">
        <v>1</v>
      </c>
      <c r="M29" s="4">
        <f t="shared" si="22"/>
        <v>100</v>
      </c>
      <c r="N29" s="4">
        <f t="shared" si="22"/>
        <v>45.92</v>
      </c>
      <c r="O29" s="4">
        <f t="shared" si="22"/>
        <v>65.680000000000007</v>
      </c>
      <c r="P29" s="4">
        <f t="shared" si="22"/>
        <v>98.96</v>
      </c>
      <c r="Q29" s="4">
        <f t="shared" si="18"/>
        <v>77.64</v>
      </c>
      <c r="R29">
        <v>5</v>
      </c>
      <c r="S29">
        <v>6</v>
      </c>
      <c r="T29">
        <v>4</v>
      </c>
      <c r="U29">
        <v>3</v>
      </c>
      <c r="V29" t="s">
        <v>144</v>
      </c>
      <c r="W29" t="s">
        <v>144</v>
      </c>
      <c r="X29">
        <v>2</v>
      </c>
      <c r="Y29">
        <v>3</v>
      </c>
      <c r="Z29">
        <v>7</v>
      </c>
      <c r="AA29">
        <v>3</v>
      </c>
      <c r="AB29">
        <v>7</v>
      </c>
      <c r="AC29">
        <v>28</v>
      </c>
      <c r="AD29">
        <v>9</v>
      </c>
      <c r="AE29">
        <v>3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3</v>
      </c>
      <c r="AO29">
        <v>0</v>
      </c>
      <c r="AP29">
        <v>0</v>
      </c>
      <c r="AQ29">
        <v>8</v>
      </c>
      <c r="AR29">
        <v>6</v>
      </c>
      <c r="AS29">
        <v>24</v>
      </c>
      <c r="AT29">
        <v>8</v>
      </c>
      <c r="AU29">
        <v>11</v>
      </c>
      <c r="AV29">
        <v>1</v>
      </c>
      <c r="AW29">
        <v>4</v>
      </c>
      <c r="AX29">
        <v>3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3</v>
      </c>
      <c r="BF29">
        <v>5.5</v>
      </c>
      <c r="BG29">
        <v>1</v>
      </c>
      <c r="BH29">
        <v>0.75</v>
      </c>
      <c r="BI29">
        <f t="shared" si="2"/>
        <v>2.5625</v>
      </c>
      <c r="BJ29">
        <v>72</v>
      </c>
      <c r="BK29">
        <v>-4</v>
      </c>
      <c r="BL29">
        <v>46</v>
      </c>
      <c r="BM29">
        <f t="shared" si="3"/>
        <v>76</v>
      </c>
      <c r="BN29" s="6">
        <f t="shared" si="4"/>
        <v>0.39473684210526316</v>
      </c>
      <c r="BO29">
        <v>65</v>
      </c>
      <c r="BP29">
        <v>-6</v>
      </c>
      <c r="BQ29">
        <v>41</v>
      </c>
      <c r="BR29">
        <f t="shared" si="5"/>
        <v>71</v>
      </c>
      <c r="BS29" s="6">
        <f t="shared" si="6"/>
        <v>0.42253521126760563</v>
      </c>
      <c r="BT29">
        <v>75</v>
      </c>
      <c r="BU29">
        <v>-1</v>
      </c>
      <c r="BV29">
        <v>55</v>
      </c>
      <c r="BW29">
        <f t="shared" si="7"/>
        <v>76</v>
      </c>
      <c r="BX29" s="6">
        <f t="shared" si="8"/>
        <v>0.27631578947368424</v>
      </c>
      <c r="BY29" t="s">
        <v>144</v>
      </c>
      <c r="BZ29" t="s">
        <v>144</v>
      </c>
      <c r="CA29" t="s">
        <v>144</v>
      </c>
      <c r="CB29" t="e">
        <f t="shared" si="9"/>
        <v>#VALUE!</v>
      </c>
      <c r="CC29" s="6" t="e">
        <f t="shared" si="10"/>
        <v>#VALUE!</v>
      </c>
      <c r="CD29" s="7">
        <f t="shared" ref="CD29:CE32" si="25">AVERAGE(BM29,BR29,BW29)</f>
        <v>74.333333333333329</v>
      </c>
      <c r="CE29" s="8">
        <f t="shared" si="25"/>
        <v>0.36452928094885101</v>
      </c>
      <c r="CF29">
        <v>7.5</v>
      </c>
      <c r="CG29">
        <v>17.5</v>
      </c>
      <c r="CH29">
        <v>3.5</v>
      </c>
      <c r="CI29">
        <v>1.5</v>
      </c>
      <c r="CJ29">
        <v>0</v>
      </c>
      <c r="CK29">
        <v>0</v>
      </c>
      <c r="CL29">
        <v>0.5</v>
      </c>
      <c r="CM29">
        <v>1.5</v>
      </c>
      <c r="CN29">
        <v>37.5</v>
      </c>
      <c r="CO29">
        <v>1.5</v>
      </c>
      <c r="CP29">
        <v>37.5</v>
      </c>
      <c r="CQ29" s="66">
        <f t="shared" si="20"/>
        <v>0.39</v>
      </c>
      <c r="CR29" s="66">
        <f t="shared" si="12"/>
        <v>0</v>
      </c>
      <c r="CS29" s="66">
        <f t="shared" si="13"/>
        <v>0.3</v>
      </c>
      <c r="CT29" s="66">
        <f t="shared" si="14"/>
        <v>0.7</v>
      </c>
      <c r="CU29" s="66">
        <f t="shared" si="15"/>
        <v>4</v>
      </c>
      <c r="CV29" s="66">
        <f t="shared" si="16"/>
        <v>19</v>
      </c>
      <c r="CW29" s="66">
        <f t="shared" si="17"/>
        <v>14</v>
      </c>
    </row>
    <row r="30" spans="1:101" x14ac:dyDescent="0.3">
      <c r="A30" s="1" t="s">
        <v>5</v>
      </c>
      <c r="B30" s="1" t="s">
        <v>141</v>
      </c>
      <c r="C30" t="s">
        <v>144</v>
      </c>
      <c r="D30" t="s">
        <v>144</v>
      </c>
      <c r="E30" s="9">
        <v>42915</v>
      </c>
      <c r="F30" s="1" t="s">
        <v>177</v>
      </c>
      <c r="G30">
        <v>90</v>
      </c>
      <c r="H30">
        <v>0</v>
      </c>
      <c r="I30">
        <v>1</v>
      </c>
      <c r="J30">
        <v>0</v>
      </c>
      <c r="K30">
        <v>3</v>
      </c>
      <c r="L30">
        <v>1</v>
      </c>
      <c r="M30" s="4">
        <f t="shared" si="22"/>
        <v>98.96</v>
      </c>
      <c r="N30" s="4">
        <f t="shared" si="22"/>
        <v>100</v>
      </c>
      <c r="O30" s="4">
        <f t="shared" si="22"/>
        <v>96.88</v>
      </c>
      <c r="P30" s="4">
        <f t="shared" si="22"/>
        <v>98.96</v>
      </c>
      <c r="Q30" s="4">
        <f t="shared" si="18"/>
        <v>98.699999999999989</v>
      </c>
      <c r="R30">
        <v>7</v>
      </c>
      <c r="S30">
        <v>8</v>
      </c>
      <c r="T30">
        <v>6</v>
      </c>
      <c r="U30">
        <v>3</v>
      </c>
      <c r="V30" t="s">
        <v>144</v>
      </c>
      <c r="W30" t="s">
        <v>144</v>
      </c>
      <c r="X30">
        <v>4</v>
      </c>
      <c r="Y30">
        <v>2</v>
      </c>
      <c r="Z30">
        <v>3</v>
      </c>
      <c r="AA30">
        <v>1</v>
      </c>
      <c r="AB30">
        <v>6</v>
      </c>
      <c r="AC30">
        <v>15</v>
      </c>
      <c r="AD30">
        <v>4</v>
      </c>
      <c r="AE30">
        <v>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0</v>
      </c>
      <c r="AP30">
        <v>0</v>
      </c>
      <c r="AQ30">
        <v>9</v>
      </c>
      <c r="AR30">
        <v>30</v>
      </c>
      <c r="AS30">
        <v>50</v>
      </c>
      <c r="AT30">
        <v>35</v>
      </c>
      <c r="AU30">
        <v>27</v>
      </c>
      <c r="AV30">
        <v>6</v>
      </c>
      <c r="AW30">
        <v>2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3.5</v>
      </c>
      <c r="BF30">
        <v>4.5</v>
      </c>
      <c r="BG30">
        <v>4</v>
      </c>
      <c r="BH30">
        <v>5</v>
      </c>
      <c r="BI30">
        <f t="shared" si="2"/>
        <v>4.25</v>
      </c>
      <c r="BJ30">
        <v>66</v>
      </c>
      <c r="BK30">
        <v>-3</v>
      </c>
      <c r="BL30">
        <v>40</v>
      </c>
      <c r="BM30">
        <f t="shared" si="3"/>
        <v>69</v>
      </c>
      <c r="BN30" s="6">
        <f t="shared" si="4"/>
        <v>0.42028985507246375</v>
      </c>
      <c r="BO30">
        <v>70</v>
      </c>
      <c r="BP30">
        <v>-6</v>
      </c>
      <c r="BQ30">
        <v>53</v>
      </c>
      <c r="BR30">
        <f t="shared" si="5"/>
        <v>76</v>
      </c>
      <c r="BS30" s="6">
        <f t="shared" si="6"/>
        <v>0.30263157894736842</v>
      </c>
      <c r="BT30">
        <v>70</v>
      </c>
      <c r="BU30">
        <v>-9</v>
      </c>
      <c r="BV30">
        <v>47</v>
      </c>
      <c r="BW30">
        <f t="shared" si="7"/>
        <v>79</v>
      </c>
      <c r="BX30" s="6">
        <f t="shared" si="8"/>
        <v>0.4050632911392405</v>
      </c>
      <c r="BY30" t="s">
        <v>144</v>
      </c>
      <c r="BZ30" t="s">
        <v>144</v>
      </c>
      <c r="CA30" t="s">
        <v>144</v>
      </c>
      <c r="CB30" t="e">
        <f t="shared" si="9"/>
        <v>#VALUE!</v>
      </c>
      <c r="CC30" s="6" t="e">
        <f t="shared" si="10"/>
        <v>#VALUE!</v>
      </c>
      <c r="CD30" s="7">
        <f t="shared" si="25"/>
        <v>74.666666666666671</v>
      </c>
      <c r="CE30" s="8">
        <f t="shared" si="25"/>
        <v>0.37599490838635757</v>
      </c>
      <c r="CF30">
        <v>37.5</v>
      </c>
      <c r="CG30">
        <v>62.5</v>
      </c>
      <c r="CH30">
        <v>17.5</v>
      </c>
      <c r="CI30">
        <v>1.5</v>
      </c>
      <c r="CJ30">
        <v>0</v>
      </c>
      <c r="CK30">
        <v>0</v>
      </c>
      <c r="CL30">
        <v>3.5</v>
      </c>
      <c r="CM30">
        <v>0.5</v>
      </c>
      <c r="CN30">
        <v>1.5</v>
      </c>
      <c r="CO30">
        <v>0</v>
      </c>
      <c r="CP30">
        <v>17.5</v>
      </c>
      <c r="CQ30" s="66">
        <f t="shared" si="20"/>
        <v>1.4999999999999999E-2</v>
      </c>
      <c r="CR30" s="66">
        <f t="shared" si="12"/>
        <v>0</v>
      </c>
      <c r="CS30" s="66">
        <f t="shared" si="13"/>
        <v>0.375</v>
      </c>
      <c r="CT30" s="66">
        <f t="shared" si="14"/>
        <v>0.92105263157894735</v>
      </c>
      <c r="CU30" s="66">
        <f t="shared" si="15"/>
        <v>2</v>
      </c>
      <c r="CV30" s="66">
        <f t="shared" si="16"/>
        <v>62</v>
      </c>
      <c r="CW30" s="66">
        <f t="shared" si="17"/>
        <v>39</v>
      </c>
    </row>
    <row r="31" spans="1:101" x14ac:dyDescent="0.3">
      <c r="A31" s="1" t="s">
        <v>5</v>
      </c>
      <c r="B31" s="1" t="s">
        <v>142</v>
      </c>
      <c r="C31" t="s">
        <v>144</v>
      </c>
      <c r="D31" t="s">
        <v>144</v>
      </c>
      <c r="E31" s="9">
        <v>42915</v>
      </c>
      <c r="F31" s="1" t="s">
        <v>177</v>
      </c>
      <c r="G31">
        <v>90</v>
      </c>
      <c r="H31">
        <v>0</v>
      </c>
      <c r="I31">
        <v>3</v>
      </c>
      <c r="J31">
        <v>0</v>
      </c>
      <c r="K31">
        <v>2</v>
      </c>
      <c r="L31">
        <v>11</v>
      </c>
      <c r="M31" s="4">
        <f t="shared" si="22"/>
        <v>96.88</v>
      </c>
      <c r="N31" s="4">
        <f t="shared" si="22"/>
        <v>100</v>
      </c>
      <c r="O31" s="4">
        <f t="shared" si="22"/>
        <v>97.92</v>
      </c>
      <c r="P31" s="4">
        <f t="shared" si="22"/>
        <v>88.56</v>
      </c>
      <c r="Q31" s="4">
        <f t="shared" si="18"/>
        <v>95.84</v>
      </c>
      <c r="R31">
        <v>6</v>
      </c>
      <c r="S31">
        <v>9</v>
      </c>
      <c r="T31">
        <v>4</v>
      </c>
      <c r="U31">
        <v>1</v>
      </c>
      <c r="V31" t="s">
        <v>144</v>
      </c>
      <c r="W31" t="s">
        <v>144</v>
      </c>
      <c r="X31">
        <v>6</v>
      </c>
      <c r="Y31">
        <v>2</v>
      </c>
      <c r="Z31">
        <v>2</v>
      </c>
      <c r="AA31">
        <v>1</v>
      </c>
      <c r="AB31">
        <v>7</v>
      </c>
      <c r="AC31">
        <v>5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1</v>
      </c>
      <c r="AO31">
        <v>1</v>
      </c>
      <c r="AP31">
        <v>0</v>
      </c>
      <c r="AQ31">
        <v>30</v>
      </c>
      <c r="AR31">
        <v>27</v>
      </c>
      <c r="AS31">
        <v>5</v>
      </c>
      <c r="AT31">
        <v>12</v>
      </c>
      <c r="AU31">
        <v>2</v>
      </c>
      <c r="AV31">
        <v>8</v>
      </c>
      <c r="AW31">
        <v>3</v>
      </c>
      <c r="AX31">
        <v>3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3.5</v>
      </c>
      <c r="BF31">
        <v>4</v>
      </c>
      <c r="BG31">
        <v>5.5</v>
      </c>
      <c r="BH31">
        <v>7</v>
      </c>
      <c r="BI31">
        <f t="shared" si="2"/>
        <v>5</v>
      </c>
      <c r="BJ31">
        <v>60</v>
      </c>
      <c r="BK31">
        <v>-5</v>
      </c>
      <c r="BL31">
        <v>30</v>
      </c>
      <c r="BM31">
        <f t="shared" si="3"/>
        <v>65</v>
      </c>
      <c r="BN31" s="6">
        <f t="shared" si="4"/>
        <v>0.53846153846153844</v>
      </c>
      <c r="BO31">
        <v>70</v>
      </c>
      <c r="BP31">
        <v>-4</v>
      </c>
      <c r="BQ31">
        <v>48</v>
      </c>
      <c r="BR31">
        <f t="shared" si="5"/>
        <v>74</v>
      </c>
      <c r="BS31" s="6">
        <f t="shared" si="6"/>
        <v>0.35135135135135137</v>
      </c>
      <c r="BT31">
        <v>80</v>
      </c>
      <c r="BU31">
        <v>5</v>
      </c>
      <c r="BV31">
        <v>58</v>
      </c>
      <c r="BW31">
        <f t="shared" si="7"/>
        <v>75</v>
      </c>
      <c r="BX31" s="6">
        <f t="shared" si="8"/>
        <v>0.22666666666666666</v>
      </c>
      <c r="BY31" t="s">
        <v>144</v>
      </c>
      <c r="BZ31" t="s">
        <v>144</v>
      </c>
      <c r="CA31" t="s">
        <v>144</v>
      </c>
      <c r="CB31" t="e">
        <f t="shared" si="9"/>
        <v>#VALUE!</v>
      </c>
      <c r="CC31" s="6" t="e">
        <f t="shared" si="10"/>
        <v>#VALUE!</v>
      </c>
      <c r="CD31" s="7">
        <f t="shared" si="25"/>
        <v>71.333333333333329</v>
      </c>
      <c r="CE31" s="8">
        <f t="shared" si="25"/>
        <v>0.37215985215985214</v>
      </c>
      <c r="CF31">
        <v>17.5</v>
      </c>
      <c r="CG31">
        <v>85</v>
      </c>
      <c r="CH31">
        <v>3.5</v>
      </c>
      <c r="CI31">
        <v>0</v>
      </c>
      <c r="CJ31">
        <v>0</v>
      </c>
      <c r="CK31">
        <v>0</v>
      </c>
      <c r="CL31">
        <v>17.5</v>
      </c>
      <c r="CM31">
        <v>0.5</v>
      </c>
      <c r="CN31">
        <v>0.5</v>
      </c>
      <c r="CO31">
        <v>0</v>
      </c>
      <c r="CP31">
        <v>37.5</v>
      </c>
      <c r="CQ31" s="66">
        <f t="shared" si="20"/>
        <v>5.0000000000000001E-3</v>
      </c>
      <c r="CR31" s="66">
        <f t="shared" si="12"/>
        <v>0</v>
      </c>
      <c r="CS31" s="66">
        <f t="shared" si="13"/>
        <v>0.17073170731707318</v>
      </c>
      <c r="CT31" s="66">
        <f t="shared" si="14"/>
        <v>1</v>
      </c>
      <c r="CU31" s="66">
        <f t="shared" si="15"/>
        <v>4</v>
      </c>
      <c r="CV31" s="66">
        <f t="shared" si="16"/>
        <v>14</v>
      </c>
      <c r="CW31" s="66">
        <f t="shared" si="17"/>
        <v>57</v>
      </c>
    </row>
    <row r="32" spans="1:101" x14ac:dyDescent="0.3">
      <c r="A32" s="1" t="s">
        <v>5</v>
      </c>
      <c r="B32" s="1" t="s">
        <v>143</v>
      </c>
      <c r="C32" t="s">
        <v>144</v>
      </c>
      <c r="D32" t="s">
        <v>144</v>
      </c>
      <c r="E32" s="9">
        <v>42915</v>
      </c>
      <c r="F32" s="1" t="s">
        <v>177</v>
      </c>
      <c r="G32">
        <v>115</v>
      </c>
      <c r="H32">
        <v>0</v>
      </c>
      <c r="I32">
        <v>0</v>
      </c>
      <c r="J32">
        <v>0</v>
      </c>
      <c r="K32">
        <v>14</v>
      </c>
      <c r="L32">
        <v>0</v>
      </c>
      <c r="M32" s="4">
        <f t="shared" si="22"/>
        <v>100</v>
      </c>
      <c r="N32" s="4">
        <f t="shared" si="22"/>
        <v>100</v>
      </c>
      <c r="O32" s="4">
        <f t="shared" si="22"/>
        <v>85.44</v>
      </c>
      <c r="P32" s="4">
        <f t="shared" si="22"/>
        <v>100</v>
      </c>
      <c r="Q32" s="4">
        <f t="shared" si="18"/>
        <v>96.36</v>
      </c>
      <c r="R32">
        <v>7</v>
      </c>
      <c r="S32">
        <v>8</v>
      </c>
      <c r="T32">
        <v>7</v>
      </c>
      <c r="U32">
        <v>1</v>
      </c>
      <c r="V32" t="s">
        <v>144</v>
      </c>
      <c r="W32" t="s">
        <v>144</v>
      </c>
      <c r="X32">
        <v>4</v>
      </c>
      <c r="Y32">
        <v>1</v>
      </c>
      <c r="Z32">
        <v>7</v>
      </c>
      <c r="AA32">
        <v>1</v>
      </c>
      <c r="AB32">
        <v>7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24</v>
      </c>
      <c r="AR32">
        <v>13</v>
      </c>
      <c r="AS32">
        <v>33</v>
      </c>
      <c r="AT32">
        <v>50</v>
      </c>
      <c r="AU32">
        <v>19</v>
      </c>
      <c r="AV32">
        <v>8</v>
      </c>
      <c r="AW32">
        <v>0</v>
      </c>
      <c r="AX32">
        <v>5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6</v>
      </c>
      <c r="BF32">
        <v>4</v>
      </c>
      <c r="BG32">
        <v>3.25</v>
      </c>
      <c r="BH32">
        <v>4.5</v>
      </c>
      <c r="BI32">
        <f t="shared" si="2"/>
        <v>4.4375</v>
      </c>
      <c r="BJ32">
        <v>64</v>
      </c>
      <c r="BK32">
        <v>-5</v>
      </c>
      <c r="BL32">
        <v>40</v>
      </c>
      <c r="BM32">
        <f t="shared" si="3"/>
        <v>69</v>
      </c>
      <c r="BN32" s="6">
        <f t="shared" si="4"/>
        <v>0.42028985507246375</v>
      </c>
      <c r="BO32">
        <v>70</v>
      </c>
      <c r="BP32">
        <v>-4</v>
      </c>
      <c r="BQ32">
        <v>45</v>
      </c>
      <c r="BR32">
        <f t="shared" si="5"/>
        <v>74</v>
      </c>
      <c r="BS32" s="6">
        <f t="shared" si="6"/>
        <v>0.39189189189189189</v>
      </c>
      <c r="BT32">
        <v>66</v>
      </c>
      <c r="BU32">
        <v>-4</v>
      </c>
      <c r="BV32">
        <v>38</v>
      </c>
      <c r="BW32">
        <f t="shared" si="7"/>
        <v>70</v>
      </c>
      <c r="BX32" s="6">
        <f t="shared" si="8"/>
        <v>0.45714285714285713</v>
      </c>
      <c r="BY32" t="s">
        <v>144</v>
      </c>
      <c r="BZ32" t="s">
        <v>144</v>
      </c>
      <c r="CA32" t="s">
        <v>144</v>
      </c>
      <c r="CB32" t="e">
        <f t="shared" si="9"/>
        <v>#VALUE!</v>
      </c>
      <c r="CC32" s="6" t="e">
        <f t="shared" si="10"/>
        <v>#VALUE!</v>
      </c>
      <c r="CD32" s="7">
        <f t="shared" si="25"/>
        <v>71</v>
      </c>
      <c r="CE32" s="8">
        <f t="shared" si="25"/>
        <v>0.42310820136907096</v>
      </c>
      <c r="CF32">
        <v>37.5</v>
      </c>
      <c r="CG32">
        <v>62.5</v>
      </c>
      <c r="CH32">
        <v>37.5</v>
      </c>
      <c r="CI32">
        <v>0</v>
      </c>
      <c r="CJ32">
        <v>0</v>
      </c>
      <c r="CK32">
        <v>0</v>
      </c>
      <c r="CL32">
        <v>3.5</v>
      </c>
      <c r="CM32">
        <v>0</v>
      </c>
      <c r="CN32">
        <v>37.5</v>
      </c>
      <c r="CO32">
        <v>0</v>
      </c>
      <c r="CP32">
        <v>37.5</v>
      </c>
      <c r="CQ32" s="66">
        <f t="shared" si="20"/>
        <v>0.375</v>
      </c>
      <c r="CR32" s="66">
        <f t="shared" si="12"/>
        <v>0</v>
      </c>
      <c r="CS32" s="66">
        <f t="shared" si="13"/>
        <v>0.375</v>
      </c>
      <c r="CT32" s="66">
        <f t="shared" si="14"/>
        <v>1</v>
      </c>
      <c r="CU32" s="66">
        <f t="shared" si="15"/>
        <v>2</v>
      </c>
      <c r="CV32" s="66">
        <f t="shared" si="16"/>
        <v>69</v>
      </c>
      <c r="CW32" s="66">
        <f t="shared" si="17"/>
        <v>37</v>
      </c>
    </row>
    <row r="33" spans="1:101" x14ac:dyDescent="0.3">
      <c r="A33" s="1" t="s">
        <v>6</v>
      </c>
      <c r="B33" s="1" t="s">
        <v>139</v>
      </c>
      <c r="C33" s="22">
        <v>34.601317889999997</v>
      </c>
      <c r="D33" s="22">
        <v>-81.986529500000003</v>
      </c>
      <c r="E33" s="9">
        <v>42915</v>
      </c>
      <c r="F33" s="1" t="s">
        <v>176</v>
      </c>
      <c r="G33">
        <v>95</v>
      </c>
      <c r="H33">
        <v>0</v>
      </c>
      <c r="I33">
        <v>19</v>
      </c>
      <c r="J33">
        <v>7</v>
      </c>
      <c r="K33">
        <v>35</v>
      </c>
      <c r="L33">
        <v>3</v>
      </c>
      <c r="M33" s="4">
        <f t="shared" si="22"/>
        <v>80.239999999999995</v>
      </c>
      <c r="N33" s="4">
        <f t="shared" si="22"/>
        <v>92.72</v>
      </c>
      <c r="O33" s="4">
        <f t="shared" si="22"/>
        <v>63.6</v>
      </c>
      <c r="P33" s="4">
        <f t="shared" si="22"/>
        <v>96.88</v>
      </c>
      <c r="Q33" s="4">
        <f t="shared" si="18"/>
        <v>83.359999999999985</v>
      </c>
      <c r="R33">
        <v>5</v>
      </c>
      <c r="S33">
        <v>7</v>
      </c>
      <c r="T33">
        <v>5</v>
      </c>
      <c r="U33">
        <v>1</v>
      </c>
      <c r="V33" t="s">
        <v>144</v>
      </c>
      <c r="W33" t="s">
        <v>144</v>
      </c>
      <c r="X33">
        <v>2</v>
      </c>
      <c r="Y33">
        <v>4</v>
      </c>
      <c r="Z33">
        <v>1</v>
      </c>
      <c r="AA33">
        <v>7</v>
      </c>
      <c r="AB33">
        <v>7</v>
      </c>
      <c r="AC33">
        <v>41</v>
      </c>
      <c r="AD33">
        <v>26</v>
      </c>
      <c r="AE33">
        <v>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9</v>
      </c>
      <c r="AR33">
        <v>16</v>
      </c>
      <c r="AS33">
        <v>13</v>
      </c>
      <c r="AT33">
        <v>14</v>
      </c>
      <c r="AU33">
        <v>3</v>
      </c>
      <c r="AV33">
        <v>1</v>
      </c>
      <c r="AW33">
        <v>0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0.5</v>
      </c>
      <c r="BF33">
        <v>1</v>
      </c>
      <c r="BG33">
        <v>0.75</v>
      </c>
      <c r="BH33">
        <v>0.5</v>
      </c>
      <c r="BI33">
        <f t="shared" si="2"/>
        <v>0.6875</v>
      </c>
      <c r="BJ33">
        <v>72</v>
      </c>
      <c r="BK33">
        <v>-6</v>
      </c>
      <c r="BL33">
        <v>25</v>
      </c>
      <c r="BM33">
        <f t="shared" si="3"/>
        <v>78</v>
      </c>
      <c r="BN33" s="6">
        <f t="shared" si="4"/>
        <v>0.67948717948717952</v>
      </c>
      <c r="BO33">
        <v>70</v>
      </c>
      <c r="BP33">
        <v>-5</v>
      </c>
      <c r="BQ33">
        <v>42</v>
      </c>
      <c r="BR33">
        <f t="shared" si="5"/>
        <v>75</v>
      </c>
      <c r="BS33" s="6">
        <f t="shared" si="6"/>
        <v>0.44</v>
      </c>
      <c r="BT33">
        <v>67</v>
      </c>
      <c r="BU33">
        <v>-6</v>
      </c>
      <c r="BV33">
        <v>37</v>
      </c>
      <c r="BW33">
        <f t="shared" si="7"/>
        <v>73</v>
      </c>
      <c r="BX33" s="6">
        <f t="shared" si="8"/>
        <v>0.49315068493150682</v>
      </c>
      <c r="BY33" t="s">
        <v>144</v>
      </c>
      <c r="BZ33" t="s">
        <v>144</v>
      </c>
      <c r="CA33" t="s">
        <v>144</v>
      </c>
      <c r="CB33" t="e">
        <f t="shared" si="9"/>
        <v>#VALUE!</v>
      </c>
      <c r="CC33" s="6" t="e">
        <f t="shared" si="10"/>
        <v>#VALUE!</v>
      </c>
      <c r="CD33" s="7">
        <f>AVERAGE(BM33,BR33,BW33)</f>
        <v>75.333333333333329</v>
      </c>
      <c r="CE33" s="8">
        <f>AVERAGE(BN33,BS33,BX33)</f>
        <v>0.5375459548062288</v>
      </c>
      <c r="CF33">
        <v>7.5</v>
      </c>
      <c r="CG33">
        <v>37.5</v>
      </c>
      <c r="CH33">
        <v>7.5</v>
      </c>
      <c r="CI33">
        <v>0</v>
      </c>
      <c r="CJ33">
        <v>0</v>
      </c>
      <c r="CK33">
        <v>0</v>
      </c>
      <c r="CL33">
        <v>0.5</v>
      </c>
      <c r="CM33">
        <v>3.5</v>
      </c>
      <c r="CN33">
        <v>0</v>
      </c>
      <c r="CO33">
        <v>37.5</v>
      </c>
      <c r="CP33">
        <v>37.5</v>
      </c>
      <c r="CQ33" s="66">
        <f t="shared" si="20"/>
        <v>0.375</v>
      </c>
      <c r="CR33" s="66">
        <f t="shared" si="12"/>
        <v>0</v>
      </c>
      <c r="CS33" s="66">
        <f t="shared" si="13"/>
        <v>0.16666666666666666</v>
      </c>
      <c r="CT33" s="66">
        <f t="shared" si="14"/>
        <v>1</v>
      </c>
      <c r="CU33" s="66">
        <f t="shared" si="15"/>
        <v>1</v>
      </c>
      <c r="CV33" s="66">
        <f t="shared" si="16"/>
        <v>17</v>
      </c>
      <c r="CW33" s="66">
        <f t="shared" si="17"/>
        <v>25</v>
      </c>
    </row>
    <row r="34" spans="1:101" x14ac:dyDescent="0.3">
      <c r="A34" s="1" t="s">
        <v>6</v>
      </c>
      <c r="B34" s="1" t="s">
        <v>140</v>
      </c>
      <c r="C34" t="s">
        <v>144</v>
      </c>
      <c r="D34" t="s">
        <v>144</v>
      </c>
      <c r="E34" s="9">
        <v>42915</v>
      </c>
      <c r="F34" s="1" t="s">
        <v>176</v>
      </c>
      <c r="G34">
        <v>75</v>
      </c>
      <c r="H34">
        <v>0</v>
      </c>
      <c r="I34">
        <v>2</v>
      </c>
      <c r="J34">
        <v>9</v>
      </c>
      <c r="K34">
        <v>3</v>
      </c>
      <c r="L34">
        <v>34</v>
      </c>
      <c r="M34" s="4">
        <f t="shared" si="22"/>
        <v>97.92</v>
      </c>
      <c r="N34" s="4">
        <f t="shared" si="22"/>
        <v>90.64</v>
      </c>
      <c r="O34" s="4">
        <f t="shared" si="22"/>
        <v>96.88</v>
      </c>
      <c r="P34" s="4">
        <f t="shared" si="22"/>
        <v>64.64</v>
      </c>
      <c r="Q34" s="4">
        <f t="shared" si="18"/>
        <v>87.52</v>
      </c>
      <c r="R34">
        <v>5</v>
      </c>
      <c r="S34">
        <v>7</v>
      </c>
      <c r="T34">
        <v>4</v>
      </c>
      <c r="U34">
        <v>1</v>
      </c>
      <c r="V34" t="s">
        <v>144</v>
      </c>
      <c r="W34" t="s">
        <v>144</v>
      </c>
      <c r="X34">
        <v>1</v>
      </c>
      <c r="Y34">
        <v>2</v>
      </c>
      <c r="Z34">
        <v>5</v>
      </c>
      <c r="AA34">
        <v>2</v>
      </c>
      <c r="AB34">
        <v>4</v>
      </c>
      <c r="AC34">
        <v>9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0</v>
      </c>
      <c r="AQ34">
        <v>3</v>
      </c>
      <c r="AR34">
        <v>18</v>
      </c>
      <c r="AS34">
        <v>12</v>
      </c>
      <c r="AT34">
        <v>4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0.75</v>
      </c>
      <c r="BF34">
        <v>0</v>
      </c>
      <c r="BG34">
        <v>0.5</v>
      </c>
      <c r="BH34">
        <v>1</v>
      </c>
      <c r="BI34">
        <f t="shared" si="2"/>
        <v>0.5625</v>
      </c>
      <c r="BJ34">
        <v>72</v>
      </c>
      <c r="BK34">
        <v>-3</v>
      </c>
      <c r="BL34">
        <v>33</v>
      </c>
      <c r="BM34">
        <f t="shared" si="3"/>
        <v>75</v>
      </c>
      <c r="BN34" s="6">
        <f t="shared" si="4"/>
        <v>0.56000000000000005</v>
      </c>
      <c r="BO34">
        <v>68</v>
      </c>
      <c r="BP34">
        <v>-3</v>
      </c>
      <c r="BQ34">
        <v>44</v>
      </c>
      <c r="BR34">
        <f t="shared" si="5"/>
        <v>71</v>
      </c>
      <c r="BS34" s="6">
        <f t="shared" si="6"/>
        <v>0.38028169014084506</v>
      </c>
      <c r="BT34">
        <v>70</v>
      </c>
      <c r="BU34">
        <v>-5</v>
      </c>
      <c r="BV34">
        <v>37</v>
      </c>
      <c r="BW34">
        <f t="shared" si="7"/>
        <v>75</v>
      </c>
      <c r="BX34" s="6">
        <f t="shared" si="8"/>
        <v>0.50666666666666671</v>
      </c>
      <c r="BY34" t="s">
        <v>144</v>
      </c>
      <c r="BZ34" t="s">
        <v>144</v>
      </c>
      <c r="CA34" t="s">
        <v>144</v>
      </c>
      <c r="CB34" t="e">
        <f t="shared" si="9"/>
        <v>#VALUE!</v>
      </c>
      <c r="CC34" s="6" t="e">
        <f t="shared" si="10"/>
        <v>#VALUE!</v>
      </c>
      <c r="CD34" s="7">
        <f t="shared" ref="CD34:CE37" si="26">AVERAGE(BM34,BR34,BW34)</f>
        <v>73.666666666666671</v>
      </c>
      <c r="CE34" s="8">
        <f t="shared" si="26"/>
        <v>0.48231611893583731</v>
      </c>
      <c r="CF34">
        <v>7.5</v>
      </c>
      <c r="CG34">
        <v>37.5</v>
      </c>
      <c r="CH34">
        <v>3.5</v>
      </c>
      <c r="CI34">
        <v>0</v>
      </c>
      <c r="CJ34">
        <v>0</v>
      </c>
      <c r="CK34">
        <v>0</v>
      </c>
      <c r="CL34">
        <v>0</v>
      </c>
      <c r="CM34">
        <v>0.5</v>
      </c>
      <c r="CN34">
        <v>7.5</v>
      </c>
      <c r="CO34">
        <v>0.5</v>
      </c>
      <c r="CP34">
        <v>3.5</v>
      </c>
      <c r="CQ34" s="66">
        <f t="shared" si="20"/>
        <v>0.08</v>
      </c>
      <c r="CR34" s="66">
        <f t="shared" si="12"/>
        <v>0</v>
      </c>
      <c r="CS34" s="66">
        <f t="shared" si="13"/>
        <v>0.16666666666666666</v>
      </c>
      <c r="CT34" s="66">
        <f t="shared" si="14"/>
        <v>1</v>
      </c>
      <c r="CU34" s="66">
        <f t="shared" si="15"/>
        <v>2</v>
      </c>
      <c r="CV34" s="66">
        <f t="shared" si="16"/>
        <v>4</v>
      </c>
      <c r="CW34" s="66">
        <f t="shared" si="17"/>
        <v>21</v>
      </c>
    </row>
    <row r="35" spans="1:101" x14ac:dyDescent="0.3">
      <c r="A35" s="1" t="s">
        <v>6</v>
      </c>
      <c r="B35" s="1" t="s">
        <v>141</v>
      </c>
      <c r="C35" t="s">
        <v>144</v>
      </c>
      <c r="D35" t="s">
        <v>144</v>
      </c>
      <c r="E35" s="9">
        <v>42915</v>
      </c>
      <c r="F35" s="1" t="s">
        <v>176</v>
      </c>
      <c r="G35">
        <v>100</v>
      </c>
      <c r="H35">
        <v>1</v>
      </c>
      <c r="I35">
        <v>2</v>
      </c>
      <c r="J35">
        <v>4</v>
      </c>
      <c r="K35">
        <v>13</v>
      </c>
      <c r="L35">
        <v>9</v>
      </c>
      <c r="M35" s="4">
        <f t="shared" si="22"/>
        <v>97.92</v>
      </c>
      <c r="N35" s="4">
        <f t="shared" si="22"/>
        <v>95.84</v>
      </c>
      <c r="O35" s="4">
        <f t="shared" si="22"/>
        <v>86.48</v>
      </c>
      <c r="P35" s="4">
        <f t="shared" si="22"/>
        <v>90.64</v>
      </c>
      <c r="Q35" s="4">
        <f t="shared" si="18"/>
        <v>92.72</v>
      </c>
      <c r="R35">
        <v>6</v>
      </c>
      <c r="S35">
        <v>9</v>
      </c>
      <c r="T35">
        <v>4</v>
      </c>
      <c r="U35">
        <v>1</v>
      </c>
      <c r="V35" t="s">
        <v>144</v>
      </c>
      <c r="W35" t="s">
        <v>144</v>
      </c>
      <c r="X35">
        <v>3</v>
      </c>
      <c r="Y35">
        <v>1</v>
      </c>
      <c r="Z35">
        <v>2</v>
      </c>
      <c r="AA35">
        <v>1</v>
      </c>
      <c r="AB35">
        <v>4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2</v>
      </c>
      <c r="AQ35">
        <v>2</v>
      </c>
      <c r="AR35">
        <v>4</v>
      </c>
      <c r="AS35">
        <v>16</v>
      </c>
      <c r="AT35">
        <v>6</v>
      </c>
      <c r="AU35">
        <v>2</v>
      </c>
      <c r="AV35">
        <v>1</v>
      </c>
      <c r="AW35">
        <v>1</v>
      </c>
      <c r="AX35">
        <v>4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1.5</v>
      </c>
      <c r="BG35">
        <v>0.5</v>
      </c>
      <c r="BH35">
        <v>0.75</v>
      </c>
      <c r="BI35">
        <f t="shared" si="2"/>
        <v>0.9375</v>
      </c>
      <c r="BJ35">
        <v>70</v>
      </c>
      <c r="BK35">
        <v>-5</v>
      </c>
      <c r="BL35">
        <v>38</v>
      </c>
      <c r="BM35">
        <f t="shared" si="3"/>
        <v>75</v>
      </c>
      <c r="BN35" s="6">
        <f t="shared" si="4"/>
        <v>0.49333333333333335</v>
      </c>
      <c r="BO35">
        <v>77</v>
      </c>
      <c r="BP35">
        <v>-2</v>
      </c>
      <c r="BQ35">
        <v>51</v>
      </c>
      <c r="BR35">
        <f t="shared" si="5"/>
        <v>79</v>
      </c>
      <c r="BS35" s="6">
        <f t="shared" si="6"/>
        <v>0.35443037974683544</v>
      </c>
      <c r="BT35">
        <v>64</v>
      </c>
      <c r="BU35">
        <v>-7</v>
      </c>
      <c r="BV35">
        <v>26</v>
      </c>
      <c r="BW35">
        <f t="shared" si="7"/>
        <v>71</v>
      </c>
      <c r="BX35" s="6">
        <f t="shared" si="8"/>
        <v>0.63380281690140849</v>
      </c>
      <c r="BY35" t="s">
        <v>144</v>
      </c>
      <c r="BZ35" t="s">
        <v>144</v>
      </c>
      <c r="CA35" t="s">
        <v>144</v>
      </c>
      <c r="CB35" t="e">
        <f t="shared" si="9"/>
        <v>#VALUE!</v>
      </c>
      <c r="CC35" s="6" t="e">
        <f t="shared" si="10"/>
        <v>#VALUE!</v>
      </c>
      <c r="CD35" s="7">
        <f t="shared" si="26"/>
        <v>75</v>
      </c>
      <c r="CE35" s="8">
        <f t="shared" si="26"/>
        <v>0.49385550999385908</v>
      </c>
      <c r="CF35">
        <v>17.5</v>
      </c>
      <c r="CG35">
        <v>85</v>
      </c>
      <c r="CH35">
        <v>3.5</v>
      </c>
      <c r="CI35">
        <v>0</v>
      </c>
      <c r="CJ35">
        <v>0</v>
      </c>
      <c r="CK35">
        <v>0</v>
      </c>
      <c r="CL35">
        <v>1.5</v>
      </c>
      <c r="CM35">
        <v>0</v>
      </c>
      <c r="CN35">
        <v>0.5</v>
      </c>
      <c r="CO35">
        <v>0</v>
      </c>
      <c r="CP35">
        <v>3.5</v>
      </c>
      <c r="CQ35" s="66">
        <f t="shared" si="20"/>
        <v>5.0000000000000001E-3</v>
      </c>
      <c r="CR35" s="66">
        <f t="shared" si="12"/>
        <v>0</v>
      </c>
      <c r="CS35" s="66">
        <f t="shared" si="13"/>
        <v>0.17073170731707318</v>
      </c>
      <c r="CT35" s="66">
        <f t="shared" si="14"/>
        <v>1</v>
      </c>
      <c r="CU35" s="66">
        <f t="shared" si="15"/>
        <v>3</v>
      </c>
      <c r="CV35" s="66">
        <f t="shared" si="16"/>
        <v>8</v>
      </c>
      <c r="CW35" s="66">
        <f t="shared" si="17"/>
        <v>6</v>
      </c>
    </row>
    <row r="36" spans="1:101" x14ac:dyDescent="0.3">
      <c r="A36" s="1" t="s">
        <v>6</v>
      </c>
      <c r="B36" s="1" t="s">
        <v>142</v>
      </c>
      <c r="C36" t="s">
        <v>144</v>
      </c>
      <c r="D36" t="s">
        <v>144</v>
      </c>
      <c r="E36" s="9">
        <v>42915</v>
      </c>
      <c r="F36" s="1" t="s">
        <v>176</v>
      </c>
      <c r="G36">
        <v>80</v>
      </c>
      <c r="H36">
        <v>0</v>
      </c>
      <c r="I36">
        <v>26</v>
      </c>
      <c r="J36">
        <v>5</v>
      </c>
      <c r="K36">
        <v>45</v>
      </c>
      <c r="L36">
        <v>31</v>
      </c>
      <c r="M36" s="4">
        <f t="shared" si="22"/>
        <v>72.960000000000008</v>
      </c>
      <c r="N36" s="4">
        <f t="shared" si="22"/>
        <v>94.8</v>
      </c>
      <c r="O36" s="4">
        <f t="shared" si="22"/>
        <v>53.199999999999996</v>
      </c>
      <c r="P36" s="4">
        <f t="shared" si="22"/>
        <v>67.759999999999991</v>
      </c>
      <c r="Q36" s="4">
        <f t="shared" si="18"/>
        <v>72.179999999999993</v>
      </c>
      <c r="R36">
        <v>6</v>
      </c>
      <c r="S36">
        <v>7</v>
      </c>
      <c r="T36">
        <v>4</v>
      </c>
      <c r="U36">
        <v>2</v>
      </c>
      <c r="V36" t="s">
        <v>144</v>
      </c>
      <c r="W36" t="s">
        <v>144</v>
      </c>
      <c r="X36">
        <v>1</v>
      </c>
      <c r="Y36">
        <v>2</v>
      </c>
      <c r="Z36">
        <v>3</v>
      </c>
      <c r="AA36">
        <v>2</v>
      </c>
      <c r="AB36">
        <v>6</v>
      </c>
      <c r="AC36">
        <v>2</v>
      </c>
      <c r="AD36">
        <v>3</v>
      </c>
      <c r="AE36">
        <v>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4</v>
      </c>
      <c r="AS36">
        <v>15</v>
      </c>
      <c r="AT36">
        <v>16</v>
      </c>
      <c r="AU36">
        <v>16</v>
      </c>
      <c r="AV36">
        <v>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</v>
      </c>
      <c r="BF36">
        <v>1.5</v>
      </c>
      <c r="BG36">
        <v>1.5</v>
      </c>
      <c r="BH36">
        <v>1.25</v>
      </c>
      <c r="BI36">
        <f t="shared" si="2"/>
        <v>1.5625</v>
      </c>
      <c r="BJ36">
        <v>47</v>
      </c>
      <c r="BK36">
        <v>-12</v>
      </c>
      <c r="BL36">
        <v>24</v>
      </c>
      <c r="BM36">
        <f t="shared" si="3"/>
        <v>59</v>
      </c>
      <c r="BN36" s="6">
        <f t="shared" si="4"/>
        <v>0.59322033898305082</v>
      </c>
      <c r="BO36">
        <v>80</v>
      </c>
      <c r="BP36">
        <v>2</v>
      </c>
      <c r="BQ36">
        <v>42</v>
      </c>
      <c r="BR36">
        <f t="shared" si="5"/>
        <v>78</v>
      </c>
      <c r="BS36" s="6">
        <f t="shared" si="6"/>
        <v>0.46153846153846156</v>
      </c>
      <c r="BT36">
        <v>72</v>
      </c>
      <c r="BU36">
        <v>-5</v>
      </c>
      <c r="BV36">
        <v>51</v>
      </c>
      <c r="BW36">
        <f t="shared" si="7"/>
        <v>77</v>
      </c>
      <c r="BX36" s="6">
        <f t="shared" si="8"/>
        <v>0.33766233766233766</v>
      </c>
      <c r="BY36" t="s">
        <v>144</v>
      </c>
      <c r="BZ36" t="s">
        <v>144</v>
      </c>
      <c r="CA36" t="s">
        <v>144</v>
      </c>
      <c r="CB36" t="e">
        <f t="shared" si="9"/>
        <v>#VALUE!</v>
      </c>
      <c r="CC36" s="6" t="e">
        <f t="shared" si="10"/>
        <v>#VALUE!</v>
      </c>
      <c r="CD36" s="7">
        <f t="shared" si="26"/>
        <v>71.333333333333329</v>
      </c>
      <c r="CE36" s="8">
        <f t="shared" si="26"/>
        <v>0.46414037939461661</v>
      </c>
      <c r="CF36">
        <v>17.5</v>
      </c>
      <c r="CG36">
        <v>37.5</v>
      </c>
      <c r="CH36">
        <v>3.5</v>
      </c>
      <c r="CI36">
        <v>0.5</v>
      </c>
      <c r="CJ36">
        <v>0</v>
      </c>
      <c r="CK36">
        <v>0</v>
      </c>
      <c r="CL36">
        <v>0</v>
      </c>
      <c r="CM36">
        <v>0.5</v>
      </c>
      <c r="CN36">
        <v>1.5</v>
      </c>
      <c r="CO36">
        <v>0.5</v>
      </c>
      <c r="CP36">
        <v>17.5</v>
      </c>
      <c r="CQ36" s="66">
        <f t="shared" si="20"/>
        <v>0.02</v>
      </c>
      <c r="CR36" s="66">
        <f t="shared" si="12"/>
        <v>0</v>
      </c>
      <c r="CS36" s="66">
        <f t="shared" si="13"/>
        <v>0.31818181818181818</v>
      </c>
      <c r="CT36" s="66">
        <f t="shared" si="14"/>
        <v>0.875</v>
      </c>
      <c r="CU36" s="66">
        <f t="shared" si="15"/>
        <v>1</v>
      </c>
      <c r="CV36" s="66">
        <f t="shared" si="16"/>
        <v>32</v>
      </c>
      <c r="CW36" s="66">
        <f t="shared" si="17"/>
        <v>5</v>
      </c>
    </row>
    <row r="37" spans="1:101" x14ac:dyDescent="0.3">
      <c r="A37" s="1" t="s">
        <v>6</v>
      </c>
      <c r="B37" s="1" t="s">
        <v>143</v>
      </c>
      <c r="C37" t="s">
        <v>144</v>
      </c>
      <c r="D37" t="s">
        <v>144</v>
      </c>
      <c r="E37" s="9">
        <v>42915</v>
      </c>
      <c r="F37" s="1" t="s">
        <v>176</v>
      </c>
      <c r="G37">
        <v>100</v>
      </c>
      <c r="H37">
        <v>0</v>
      </c>
      <c r="I37">
        <v>3</v>
      </c>
      <c r="J37">
        <v>4</v>
      </c>
      <c r="K37">
        <v>15</v>
      </c>
      <c r="L37">
        <v>13</v>
      </c>
      <c r="M37" s="4">
        <f t="shared" si="22"/>
        <v>96.88</v>
      </c>
      <c r="N37" s="4">
        <f t="shared" si="22"/>
        <v>95.84</v>
      </c>
      <c r="O37" s="4">
        <f t="shared" si="22"/>
        <v>84.4</v>
      </c>
      <c r="P37" s="4">
        <f t="shared" si="22"/>
        <v>86.48</v>
      </c>
      <c r="Q37" s="4">
        <f t="shared" si="18"/>
        <v>90.9</v>
      </c>
      <c r="R37">
        <v>6</v>
      </c>
      <c r="S37">
        <v>7</v>
      </c>
      <c r="T37">
        <v>6</v>
      </c>
      <c r="U37">
        <v>1</v>
      </c>
      <c r="V37" t="s">
        <v>144</v>
      </c>
      <c r="W37" t="s">
        <v>144</v>
      </c>
      <c r="X37">
        <v>2</v>
      </c>
      <c r="Y37">
        <v>2</v>
      </c>
      <c r="Z37">
        <v>3</v>
      </c>
      <c r="AA37">
        <v>1</v>
      </c>
      <c r="AB37">
        <v>4</v>
      </c>
      <c r="AC37">
        <v>2</v>
      </c>
      <c r="AD37">
        <v>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3</v>
      </c>
      <c r="AQ37">
        <v>13</v>
      </c>
      <c r="AR37">
        <v>17</v>
      </c>
      <c r="AS37">
        <v>21</v>
      </c>
      <c r="AT37">
        <v>9</v>
      </c>
      <c r="AU37">
        <v>8</v>
      </c>
      <c r="AV37">
        <v>1</v>
      </c>
      <c r="AW37">
        <v>4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0.5</v>
      </c>
      <c r="BF37">
        <v>0.75</v>
      </c>
      <c r="BG37">
        <v>0.5</v>
      </c>
      <c r="BH37">
        <v>0.75</v>
      </c>
      <c r="BI37">
        <f t="shared" si="2"/>
        <v>0.625</v>
      </c>
      <c r="BJ37">
        <v>65</v>
      </c>
      <c r="BK37">
        <v>-7</v>
      </c>
      <c r="BL37">
        <v>34</v>
      </c>
      <c r="BM37">
        <f t="shared" si="3"/>
        <v>72</v>
      </c>
      <c r="BN37" s="6">
        <f t="shared" si="4"/>
        <v>0.52777777777777779</v>
      </c>
      <c r="BO37">
        <v>64</v>
      </c>
      <c r="BP37">
        <v>-5</v>
      </c>
      <c r="BQ37">
        <v>43</v>
      </c>
      <c r="BR37">
        <f t="shared" si="5"/>
        <v>69</v>
      </c>
      <c r="BS37" s="6">
        <f t="shared" si="6"/>
        <v>0.37681159420289856</v>
      </c>
      <c r="BT37">
        <v>69</v>
      </c>
      <c r="BU37">
        <v>-4</v>
      </c>
      <c r="BV37">
        <v>41</v>
      </c>
      <c r="BW37">
        <f t="shared" si="7"/>
        <v>73</v>
      </c>
      <c r="BX37" s="6">
        <f t="shared" si="8"/>
        <v>0.43835616438356162</v>
      </c>
      <c r="BY37" t="s">
        <v>144</v>
      </c>
      <c r="BZ37" t="s">
        <v>144</v>
      </c>
      <c r="CA37" t="s">
        <v>144</v>
      </c>
      <c r="CB37" t="e">
        <f t="shared" si="9"/>
        <v>#VALUE!</v>
      </c>
      <c r="CC37" s="6" t="e">
        <f t="shared" si="10"/>
        <v>#VALUE!</v>
      </c>
      <c r="CD37" s="7">
        <f t="shared" si="26"/>
        <v>71.333333333333329</v>
      </c>
      <c r="CE37" s="8">
        <f t="shared" si="26"/>
        <v>0.44764851212141266</v>
      </c>
      <c r="CF37">
        <v>17.5</v>
      </c>
      <c r="CG37">
        <v>37.5</v>
      </c>
      <c r="CH37">
        <v>17.5</v>
      </c>
      <c r="CI37">
        <v>0</v>
      </c>
      <c r="CJ37">
        <v>0</v>
      </c>
      <c r="CK37">
        <v>0</v>
      </c>
      <c r="CL37">
        <v>0.5</v>
      </c>
      <c r="CM37">
        <v>0.5</v>
      </c>
      <c r="CN37">
        <v>1.5</v>
      </c>
      <c r="CO37">
        <v>0</v>
      </c>
      <c r="CP37">
        <v>3.5</v>
      </c>
      <c r="CQ37" s="66">
        <f t="shared" si="20"/>
        <v>1.4999999999999999E-2</v>
      </c>
      <c r="CR37" s="66">
        <f t="shared" si="12"/>
        <v>0</v>
      </c>
      <c r="CS37" s="66">
        <f t="shared" si="13"/>
        <v>0.31818181818181818</v>
      </c>
      <c r="CT37" s="66">
        <f t="shared" si="14"/>
        <v>1</v>
      </c>
      <c r="CU37" s="66">
        <f t="shared" si="15"/>
        <v>4</v>
      </c>
      <c r="CV37" s="66">
        <f t="shared" si="16"/>
        <v>17</v>
      </c>
      <c r="CW37" s="66">
        <f t="shared" si="17"/>
        <v>30</v>
      </c>
    </row>
    <row r="38" spans="1:101" x14ac:dyDescent="0.3">
      <c r="A38" s="1" t="s">
        <v>7</v>
      </c>
      <c r="B38" s="1" t="s">
        <v>139</v>
      </c>
      <c r="C38" s="23">
        <v>34.818108180000003</v>
      </c>
      <c r="D38" s="23">
        <v>-81.889263470000003</v>
      </c>
      <c r="E38" s="9">
        <v>42909</v>
      </c>
      <c r="F38" s="1" t="s">
        <v>175</v>
      </c>
      <c r="G38">
        <v>90</v>
      </c>
      <c r="H38">
        <v>1</v>
      </c>
      <c r="I38">
        <v>2</v>
      </c>
      <c r="J38">
        <v>1</v>
      </c>
      <c r="K38">
        <v>6</v>
      </c>
      <c r="L38">
        <v>7</v>
      </c>
      <c r="M38" s="4">
        <f t="shared" si="22"/>
        <v>97.92</v>
      </c>
      <c r="N38" s="4">
        <f t="shared" si="22"/>
        <v>98.96</v>
      </c>
      <c r="O38" s="4">
        <f t="shared" si="22"/>
        <v>93.76</v>
      </c>
      <c r="P38" s="4">
        <f t="shared" si="22"/>
        <v>92.72</v>
      </c>
      <c r="Q38" s="4">
        <f t="shared" si="18"/>
        <v>95.84</v>
      </c>
      <c r="R38">
        <v>1</v>
      </c>
      <c r="S38">
        <v>8</v>
      </c>
      <c r="T38">
        <v>1</v>
      </c>
      <c r="U38">
        <v>1</v>
      </c>
      <c r="V38" t="s">
        <v>144</v>
      </c>
      <c r="W38" t="s">
        <v>144</v>
      </c>
      <c r="X38">
        <v>4</v>
      </c>
      <c r="Y38">
        <v>2</v>
      </c>
      <c r="Z38">
        <v>5</v>
      </c>
      <c r="AA38">
        <v>7</v>
      </c>
      <c r="AB38">
        <v>1</v>
      </c>
      <c r="AC38">
        <v>2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3</v>
      </c>
      <c r="AN38">
        <v>1</v>
      </c>
      <c r="AO38">
        <v>1</v>
      </c>
      <c r="AP38">
        <v>0</v>
      </c>
      <c r="AQ38">
        <v>7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2.5</v>
      </c>
      <c r="BF38">
        <v>0.5</v>
      </c>
      <c r="BG38">
        <v>2.75</v>
      </c>
      <c r="BH38">
        <v>1</v>
      </c>
      <c r="BI38">
        <f t="shared" si="2"/>
        <v>1.6875</v>
      </c>
      <c r="BJ38">
        <v>68</v>
      </c>
      <c r="BK38">
        <v>-5</v>
      </c>
      <c r="BL38">
        <v>36</v>
      </c>
      <c r="BM38">
        <f t="shared" si="3"/>
        <v>73</v>
      </c>
      <c r="BN38" s="6">
        <f t="shared" si="4"/>
        <v>0.50684931506849318</v>
      </c>
      <c r="BO38">
        <v>68</v>
      </c>
      <c r="BP38">
        <v>-6</v>
      </c>
      <c r="BQ38">
        <v>43</v>
      </c>
      <c r="BR38">
        <f t="shared" si="5"/>
        <v>74</v>
      </c>
      <c r="BS38" s="6">
        <f t="shared" si="6"/>
        <v>0.41891891891891891</v>
      </c>
      <c r="BT38">
        <v>56</v>
      </c>
      <c r="BU38">
        <v>-5</v>
      </c>
      <c r="BV38">
        <v>34</v>
      </c>
      <c r="BW38">
        <f t="shared" si="7"/>
        <v>61</v>
      </c>
      <c r="BX38" s="6">
        <f t="shared" si="8"/>
        <v>0.44262295081967212</v>
      </c>
      <c r="BY38" t="s">
        <v>144</v>
      </c>
      <c r="BZ38" t="s">
        <v>144</v>
      </c>
      <c r="CA38" t="s">
        <v>144</v>
      </c>
      <c r="CB38" t="e">
        <f t="shared" si="9"/>
        <v>#VALUE!</v>
      </c>
      <c r="CC38" s="6" t="e">
        <f t="shared" si="10"/>
        <v>#VALUE!</v>
      </c>
      <c r="CD38" s="7">
        <f>AVERAGE(BM38,BR38,BW38)</f>
        <v>69.333333333333329</v>
      </c>
      <c r="CE38" s="8">
        <f>AVERAGE(BN38,BS38,BX38)</f>
        <v>0.45613039493569474</v>
      </c>
      <c r="CF38">
        <v>0</v>
      </c>
      <c r="CG38">
        <v>62.5</v>
      </c>
      <c r="CH38">
        <v>0</v>
      </c>
      <c r="CI38">
        <v>0</v>
      </c>
      <c r="CJ38">
        <v>0</v>
      </c>
      <c r="CK38">
        <v>0</v>
      </c>
      <c r="CL38">
        <v>3.5</v>
      </c>
      <c r="CM38">
        <v>0.5</v>
      </c>
      <c r="CN38">
        <v>7.5</v>
      </c>
      <c r="CO38">
        <v>37.5</v>
      </c>
      <c r="CP38">
        <v>0</v>
      </c>
      <c r="CQ38" s="66">
        <f t="shared" si="20"/>
        <v>0.45</v>
      </c>
      <c r="CR38" s="66">
        <f t="shared" si="12"/>
        <v>0</v>
      </c>
      <c r="CS38" s="66">
        <f t="shared" si="13"/>
        <v>0</v>
      </c>
      <c r="CT38" s="66">
        <v>0</v>
      </c>
      <c r="CU38" s="66">
        <f t="shared" si="15"/>
        <v>5</v>
      </c>
      <c r="CV38" s="66">
        <f t="shared" si="16"/>
        <v>0</v>
      </c>
      <c r="CW38" s="66">
        <f t="shared" si="17"/>
        <v>8</v>
      </c>
    </row>
    <row r="39" spans="1:101" x14ac:dyDescent="0.3">
      <c r="A39" s="1" t="s">
        <v>7</v>
      </c>
      <c r="B39" s="1" t="s">
        <v>140</v>
      </c>
      <c r="C39" t="s">
        <v>144</v>
      </c>
      <c r="D39" t="s">
        <v>144</v>
      </c>
      <c r="E39" s="9">
        <v>42909</v>
      </c>
      <c r="F39" s="1" t="s">
        <v>175</v>
      </c>
      <c r="G39">
        <v>75</v>
      </c>
      <c r="H39">
        <v>0</v>
      </c>
      <c r="I39">
        <v>0</v>
      </c>
      <c r="J39">
        <v>11</v>
      </c>
      <c r="K39">
        <v>10</v>
      </c>
      <c r="L39">
        <v>2</v>
      </c>
      <c r="M39" s="4">
        <f t="shared" si="22"/>
        <v>100</v>
      </c>
      <c r="N39" s="4">
        <f t="shared" si="22"/>
        <v>88.56</v>
      </c>
      <c r="O39" s="4">
        <f t="shared" si="22"/>
        <v>89.6</v>
      </c>
      <c r="P39" s="4">
        <f t="shared" si="22"/>
        <v>97.92</v>
      </c>
      <c r="Q39" s="4">
        <f t="shared" si="18"/>
        <v>94.02</v>
      </c>
      <c r="R39">
        <v>2</v>
      </c>
      <c r="S39">
        <v>9</v>
      </c>
      <c r="T39">
        <v>4</v>
      </c>
      <c r="U39">
        <v>2</v>
      </c>
      <c r="V39" t="s">
        <v>144</v>
      </c>
      <c r="W39" t="s">
        <v>144</v>
      </c>
      <c r="X39">
        <v>6</v>
      </c>
      <c r="Y39">
        <v>4</v>
      </c>
      <c r="Z39">
        <v>5</v>
      </c>
      <c r="AA39">
        <v>7</v>
      </c>
      <c r="AB39">
        <v>1</v>
      </c>
      <c r="AC39">
        <v>7</v>
      </c>
      <c r="AD39">
        <v>16</v>
      </c>
      <c r="AE39">
        <v>6</v>
      </c>
      <c r="AF39">
        <v>1</v>
      </c>
      <c r="AG39">
        <v>0</v>
      </c>
      <c r="AH39">
        <v>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</v>
      </c>
      <c r="AO39">
        <v>1</v>
      </c>
      <c r="AP39">
        <v>1</v>
      </c>
      <c r="AQ39">
        <v>11</v>
      </c>
      <c r="AR39">
        <v>3</v>
      </c>
      <c r="AS39">
        <v>3</v>
      </c>
      <c r="AT39">
        <v>1</v>
      </c>
      <c r="AU39">
        <v>2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3.5</v>
      </c>
      <c r="BH39">
        <v>0.5</v>
      </c>
      <c r="BI39">
        <f t="shared" si="2"/>
        <v>1.25</v>
      </c>
      <c r="BJ39">
        <v>70</v>
      </c>
      <c r="BK39">
        <v>-2</v>
      </c>
      <c r="BL39">
        <v>60</v>
      </c>
      <c r="BM39">
        <f t="shared" si="3"/>
        <v>72</v>
      </c>
      <c r="BN39" s="6">
        <f t="shared" si="4"/>
        <v>0.16666666666666666</v>
      </c>
      <c r="BO39">
        <v>52</v>
      </c>
      <c r="BP39">
        <v>-5</v>
      </c>
      <c r="BQ39">
        <v>24</v>
      </c>
      <c r="BR39">
        <f t="shared" si="5"/>
        <v>57</v>
      </c>
      <c r="BS39" s="6">
        <f t="shared" si="6"/>
        <v>0.57894736842105265</v>
      </c>
      <c r="BT39">
        <v>54</v>
      </c>
      <c r="BU39">
        <v>-5</v>
      </c>
      <c r="BV39">
        <v>24</v>
      </c>
      <c r="BW39">
        <f t="shared" si="7"/>
        <v>59</v>
      </c>
      <c r="BX39" s="6">
        <f t="shared" si="8"/>
        <v>0.59322033898305082</v>
      </c>
      <c r="BY39" t="s">
        <v>144</v>
      </c>
      <c r="BZ39" t="s">
        <v>144</v>
      </c>
      <c r="CA39" t="s">
        <v>144</v>
      </c>
      <c r="CB39" t="e">
        <f t="shared" si="9"/>
        <v>#VALUE!</v>
      </c>
      <c r="CC39" s="6" t="e">
        <f t="shared" si="10"/>
        <v>#VALUE!</v>
      </c>
      <c r="CD39" s="7">
        <f>AVERAGE(BM39,BR39,BW39)</f>
        <v>62.666666666666664</v>
      </c>
      <c r="CE39" s="8">
        <f>AVERAGE(BN39,BS39,BX39)</f>
        <v>0.44627812469025674</v>
      </c>
      <c r="CF39">
        <v>0.5</v>
      </c>
      <c r="CG39">
        <v>85</v>
      </c>
      <c r="CH39">
        <v>3.5</v>
      </c>
      <c r="CI39">
        <v>0.5</v>
      </c>
      <c r="CJ39">
        <v>0</v>
      </c>
      <c r="CK39">
        <v>0</v>
      </c>
      <c r="CL39">
        <v>17.5</v>
      </c>
      <c r="CM39">
        <v>3.5</v>
      </c>
      <c r="CN39">
        <v>7.5</v>
      </c>
      <c r="CO39">
        <v>37.5</v>
      </c>
      <c r="CP39">
        <v>0</v>
      </c>
      <c r="CQ39" s="66">
        <f t="shared" si="20"/>
        <v>0.45</v>
      </c>
      <c r="CR39" s="66">
        <f t="shared" si="12"/>
        <v>0</v>
      </c>
      <c r="CS39" s="66">
        <f t="shared" si="13"/>
        <v>5.8479532163742687E-3</v>
      </c>
      <c r="CT39" s="66">
        <f t="shared" si="14"/>
        <v>0.875</v>
      </c>
      <c r="CU39" s="66">
        <f t="shared" si="15"/>
        <v>4</v>
      </c>
      <c r="CV39" s="66">
        <f t="shared" si="16"/>
        <v>3</v>
      </c>
      <c r="CW39" s="66">
        <f t="shared" si="17"/>
        <v>14</v>
      </c>
    </row>
    <row r="40" spans="1:101" x14ac:dyDescent="0.3">
      <c r="A40" s="1" t="s">
        <v>7</v>
      </c>
      <c r="B40" s="1" t="s">
        <v>141</v>
      </c>
      <c r="C40" t="s">
        <v>144</v>
      </c>
      <c r="D40" t="s">
        <v>144</v>
      </c>
      <c r="E40" s="9">
        <v>42909</v>
      </c>
      <c r="F40" s="1" t="s">
        <v>175</v>
      </c>
      <c r="G40">
        <v>85</v>
      </c>
      <c r="H40">
        <v>0</v>
      </c>
      <c r="I40">
        <v>0</v>
      </c>
      <c r="J40">
        <v>3</v>
      </c>
      <c r="K40">
        <v>2</v>
      </c>
      <c r="L40">
        <v>5</v>
      </c>
      <c r="M40" s="4">
        <f t="shared" si="22"/>
        <v>100</v>
      </c>
      <c r="N40" s="4">
        <f t="shared" si="22"/>
        <v>96.88</v>
      </c>
      <c r="O40" s="4">
        <f t="shared" si="22"/>
        <v>97.92</v>
      </c>
      <c r="P40" s="4">
        <f t="shared" si="22"/>
        <v>94.8</v>
      </c>
      <c r="Q40" s="4">
        <f t="shared" si="18"/>
        <v>97.4</v>
      </c>
      <c r="R40">
        <v>4</v>
      </c>
      <c r="S40">
        <v>9</v>
      </c>
      <c r="T40">
        <v>4</v>
      </c>
      <c r="U40">
        <v>1</v>
      </c>
      <c r="V40" t="s">
        <v>144</v>
      </c>
      <c r="W40" t="s">
        <v>144</v>
      </c>
      <c r="X40">
        <v>5</v>
      </c>
      <c r="Y40">
        <v>2</v>
      </c>
      <c r="Z40">
        <v>6</v>
      </c>
      <c r="AA40">
        <v>6</v>
      </c>
      <c r="AB40">
        <v>1</v>
      </c>
      <c r="AC40">
        <v>1</v>
      </c>
      <c r="AD40">
        <v>2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2</v>
      </c>
      <c r="AP40">
        <v>1</v>
      </c>
      <c r="AQ40">
        <v>9</v>
      </c>
      <c r="AR40">
        <v>4</v>
      </c>
      <c r="AS40">
        <v>9</v>
      </c>
      <c r="AT40">
        <v>3</v>
      </c>
      <c r="AU40">
        <v>1</v>
      </c>
      <c r="AV40">
        <v>3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2.5</v>
      </c>
      <c r="BF40">
        <v>1</v>
      </c>
      <c r="BG40">
        <v>2</v>
      </c>
      <c r="BH40">
        <v>3</v>
      </c>
      <c r="BI40">
        <f t="shared" si="2"/>
        <v>2.125</v>
      </c>
      <c r="BJ40">
        <v>70</v>
      </c>
      <c r="BK40">
        <v>-3</v>
      </c>
      <c r="BL40">
        <v>40</v>
      </c>
      <c r="BM40">
        <f t="shared" si="3"/>
        <v>73</v>
      </c>
      <c r="BN40" s="6">
        <f t="shared" si="4"/>
        <v>0.45205479452054792</v>
      </c>
      <c r="BO40">
        <v>72</v>
      </c>
      <c r="BP40">
        <v>-2</v>
      </c>
      <c r="BQ40">
        <v>32</v>
      </c>
      <c r="BR40">
        <f t="shared" si="5"/>
        <v>74</v>
      </c>
      <c r="BS40" s="6">
        <f t="shared" si="6"/>
        <v>0.56756756756756754</v>
      </c>
      <c r="BT40">
        <v>54</v>
      </c>
      <c r="BU40">
        <v>-12</v>
      </c>
      <c r="BV40" t="s">
        <v>144</v>
      </c>
      <c r="BW40">
        <f t="shared" si="7"/>
        <v>66</v>
      </c>
      <c r="BX40" s="6" t="s">
        <v>144</v>
      </c>
      <c r="BY40">
        <v>58</v>
      </c>
      <c r="BZ40">
        <v>-5</v>
      </c>
      <c r="CA40" t="s">
        <v>144</v>
      </c>
      <c r="CB40">
        <f t="shared" si="9"/>
        <v>63</v>
      </c>
      <c r="CC40" s="6" t="s">
        <v>144</v>
      </c>
      <c r="CD40" s="7">
        <f t="shared" ref="CD40:CE42" si="27">AVERAGE(BM40,BR40,BW40,CB40)</f>
        <v>69</v>
      </c>
      <c r="CE40" s="8">
        <f>AVERAGE(BN40,BS40)</f>
        <v>0.50981118104405776</v>
      </c>
      <c r="CF40">
        <v>3.5</v>
      </c>
      <c r="CG40">
        <v>85</v>
      </c>
      <c r="CH40">
        <v>3.5</v>
      </c>
      <c r="CI40">
        <v>0</v>
      </c>
      <c r="CJ40">
        <v>0</v>
      </c>
      <c r="CK40">
        <v>0</v>
      </c>
      <c r="CL40">
        <v>7.5</v>
      </c>
      <c r="CM40">
        <v>0.5</v>
      </c>
      <c r="CN40">
        <v>17.5</v>
      </c>
      <c r="CO40">
        <v>17.5</v>
      </c>
      <c r="CP40">
        <v>0</v>
      </c>
      <c r="CQ40" s="66">
        <f t="shared" si="20"/>
        <v>0.35</v>
      </c>
      <c r="CR40" s="66">
        <f t="shared" si="12"/>
        <v>0</v>
      </c>
      <c r="CS40" s="66">
        <f t="shared" si="13"/>
        <v>3.954802259887006E-2</v>
      </c>
      <c r="CT40" s="66">
        <f t="shared" si="14"/>
        <v>1</v>
      </c>
      <c r="CU40" s="66">
        <f t="shared" si="15"/>
        <v>4</v>
      </c>
      <c r="CV40" s="66">
        <f t="shared" si="16"/>
        <v>4</v>
      </c>
      <c r="CW40" s="66">
        <f t="shared" si="17"/>
        <v>13</v>
      </c>
    </row>
    <row r="41" spans="1:101" x14ac:dyDescent="0.3">
      <c r="A41" s="1" t="s">
        <v>7</v>
      </c>
      <c r="B41" s="1" t="s">
        <v>142</v>
      </c>
      <c r="C41" t="s">
        <v>144</v>
      </c>
      <c r="D41" t="s">
        <v>144</v>
      </c>
      <c r="E41" s="9">
        <v>42909</v>
      </c>
      <c r="F41" s="1" t="s">
        <v>175</v>
      </c>
      <c r="G41">
        <v>50</v>
      </c>
      <c r="H41">
        <v>1</v>
      </c>
      <c r="I41">
        <v>11</v>
      </c>
      <c r="J41">
        <v>6</v>
      </c>
      <c r="K41">
        <v>7</v>
      </c>
      <c r="L41">
        <v>0</v>
      </c>
      <c r="M41" s="4">
        <f t="shared" si="22"/>
        <v>88.56</v>
      </c>
      <c r="N41" s="4">
        <f t="shared" si="22"/>
        <v>93.76</v>
      </c>
      <c r="O41" s="4">
        <f t="shared" si="22"/>
        <v>92.72</v>
      </c>
      <c r="P41" s="4">
        <f t="shared" si="22"/>
        <v>100</v>
      </c>
      <c r="Q41" s="4">
        <f t="shared" si="18"/>
        <v>93.759999999999991</v>
      </c>
      <c r="R41">
        <v>1</v>
      </c>
      <c r="S41">
        <v>7</v>
      </c>
      <c r="T41">
        <v>6</v>
      </c>
      <c r="U41">
        <v>2</v>
      </c>
      <c r="V41">
        <v>5</v>
      </c>
      <c r="W41" t="s">
        <v>144</v>
      </c>
      <c r="X41">
        <v>5</v>
      </c>
      <c r="Y41">
        <v>1</v>
      </c>
      <c r="Z41">
        <v>6</v>
      </c>
      <c r="AA41">
        <v>5</v>
      </c>
      <c r="AB41">
        <v>1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2</v>
      </c>
      <c r="AI41">
        <v>2</v>
      </c>
      <c r="AJ41">
        <v>0</v>
      </c>
      <c r="AK41">
        <v>0</v>
      </c>
      <c r="AL41">
        <v>0</v>
      </c>
      <c r="AM41">
        <v>0</v>
      </c>
      <c r="AN41">
        <v>3</v>
      </c>
      <c r="AO41">
        <v>0</v>
      </c>
      <c r="AP41">
        <v>1</v>
      </c>
      <c r="AQ41">
        <v>8</v>
      </c>
      <c r="AR41">
        <v>14</v>
      </c>
      <c r="AS41">
        <v>2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2</v>
      </c>
      <c r="BH41">
        <v>2</v>
      </c>
      <c r="BI41">
        <f t="shared" si="2"/>
        <v>1.5</v>
      </c>
      <c r="BJ41">
        <v>80</v>
      </c>
      <c r="BK41">
        <v>-5</v>
      </c>
      <c r="BL41">
        <v>50</v>
      </c>
      <c r="BM41">
        <f t="shared" si="3"/>
        <v>85</v>
      </c>
      <c r="BN41" s="6">
        <f t="shared" si="4"/>
        <v>0.41176470588235292</v>
      </c>
      <c r="BO41">
        <v>75</v>
      </c>
      <c r="BP41">
        <v>0</v>
      </c>
      <c r="BQ41" t="s">
        <v>144</v>
      </c>
      <c r="BR41">
        <f t="shared" si="5"/>
        <v>75</v>
      </c>
      <c r="BS41" s="6" t="s">
        <v>144</v>
      </c>
      <c r="BT41">
        <v>60</v>
      </c>
      <c r="BU41">
        <v>3</v>
      </c>
      <c r="BV41">
        <v>25</v>
      </c>
      <c r="BW41">
        <f t="shared" si="7"/>
        <v>57</v>
      </c>
      <c r="BX41" s="6">
        <f t="shared" si="8"/>
        <v>0.56140350877192979</v>
      </c>
      <c r="BY41">
        <v>70</v>
      </c>
      <c r="BZ41">
        <v>-4</v>
      </c>
      <c r="CA41">
        <v>48</v>
      </c>
      <c r="CB41">
        <f t="shared" si="9"/>
        <v>74</v>
      </c>
      <c r="CC41" s="6">
        <f t="shared" si="10"/>
        <v>0.35135135135135137</v>
      </c>
      <c r="CD41" s="7">
        <f t="shared" si="27"/>
        <v>72.75</v>
      </c>
      <c r="CE41" s="8">
        <f t="shared" si="27"/>
        <v>0.44150652200187807</v>
      </c>
      <c r="CF41">
        <v>0</v>
      </c>
      <c r="CG41">
        <v>37.5</v>
      </c>
      <c r="CH41">
        <v>17.5</v>
      </c>
      <c r="CI41">
        <v>0.5</v>
      </c>
      <c r="CJ41">
        <v>7.5</v>
      </c>
      <c r="CK41">
        <v>0</v>
      </c>
      <c r="CL41">
        <v>7.5</v>
      </c>
      <c r="CM41">
        <v>0</v>
      </c>
      <c r="CN41">
        <v>17.5</v>
      </c>
      <c r="CO41">
        <v>7.5</v>
      </c>
      <c r="CP41">
        <v>0</v>
      </c>
      <c r="CQ41" s="66">
        <f t="shared" si="20"/>
        <v>0.25</v>
      </c>
      <c r="CR41" s="66">
        <f t="shared" si="12"/>
        <v>7.4999999999999997E-2</v>
      </c>
      <c r="CS41" s="66">
        <f t="shared" si="13"/>
        <v>0</v>
      </c>
      <c r="CT41" s="66">
        <f t="shared" si="14"/>
        <v>0.97222222222222221</v>
      </c>
      <c r="CU41" s="66">
        <f t="shared" si="15"/>
        <v>4</v>
      </c>
      <c r="CV41" s="66">
        <f t="shared" si="16"/>
        <v>1</v>
      </c>
      <c r="CW41" s="66">
        <f t="shared" si="17"/>
        <v>22</v>
      </c>
    </row>
    <row r="42" spans="1:101" x14ac:dyDescent="0.3">
      <c r="A42" s="1" t="s">
        <v>7</v>
      </c>
      <c r="B42" s="1" t="s">
        <v>143</v>
      </c>
      <c r="C42" t="s">
        <v>144</v>
      </c>
      <c r="D42" t="s">
        <v>144</v>
      </c>
      <c r="E42" s="9">
        <v>42909</v>
      </c>
      <c r="F42" s="1" t="s">
        <v>175</v>
      </c>
      <c r="G42">
        <v>85</v>
      </c>
      <c r="H42">
        <v>0</v>
      </c>
      <c r="I42">
        <v>7</v>
      </c>
      <c r="J42">
        <v>0</v>
      </c>
      <c r="K42">
        <v>3</v>
      </c>
      <c r="L42">
        <v>5</v>
      </c>
      <c r="M42" s="4">
        <f t="shared" si="22"/>
        <v>92.72</v>
      </c>
      <c r="N42" s="4">
        <f t="shared" si="22"/>
        <v>100</v>
      </c>
      <c r="O42" s="4">
        <f t="shared" si="22"/>
        <v>96.88</v>
      </c>
      <c r="P42" s="4">
        <f t="shared" si="22"/>
        <v>94.8</v>
      </c>
      <c r="Q42" s="4">
        <f t="shared" si="18"/>
        <v>96.100000000000009</v>
      </c>
      <c r="R42">
        <v>1</v>
      </c>
      <c r="S42">
        <v>9</v>
      </c>
      <c r="T42">
        <v>7</v>
      </c>
      <c r="U42">
        <v>1</v>
      </c>
      <c r="V42">
        <v>6</v>
      </c>
      <c r="W42" t="s">
        <v>144</v>
      </c>
      <c r="X42">
        <v>5</v>
      </c>
      <c r="Y42">
        <v>1</v>
      </c>
      <c r="Z42">
        <v>5</v>
      </c>
      <c r="AA42">
        <v>7</v>
      </c>
      <c r="AB42">
        <v>3</v>
      </c>
      <c r="AC42">
        <v>5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</v>
      </c>
      <c r="AO42">
        <v>0</v>
      </c>
      <c r="AP42">
        <v>0</v>
      </c>
      <c r="AQ42">
        <v>30</v>
      </c>
      <c r="AR42">
        <v>8</v>
      </c>
      <c r="AS42">
        <v>16</v>
      </c>
      <c r="AT42">
        <v>10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0.5</v>
      </c>
      <c r="BH42">
        <v>1</v>
      </c>
      <c r="BI42">
        <f t="shared" si="2"/>
        <v>0.375</v>
      </c>
      <c r="BJ42">
        <v>84</v>
      </c>
      <c r="BK42">
        <v>-2</v>
      </c>
      <c r="BL42">
        <v>46</v>
      </c>
      <c r="BM42">
        <f t="shared" si="3"/>
        <v>86</v>
      </c>
      <c r="BN42" s="6">
        <f t="shared" si="4"/>
        <v>0.46511627906976744</v>
      </c>
      <c r="BO42">
        <v>82</v>
      </c>
      <c r="BP42">
        <v>0</v>
      </c>
      <c r="BQ42">
        <v>46</v>
      </c>
      <c r="BR42">
        <f t="shared" si="5"/>
        <v>82</v>
      </c>
      <c r="BS42" s="6">
        <f t="shared" si="6"/>
        <v>0.43902439024390244</v>
      </c>
      <c r="BT42">
        <v>80</v>
      </c>
      <c r="BU42">
        <v>0</v>
      </c>
      <c r="BV42">
        <v>54</v>
      </c>
      <c r="BW42">
        <f t="shared" si="7"/>
        <v>80</v>
      </c>
      <c r="BX42" s="6">
        <f t="shared" si="8"/>
        <v>0.32500000000000001</v>
      </c>
      <c r="BY42">
        <v>76</v>
      </c>
      <c r="BZ42">
        <v>0</v>
      </c>
      <c r="CA42">
        <v>35</v>
      </c>
      <c r="CB42">
        <f t="shared" si="9"/>
        <v>76</v>
      </c>
      <c r="CC42" s="6">
        <f t="shared" si="10"/>
        <v>0.53947368421052633</v>
      </c>
      <c r="CD42" s="7">
        <f t="shared" si="27"/>
        <v>81</v>
      </c>
      <c r="CE42" s="8">
        <f t="shared" si="27"/>
        <v>0.44215358838104907</v>
      </c>
      <c r="CF42">
        <v>0</v>
      </c>
      <c r="CG42">
        <v>85</v>
      </c>
      <c r="CH42">
        <v>37.5</v>
      </c>
      <c r="CI42">
        <v>0</v>
      </c>
      <c r="CJ42">
        <v>17.5</v>
      </c>
      <c r="CK42">
        <v>0</v>
      </c>
      <c r="CL42">
        <v>7.5</v>
      </c>
      <c r="CM42">
        <v>0</v>
      </c>
      <c r="CN42">
        <v>7.5</v>
      </c>
      <c r="CO42">
        <v>37.5</v>
      </c>
      <c r="CP42">
        <v>1.5</v>
      </c>
      <c r="CQ42" s="66">
        <f t="shared" si="20"/>
        <v>0.45</v>
      </c>
      <c r="CR42" s="66">
        <f t="shared" si="12"/>
        <v>0.17499999999999999</v>
      </c>
      <c r="CS42" s="66">
        <f t="shared" si="13"/>
        <v>0</v>
      </c>
      <c r="CT42" s="66">
        <f t="shared" si="14"/>
        <v>1</v>
      </c>
      <c r="CU42" s="66">
        <f t="shared" si="15"/>
        <v>3</v>
      </c>
      <c r="CV42" s="66">
        <f t="shared" si="16"/>
        <v>10</v>
      </c>
      <c r="CW42" s="66">
        <f t="shared" si="17"/>
        <v>38</v>
      </c>
    </row>
    <row r="43" spans="1:101" x14ac:dyDescent="0.3">
      <c r="A43" s="1" t="s">
        <v>8</v>
      </c>
      <c r="B43" s="1" t="s">
        <v>139</v>
      </c>
      <c r="C43" s="24">
        <v>33.729330390000001</v>
      </c>
      <c r="D43" s="24">
        <v>-82.157575649999998</v>
      </c>
      <c r="E43" s="9">
        <v>42928</v>
      </c>
      <c r="F43" s="1" t="s">
        <v>178</v>
      </c>
      <c r="G43">
        <v>70</v>
      </c>
      <c r="H43">
        <v>2</v>
      </c>
      <c r="I43">
        <v>17</v>
      </c>
      <c r="J43">
        <v>5</v>
      </c>
      <c r="K43">
        <v>4</v>
      </c>
      <c r="L43">
        <v>23</v>
      </c>
      <c r="M43" s="4">
        <f t="shared" si="22"/>
        <v>82.32</v>
      </c>
      <c r="N43" s="4">
        <f t="shared" si="22"/>
        <v>94.8</v>
      </c>
      <c r="O43" s="4">
        <f t="shared" si="22"/>
        <v>95.84</v>
      </c>
      <c r="P43" s="4">
        <f t="shared" si="22"/>
        <v>76.08</v>
      </c>
      <c r="Q43" s="4">
        <f t="shared" si="18"/>
        <v>87.26</v>
      </c>
      <c r="R43">
        <v>7</v>
      </c>
      <c r="S43">
        <v>8</v>
      </c>
      <c r="T43">
        <v>7</v>
      </c>
      <c r="U43">
        <v>5</v>
      </c>
      <c r="V43" t="s">
        <v>144</v>
      </c>
      <c r="W43" t="s">
        <v>144</v>
      </c>
      <c r="X43">
        <v>3</v>
      </c>
      <c r="Y43">
        <v>4</v>
      </c>
      <c r="Z43">
        <v>2</v>
      </c>
      <c r="AA43">
        <v>6</v>
      </c>
      <c r="AB43">
        <v>1</v>
      </c>
      <c r="AC43">
        <v>65</v>
      </c>
      <c r="AD43">
        <v>29</v>
      </c>
      <c r="AE43">
        <v>0</v>
      </c>
      <c r="AF43">
        <v>0</v>
      </c>
      <c r="AG43">
        <v>0</v>
      </c>
      <c r="AH43">
        <v>1</v>
      </c>
      <c r="AI43">
        <v>4</v>
      </c>
      <c r="AJ43">
        <v>4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30</v>
      </c>
      <c r="AR43">
        <v>57</v>
      </c>
      <c r="AS43">
        <v>11</v>
      </c>
      <c r="AT43">
        <v>0</v>
      </c>
      <c r="AU43">
        <v>0</v>
      </c>
      <c r="AV43">
        <v>2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2.5</v>
      </c>
      <c r="BF43">
        <v>3.25</v>
      </c>
      <c r="BG43">
        <v>1</v>
      </c>
      <c r="BH43">
        <v>2.5</v>
      </c>
      <c r="BI43">
        <f t="shared" si="2"/>
        <v>2.3125</v>
      </c>
      <c r="BJ43">
        <v>65</v>
      </c>
      <c r="BK43">
        <v>-2</v>
      </c>
      <c r="BL43">
        <v>41</v>
      </c>
      <c r="BM43">
        <f t="shared" si="3"/>
        <v>67</v>
      </c>
      <c r="BN43" s="6">
        <f t="shared" si="4"/>
        <v>0.38805970149253732</v>
      </c>
      <c r="BO43">
        <v>74</v>
      </c>
      <c r="BP43">
        <v>0</v>
      </c>
      <c r="BQ43">
        <v>35</v>
      </c>
      <c r="BR43">
        <f t="shared" si="5"/>
        <v>74</v>
      </c>
      <c r="BS43" s="6">
        <f t="shared" si="6"/>
        <v>0.52702702702702697</v>
      </c>
      <c r="BT43">
        <v>63</v>
      </c>
      <c r="BU43">
        <v>-7</v>
      </c>
      <c r="BV43">
        <v>32</v>
      </c>
      <c r="BW43">
        <f t="shared" si="7"/>
        <v>70</v>
      </c>
      <c r="BX43" s="6">
        <f t="shared" si="8"/>
        <v>0.54285714285714282</v>
      </c>
      <c r="BY43" t="s">
        <v>144</v>
      </c>
      <c r="BZ43" t="s">
        <v>144</v>
      </c>
      <c r="CA43" t="s">
        <v>144</v>
      </c>
      <c r="CB43" t="e">
        <f t="shared" si="9"/>
        <v>#VALUE!</v>
      </c>
      <c r="CC43" s="6" t="e">
        <f t="shared" si="10"/>
        <v>#VALUE!</v>
      </c>
      <c r="CD43" s="7">
        <f>AVERAGE(BM43,BR43,BW43)</f>
        <v>70.333333333333329</v>
      </c>
      <c r="CE43" s="8">
        <f>AVERAGE(BN43,BS43,BX43)</f>
        <v>0.48598129045890232</v>
      </c>
      <c r="CF43">
        <v>37.5</v>
      </c>
      <c r="CG43">
        <v>62.5</v>
      </c>
      <c r="CH43">
        <v>37.5</v>
      </c>
      <c r="CI43">
        <v>7.5</v>
      </c>
      <c r="CJ43">
        <v>0</v>
      </c>
      <c r="CK43">
        <v>0</v>
      </c>
      <c r="CL43">
        <v>1.5</v>
      </c>
      <c r="CM43">
        <v>3.5</v>
      </c>
      <c r="CN43">
        <v>0.5</v>
      </c>
      <c r="CO43">
        <v>17.5</v>
      </c>
      <c r="CP43">
        <v>0</v>
      </c>
      <c r="CQ43" s="66">
        <f t="shared" si="20"/>
        <v>0.18</v>
      </c>
      <c r="CR43" s="66">
        <f t="shared" si="12"/>
        <v>0</v>
      </c>
      <c r="CS43" s="66">
        <f t="shared" si="13"/>
        <v>0.375</v>
      </c>
      <c r="CT43" s="66">
        <f t="shared" si="14"/>
        <v>0.83333333333333337</v>
      </c>
      <c r="CU43" s="66">
        <f t="shared" si="15"/>
        <v>2</v>
      </c>
      <c r="CV43" s="66">
        <f t="shared" si="16"/>
        <v>0</v>
      </c>
      <c r="CW43" s="66">
        <f t="shared" si="17"/>
        <v>87</v>
      </c>
    </row>
    <row r="44" spans="1:101" x14ac:dyDescent="0.3">
      <c r="A44" s="1" t="s">
        <v>8</v>
      </c>
      <c r="B44" s="1" t="s">
        <v>140</v>
      </c>
      <c r="C44" t="s">
        <v>144</v>
      </c>
      <c r="D44" t="s">
        <v>144</v>
      </c>
      <c r="E44" s="9">
        <v>42928</v>
      </c>
      <c r="F44" s="1" t="s">
        <v>178</v>
      </c>
      <c r="G44">
        <v>110</v>
      </c>
      <c r="H44">
        <v>5</v>
      </c>
      <c r="I44">
        <v>0</v>
      </c>
      <c r="J44">
        <v>0</v>
      </c>
      <c r="K44">
        <v>1</v>
      </c>
      <c r="L44">
        <v>1</v>
      </c>
      <c r="M44" s="4">
        <f t="shared" si="22"/>
        <v>100</v>
      </c>
      <c r="N44" s="4">
        <f t="shared" si="22"/>
        <v>100</v>
      </c>
      <c r="O44" s="4">
        <f t="shared" si="22"/>
        <v>98.96</v>
      </c>
      <c r="P44" s="4">
        <f t="shared" si="22"/>
        <v>98.96</v>
      </c>
      <c r="Q44" s="4">
        <f t="shared" si="18"/>
        <v>99.47999999999999</v>
      </c>
      <c r="R44">
        <v>8</v>
      </c>
      <c r="S44">
        <v>9</v>
      </c>
      <c r="T44">
        <v>3</v>
      </c>
      <c r="U44">
        <v>3</v>
      </c>
      <c r="V44" t="s">
        <v>144</v>
      </c>
      <c r="W44" t="s">
        <v>144</v>
      </c>
      <c r="X44">
        <v>2</v>
      </c>
      <c r="Y44">
        <v>1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12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1</v>
      </c>
      <c r="AN44">
        <v>2</v>
      </c>
      <c r="AO44">
        <v>1</v>
      </c>
      <c r="AP44">
        <v>0</v>
      </c>
      <c r="AQ44">
        <v>2</v>
      </c>
      <c r="AR44">
        <v>7</v>
      </c>
      <c r="AS44">
        <v>5</v>
      </c>
      <c r="AT44">
        <v>0</v>
      </c>
      <c r="AU44">
        <v>1</v>
      </c>
      <c r="AV44">
        <v>0</v>
      </c>
      <c r="AW44">
        <v>0</v>
      </c>
      <c r="AX44">
        <v>3</v>
      </c>
      <c r="AY44">
        <v>2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5</v>
      </c>
      <c r="BF44">
        <v>6</v>
      </c>
      <c r="BG44">
        <v>4.75</v>
      </c>
      <c r="BH44">
        <v>5.25</v>
      </c>
      <c r="BI44">
        <f t="shared" si="2"/>
        <v>5.25</v>
      </c>
      <c r="BJ44">
        <v>68</v>
      </c>
      <c r="BK44">
        <v>-2</v>
      </c>
      <c r="BL44">
        <v>20</v>
      </c>
      <c r="BM44">
        <f t="shared" si="3"/>
        <v>70</v>
      </c>
      <c r="BN44" s="6">
        <f t="shared" si="4"/>
        <v>0.7142857142857143</v>
      </c>
      <c r="BO44">
        <v>70</v>
      </c>
      <c r="BP44">
        <v>-1</v>
      </c>
      <c r="BQ44">
        <v>29</v>
      </c>
      <c r="BR44">
        <f t="shared" si="5"/>
        <v>71</v>
      </c>
      <c r="BS44" s="6">
        <f t="shared" si="6"/>
        <v>0.59154929577464788</v>
      </c>
      <c r="BT44">
        <v>65</v>
      </c>
      <c r="BU44">
        <v>-3</v>
      </c>
      <c r="BV44">
        <v>35</v>
      </c>
      <c r="BW44">
        <f t="shared" si="7"/>
        <v>68</v>
      </c>
      <c r="BX44" s="6">
        <f t="shared" si="8"/>
        <v>0.48529411764705882</v>
      </c>
      <c r="BY44" t="s">
        <v>144</v>
      </c>
      <c r="BZ44" t="s">
        <v>144</v>
      </c>
      <c r="CA44" t="s">
        <v>144</v>
      </c>
      <c r="CB44" t="e">
        <f t="shared" si="9"/>
        <v>#VALUE!</v>
      </c>
      <c r="CC44" s="6" t="e">
        <f t="shared" si="10"/>
        <v>#VALUE!</v>
      </c>
      <c r="CD44" s="7">
        <f t="shared" ref="CD44:CE50" si="28">AVERAGE(BM44,BR44,BW44)</f>
        <v>69.666666666666671</v>
      </c>
      <c r="CE44" s="8">
        <f t="shared" si="28"/>
        <v>0.59704304256914031</v>
      </c>
      <c r="CF44">
        <v>62.5</v>
      </c>
      <c r="CG44">
        <v>85</v>
      </c>
      <c r="CH44">
        <v>1.5</v>
      </c>
      <c r="CI44">
        <v>1.5</v>
      </c>
      <c r="CJ44">
        <v>0</v>
      </c>
      <c r="CK44">
        <v>0</v>
      </c>
      <c r="CL44">
        <v>0.5</v>
      </c>
      <c r="CM44">
        <v>0</v>
      </c>
      <c r="CN44">
        <v>0</v>
      </c>
      <c r="CO44">
        <v>0</v>
      </c>
      <c r="CP44">
        <v>0</v>
      </c>
      <c r="CQ44" s="66">
        <f t="shared" si="20"/>
        <v>0</v>
      </c>
      <c r="CR44" s="66">
        <f t="shared" si="12"/>
        <v>0</v>
      </c>
      <c r="CS44" s="66">
        <f t="shared" si="13"/>
        <v>0.42372881355932202</v>
      </c>
      <c r="CT44" s="66">
        <f t="shared" si="14"/>
        <v>0.5</v>
      </c>
      <c r="CU44" s="66">
        <f t="shared" si="15"/>
        <v>4</v>
      </c>
      <c r="CV44" s="66">
        <f t="shared" si="16"/>
        <v>1</v>
      </c>
      <c r="CW44" s="66">
        <f t="shared" si="17"/>
        <v>9</v>
      </c>
    </row>
    <row r="45" spans="1:101" x14ac:dyDescent="0.3">
      <c r="A45" s="1" t="s">
        <v>8</v>
      </c>
      <c r="B45" s="1" t="s">
        <v>141</v>
      </c>
      <c r="C45" t="s">
        <v>144</v>
      </c>
      <c r="D45" t="s">
        <v>144</v>
      </c>
      <c r="E45" s="9">
        <v>42928</v>
      </c>
      <c r="F45" s="1" t="s">
        <v>178</v>
      </c>
      <c r="G45">
        <v>120</v>
      </c>
      <c r="H45">
        <v>1</v>
      </c>
      <c r="I45">
        <v>1</v>
      </c>
      <c r="J45">
        <v>0</v>
      </c>
      <c r="K45">
        <v>0</v>
      </c>
      <c r="L45">
        <v>0</v>
      </c>
      <c r="M45" s="4">
        <f t="shared" si="22"/>
        <v>98.96</v>
      </c>
      <c r="N45" s="4">
        <f t="shared" si="22"/>
        <v>100</v>
      </c>
      <c r="O45" s="4">
        <f t="shared" si="22"/>
        <v>100</v>
      </c>
      <c r="P45" s="4">
        <f t="shared" si="22"/>
        <v>100</v>
      </c>
      <c r="Q45" s="4">
        <f t="shared" si="18"/>
        <v>99.74</v>
      </c>
      <c r="R45">
        <v>7</v>
      </c>
      <c r="S45">
        <v>8</v>
      </c>
      <c r="T45">
        <v>6</v>
      </c>
      <c r="U45">
        <v>1</v>
      </c>
      <c r="V45" t="s">
        <v>144</v>
      </c>
      <c r="W45" t="s">
        <v>144</v>
      </c>
      <c r="X45">
        <v>4</v>
      </c>
      <c r="Y45">
        <v>1</v>
      </c>
      <c r="Z45">
        <v>1</v>
      </c>
      <c r="AA45">
        <v>3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</v>
      </c>
      <c r="AJ45">
        <v>5</v>
      </c>
      <c r="AK45">
        <v>0</v>
      </c>
      <c r="AL45">
        <v>3</v>
      </c>
      <c r="AM45">
        <v>0</v>
      </c>
      <c r="AN45">
        <v>1</v>
      </c>
      <c r="AO45">
        <v>1</v>
      </c>
      <c r="AP45">
        <v>1</v>
      </c>
      <c r="AQ45">
        <v>13</v>
      </c>
      <c r="AR45">
        <v>12</v>
      </c>
      <c r="AS45">
        <v>6</v>
      </c>
      <c r="AT45">
        <v>2</v>
      </c>
      <c r="AU45">
        <v>0</v>
      </c>
      <c r="AV45">
        <v>6</v>
      </c>
      <c r="AW45">
        <v>7</v>
      </c>
      <c r="AX45">
        <v>5</v>
      </c>
      <c r="AY45">
        <v>3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5.75</v>
      </c>
      <c r="BF45">
        <v>2.75</v>
      </c>
      <c r="BG45">
        <v>3</v>
      </c>
      <c r="BH45">
        <v>2.75</v>
      </c>
      <c r="BI45">
        <f t="shared" si="2"/>
        <v>3.5625</v>
      </c>
      <c r="BJ45">
        <v>69</v>
      </c>
      <c r="BK45">
        <v>0</v>
      </c>
      <c r="BL45">
        <v>35</v>
      </c>
      <c r="BM45">
        <f t="shared" si="3"/>
        <v>69</v>
      </c>
      <c r="BN45" s="6">
        <f t="shared" si="4"/>
        <v>0.49275362318840582</v>
      </c>
      <c r="BO45">
        <v>60</v>
      </c>
      <c r="BP45">
        <v>-7</v>
      </c>
      <c r="BQ45">
        <v>27</v>
      </c>
      <c r="BR45">
        <f t="shared" si="5"/>
        <v>67</v>
      </c>
      <c r="BS45" s="6">
        <f t="shared" si="6"/>
        <v>0.59701492537313428</v>
      </c>
      <c r="BT45">
        <v>61</v>
      </c>
      <c r="BU45">
        <v>-5</v>
      </c>
      <c r="BV45">
        <v>20</v>
      </c>
      <c r="BW45">
        <f t="shared" si="7"/>
        <v>66</v>
      </c>
      <c r="BX45" s="6">
        <f t="shared" si="8"/>
        <v>0.69696969696969702</v>
      </c>
      <c r="BY45" t="s">
        <v>144</v>
      </c>
      <c r="BZ45" t="s">
        <v>144</v>
      </c>
      <c r="CA45" t="s">
        <v>144</v>
      </c>
      <c r="CB45" t="e">
        <f t="shared" si="9"/>
        <v>#VALUE!</v>
      </c>
      <c r="CC45" s="6" t="e">
        <f t="shared" si="10"/>
        <v>#VALUE!</v>
      </c>
      <c r="CD45" s="7">
        <f t="shared" si="28"/>
        <v>67.333333333333329</v>
      </c>
      <c r="CE45" s="8">
        <f t="shared" si="28"/>
        <v>0.59557941517707902</v>
      </c>
      <c r="CF45">
        <v>37.5</v>
      </c>
      <c r="CG45">
        <v>62.5</v>
      </c>
      <c r="CH45">
        <v>17.5</v>
      </c>
      <c r="CI45">
        <v>0</v>
      </c>
      <c r="CJ45">
        <v>0</v>
      </c>
      <c r="CK45">
        <v>0</v>
      </c>
      <c r="CL45">
        <v>3.5</v>
      </c>
      <c r="CM45">
        <v>0</v>
      </c>
      <c r="CN45">
        <v>0</v>
      </c>
      <c r="CO45">
        <v>1.5</v>
      </c>
      <c r="CP45">
        <v>0</v>
      </c>
      <c r="CQ45" s="66">
        <f t="shared" si="20"/>
        <v>1.4999999999999999E-2</v>
      </c>
      <c r="CR45" s="66">
        <f t="shared" si="12"/>
        <v>0</v>
      </c>
      <c r="CS45" s="66">
        <f t="shared" si="13"/>
        <v>0.375</v>
      </c>
      <c r="CT45" s="66">
        <f t="shared" si="14"/>
        <v>1</v>
      </c>
      <c r="CU45" s="66">
        <f t="shared" si="15"/>
        <v>6</v>
      </c>
      <c r="CV45" s="66">
        <f t="shared" si="16"/>
        <v>2</v>
      </c>
      <c r="CW45" s="66">
        <f t="shared" si="17"/>
        <v>25</v>
      </c>
    </row>
    <row r="46" spans="1:101" x14ac:dyDescent="0.3">
      <c r="A46" s="1" t="s">
        <v>8</v>
      </c>
      <c r="B46" s="1" t="s">
        <v>142</v>
      </c>
      <c r="C46" t="s">
        <v>144</v>
      </c>
      <c r="D46" t="s">
        <v>144</v>
      </c>
      <c r="E46" s="9">
        <v>42928</v>
      </c>
      <c r="F46" s="1" t="s">
        <v>178</v>
      </c>
      <c r="G46">
        <v>90</v>
      </c>
      <c r="H46">
        <v>2</v>
      </c>
      <c r="I46">
        <v>0</v>
      </c>
      <c r="J46">
        <v>0</v>
      </c>
      <c r="K46">
        <v>0</v>
      </c>
      <c r="L46">
        <v>4</v>
      </c>
      <c r="M46" s="4">
        <f t="shared" si="22"/>
        <v>100</v>
      </c>
      <c r="N46" s="4">
        <f t="shared" si="22"/>
        <v>100</v>
      </c>
      <c r="O46" s="4">
        <f t="shared" si="22"/>
        <v>100</v>
      </c>
      <c r="P46" s="4">
        <f t="shared" si="22"/>
        <v>95.84</v>
      </c>
      <c r="Q46" s="4">
        <f t="shared" si="18"/>
        <v>98.960000000000008</v>
      </c>
      <c r="R46">
        <v>8</v>
      </c>
      <c r="S46">
        <v>7</v>
      </c>
      <c r="T46">
        <v>3</v>
      </c>
      <c r="U46">
        <v>1</v>
      </c>
      <c r="V46" t="s">
        <v>144</v>
      </c>
      <c r="W46" t="s">
        <v>144</v>
      </c>
      <c r="X46">
        <v>2</v>
      </c>
      <c r="Y46">
        <v>1</v>
      </c>
      <c r="Z46">
        <v>2</v>
      </c>
      <c r="AA46">
        <v>1</v>
      </c>
      <c r="AB46">
        <v>1</v>
      </c>
      <c r="AC46">
        <v>3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</v>
      </c>
      <c r="AK46">
        <v>0</v>
      </c>
      <c r="AL46">
        <v>1</v>
      </c>
      <c r="AM46">
        <v>1</v>
      </c>
      <c r="AN46">
        <v>0</v>
      </c>
      <c r="AO46">
        <v>0</v>
      </c>
      <c r="AP46">
        <v>0</v>
      </c>
      <c r="AQ46">
        <v>3</v>
      </c>
      <c r="AR46">
        <v>4</v>
      </c>
      <c r="AS46">
        <v>7</v>
      </c>
      <c r="AT46">
        <v>2</v>
      </c>
      <c r="AU46">
        <v>1</v>
      </c>
      <c r="AV46">
        <v>8</v>
      </c>
      <c r="AW46">
        <v>1</v>
      </c>
      <c r="AX46">
        <v>3</v>
      </c>
      <c r="AY46">
        <v>0</v>
      </c>
      <c r="AZ46">
        <v>0</v>
      </c>
      <c r="BA46">
        <v>2</v>
      </c>
      <c r="BB46">
        <v>0</v>
      </c>
      <c r="BC46">
        <v>0</v>
      </c>
      <c r="BD46">
        <v>0</v>
      </c>
      <c r="BE46">
        <v>4</v>
      </c>
      <c r="BF46">
        <v>3.5</v>
      </c>
      <c r="BG46">
        <v>4.5</v>
      </c>
      <c r="BH46">
        <v>2.75</v>
      </c>
      <c r="BI46">
        <f t="shared" si="2"/>
        <v>3.6875</v>
      </c>
      <c r="BJ46">
        <v>77</v>
      </c>
      <c r="BK46">
        <v>0</v>
      </c>
      <c r="BL46">
        <v>46</v>
      </c>
      <c r="BM46">
        <f t="shared" si="3"/>
        <v>77</v>
      </c>
      <c r="BN46" s="6">
        <f t="shared" si="4"/>
        <v>0.40259740259740262</v>
      </c>
      <c r="BO46">
        <v>57</v>
      </c>
      <c r="BP46">
        <v>-8</v>
      </c>
      <c r="BQ46">
        <v>18</v>
      </c>
      <c r="BR46">
        <f t="shared" si="5"/>
        <v>65</v>
      </c>
      <c r="BS46" s="6">
        <f t="shared" si="6"/>
        <v>0.72307692307692306</v>
      </c>
      <c r="BT46">
        <v>60</v>
      </c>
      <c r="BU46">
        <v>-4</v>
      </c>
      <c r="BV46">
        <v>22</v>
      </c>
      <c r="BW46">
        <f t="shared" si="7"/>
        <v>64</v>
      </c>
      <c r="BX46" s="6">
        <f t="shared" si="8"/>
        <v>0.65625</v>
      </c>
      <c r="BY46" t="s">
        <v>144</v>
      </c>
      <c r="BZ46" t="s">
        <v>144</v>
      </c>
      <c r="CA46" t="s">
        <v>144</v>
      </c>
      <c r="CB46" t="e">
        <f t="shared" si="9"/>
        <v>#VALUE!</v>
      </c>
      <c r="CC46" s="6" t="e">
        <f t="shared" si="10"/>
        <v>#VALUE!</v>
      </c>
      <c r="CD46" s="7">
        <f t="shared" si="28"/>
        <v>68.666666666666671</v>
      </c>
      <c r="CE46" s="8">
        <f t="shared" si="28"/>
        <v>0.59397477522477526</v>
      </c>
      <c r="CF46">
        <v>62.5</v>
      </c>
      <c r="CG46">
        <v>37.5</v>
      </c>
      <c r="CH46">
        <v>1.5</v>
      </c>
      <c r="CI46">
        <v>0</v>
      </c>
      <c r="CJ46">
        <v>0</v>
      </c>
      <c r="CK46">
        <v>0</v>
      </c>
      <c r="CL46">
        <v>0.5</v>
      </c>
      <c r="CM46">
        <v>0</v>
      </c>
      <c r="CN46">
        <v>0.5</v>
      </c>
      <c r="CO46">
        <v>0</v>
      </c>
      <c r="CP46">
        <v>0</v>
      </c>
      <c r="CQ46" s="66">
        <f t="shared" si="20"/>
        <v>5.0000000000000001E-3</v>
      </c>
      <c r="CR46" s="66">
        <f t="shared" si="12"/>
        <v>0</v>
      </c>
      <c r="CS46" s="66">
        <f t="shared" si="13"/>
        <v>0.625</v>
      </c>
      <c r="CT46" s="66">
        <f t="shared" si="14"/>
        <v>1</v>
      </c>
      <c r="CU46" s="66">
        <f t="shared" si="15"/>
        <v>2</v>
      </c>
      <c r="CV46" s="66">
        <f t="shared" si="16"/>
        <v>3</v>
      </c>
      <c r="CW46" s="66">
        <f t="shared" si="17"/>
        <v>7</v>
      </c>
    </row>
    <row r="47" spans="1:101" x14ac:dyDescent="0.3">
      <c r="A47" s="1" t="s">
        <v>8</v>
      </c>
      <c r="B47" s="1" t="s">
        <v>143</v>
      </c>
      <c r="C47" t="s">
        <v>144</v>
      </c>
      <c r="D47" t="s">
        <v>144</v>
      </c>
      <c r="E47" s="9">
        <v>42928</v>
      </c>
      <c r="F47" s="1" t="s">
        <v>178</v>
      </c>
      <c r="G47">
        <v>110</v>
      </c>
      <c r="H47">
        <v>0</v>
      </c>
      <c r="I47">
        <v>0</v>
      </c>
      <c r="J47">
        <v>3</v>
      </c>
      <c r="K47">
        <v>5</v>
      </c>
      <c r="L47">
        <v>1</v>
      </c>
      <c r="M47" s="4">
        <f t="shared" si="22"/>
        <v>100</v>
      </c>
      <c r="N47" s="4">
        <f t="shared" si="22"/>
        <v>96.88</v>
      </c>
      <c r="O47" s="4">
        <f t="shared" si="22"/>
        <v>94.8</v>
      </c>
      <c r="P47" s="4">
        <f t="shared" si="22"/>
        <v>98.96</v>
      </c>
      <c r="Q47" s="4">
        <f t="shared" si="18"/>
        <v>97.66</v>
      </c>
      <c r="R47">
        <v>6</v>
      </c>
      <c r="S47">
        <v>8</v>
      </c>
      <c r="T47">
        <v>2</v>
      </c>
      <c r="U47">
        <v>1</v>
      </c>
      <c r="V47" t="s">
        <v>144</v>
      </c>
      <c r="W47" t="s">
        <v>144</v>
      </c>
      <c r="X47">
        <v>2</v>
      </c>
      <c r="Y47">
        <v>4</v>
      </c>
      <c r="Z47">
        <v>1</v>
      </c>
      <c r="AA47">
        <v>2</v>
      </c>
      <c r="AB47">
        <v>1</v>
      </c>
      <c r="AC47">
        <v>15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3</v>
      </c>
      <c r="AJ47">
        <v>0</v>
      </c>
      <c r="AK47">
        <v>0</v>
      </c>
      <c r="AL47">
        <v>2</v>
      </c>
      <c r="AM47">
        <v>0</v>
      </c>
      <c r="AN47">
        <v>0</v>
      </c>
      <c r="AO47">
        <v>4</v>
      </c>
      <c r="AP47">
        <v>0</v>
      </c>
      <c r="AQ47" t="s">
        <v>144</v>
      </c>
      <c r="AR47" t="s">
        <v>144</v>
      </c>
      <c r="AS47">
        <v>4</v>
      </c>
      <c r="AT47">
        <v>0</v>
      </c>
      <c r="AU47">
        <v>0</v>
      </c>
      <c r="AV47">
        <v>3</v>
      </c>
      <c r="AW47">
        <v>3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2</v>
      </c>
      <c r="BF47">
        <v>2.25</v>
      </c>
      <c r="BG47">
        <v>1.75</v>
      </c>
      <c r="BH47">
        <v>3.25</v>
      </c>
      <c r="BI47">
        <f t="shared" si="2"/>
        <v>2.3125</v>
      </c>
      <c r="BJ47">
        <v>61</v>
      </c>
      <c r="BK47">
        <v>-3</v>
      </c>
      <c r="BL47">
        <v>32</v>
      </c>
      <c r="BM47">
        <f t="shared" si="3"/>
        <v>64</v>
      </c>
      <c r="BN47" s="6">
        <f t="shared" si="4"/>
        <v>0.5</v>
      </c>
      <c r="BO47">
        <v>40</v>
      </c>
      <c r="BP47">
        <v>-7</v>
      </c>
      <c r="BQ47">
        <v>15</v>
      </c>
      <c r="BR47">
        <f t="shared" si="5"/>
        <v>47</v>
      </c>
      <c r="BS47" s="6">
        <f t="shared" si="6"/>
        <v>0.68085106382978722</v>
      </c>
      <c r="BT47">
        <v>52</v>
      </c>
      <c r="BU47">
        <v>-4</v>
      </c>
      <c r="BV47">
        <v>26</v>
      </c>
      <c r="BW47">
        <f t="shared" si="7"/>
        <v>56</v>
      </c>
      <c r="BX47" s="6">
        <f t="shared" si="8"/>
        <v>0.5357142857142857</v>
      </c>
      <c r="BY47" t="s">
        <v>144</v>
      </c>
      <c r="BZ47" t="s">
        <v>144</v>
      </c>
      <c r="CA47" t="s">
        <v>144</v>
      </c>
      <c r="CB47" t="e">
        <f t="shared" si="9"/>
        <v>#VALUE!</v>
      </c>
      <c r="CC47" s="6" t="e">
        <f t="shared" si="10"/>
        <v>#VALUE!</v>
      </c>
      <c r="CD47" s="7">
        <f t="shared" si="28"/>
        <v>55.666666666666664</v>
      </c>
      <c r="CE47" s="8">
        <f t="shared" si="28"/>
        <v>0.57218844984802431</v>
      </c>
      <c r="CF47">
        <v>17.5</v>
      </c>
      <c r="CG47">
        <v>62.5</v>
      </c>
      <c r="CH47">
        <v>0.5</v>
      </c>
      <c r="CI47">
        <v>0</v>
      </c>
      <c r="CJ47">
        <v>0</v>
      </c>
      <c r="CK47">
        <v>0</v>
      </c>
      <c r="CL47">
        <v>0.5</v>
      </c>
      <c r="CM47">
        <v>3.5</v>
      </c>
      <c r="CN47">
        <v>0</v>
      </c>
      <c r="CO47">
        <v>0.5</v>
      </c>
      <c r="CP47">
        <v>0</v>
      </c>
      <c r="CQ47" s="66">
        <f t="shared" si="20"/>
        <v>5.0000000000000001E-3</v>
      </c>
      <c r="CR47" s="66">
        <f t="shared" si="12"/>
        <v>0</v>
      </c>
      <c r="CS47" s="66">
        <f t="shared" si="13"/>
        <v>0.21875</v>
      </c>
      <c r="CT47" s="66">
        <f t="shared" si="14"/>
        <v>1</v>
      </c>
      <c r="CU47" s="66">
        <f t="shared" si="15"/>
        <v>6</v>
      </c>
      <c r="CV47" s="66">
        <f t="shared" si="16"/>
        <v>0</v>
      </c>
    </row>
    <row r="48" spans="1:101" x14ac:dyDescent="0.3">
      <c r="A48" s="1" t="s">
        <v>9</v>
      </c>
      <c r="B48" s="1" t="s">
        <v>139</v>
      </c>
      <c r="C48" s="25">
        <v>33.723861960000001</v>
      </c>
      <c r="D48" s="25">
        <v>-82.160359279999994</v>
      </c>
      <c r="E48" s="9">
        <v>42928</v>
      </c>
      <c r="F48" s="1" t="s">
        <v>177</v>
      </c>
      <c r="G48">
        <v>110</v>
      </c>
      <c r="H48">
        <v>5</v>
      </c>
      <c r="I48">
        <v>7</v>
      </c>
      <c r="J48">
        <v>28</v>
      </c>
      <c r="K48">
        <v>3</v>
      </c>
      <c r="L48">
        <v>0</v>
      </c>
      <c r="M48" s="4">
        <f t="shared" si="22"/>
        <v>92.72</v>
      </c>
      <c r="N48" s="4">
        <f t="shared" si="22"/>
        <v>70.88</v>
      </c>
      <c r="O48" s="4">
        <f t="shared" si="22"/>
        <v>96.88</v>
      </c>
      <c r="P48" s="4">
        <f t="shared" si="22"/>
        <v>100</v>
      </c>
      <c r="Q48" s="4">
        <f t="shared" si="18"/>
        <v>90.12</v>
      </c>
      <c r="R48">
        <v>4</v>
      </c>
      <c r="S48">
        <v>7</v>
      </c>
      <c r="T48">
        <v>2</v>
      </c>
      <c r="U48">
        <v>2</v>
      </c>
      <c r="V48" t="s">
        <v>144</v>
      </c>
      <c r="W48" t="s">
        <v>144</v>
      </c>
      <c r="X48">
        <v>2</v>
      </c>
      <c r="Y48">
        <v>3</v>
      </c>
      <c r="Z48">
        <v>2</v>
      </c>
      <c r="AA48">
        <v>6</v>
      </c>
      <c r="AB48">
        <v>2</v>
      </c>
      <c r="AC48">
        <v>13</v>
      </c>
      <c r="AD48">
        <v>0</v>
      </c>
      <c r="AE48">
        <v>1</v>
      </c>
      <c r="AF48">
        <v>0</v>
      </c>
      <c r="AG48">
        <v>0</v>
      </c>
      <c r="AH48">
        <v>1</v>
      </c>
      <c r="AI48">
        <v>2</v>
      </c>
      <c r="AJ48">
        <v>4</v>
      </c>
      <c r="AK48">
        <v>2</v>
      </c>
      <c r="AL48">
        <v>1</v>
      </c>
      <c r="AM48">
        <v>0</v>
      </c>
      <c r="AN48">
        <v>0</v>
      </c>
      <c r="AO48">
        <v>0</v>
      </c>
      <c r="AP48">
        <v>1</v>
      </c>
      <c r="AQ48">
        <v>5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3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2.25</v>
      </c>
      <c r="BF48">
        <v>2</v>
      </c>
      <c r="BG48">
        <v>1.75</v>
      </c>
      <c r="BH48">
        <v>1.75</v>
      </c>
      <c r="BI48">
        <f t="shared" si="2"/>
        <v>1.9375</v>
      </c>
      <c r="BJ48">
        <v>73</v>
      </c>
      <c r="BK48">
        <v>-4</v>
      </c>
      <c r="BL48">
        <v>46</v>
      </c>
      <c r="BM48">
        <f t="shared" si="3"/>
        <v>77</v>
      </c>
      <c r="BN48" s="6">
        <f t="shared" si="4"/>
        <v>0.40259740259740262</v>
      </c>
      <c r="BO48">
        <v>44</v>
      </c>
      <c r="BP48">
        <v>-9</v>
      </c>
      <c r="BQ48">
        <v>11</v>
      </c>
      <c r="BR48">
        <f t="shared" si="5"/>
        <v>53</v>
      </c>
      <c r="BS48" s="6">
        <f t="shared" si="6"/>
        <v>0.79245283018867929</v>
      </c>
      <c r="BT48">
        <v>71</v>
      </c>
      <c r="BU48">
        <v>-3</v>
      </c>
      <c r="BV48">
        <v>40</v>
      </c>
      <c r="BW48">
        <f t="shared" si="7"/>
        <v>74</v>
      </c>
      <c r="BX48" s="6">
        <f t="shared" si="8"/>
        <v>0.45945945945945948</v>
      </c>
      <c r="BY48" t="s">
        <v>144</v>
      </c>
      <c r="BZ48" t="s">
        <v>144</v>
      </c>
      <c r="CA48" t="s">
        <v>144</v>
      </c>
      <c r="CB48" t="e">
        <f t="shared" si="9"/>
        <v>#VALUE!</v>
      </c>
      <c r="CC48" s="6" t="e">
        <f t="shared" si="10"/>
        <v>#VALUE!</v>
      </c>
      <c r="CD48" s="7">
        <f t="shared" si="28"/>
        <v>68</v>
      </c>
      <c r="CE48" s="8">
        <f t="shared" si="28"/>
        <v>0.55150323074851382</v>
      </c>
      <c r="CF48">
        <v>3.5</v>
      </c>
      <c r="CG48">
        <v>37.5</v>
      </c>
      <c r="CH48">
        <v>0.5</v>
      </c>
      <c r="CI48">
        <v>0.5</v>
      </c>
      <c r="CJ48">
        <v>0</v>
      </c>
      <c r="CK48">
        <v>0</v>
      </c>
      <c r="CL48">
        <v>0.5</v>
      </c>
      <c r="CM48">
        <v>1.5</v>
      </c>
      <c r="CN48">
        <v>0.5</v>
      </c>
      <c r="CO48">
        <v>17.5</v>
      </c>
      <c r="CP48">
        <v>0.5</v>
      </c>
      <c r="CQ48" s="66">
        <f t="shared" si="20"/>
        <v>0.18</v>
      </c>
      <c r="CR48" s="66">
        <f t="shared" si="12"/>
        <v>0</v>
      </c>
      <c r="CS48" s="66">
        <f t="shared" si="13"/>
        <v>8.5365853658536592E-2</v>
      </c>
      <c r="CT48" s="66">
        <f t="shared" si="14"/>
        <v>0.5</v>
      </c>
      <c r="CU48" s="66">
        <f t="shared" si="15"/>
        <v>2</v>
      </c>
      <c r="CV48" s="66">
        <f t="shared" si="16"/>
        <v>0</v>
      </c>
      <c r="CW48" s="66">
        <f t="shared" si="17"/>
        <v>7</v>
      </c>
    </row>
    <row r="49" spans="1:101" x14ac:dyDescent="0.3">
      <c r="A49" s="1" t="s">
        <v>9</v>
      </c>
      <c r="B49" s="1" t="s">
        <v>140</v>
      </c>
      <c r="C49" t="s">
        <v>144</v>
      </c>
      <c r="D49" t="s">
        <v>144</v>
      </c>
      <c r="E49" s="9">
        <v>42928</v>
      </c>
      <c r="F49" s="1" t="s">
        <v>177</v>
      </c>
      <c r="G49">
        <v>55</v>
      </c>
      <c r="H49">
        <v>7</v>
      </c>
      <c r="I49">
        <v>3</v>
      </c>
      <c r="J49">
        <v>9</v>
      </c>
      <c r="K49">
        <v>11</v>
      </c>
      <c r="L49">
        <v>19</v>
      </c>
      <c r="M49" s="4">
        <f t="shared" si="22"/>
        <v>96.88</v>
      </c>
      <c r="N49" s="4">
        <f t="shared" si="22"/>
        <v>90.64</v>
      </c>
      <c r="O49" s="4">
        <f t="shared" si="22"/>
        <v>88.56</v>
      </c>
      <c r="P49" s="4">
        <f t="shared" si="22"/>
        <v>80.239999999999995</v>
      </c>
      <c r="Q49" s="4">
        <f t="shared" si="18"/>
        <v>89.08</v>
      </c>
      <c r="R49">
        <v>7</v>
      </c>
      <c r="S49">
        <v>9</v>
      </c>
      <c r="T49">
        <v>2</v>
      </c>
      <c r="U49">
        <v>1</v>
      </c>
      <c r="V49" t="s">
        <v>144</v>
      </c>
      <c r="W49" t="s">
        <v>144</v>
      </c>
      <c r="X49">
        <v>3</v>
      </c>
      <c r="Y49">
        <v>2</v>
      </c>
      <c r="Z49">
        <v>3</v>
      </c>
      <c r="AA49">
        <v>7</v>
      </c>
      <c r="AB49">
        <v>7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13</v>
      </c>
      <c r="AR49">
        <v>10</v>
      </c>
      <c r="AS49">
        <v>0</v>
      </c>
      <c r="AT49">
        <v>0</v>
      </c>
      <c r="AU49">
        <v>4</v>
      </c>
      <c r="AV49">
        <v>3</v>
      </c>
      <c r="AW49">
        <v>2</v>
      </c>
      <c r="AX49">
        <v>1</v>
      </c>
      <c r="AY49">
        <v>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0.5</v>
      </c>
      <c r="BF49">
        <v>1</v>
      </c>
      <c r="BG49">
        <v>0.75</v>
      </c>
      <c r="BH49">
        <v>1</v>
      </c>
      <c r="BI49">
        <f t="shared" si="2"/>
        <v>0.8125</v>
      </c>
      <c r="BJ49">
        <v>73</v>
      </c>
      <c r="BK49">
        <v>2</v>
      </c>
      <c r="BL49">
        <v>43</v>
      </c>
      <c r="BM49">
        <f t="shared" si="3"/>
        <v>71</v>
      </c>
      <c r="BN49" s="6">
        <f t="shared" si="4"/>
        <v>0.39436619718309857</v>
      </c>
      <c r="BO49" t="s">
        <v>144</v>
      </c>
      <c r="BP49" t="s">
        <v>144</v>
      </c>
      <c r="BQ49" t="s">
        <v>144</v>
      </c>
      <c r="BR49" t="e">
        <f t="shared" si="5"/>
        <v>#VALUE!</v>
      </c>
      <c r="BS49" s="6" t="e">
        <f t="shared" si="6"/>
        <v>#VALUE!</v>
      </c>
      <c r="BT49" t="s">
        <v>144</v>
      </c>
      <c r="BU49" t="s">
        <v>144</v>
      </c>
      <c r="BV49" t="s">
        <v>144</v>
      </c>
      <c r="BW49" t="e">
        <f t="shared" si="7"/>
        <v>#VALUE!</v>
      </c>
      <c r="BX49" s="6" t="e">
        <f t="shared" si="8"/>
        <v>#VALUE!</v>
      </c>
      <c r="BY49" t="s">
        <v>144</v>
      </c>
      <c r="BZ49" t="s">
        <v>144</v>
      </c>
      <c r="CA49" t="s">
        <v>144</v>
      </c>
      <c r="CB49" t="e">
        <f t="shared" si="9"/>
        <v>#VALUE!</v>
      </c>
      <c r="CC49" s="6" t="e">
        <f t="shared" si="10"/>
        <v>#VALUE!</v>
      </c>
      <c r="CD49">
        <v>71</v>
      </c>
      <c r="CE49" s="6">
        <v>0.4</v>
      </c>
      <c r="CF49">
        <v>37.5</v>
      </c>
      <c r="CG49">
        <v>85</v>
      </c>
      <c r="CH49">
        <v>0.5</v>
      </c>
      <c r="CI49">
        <v>0</v>
      </c>
      <c r="CJ49">
        <v>0</v>
      </c>
      <c r="CK49">
        <v>0</v>
      </c>
      <c r="CL49">
        <v>1.5</v>
      </c>
      <c r="CM49">
        <v>0.5</v>
      </c>
      <c r="CN49">
        <v>1.5</v>
      </c>
      <c r="CO49">
        <v>37.5</v>
      </c>
      <c r="CP49">
        <v>37.5</v>
      </c>
      <c r="CQ49" s="66">
        <f t="shared" ref="CQ49:CQ80" si="29">(CN49+CO49)/100</f>
        <v>0.39</v>
      </c>
      <c r="CR49" s="66">
        <f t="shared" si="12"/>
        <v>0</v>
      </c>
      <c r="CS49" s="66">
        <f t="shared" si="13"/>
        <v>0.30612244897959184</v>
      </c>
      <c r="CT49" s="66">
        <f t="shared" si="14"/>
        <v>1</v>
      </c>
      <c r="CU49" s="66">
        <f t="shared" si="15"/>
        <v>3</v>
      </c>
      <c r="CV49" s="66">
        <f t="shared" si="16"/>
        <v>4</v>
      </c>
      <c r="CW49" s="66">
        <f t="shared" si="17"/>
        <v>23</v>
      </c>
    </row>
    <row r="50" spans="1:101" x14ac:dyDescent="0.3">
      <c r="A50" s="1" t="s">
        <v>9</v>
      </c>
      <c r="B50" s="1" t="s">
        <v>141</v>
      </c>
      <c r="C50" t="s">
        <v>144</v>
      </c>
      <c r="D50" t="s">
        <v>144</v>
      </c>
      <c r="E50" s="9">
        <v>42928</v>
      </c>
      <c r="F50" s="1" t="s">
        <v>177</v>
      </c>
      <c r="G50">
        <v>60</v>
      </c>
      <c r="H50">
        <v>1</v>
      </c>
      <c r="I50">
        <v>3</v>
      </c>
      <c r="J50">
        <v>9</v>
      </c>
      <c r="K50">
        <v>3</v>
      </c>
      <c r="L50">
        <v>5</v>
      </c>
      <c r="M50" s="4">
        <f t="shared" si="22"/>
        <v>96.88</v>
      </c>
      <c r="N50" s="4">
        <f t="shared" si="22"/>
        <v>90.64</v>
      </c>
      <c r="O50" s="4">
        <f t="shared" si="22"/>
        <v>96.88</v>
      </c>
      <c r="P50" s="4">
        <f t="shared" si="22"/>
        <v>94.8</v>
      </c>
      <c r="Q50" s="4">
        <f t="shared" si="18"/>
        <v>94.8</v>
      </c>
      <c r="R50">
        <v>3</v>
      </c>
      <c r="S50">
        <v>9</v>
      </c>
      <c r="T50">
        <v>1</v>
      </c>
      <c r="U50">
        <v>5</v>
      </c>
      <c r="V50" t="s">
        <v>144</v>
      </c>
      <c r="W50" t="s">
        <v>144</v>
      </c>
      <c r="X50">
        <v>3</v>
      </c>
      <c r="Y50">
        <v>4</v>
      </c>
      <c r="Z50">
        <v>2</v>
      </c>
      <c r="AA50">
        <v>6</v>
      </c>
      <c r="AB50">
        <v>1</v>
      </c>
      <c r="AC50">
        <v>13</v>
      </c>
      <c r="AD50">
        <v>6</v>
      </c>
      <c r="AE50">
        <v>10</v>
      </c>
      <c r="AF50">
        <v>0</v>
      </c>
      <c r="AG50">
        <v>0</v>
      </c>
      <c r="AH50">
        <v>2</v>
      </c>
      <c r="AI50">
        <v>6</v>
      </c>
      <c r="AJ50">
        <v>3</v>
      </c>
      <c r="AK50">
        <v>0</v>
      </c>
      <c r="AL50">
        <v>0</v>
      </c>
      <c r="AM50">
        <v>0</v>
      </c>
      <c r="AN50">
        <v>0</v>
      </c>
      <c r="AO50">
        <v>2</v>
      </c>
      <c r="AP50">
        <v>0</v>
      </c>
      <c r="AQ50">
        <v>5</v>
      </c>
      <c r="AR50">
        <v>2</v>
      </c>
      <c r="AS50">
        <v>4</v>
      </c>
      <c r="AT50">
        <v>0</v>
      </c>
      <c r="AU50">
        <v>0</v>
      </c>
      <c r="AV50">
        <v>1</v>
      </c>
      <c r="AW50">
        <v>2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</v>
      </c>
      <c r="BF50">
        <v>1</v>
      </c>
      <c r="BG50">
        <v>2</v>
      </c>
      <c r="BH50">
        <v>1.75</v>
      </c>
      <c r="BI50">
        <f t="shared" si="2"/>
        <v>1.6875</v>
      </c>
      <c r="BJ50">
        <v>71</v>
      </c>
      <c r="BK50">
        <v>-2</v>
      </c>
      <c r="BL50">
        <v>36</v>
      </c>
      <c r="BM50">
        <f t="shared" si="3"/>
        <v>73</v>
      </c>
      <c r="BN50" s="6">
        <f t="shared" si="4"/>
        <v>0.50684931506849318</v>
      </c>
      <c r="BO50">
        <v>50</v>
      </c>
      <c r="BP50">
        <v>2</v>
      </c>
      <c r="BQ50">
        <v>28</v>
      </c>
      <c r="BR50">
        <f t="shared" si="5"/>
        <v>48</v>
      </c>
      <c r="BS50" s="6">
        <f t="shared" si="6"/>
        <v>0.41666666666666669</v>
      </c>
      <c r="BT50">
        <v>76</v>
      </c>
      <c r="BU50">
        <v>0</v>
      </c>
      <c r="BV50">
        <v>25</v>
      </c>
      <c r="BW50">
        <f t="shared" si="7"/>
        <v>76</v>
      </c>
      <c r="BX50" s="6">
        <f t="shared" si="8"/>
        <v>0.67105263157894735</v>
      </c>
      <c r="BY50" t="s">
        <v>144</v>
      </c>
      <c r="BZ50" t="s">
        <v>144</v>
      </c>
      <c r="CA50" t="s">
        <v>144</v>
      </c>
      <c r="CB50" t="e">
        <f t="shared" si="9"/>
        <v>#VALUE!</v>
      </c>
      <c r="CC50" s="6" t="e">
        <f t="shared" si="10"/>
        <v>#VALUE!</v>
      </c>
      <c r="CD50" s="7">
        <f t="shared" si="28"/>
        <v>65.666666666666671</v>
      </c>
      <c r="CE50" s="8">
        <f t="shared" si="28"/>
        <v>0.53152287110470242</v>
      </c>
      <c r="CF50">
        <v>1.5</v>
      </c>
      <c r="CG50">
        <v>85</v>
      </c>
      <c r="CH50">
        <v>0</v>
      </c>
      <c r="CI50">
        <v>7.5</v>
      </c>
      <c r="CJ50">
        <v>0</v>
      </c>
      <c r="CK50">
        <v>0</v>
      </c>
      <c r="CL50">
        <v>1.5</v>
      </c>
      <c r="CM50">
        <v>3.5</v>
      </c>
      <c r="CN50">
        <v>0.5</v>
      </c>
      <c r="CO50">
        <v>17.5</v>
      </c>
      <c r="CP50">
        <v>0</v>
      </c>
      <c r="CQ50" s="66">
        <f t="shared" si="29"/>
        <v>0.18</v>
      </c>
      <c r="CR50" s="66">
        <f t="shared" si="12"/>
        <v>0</v>
      </c>
      <c r="CS50" s="66">
        <f t="shared" si="13"/>
        <v>1.7341040462427744E-2</v>
      </c>
      <c r="CT50" s="66">
        <f t="shared" si="14"/>
        <v>0</v>
      </c>
      <c r="CU50" s="66">
        <f t="shared" si="15"/>
        <v>2</v>
      </c>
      <c r="CV50" s="66">
        <f t="shared" si="16"/>
        <v>0</v>
      </c>
      <c r="CW50" s="66">
        <f t="shared" si="17"/>
        <v>7</v>
      </c>
    </row>
    <row r="51" spans="1:101" x14ac:dyDescent="0.3">
      <c r="A51" s="1" t="s">
        <v>9</v>
      </c>
      <c r="B51" s="1" t="s">
        <v>142</v>
      </c>
      <c r="C51" t="s">
        <v>144</v>
      </c>
      <c r="D51" t="s">
        <v>144</v>
      </c>
      <c r="E51" s="9">
        <v>42928</v>
      </c>
      <c r="F51" s="1" t="s">
        <v>177</v>
      </c>
      <c r="G51">
        <v>90</v>
      </c>
      <c r="H51">
        <v>4</v>
      </c>
      <c r="I51">
        <v>42</v>
      </c>
      <c r="J51">
        <v>2</v>
      </c>
      <c r="K51">
        <v>10</v>
      </c>
      <c r="L51">
        <v>4</v>
      </c>
      <c r="M51" s="4">
        <f t="shared" si="22"/>
        <v>56.32</v>
      </c>
      <c r="N51" s="4">
        <f t="shared" si="22"/>
        <v>97.92</v>
      </c>
      <c r="O51" s="4">
        <f t="shared" si="22"/>
        <v>89.6</v>
      </c>
      <c r="P51" s="4">
        <f t="shared" si="22"/>
        <v>95.84</v>
      </c>
      <c r="Q51" s="4">
        <f t="shared" si="18"/>
        <v>84.92</v>
      </c>
      <c r="R51">
        <v>5</v>
      </c>
      <c r="S51">
        <v>7</v>
      </c>
      <c r="T51">
        <v>3</v>
      </c>
      <c r="U51">
        <v>1</v>
      </c>
      <c r="V51" t="s">
        <v>144</v>
      </c>
      <c r="W51" t="s">
        <v>144</v>
      </c>
      <c r="X51">
        <v>1</v>
      </c>
      <c r="Y51">
        <v>2</v>
      </c>
      <c r="Z51">
        <v>6</v>
      </c>
      <c r="AA51">
        <v>8</v>
      </c>
      <c r="AB51">
        <v>2</v>
      </c>
      <c r="AC51">
        <v>12</v>
      </c>
      <c r="AD51">
        <v>6</v>
      </c>
      <c r="AE51">
        <v>0</v>
      </c>
      <c r="AF51">
        <v>0</v>
      </c>
      <c r="AG51">
        <v>0</v>
      </c>
      <c r="AH51">
        <v>2</v>
      </c>
      <c r="AI51">
        <v>2</v>
      </c>
      <c r="AJ51">
        <v>2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8</v>
      </c>
      <c r="AR51">
        <v>0</v>
      </c>
      <c r="AS51">
        <v>2</v>
      </c>
      <c r="AT51">
        <v>0</v>
      </c>
      <c r="AU51">
        <v>0</v>
      </c>
      <c r="AV51">
        <v>0</v>
      </c>
      <c r="AW51">
        <v>3</v>
      </c>
      <c r="AX51">
        <v>2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0.25</v>
      </c>
      <c r="BF51">
        <v>2.5</v>
      </c>
      <c r="BG51">
        <v>0.75</v>
      </c>
      <c r="BH51">
        <v>1</v>
      </c>
      <c r="BI51">
        <f t="shared" si="2"/>
        <v>1.125</v>
      </c>
      <c r="BJ51">
        <v>72</v>
      </c>
      <c r="BK51">
        <v>0</v>
      </c>
      <c r="BL51">
        <v>44</v>
      </c>
      <c r="BM51">
        <f t="shared" si="3"/>
        <v>72</v>
      </c>
      <c r="BN51" s="6">
        <f t="shared" si="4"/>
        <v>0.3888888888888889</v>
      </c>
      <c r="BO51">
        <v>74</v>
      </c>
      <c r="BP51">
        <v>0</v>
      </c>
      <c r="BQ51">
        <v>53</v>
      </c>
      <c r="BR51">
        <f t="shared" si="5"/>
        <v>74</v>
      </c>
      <c r="BS51" s="6">
        <f t="shared" si="6"/>
        <v>0.28378378378378377</v>
      </c>
      <c r="BT51" t="s">
        <v>144</v>
      </c>
      <c r="BU51" t="s">
        <v>144</v>
      </c>
      <c r="BV51" t="s">
        <v>144</v>
      </c>
      <c r="BW51" t="e">
        <f t="shared" si="7"/>
        <v>#VALUE!</v>
      </c>
      <c r="BX51" s="6" t="e">
        <f t="shared" si="8"/>
        <v>#VALUE!</v>
      </c>
      <c r="BY51" t="s">
        <v>144</v>
      </c>
      <c r="BZ51" t="s">
        <v>144</v>
      </c>
      <c r="CA51" t="s">
        <v>144</v>
      </c>
      <c r="CB51" t="e">
        <f t="shared" si="9"/>
        <v>#VALUE!</v>
      </c>
      <c r="CC51" s="6" t="e">
        <f t="shared" si="10"/>
        <v>#VALUE!</v>
      </c>
      <c r="CD51" s="7">
        <f>AVERAGE(BM51,BR51)</f>
        <v>73</v>
      </c>
      <c r="CE51" s="8">
        <f>AVERAGE(BN51,BS51)</f>
        <v>0.33633633633633631</v>
      </c>
      <c r="CF51">
        <v>7.5</v>
      </c>
      <c r="CG51">
        <v>37.5</v>
      </c>
      <c r="CH51">
        <v>1.5</v>
      </c>
      <c r="CI51">
        <v>0</v>
      </c>
      <c r="CJ51">
        <v>0</v>
      </c>
      <c r="CK51">
        <v>0</v>
      </c>
      <c r="CL51">
        <v>0</v>
      </c>
      <c r="CM51">
        <v>0.5</v>
      </c>
      <c r="CN51">
        <v>17.5</v>
      </c>
      <c r="CO51">
        <v>62.5</v>
      </c>
      <c r="CP51">
        <v>0.5</v>
      </c>
      <c r="CQ51" s="66">
        <f t="shared" si="29"/>
        <v>0.8</v>
      </c>
      <c r="CR51" s="66">
        <f t="shared" si="12"/>
        <v>0</v>
      </c>
      <c r="CS51" s="66">
        <f t="shared" si="13"/>
        <v>0.16666666666666666</v>
      </c>
      <c r="CT51" s="66">
        <f t="shared" si="14"/>
        <v>1</v>
      </c>
      <c r="CU51" s="66">
        <f t="shared" si="15"/>
        <v>1</v>
      </c>
      <c r="CV51" s="66">
        <f t="shared" si="16"/>
        <v>0</v>
      </c>
      <c r="CW51" s="66">
        <f t="shared" si="17"/>
        <v>8</v>
      </c>
    </row>
    <row r="52" spans="1:101" x14ac:dyDescent="0.3">
      <c r="A52" s="1" t="s">
        <v>9</v>
      </c>
      <c r="B52" s="1" t="s">
        <v>143</v>
      </c>
      <c r="C52" t="s">
        <v>144</v>
      </c>
      <c r="D52" t="s">
        <v>144</v>
      </c>
      <c r="E52" s="9">
        <v>42928</v>
      </c>
      <c r="F52" s="1" t="s">
        <v>177</v>
      </c>
      <c r="G52">
        <v>90</v>
      </c>
      <c r="H52">
        <v>3</v>
      </c>
      <c r="I52">
        <v>0</v>
      </c>
      <c r="J52">
        <v>0</v>
      </c>
      <c r="K52">
        <v>3</v>
      </c>
      <c r="L52">
        <v>0</v>
      </c>
      <c r="M52" s="4">
        <f t="shared" si="22"/>
        <v>100</v>
      </c>
      <c r="N52" s="4">
        <f t="shared" si="22"/>
        <v>100</v>
      </c>
      <c r="O52" s="4">
        <f t="shared" si="22"/>
        <v>96.88</v>
      </c>
      <c r="P52" s="4">
        <f t="shared" si="22"/>
        <v>100</v>
      </c>
      <c r="Q52" s="4">
        <f t="shared" si="18"/>
        <v>99.22</v>
      </c>
      <c r="R52">
        <v>7</v>
      </c>
      <c r="S52">
        <v>9</v>
      </c>
      <c r="T52">
        <v>2</v>
      </c>
      <c r="U52">
        <v>1</v>
      </c>
      <c r="V52" t="s">
        <v>144</v>
      </c>
      <c r="W52">
        <v>8</v>
      </c>
      <c r="X52">
        <v>2</v>
      </c>
      <c r="Y52">
        <v>1</v>
      </c>
      <c r="Z52">
        <v>6</v>
      </c>
      <c r="AA52">
        <v>7</v>
      </c>
      <c r="AB52">
        <v>2</v>
      </c>
      <c r="AC52">
        <v>16</v>
      </c>
      <c r="AD52">
        <v>0</v>
      </c>
      <c r="AE52">
        <v>0</v>
      </c>
      <c r="AF52">
        <v>0</v>
      </c>
      <c r="AG52">
        <v>0</v>
      </c>
      <c r="AH52">
        <v>7</v>
      </c>
      <c r="AI52">
        <v>10</v>
      </c>
      <c r="AJ52">
        <v>4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6</v>
      </c>
      <c r="AR52">
        <v>0</v>
      </c>
      <c r="AS52">
        <v>1</v>
      </c>
      <c r="AT52">
        <v>0</v>
      </c>
      <c r="AU52">
        <v>1</v>
      </c>
      <c r="AV52">
        <v>2</v>
      </c>
      <c r="AW52">
        <v>3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1.25</v>
      </c>
      <c r="BG52">
        <v>1.5</v>
      </c>
      <c r="BH52">
        <v>1</v>
      </c>
      <c r="BI52">
        <f t="shared" si="2"/>
        <v>1.1875</v>
      </c>
      <c r="BJ52">
        <v>82</v>
      </c>
      <c r="BK52">
        <v>0</v>
      </c>
      <c r="BL52">
        <v>42</v>
      </c>
      <c r="BM52">
        <f t="shared" si="3"/>
        <v>82</v>
      </c>
      <c r="BN52" s="6">
        <f t="shared" si="4"/>
        <v>0.48780487804878048</v>
      </c>
      <c r="BO52">
        <v>70</v>
      </c>
      <c r="BP52">
        <v>-3</v>
      </c>
      <c r="BQ52">
        <v>43</v>
      </c>
      <c r="BR52">
        <f t="shared" si="5"/>
        <v>73</v>
      </c>
      <c r="BS52" s="6">
        <f t="shared" si="6"/>
        <v>0.41095890410958902</v>
      </c>
      <c r="BT52" t="s">
        <v>144</v>
      </c>
      <c r="BU52" t="s">
        <v>144</v>
      </c>
      <c r="BV52" t="s">
        <v>144</v>
      </c>
      <c r="BW52" t="e">
        <f t="shared" si="7"/>
        <v>#VALUE!</v>
      </c>
      <c r="BX52" s="6" t="e">
        <f t="shared" si="8"/>
        <v>#VALUE!</v>
      </c>
      <c r="BY52" t="s">
        <v>144</v>
      </c>
      <c r="BZ52" t="s">
        <v>144</v>
      </c>
      <c r="CA52" t="s">
        <v>144</v>
      </c>
      <c r="CB52" t="e">
        <f t="shared" si="9"/>
        <v>#VALUE!</v>
      </c>
      <c r="CC52" s="6" t="e">
        <f t="shared" si="10"/>
        <v>#VALUE!</v>
      </c>
      <c r="CD52" s="7">
        <f>AVERAGE(BM52,BR52)</f>
        <v>77.5</v>
      </c>
      <c r="CE52" s="8">
        <f>AVERAGE(BN52,BS52)</f>
        <v>0.44938189107918475</v>
      </c>
      <c r="CF52">
        <v>37.5</v>
      </c>
      <c r="CG52">
        <v>85</v>
      </c>
      <c r="CH52">
        <v>0.5</v>
      </c>
      <c r="CI52">
        <v>0</v>
      </c>
      <c r="CJ52">
        <v>0</v>
      </c>
      <c r="CK52">
        <v>62.5</v>
      </c>
      <c r="CL52">
        <v>0.5</v>
      </c>
      <c r="CM52">
        <v>0</v>
      </c>
      <c r="CN52">
        <v>17.5</v>
      </c>
      <c r="CO52">
        <v>37.5</v>
      </c>
      <c r="CP52">
        <v>0.5</v>
      </c>
      <c r="CQ52" s="66">
        <f t="shared" si="29"/>
        <v>0.55000000000000004</v>
      </c>
      <c r="CR52" s="66">
        <f t="shared" si="12"/>
        <v>0.625</v>
      </c>
      <c r="CS52" s="66">
        <f t="shared" si="13"/>
        <v>0.30612244897959184</v>
      </c>
      <c r="CT52" s="66">
        <f t="shared" si="14"/>
        <v>1</v>
      </c>
      <c r="CU52" s="66">
        <f t="shared" si="15"/>
        <v>0</v>
      </c>
      <c r="CV52" s="66">
        <f t="shared" si="16"/>
        <v>1</v>
      </c>
      <c r="CW52" s="66">
        <f t="shared" si="17"/>
        <v>6</v>
      </c>
    </row>
    <row r="53" spans="1:101" x14ac:dyDescent="0.3">
      <c r="A53" s="1" t="s">
        <v>10</v>
      </c>
      <c r="B53" s="1" t="s">
        <v>139</v>
      </c>
      <c r="C53" s="26">
        <v>34.450086730000002</v>
      </c>
      <c r="D53" s="26">
        <v>-82.135036959999994</v>
      </c>
      <c r="E53" s="9">
        <v>42923</v>
      </c>
      <c r="F53" s="1" t="s">
        <v>178</v>
      </c>
      <c r="G53">
        <v>90</v>
      </c>
      <c r="H53">
        <v>0</v>
      </c>
      <c r="I53">
        <v>0</v>
      </c>
      <c r="J53">
        <v>0</v>
      </c>
      <c r="K53">
        <v>0</v>
      </c>
      <c r="L53">
        <v>0</v>
      </c>
      <c r="M53" s="4">
        <f t="shared" si="22"/>
        <v>100</v>
      </c>
      <c r="N53" s="4">
        <f t="shared" si="22"/>
        <v>100</v>
      </c>
      <c r="O53" s="4">
        <f t="shared" si="22"/>
        <v>100</v>
      </c>
      <c r="P53" s="4">
        <f t="shared" si="22"/>
        <v>100</v>
      </c>
      <c r="Q53" s="4">
        <f t="shared" si="18"/>
        <v>100</v>
      </c>
      <c r="R53">
        <v>7</v>
      </c>
      <c r="S53">
        <v>9</v>
      </c>
      <c r="T53">
        <v>6</v>
      </c>
      <c r="U53">
        <v>1</v>
      </c>
      <c r="V53" t="s">
        <v>144</v>
      </c>
      <c r="W53" t="s">
        <v>144</v>
      </c>
      <c r="X53">
        <v>4</v>
      </c>
      <c r="Y53">
        <v>1</v>
      </c>
      <c r="Z53">
        <v>5</v>
      </c>
      <c r="AA53">
        <v>3</v>
      </c>
      <c r="AB53">
        <v>8</v>
      </c>
      <c r="AC53">
        <v>7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</v>
      </c>
      <c r="AO53">
        <v>1</v>
      </c>
      <c r="AP53">
        <v>0</v>
      </c>
      <c r="AQ53">
        <v>12</v>
      </c>
      <c r="AR53">
        <v>8</v>
      </c>
      <c r="AS53">
        <v>15</v>
      </c>
      <c r="AT53">
        <v>10</v>
      </c>
      <c r="AU53">
        <v>2</v>
      </c>
      <c r="AV53">
        <v>10</v>
      </c>
      <c r="AW53">
        <v>3</v>
      </c>
      <c r="AX53">
        <v>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1.75</v>
      </c>
      <c r="BF53">
        <v>2</v>
      </c>
      <c r="BG53">
        <v>2.5</v>
      </c>
      <c r="BH53">
        <v>1.75</v>
      </c>
      <c r="BI53">
        <f t="shared" si="2"/>
        <v>2</v>
      </c>
      <c r="BJ53">
        <v>90</v>
      </c>
      <c r="BK53">
        <v>-4</v>
      </c>
      <c r="BL53">
        <v>57</v>
      </c>
      <c r="BM53">
        <f t="shared" si="3"/>
        <v>94</v>
      </c>
      <c r="BN53" s="6">
        <f t="shared" si="4"/>
        <v>0.39361702127659576</v>
      </c>
      <c r="BO53">
        <v>82</v>
      </c>
      <c r="BP53">
        <v>0</v>
      </c>
      <c r="BQ53">
        <v>47</v>
      </c>
      <c r="BR53">
        <f t="shared" si="5"/>
        <v>82</v>
      </c>
      <c r="BS53" s="6">
        <f t="shared" si="6"/>
        <v>0.42682926829268292</v>
      </c>
      <c r="BT53">
        <v>76</v>
      </c>
      <c r="BU53">
        <v>2</v>
      </c>
      <c r="BV53">
        <v>48</v>
      </c>
      <c r="BW53">
        <f t="shared" si="7"/>
        <v>74</v>
      </c>
      <c r="BX53" s="6">
        <f t="shared" si="8"/>
        <v>0.35135135135135137</v>
      </c>
      <c r="BY53" t="s">
        <v>144</v>
      </c>
      <c r="BZ53" t="s">
        <v>144</v>
      </c>
      <c r="CA53" t="s">
        <v>144</v>
      </c>
      <c r="CB53" t="e">
        <f t="shared" si="9"/>
        <v>#VALUE!</v>
      </c>
      <c r="CC53" s="6" t="e">
        <f t="shared" si="10"/>
        <v>#VALUE!</v>
      </c>
      <c r="CD53" s="7">
        <f>AVERAGE(BM53,BR53,BW53)</f>
        <v>83.333333333333329</v>
      </c>
      <c r="CE53" s="8">
        <f>AVERAGE(BN53,BS53,BX53)</f>
        <v>0.39059921364021005</v>
      </c>
      <c r="CF53">
        <v>37.5</v>
      </c>
      <c r="CG53">
        <v>85</v>
      </c>
      <c r="CH53">
        <v>17.5</v>
      </c>
      <c r="CI53">
        <v>0</v>
      </c>
      <c r="CJ53">
        <v>0</v>
      </c>
      <c r="CK53">
        <v>0</v>
      </c>
      <c r="CL53">
        <v>3.5</v>
      </c>
      <c r="CM53">
        <v>0</v>
      </c>
      <c r="CN53">
        <v>7.5</v>
      </c>
      <c r="CO53">
        <v>1.5</v>
      </c>
      <c r="CP53">
        <v>62.5</v>
      </c>
      <c r="CQ53" s="66">
        <f t="shared" si="29"/>
        <v>0.09</v>
      </c>
      <c r="CR53" s="66">
        <f t="shared" si="12"/>
        <v>0</v>
      </c>
      <c r="CS53" s="66">
        <f t="shared" si="13"/>
        <v>0.30612244897959184</v>
      </c>
      <c r="CT53" s="66">
        <f t="shared" si="14"/>
        <v>1</v>
      </c>
      <c r="CU53" s="66">
        <f t="shared" si="15"/>
        <v>3</v>
      </c>
      <c r="CV53" s="66">
        <f t="shared" si="16"/>
        <v>12</v>
      </c>
      <c r="CW53" s="66">
        <f t="shared" si="17"/>
        <v>20</v>
      </c>
    </row>
    <row r="54" spans="1:101" x14ac:dyDescent="0.3">
      <c r="A54" s="1" t="s">
        <v>10</v>
      </c>
      <c r="B54" s="1" t="s">
        <v>140</v>
      </c>
      <c r="C54" t="s">
        <v>144</v>
      </c>
      <c r="D54" t="s">
        <v>144</v>
      </c>
      <c r="E54" s="9">
        <v>42923</v>
      </c>
      <c r="F54" s="1" t="s">
        <v>178</v>
      </c>
      <c r="G54">
        <v>100</v>
      </c>
      <c r="H54">
        <v>1</v>
      </c>
      <c r="I54">
        <v>0</v>
      </c>
      <c r="J54">
        <v>0</v>
      </c>
      <c r="K54">
        <v>12</v>
      </c>
      <c r="L54">
        <v>5</v>
      </c>
      <c r="M54" s="4">
        <f t="shared" si="22"/>
        <v>100</v>
      </c>
      <c r="N54" s="4">
        <f t="shared" si="22"/>
        <v>100</v>
      </c>
      <c r="O54" s="4">
        <f t="shared" si="22"/>
        <v>87.52</v>
      </c>
      <c r="P54" s="4">
        <f t="shared" si="22"/>
        <v>94.8</v>
      </c>
      <c r="Q54" s="4">
        <f t="shared" si="18"/>
        <v>95.58</v>
      </c>
      <c r="R54">
        <v>9</v>
      </c>
      <c r="S54">
        <v>8</v>
      </c>
      <c r="T54">
        <v>7</v>
      </c>
      <c r="U54">
        <v>1</v>
      </c>
      <c r="V54" t="s">
        <v>144</v>
      </c>
      <c r="W54" t="s">
        <v>144</v>
      </c>
      <c r="X54">
        <v>2</v>
      </c>
      <c r="Y54">
        <v>2</v>
      </c>
      <c r="Z54">
        <v>4</v>
      </c>
      <c r="AA54">
        <v>6</v>
      </c>
      <c r="AB54">
        <v>7</v>
      </c>
      <c r="AC54">
        <v>6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</v>
      </c>
      <c r="AP54">
        <v>0</v>
      </c>
      <c r="AQ54">
        <v>4</v>
      </c>
      <c r="AR54">
        <v>11</v>
      </c>
      <c r="AS54">
        <v>2</v>
      </c>
      <c r="AT54">
        <v>4</v>
      </c>
      <c r="AU54">
        <v>6</v>
      </c>
      <c r="AV54">
        <v>8</v>
      </c>
      <c r="AW54">
        <v>12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1.5</v>
      </c>
      <c r="BH54">
        <v>1.75</v>
      </c>
      <c r="BI54">
        <f t="shared" si="2"/>
        <v>1.3125</v>
      </c>
      <c r="BJ54">
        <v>75</v>
      </c>
      <c r="BK54">
        <v>-4</v>
      </c>
      <c r="BL54">
        <v>44</v>
      </c>
      <c r="BM54">
        <f t="shared" si="3"/>
        <v>79</v>
      </c>
      <c r="BN54" s="6">
        <f t="shared" si="4"/>
        <v>0.44303797468354428</v>
      </c>
      <c r="BO54">
        <v>58</v>
      </c>
      <c r="BP54">
        <v>-6</v>
      </c>
      <c r="BQ54">
        <v>29</v>
      </c>
      <c r="BR54">
        <f t="shared" si="5"/>
        <v>64</v>
      </c>
      <c r="BS54" s="6">
        <f t="shared" si="6"/>
        <v>0.546875</v>
      </c>
      <c r="BT54">
        <v>60</v>
      </c>
      <c r="BU54">
        <v>-6</v>
      </c>
      <c r="BV54">
        <v>35</v>
      </c>
      <c r="BW54">
        <f t="shared" si="7"/>
        <v>66</v>
      </c>
      <c r="BX54" s="6">
        <f t="shared" si="8"/>
        <v>0.46969696969696972</v>
      </c>
      <c r="BY54" t="s">
        <v>144</v>
      </c>
      <c r="BZ54" t="s">
        <v>144</v>
      </c>
      <c r="CA54" t="s">
        <v>144</v>
      </c>
      <c r="CB54" t="e">
        <f t="shared" si="9"/>
        <v>#VALUE!</v>
      </c>
      <c r="CC54" s="6" t="e">
        <f t="shared" si="10"/>
        <v>#VALUE!</v>
      </c>
      <c r="CD54" s="7">
        <f t="shared" ref="CD54:CE55" si="30">AVERAGE(BM54,BR54,BW54)</f>
        <v>69.666666666666671</v>
      </c>
      <c r="CE54" s="8">
        <f t="shared" si="30"/>
        <v>0.486536648126838</v>
      </c>
      <c r="CF54">
        <v>85</v>
      </c>
      <c r="CG54">
        <v>62.5</v>
      </c>
      <c r="CH54">
        <v>37.5</v>
      </c>
      <c r="CI54">
        <v>0</v>
      </c>
      <c r="CJ54">
        <v>0</v>
      </c>
      <c r="CK54">
        <v>0</v>
      </c>
      <c r="CL54">
        <v>0.5</v>
      </c>
      <c r="CM54">
        <v>0.5</v>
      </c>
      <c r="CN54">
        <v>3.5</v>
      </c>
      <c r="CO54">
        <v>17.5</v>
      </c>
      <c r="CP54">
        <v>37.5</v>
      </c>
      <c r="CQ54" s="66">
        <f t="shared" si="29"/>
        <v>0.21</v>
      </c>
      <c r="CR54" s="66">
        <f t="shared" si="12"/>
        <v>0</v>
      </c>
      <c r="CS54" s="66">
        <f t="shared" si="13"/>
        <v>0.57627118644067798</v>
      </c>
      <c r="CT54" s="66">
        <f t="shared" si="14"/>
        <v>1</v>
      </c>
      <c r="CU54" s="66">
        <f t="shared" si="15"/>
        <v>4</v>
      </c>
      <c r="CV54" s="66">
        <f t="shared" si="16"/>
        <v>10</v>
      </c>
      <c r="CW54" s="66">
        <f t="shared" si="17"/>
        <v>15</v>
      </c>
    </row>
    <row r="55" spans="1:101" x14ac:dyDescent="0.3">
      <c r="A55" s="1" t="s">
        <v>10</v>
      </c>
      <c r="B55" s="1" t="s">
        <v>141</v>
      </c>
      <c r="C55" t="s">
        <v>144</v>
      </c>
      <c r="D55" t="s">
        <v>144</v>
      </c>
      <c r="E55" s="9">
        <v>42923</v>
      </c>
      <c r="F55" s="1" t="s">
        <v>178</v>
      </c>
      <c r="G55">
        <v>90</v>
      </c>
      <c r="H55">
        <v>0</v>
      </c>
      <c r="I55">
        <v>0</v>
      </c>
      <c r="J55">
        <v>3</v>
      </c>
      <c r="K55">
        <v>7</v>
      </c>
      <c r="L55">
        <v>2</v>
      </c>
      <c r="M55" s="4">
        <f t="shared" si="22"/>
        <v>100</v>
      </c>
      <c r="N55" s="4">
        <f t="shared" si="22"/>
        <v>96.88</v>
      </c>
      <c r="O55" s="4">
        <f t="shared" si="22"/>
        <v>92.72</v>
      </c>
      <c r="P55" s="4">
        <f t="shared" si="22"/>
        <v>97.92</v>
      </c>
      <c r="Q55" s="4">
        <f t="shared" si="18"/>
        <v>96.88000000000001</v>
      </c>
      <c r="R55">
        <v>7</v>
      </c>
      <c r="S55">
        <v>8</v>
      </c>
      <c r="T55">
        <v>6</v>
      </c>
      <c r="U55">
        <v>1</v>
      </c>
      <c r="V55" t="s">
        <v>144</v>
      </c>
      <c r="W55" t="s">
        <v>144</v>
      </c>
      <c r="X55">
        <v>3</v>
      </c>
      <c r="Y55">
        <v>2</v>
      </c>
      <c r="Z55">
        <v>3</v>
      </c>
      <c r="AA55">
        <v>4</v>
      </c>
      <c r="AB55">
        <v>8</v>
      </c>
      <c r="AC55">
        <v>8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</v>
      </c>
      <c r="AO55">
        <v>3</v>
      </c>
      <c r="AP55">
        <v>1</v>
      </c>
      <c r="AQ55" t="s">
        <v>144</v>
      </c>
      <c r="AR55">
        <v>18</v>
      </c>
      <c r="AS55">
        <v>7</v>
      </c>
      <c r="AT55">
        <v>4</v>
      </c>
      <c r="AU55">
        <v>16</v>
      </c>
      <c r="AV55">
        <v>4</v>
      </c>
      <c r="AW55">
        <v>15</v>
      </c>
      <c r="AX55">
        <v>3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</v>
      </c>
      <c r="BF55">
        <v>1.5</v>
      </c>
      <c r="BG55">
        <v>1.75</v>
      </c>
      <c r="BH55">
        <v>1</v>
      </c>
      <c r="BI55">
        <f t="shared" si="2"/>
        <v>1.5625</v>
      </c>
      <c r="BJ55">
        <v>71</v>
      </c>
      <c r="BK55">
        <v>-4</v>
      </c>
      <c r="BL55">
        <v>37</v>
      </c>
      <c r="BM55">
        <f t="shared" si="3"/>
        <v>75</v>
      </c>
      <c r="BN55" s="6">
        <f t="shared" si="4"/>
        <v>0.50666666666666671</v>
      </c>
      <c r="BO55">
        <v>53</v>
      </c>
      <c r="BP55">
        <v>-10</v>
      </c>
      <c r="BQ55">
        <v>20</v>
      </c>
      <c r="BR55">
        <f t="shared" si="5"/>
        <v>63</v>
      </c>
      <c r="BS55" s="6">
        <f t="shared" si="6"/>
        <v>0.68253968253968256</v>
      </c>
      <c r="BT55">
        <v>65</v>
      </c>
      <c r="BU55">
        <v>-4</v>
      </c>
      <c r="BV55">
        <v>30</v>
      </c>
      <c r="BW55">
        <f t="shared" si="7"/>
        <v>69</v>
      </c>
      <c r="BX55" s="6">
        <f t="shared" si="8"/>
        <v>0.56521739130434778</v>
      </c>
      <c r="BY55" t="s">
        <v>144</v>
      </c>
      <c r="BZ55" t="s">
        <v>144</v>
      </c>
      <c r="CA55" t="s">
        <v>144</v>
      </c>
      <c r="CB55" t="e">
        <f t="shared" si="9"/>
        <v>#VALUE!</v>
      </c>
      <c r="CC55" s="6" t="e">
        <f t="shared" si="10"/>
        <v>#VALUE!</v>
      </c>
      <c r="CD55" s="7">
        <f t="shared" si="30"/>
        <v>69</v>
      </c>
      <c r="CE55" s="8">
        <f t="shared" si="30"/>
        <v>0.58480791350356565</v>
      </c>
      <c r="CF55">
        <v>37.5</v>
      </c>
      <c r="CG55">
        <v>62.5</v>
      </c>
      <c r="CH55">
        <v>17.5</v>
      </c>
      <c r="CI55">
        <v>0</v>
      </c>
      <c r="CJ55">
        <v>0</v>
      </c>
      <c r="CK55">
        <v>0</v>
      </c>
      <c r="CL55">
        <v>1.5</v>
      </c>
      <c r="CM55">
        <v>0.5</v>
      </c>
      <c r="CN55">
        <v>1.5</v>
      </c>
      <c r="CO55">
        <v>3.5</v>
      </c>
      <c r="CP55">
        <v>62.5</v>
      </c>
      <c r="CQ55" s="66">
        <f t="shared" si="29"/>
        <v>0.05</v>
      </c>
      <c r="CR55" s="66">
        <f t="shared" si="12"/>
        <v>0</v>
      </c>
      <c r="CS55" s="66">
        <f t="shared" si="13"/>
        <v>0.375</v>
      </c>
      <c r="CT55" s="66">
        <f t="shared" si="14"/>
        <v>1</v>
      </c>
      <c r="CU55" s="66">
        <f t="shared" si="15"/>
        <v>6</v>
      </c>
      <c r="CV55" s="66">
        <f t="shared" si="16"/>
        <v>20</v>
      </c>
    </row>
    <row r="56" spans="1:101" x14ac:dyDescent="0.3">
      <c r="A56" s="1" t="s">
        <v>10</v>
      </c>
      <c r="B56" s="1" t="s">
        <v>142</v>
      </c>
      <c r="C56" t="s">
        <v>144</v>
      </c>
      <c r="D56" t="s">
        <v>144</v>
      </c>
      <c r="E56" s="9">
        <v>42923</v>
      </c>
      <c r="F56" s="1" t="s">
        <v>178</v>
      </c>
      <c r="G56">
        <v>150</v>
      </c>
      <c r="H56">
        <v>0</v>
      </c>
      <c r="I56">
        <v>0</v>
      </c>
      <c r="J56">
        <v>0</v>
      </c>
      <c r="K56">
        <v>0</v>
      </c>
      <c r="L56">
        <v>2</v>
      </c>
      <c r="M56" s="4">
        <f t="shared" si="22"/>
        <v>100</v>
      </c>
      <c r="N56" s="4">
        <f t="shared" si="22"/>
        <v>100</v>
      </c>
      <c r="O56" s="4">
        <f t="shared" si="22"/>
        <v>100</v>
      </c>
      <c r="P56" s="4">
        <f t="shared" si="22"/>
        <v>97.92</v>
      </c>
      <c r="Q56" s="4">
        <f t="shared" si="18"/>
        <v>99.48</v>
      </c>
      <c r="R56">
        <v>9</v>
      </c>
      <c r="S56">
        <v>8</v>
      </c>
      <c r="T56">
        <v>3</v>
      </c>
      <c r="U56">
        <v>1</v>
      </c>
      <c r="V56" t="s">
        <v>144</v>
      </c>
      <c r="W56" t="s">
        <v>144</v>
      </c>
      <c r="X56">
        <v>5</v>
      </c>
      <c r="Y56">
        <v>2</v>
      </c>
      <c r="Z56">
        <v>4</v>
      </c>
      <c r="AA56">
        <v>7</v>
      </c>
      <c r="AB56">
        <v>7</v>
      </c>
      <c r="AC56">
        <v>11</v>
      </c>
      <c r="AD56">
        <v>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2</v>
      </c>
      <c r="AO56">
        <v>1</v>
      </c>
      <c r="AP56">
        <v>1</v>
      </c>
      <c r="AQ56">
        <v>13</v>
      </c>
      <c r="AR56">
        <v>5</v>
      </c>
      <c r="AS56">
        <v>8</v>
      </c>
      <c r="AT56">
        <v>2</v>
      </c>
      <c r="AU56">
        <v>3</v>
      </c>
      <c r="AV56">
        <v>3</v>
      </c>
      <c r="AW56">
        <v>15</v>
      </c>
      <c r="AX56">
        <v>7</v>
      </c>
      <c r="AY56">
        <v>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</v>
      </c>
      <c r="BF56">
        <v>2</v>
      </c>
      <c r="BG56">
        <v>3</v>
      </c>
      <c r="BH56">
        <v>3.25</v>
      </c>
      <c r="BI56">
        <f t="shared" si="2"/>
        <v>2.5625</v>
      </c>
      <c r="BJ56">
        <v>67</v>
      </c>
      <c r="BK56">
        <v>-4</v>
      </c>
      <c r="BL56">
        <v>37</v>
      </c>
      <c r="BM56">
        <f t="shared" si="3"/>
        <v>71</v>
      </c>
      <c r="BN56" s="6">
        <f t="shared" si="4"/>
        <v>0.47887323943661969</v>
      </c>
      <c r="BO56">
        <v>86</v>
      </c>
      <c r="BP56">
        <v>5</v>
      </c>
      <c r="BQ56">
        <v>54</v>
      </c>
      <c r="BR56">
        <f t="shared" si="5"/>
        <v>81</v>
      </c>
      <c r="BS56" s="6">
        <f t="shared" si="6"/>
        <v>0.33333333333333331</v>
      </c>
      <c r="BT56" t="s">
        <v>144</v>
      </c>
      <c r="BU56" t="s">
        <v>144</v>
      </c>
      <c r="BV56" t="s">
        <v>144</v>
      </c>
      <c r="BW56" t="e">
        <f t="shared" si="7"/>
        <v>#VALUE!</v>
      </c>
      <c r="BX56" s="6" t="e">
        <f t="shared" si="8"/>
        <v>#VALUE!</v>
      </c>
      <c r="BY56" t="s">
        <v>144</v>
      </c>
      <c r="BZ56" t="s">
        <v>144</v>
      </c>
      <c r="CA56" t="s">
        <v>144</v>
      </c>
      <c r="CB56" t="e">
        <f t="shared" si="9"/>
        <v>#VALUE!</v>
      </c>
      <c r="CC56" s="6" t="e">
        <f t="shared" si="10"/>
        <v>#VALUE!</v>
      </c>
      <c r="CD56" s="7">
        <f>AVERAGE(BM56,BR56)</f>
        <v>76</v>
      </c>
      <c r="CE56" s="8">
        <f>AVERAGE(BN56,BS56)</f>
        <v>0.4061032863849765</v>
      </c>
      <c r="CF56">
        <v>85</v>
      </c>
      <c r="CG56">
        <v>62.5</v>
      </c>
      <c r="CH56">
        <v>1.5</v>
      </c>
      <c r="CI56">
        <v>0</v>
      </c>
      <c r="CJ56">
        <v>0</v>
      </c>
      <c r="CK56">
        <v>0</v>
      </c>
      <c r="CL56">
        <v>7.5</v>
      </c>
      <c r="CM56">
        <v>0.5</v>
      </c>
      <c r="CN56">
        <v>3.5</v>
      </c>
      <c r="CO56">
        <v>37.5</v>
      </c>
      <c r="CP56">
        <v>37.5</v>
      </c>
      <c r="CQ56" s="66">
        <f t="shared" si="29"/>
        <v>0.41</v>
      </c>
      <c r="CR56" s="66">
        <f t="shared" si="12"/>
        <v>0</v>
      </c>
      <c r="CS56" s="66">
        <f t="shared" si="13"/>
        <v>0.57627118644067798</v>
      </c>
      <c r="CT56" s="66">
        <f t="shared" si="14"/>
        <v>1</v>
      </c>
      <c r="CU56" s="66">
        <f t="shared" si="15"/>
        <v>5</v>
      </c>
      <c r="CV56" s="66">
        <f t="shared" si="16"/>
        <v>5</v>
      </c>
      <c r="CW56" s="66">
        <f t="shared" si="17"/>
        <v>18</v>
      </c>
    </row>
    <row r="57" spans="1:101" x14ac:dyDescent="0.3">
      <c r="A57" s="1" t="s">
        <v>10</v>
      </c>
      <c r="B57" s="1" t="s">
        <v>143</v>
      </c>
      <c r="C57" t="s">
        <v>144</v>
      </c>
      <c r="D57" t="s">
        <v>144</v>
      </c>
      <c r="E57" s="9">
        <v>42923</v>
      </c>
      <c r="F57" s="1" t="s">
        <v>178</v>
      </c>
      <c r="G57">
        <v>120</v>
      </c>
      <c r="H57">
        <v>0</v>
      </c>
      <c r="I57">
        <v>0</v>
      </c>
      <c r="J57">
        <v>0</v>
      </c>
      <c r="K57">
        <v>0</v>
      </c>
      <c r="L57">
        <v>0</v>
      </c>
      <c r="M57" s="4">
        <f t="shared" si="22"/>
        <v>100</v>
      </c>
      <c r="N57" s="4">
        <f t="shared" si="22"/>
        <v>100</v>
      </c>
      <c r="O57" s="4">
        <f t="shared" si="22"/>
        <v>100</v>
      </c>
      <c r="P57" s="4">
        <f t="shared" si="22"/>
        <v>100</v>
      </c>
      <c r="Q57" s="4">
        <f t="shared" si="18"/>
        <v>100</v>
      </c>
      <c r="R57">
        <v>8</v>
      </c>
      <c r="S57">
        <v>8</v>
      </c>
      <c r="T57">
        <v>7</v>
      </c>
      <c r="U57">
        <v>1</v>
      </c>
      <c r="V57" t="s">
        <v>144</v>
      </c>
      <c r="W57" t="s">
        <v>144</v>
      </c>
      <c r="X57">
        <v>3</v>
      </c>
      <c r="Y57">
        <v>2</v>
      </c>
      <c r="Z57">
        <v>5</v>
      </c>
      <c r="AA57">
        <v>6</v>
      </c>
      <c r="AB57">
        <v>7</v>
      </c>
      <c r="AC57">
        <v>8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3</v>
      </c>
      <c r="AO57">
        <v>2</v>
      </c>
      <c r="AP57">
        <v>0</v>
      </c>
      <c r="AQ57">
        <v>16</v>
      </c>
      <c r="AR57">
        <v>10</v>
      </c>
      <c r="AS57">
        <v>4</v>
      </c>
      <c r="AT57">
        <v>9</v>
      </c>
      <c r="AU57">
        <v>5</v>
      </c>
      <c r="AV57">
        <v>4</v>
      </c>
      <c r="AW57">
        <v>9</v>
      </c>
      <c r="AX57">
        <v>4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1.25</v>
      </c>
      <c r="BG57">
        <v>1.25</v>
      </c>
      <c r="BH57">
        <v>2</v>
      </c>
      <c r="BI57">
        <f t="shared" si="2"/>
        <v>1.375</v>
      </c>
      <c r="BJ57">
        <v>53</v>
      </c>
      <c r="BK57">
        <v>-9</v>
      </c>
      <c r="BL57">
        <v>26</v>
      </c>
      <c r="BM57">
        <f t="shared" si="3"/>
        <v>62</v>
      </c>
      <c r="BN57" s="6">
        <f t="shared" si="4"/>
        <v>0.58064516129032262</v>
      </c>
      <c r="BO57">
        <v>84</v>
      </c>
      <c r="BP57">
        <v>-5</v>
      </c>
      <c r="BQ57">
        <v>44</v>
      </c>
      <c r="BR57">
        <f t="shared" si="5"/>
        <v>89</v>
      </c>
      <c r="BS57" s="6">
        <f t="shared" si="6"/>
        <v>0.5056179775280899</v>
      </c>
      <c r="BT57" t="s">
        <v>144</v>
      </c>
      <c r="BU57" t="s">
        <v>144</v>
      </c>
      <c r="BV57" t="s">
        <v>144</v>
      </c>
      <c r="BW57" t="e">
        <f t="shared" si="7"/>
        <v>#VALUE!</v>
      </c>
      <c r="BX57" s="6" t="e">
        <f t="shared" si="8"/>
        <v>#VALUE!</v>
      </c>
      <c r="BY57" t="s">
        <v>144</v>
      </c>
      <c r="BZ57" t="s">
        <v>144</v>
      </c>
      <c r="CA57" t="s">
        <v>144</v>
      </c>
      <c r="CB57" t="e">
        <f t="shared" si="9"/>
        <v>#VALUE!</v>
      </c>
      <c r="CC57" s="6" t="e">
        <f t="shared" si="10"/>
        <v>#VALUE!</v>
      </c>
      <c r="CD57" s="7">
        <f>AVERAGE(BM57,BR57)</f>
        <v>75.5</v>
      </c>
      <c r="CE57" s="8">
        <f>AVERAGE(BN57,BS57)</f>
        <v>0.54313156940920626</v>
      </c>
      <c r="CF57">
        <v>62.5</v>
      </c>
      <c r="CG57">
        <v>62.5</v>
      </c>
      <c r="CH57">
        <v>37.5</v>
      </c>
      <c r="CI57">
        <v>0</v>
      </c>
      <c r="CJ57">
        <v>0</v>
      </c>
      <c r="CK57">
        <v>0</v>
      </c>
      <c r="CL57">
        <v>1.5</v>
      </c>
      <c r="CM57">
        <v>0.5</v>
      </c>
      <c r="CN57">
        <v>7.5</v>
      </c>
      <c r="CO57">
        <v>17.5</v>
      </c>
      <c r="CP57">
        <v>37.5</v>
      </c>
      <c r="CQ57" s="66">
        <f t="shared" si="29"/>
        <v>0.25</v>
      </c>
      <c r="CR57" s="66">
        <f t="shared" si="12"/>
        <v>0</v>
      </c>
      <c r="CS57" s="66">
        <f t="shared" si="13"/>
        <v>0.5</v>
      </c>
      <c r="CT57" s="66">
        <f t="shared" si="14"/>
        <v>1</v>
      </c>
      <c r="CU57" s="66">
        <f t="shared" si="15"/>
        <v>6</v>
      </c>
      <c r="CV57" s="66">
        <f t="shared" si="16"/>
        <v>14</v>
      </c>
      <c r="CW57" s="66">
        <f t="shared" si="17"/>
        <v>26</v>
      </c>
    </row>
    <row r="58" spans="1:101" x14ac:dyDescent="0.3">
      <c r="A58" s="1" t="s">
        <v>11</v>
      </c>
      <c r="B58" s="1" t="s">
        <v>139</v>
      </c>
      <c r="C58" s="27">
        <v>34.451981289999999</v>
      </c>
      <c r="D58" s="27">
        <v>-82.143913400000002</v>
      </c>
      <c r="E58" s="9">
        <v>42923</v>
      </c>
      <c r="F58" s="1" t="s">
        <v>178</v>
      </c>
      <c r="G58">
        <v>100</v>
      </c>
      <c r="H58">
        <v>0</v>
      </c>
      <c r="I58">
        <v>23</v>
      </c>
      <c r="J58">
        <v>11</v>
      </c>
      <c r="K58">
        <v>2</v>
      </c>
      <c r="L58">
        <v>0</v>
      </c>
      <c r="M58" s="4">
        <f t="shared" si="22"/>
        <v>76.08</v>
      </c>
      <c r="N58" s="4">
        <f t="shared" si="22"/>
        <v>88.56</v>
      </c>
      <c r="O58" s="4">
        <f t="shared" si="22"/>
        <v>97.92</v>
      </c>
      <c r="P58" s="4">
        <f t="shared" si="22"/>
        <v>100</v>
      </c>
      <c r="Q58" s="4">
        <f t="shared" si="18"/>
        <v>90.64</v>
      </c>
      <c r="R58">
        <v>9</v>
      </c>
      <c r="S58">
        <v>7</v>
      </c>
      <c r="T58">
        <v>7</v>
      </c>
      <c r="U58">
        <v>1</v>
      </c>
      <c r="V58" t="s">
        <v>144</v>
      </c>
      <c r="W58" t="s">
        <v>144</v>
      </c>
      <c r="X58">
        <v>6</v>
      </c>
      <c r="Y58">
        <v>1</v>
      </c>
      <c r="Z58">
        <v>2</v>
      </c>
      <c r="AA58">
        <v>1</v>
      </c>
      <c r="AB58">
        <v>7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</v>
      </c>
      <c r="AP58">
        <v>0</v>
      </c>
      <c r="AQ58">
        <v>19</v>
      </c>
      <c r="AR58">
        <v>14</v>
      </c>
      <c r="AS58">
        <v>12</v>
      </c>
      <c r="AT58">
        <v>11</v>
      </c>
      <c r="AU58">
        <v>3</v>
      </c>
      <c r="AV58">
        <v>10</v>
      </c>
      <c r="AW58">
        <v>7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6</v>
      </c>
      <c r="BF58">
        <v>3</v>
      </c>
      <c r="BG58">
        <v>2.25</v>
      </c>
      <c r="BH58">
        <v>2.5</v>
      </c>
      <c r="BI58">
        <f t="shared" si="2"/>
        <v>3.4375</v>
      </c>
      <c r="BJ58">
        <v>72</v>
      </c>
      <c r="BK58">
        <v>-7</v>
      </c>
      <c r="BL58">
        <v>43</v>
      </c>
      <c r="BM58">
        <f t="shared" si="3"/>
        <v>79</v>
      </c>
      <c r="BN58" s="6">
        <f t="shared" si="4"/>
        <v>0.45569620253164556</v>
      </c>
      <c r="BO58">
        <v>70</v>
      </c>
      <c r="BP58">
        <v>-4</v>
      </c>
      <c r="BQ58">
        <v>30</v>
      </c>
      <c r="BR58">
        <f t="shared" si="5"/>
        <v>74</v>
      </c>
      <c r="BS58" s="6">
        <f t="shared" si="6"/>
        <v>0.59459459459459463</v>
      </c>
      <c r="BT58">
        <v>64</v>
      </c>
      <c r="BU58">
        <v>-6</v>
      </c>
      <c r="BV58">
        <v>19</v>
      </c>
      <c r="BW58">
        <f t="shared" si="7"/>
        <v>70</v>
      </c>
      <c r="BX58" s="6">
        <f t="shared" si="8"/>
        <v>0.72857142857142854</v>
      </c>
      <c r="BY58" t="s">
        <v>144</v>
      </c>
      <c r="BZ58" t="s">
        <v>144</v>
      </c>
      <c r="CA58" t="s">
        <v>144</v>
      </c>
      <c r="CB58" t="e">
        <f t="shared" si="9"/>
        <v>#VALUE!</v>
      </c>
      <c r="CC58" s="6" t="e">
        <f t="shared" si="10"/>
        <v>#VALUE!</v>
      </c>
      <c r="CD58" s="7">
        <f>AVERAGE(BM58,BR58,BW58)</f>
        <v>74.333333333333329</v>
      </c>
      <c r="CE58" s="8">
        <f>AVERAGE(BN58,BS58,BX58)</f>
        <v>0.59295407523255628</v>
      </c>
      <c r="CF58">
        <v>85</v>
      </c>
      <c r="CG58">
        <v>37.5</v>
      </c>
      <c r="CH58">
        <v>37.5</v>
      </c>
      <c r="CI58">
        <v>0</v>
      </c>
      <c r="CJ58">
        <v>0</v>
      </c>
      <c r="CK58">
        <v>0</v>
      </c>
      <c r="CL58">
        <v>17.5</v>
      </c>
      <c r="CM58">
        <v>0</v>
      </c>
      <c r="CN58">
        <v>0.5</v>
      </c>
      <c r="CO58">
        <v>0</v>
      </c>
      <c r="CP58">
        <v>37.5</v>
      </c>
      <c r="CQ58" s="66">
        <f t="shared" si="29"/>
        <v>5.0000000000000001E-3</v>
      </c>
      <c r="CR58" s="66">
        <f t="shared" si="12"/>
        <v>0</v>
      </c>
      <c r="CS58" s="66">
        <f t="shared" si="13"/>
        <v>0.69387755102040816</v>
      </c>
      <c r="CT58" s="66">
        <f t="shared" si="14"/>
        <v>1</v>
      </c>
      <c r="CU58" s="66">
        <f t="shared" si="15"/>
        <v>2</v>
      </c>
      <c r="CV58" s="66">
        <f t="shared" si="16"/>
        <v>14</v>
      </c>
      <c r="CW58" s="66">
        <f t="shared" si="17"/>
        <v>33</v>
      </c>
    </row>
    <row r="59" spans="1:101" x14ac:dyDescent="0.3">
      <c r="A59" s="1" t="s">
        <v>11</v>
      </c>
      <c r="B59" s="1" t="s">
        <v>140</v>
      </c>
      <c r="C59" t="s">
        <v>144</v>
      </c>
      <c r="D59" t="s">
        <v>144</v>
      </c>
      <c r="E59" s="9">
        <v>42923</v>
      </c>
      <c r="F59" s="1" t="s">
        <v>178</v>
      </c>
      <c r="G59">
        <v>120</v>
      </c>
      <c r="H59">
        <v>0</v>
      </c>
      <c r="I59">
        <v>0</v>
      </c>
      <c r="J59">
        <v>0</v>
      </c>
      <c r="K59">
        <v>0</v>
      </c>
      <c r="L59">
        <v>0</v>
      </c>
      <c r="M59" s="4">
        <f t="shared" si="22"/>
        <v>100</v>
      </c>
      <c r="N59" s="4">
        <f t="shared" si="22"/>
        <v>100</v>
      </c>
      <c r="O59" s="4">
        <f t="shared" si="22"/>
        <v>100</v>
      </c>
      <c r="P59" s="4">
        <f t="shared" si="22"/>
        <v>100</v>
      </c>
      <c r="Q59" s="4">
        <f t="shared" si="18"/>
        <v>100</v>
      </c>
      <c r="R59">
        <v>9</v>
      </c>
      <c r="S59">
        <v>8</v>
      </c>
      <c r="T59">
        <v>3</v>
      </c>
      <c r="U59">
        <v>1</v>
      </c>
      <c r="V59" t="s">
        <v>144</v>
      </c>
      <c r="W59" t="s">
        <v>144</v>
      </c>
      <c r="X59">
        <v>6</v>
      </c>
      <c r="Y59">
        <v>1</v>
      </c>
      <c r="Z59">
        <v>3</v>
      </c>
      <c r="AA59">
        <v>1</v>
      </c>
      <c r="AB59">
        <v>7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3</v>
      </c>
      <c r="AO59">
        <v>2</v>
      </c>
      <c r="AP59">
        <v>0</v>
      </c>
      <c r="AQ59">
        <v>11</v>
      </c>
      <c r="AR59">
        <v>4</v>
      </c>
      <c r="AS59">
        <v>2</v>
      </c>
      <c r="AT59">
        <v>2</v>
      </c>
      <c r="AU59">
        <v>5</v>
      </c>
      <c r="AV59">
        <v>7</v>
      </c>
      <c r="AW59">
        <v>9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4.5</v>
      </c>
      <c r="BF59">
        <v>7.5</v>
      </c>
      <c r="BG59">
        <v>4</v>
      </c>
      <c r="BH59">
        <v>4</v>
      </c>
      <c r="BI59">
        <f t="shared" si="2"/>
        <v>5</v>
      </c>
      <c r="BJ59">
        <v>80</v>
      </c>
      <c r="BK59">
        <v>5</v>
      </c>
      <c r="BL59">
        <v>55</v>
      </c>
      <c r="BM59">
        <f t="shared" si="3"/>
        <v>75</v>
      </c>
      <c r="BN59" s="6">
        <f t="shared" si="4"/>
        <v>0.26666666666666666</v>
      </c>
      <c r="BO59">
        <v>84</v>
      </c>
      <c r="BP59">
        <v>2</v>
      </c>
      <c r="BQ59">
        <v>45</v>
      </c>
      <c r="BR59">
        <f t="shared" si="5"/>
        <v>82</v>
      </c>
      <c r="BS59" s="6">
        <f t="shared" si="6"/>
        <v>0.45121951219512196</v>
      </c>
      <c r="BT59">
        <v>80</v>
      </c>
      <c r="BU59">
        <v>-4</v>
      </c>
      <c r="BV59">
        <v>40</v>
      </c>
      <c r="BW59">
        <f t="shared" si="7"/>
        <v>84</v>
      </c>
      <c r="BX59" s="6">
        <f t="shared" si="8"/>
        <v>0.52380952380952384</v>
      </c>
      <c r="BY59" t="s">
        <v>144</v>
      </c>
      <c r="BZ59" t="s">
        <v>144</v>
      </c>
      <c r="CA59" t="s">
        <v>144</v>
      </c>
      <c r="CB59" t="e">
        <f t="shared" si="9"/>
        <v>#VALUE!</v>
      </c>
      <c r="CC59" s="6" t="e">
        <f t="shared" si="10"/>
        <v>#VALUE!</v>
      </c>
      <c r="CD59" s="7">
        <f t="shared" ref="CD59:CE62" si="31">AVERAGE(BM59,BR59,BW59)</f>
        <v>80.333333333333329</v>
      </c>
      <c r="CE59" s="8">
        <f t="shared" si="31"/>
        <v>0.41389856755710414</v>
      </c>
      <c r="CF59">
        <v>85</v>
      </c>
      <c r="CG59">
        <v>62.5</v>
      </c>
      <c r="CH59">
        <v>1.5</v>
      </c>
      <c r="CI59">
        <v>0</v>
      </c>
      <c r="CJ59">
        <v>0</v>
      </c>
      <c r="CK59">
        <v>0</v>
      </c>
      <c r="CL59">
        <v>17.5</v>
      </c>
      <c r="CM59">
        <v>0</v>
      </c>
      <c r="CN59">
        <v>1.5</v>
      </c>
      <c r="CO59">
        <v>0</v>
      </c>
      <c r="CP59">
        <v>37.5</v>
      </c>
      <c r="CQ59" s="66">
        <f t="shared" si="29"/>
        <v>1.4999999999999999E-2</v>
      </c>
      <c r="CR59" s="66">
        <f t="shared" si="12"/>
        <v>0</v>
      </c>
      <c r="CS59" s="66">
        <f t="shared" si="13"/>
        <v>0.57627118644067798</v>
      </c>
      <c r="CT59" s="66">
        <f t="shared" si="14"/>
        <v>1</v>
      </c>
      <c r="CU59" s="66">
        <f t="shared" si="15"/>
        <v>5</v>
      </c>
      <c r="CV59" s="66">
        <f t="shared" si="16"/>
        <v>7</v>
      </c>
      <c r="CW59" s="66">
        <f t="shared" si="17"/>
        <v>15</v>
      </c>
    </row>
    <row r="60" spans="1:101" x14ac:dyDescent="0.3">
      <c r="A60" s="1" t="s">
        <v>11</v>
      </c>
      <c r="B60" s="1" t="s">
        <v>141</v>
      </c>
      <c r="C60" t="s">
        <v>144</v>
      </c>
      <c r="D60" t="s">
        <v>144</v>
      </c>
      <c r="E60" s="9">
        <v>42923</v>
      </c>
      <c r="F60" s="1" t="s">
        <v>178</v>
      </c>
      <c r="G60">
        <v>90</v>
      </c>
      <c r="H60">
        <v>1</v>
      </c>
      <c r="I60">
        <v>0</v>
      </c>
      <c r="J60">
        <v>0</v>
      </c>
      <c r="K60">
        <v>0</v>
      </c>
      <c r="L60">
        <v>0</v>
      </c>
      <c r="M60" s="4">
        <f t="shared" si="22"/>
        <v>100</v>
      </c>
      <c r="N60" s="4">
        <f t="shared" si="22"/>
        <v>100</v>
      </c>
      <c r="O60" s="4">
        <f t="shared" si="22"/>
        <v>100</v>
      </c>
      <c r="P60" s="4">
        <f t="shared" si="22"/>
        <v>100</v>
      </c>
      <c r="Q60" s="4">
        <f t="shared" si="18"/>
        <v>100</v>
      </c>
      <c r="R60">
        <v>9</v>
      </c>
      <c r="S60">
        <v>8</v>
      </c>
      <c r="T60">
        <v>6</v>
      </c>
      <c r="U60">
        <v>1</v>
      </c>
      <c r="V60" t="s">
        <v>144</v>
      </c>
      <c r="W60" t="s">
        <v>144</v>
      </c>
      <c r="X60">
        <v>6</v>
      </c>
      <c r="Y60">
        <v>1</v>
      </c>
      <c r="Z60">
        <v>2</v>
      </c>
      <c r="AA60">
        <v>2</v>
      </c>
      <c r="AB60">
        <v>6</v>
      </c>
      <c r="AC60">
        <v>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2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2</v>
      </c>
      <c r="AP60">
        <v>0</v>
      </c>
      <c r="AQ60">
        <v>11</v>
      </c>
      <c r="AR60">
        <v>6</v>
      </c>
      <c r="AS60">
        <v>9</v>
      </c>
      <c r="AT60">
        <v>8</v>
      </c>
      <c r="AU60">
        <v>2</v>
      </c>
      <c r="AV60">
        <v>7</v>
      </c>
      <c r="AW60">
        <v>13</v>
      </c>
      <c r="AX60">
        <v>4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4.25</v>
      </c>
      <c r="BF60">
        <v>4</v>
      </c>
      <c r="BG60">
        <v>1.75</v>
      </c>
      <c r="BH60">
        <v>2.75</v>
      </c>
      <c r="BI60">
        <f t="shared" si="2"/>
        <v>3.1875</v>
      </c>
      <c r="BJ60">
        <v>70</v>
      </c>
      <c r="BK60">
        <v>-2</v>
      </c>
      <c r="BL60">
        <v>34</v>
      </c>
      <c r="BM60">
        <f t="shared" si="3"/>
        <v>72</v>
      </c>
      <c r="BN60" s="6">
        <f t="shared" si="4"/>
        <v>0.52777777777777779</v>
      </c>
      <c r="BO60">
        <v>90</v>
      </c>
      <c r="BP60">
        <v>-10</v>
      </c>
      <c r="BQ60">
        <v>47</v>
      </c>
      <c r="BR60">
        <f t="shared" si="5"/>
        <v>100</v>
      </c>
      <c r="BS60" s="6">
        <f t="shared" si="6"/>
        <v>0.53</v>
      </c>
      <c r="BT60">
        <v>62</v>
      </c>
      <c r="BU60">
        <v>-6</v>
      </c>
      <c r="BV60">
        <v>30</v>
      </c>
      <c r="BW60">
        <f t="shared" si="7"/>
        <v>68</v>
      </c>
      <c r="BX60" s="6">
        <f t="shared" si="8"/>
        <v>0.55882352941176472</v>
      </c>
      <c r="BY60" t="s">
        <v>144</v>
      </c>
      <c r="BZ60" t="s">
        <v>144</v>
      </c>
      <c r="CA60" t="s">
        <v>144</v>
      </c>
      <c r="CB60" t="e">
        <f t="shared" si="9"/>
        <v>#VALUE!</v>
      </c>
      <c r="CC60" s="6" t="e">
        <f t="shared" si="10"/>
        <v>#VALUE!</v>
      </c>
      <c r="CD60" s="7">
        <f t="shared" si="31"/>
        <v>80</v>
      </c>
      <c r="CE60" s="8">
        <f t="shared" si="31"/>
        <v>0.53886710239651425</v>
      </c>
      <c r="CF60">
        <v>85</v>
      </c>
      <c r="CG60">
        <v>62.5</v>
      </c>
      <c r="CH60">
        <v>17.5</v>
      </c>
      <c r="CI60">
        <v>0</v>
      </c>
      <c r="CJ60">
        <v>0</v>
      </c>
      <c r="CK60">
        <v>0</v>
      </c>
      <c r="CL60">
        <v>17.5</v>
      </c>
      <c r="CM60">
        <v>0</v>
      </c>
      <c r="CN60">
        <v>0.5</v>
      </c>
      <c r="CO60">
        <v>0.5</v>
      </c>
      <c r="CP60">
        <v>17.5</v>
      </c>
      <c r="CQ60" s="66">
        <f t="shared" si="29"/>
        <v>0.01</v>
      </c>
      <c r="CR60" s="66">
        <f t="shared" si="12"/>
        <v>0</v>
      </c>
      <c r="CS60" s="66">
        <f t="shared" si="13"/>
        <v>0.57627118644067798</v>
      </c>
      <c r="CT60" s="66">
        <f t="shared" si="14"/>
        <v>1</v>
      </c>
      <c r="CU60" s="66">
        <f t="shared" si="15"/>
        <v>4</v>
      </c>
      <c r="CV60" s="66">
        <f t="shared" si="16"/>
        <v>10</v>
      </c>
      <c r="CW60" s="66">
        <f t="shared" si="17"/>
        <v>17</v>
      </c>
    </row>
    <row r="61" spans="1:101" x14ac:dyDescent="0.3">
      <c r="A61" s="1" t="s">
        <v>11</v>
      </c>
      <c r="B61" s="1" t="s">
        <v>142</v>
      </c>
      <c r="C61" t="s">
        <v>144</v>
      </c>
      <c r="D61" t="s">
        <v>144</v>
      </c>
      <c r="E61" s="9">
        <v>42923</v>
      </c>
      <c r="F61" s="1" t="s">
        <v>178</v>
      </c>
      <c r="G61">
        <v>90</v>
      </c>
      <c r="H61">
        <v>0</v>
      </c>
      <c r="I61">
        <v>0</v>
      </c>
      <c r="J61">
        <v>0</v>
      </c>
      <c r="K61">
        <v>3</v>
      </c>
      <c r="L61">
        <v>20</v>
      </c>
      <c r="M61" s="4">
        <f t="shared" si="22"/>
        <v>100</v>
      </c>
      <c r="N61" s="4">
        <f t="shared" si="22"/>
        <v>100</v>
      </c>
      <c r="O61" s="4">
        <f t="shared" si="22"/>
        <v>96.88</v>
      </c>
      <c r="P61" s="4">
        <f t="shared" si="22"/>
        <v>79.2</v>
      </c>
      <c r="Q61" s="4">
        <f t="shared" si="18"/>
        <v>94.02</v>
      </c>
      <c r="R61">
        <v>6</v>
      </c>
      <c r="S61">
        <v>9</v>
      </c>
      <c r="T61">
        <v>6</v>
      </c>
      <c r="U61">
        <v>1</v>
      </c>
      <c r="V61" t="s">
        <v>144</v>
      </c>
      <c r="W61" t="s">
        <v>144</v>
      </c>
      <c r="X61">
        <v>6</v>
      </c>
      <c r="Y61">
        <v>3</v>
      </c>
      <c r="Z61">
        <v>2</v>
      </c>
      <c r="AA61">
        <v>2</v>
      </c>
      <c r="AB61">
        <v>7</v>
      </c>
      <c r="AC61">
        <v>10</v>
      </c>
      <c r="AD61">
        <v>4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</v>
      </c>
      <c r="AO61">
        <v>2</v>
      </c>
      <c r="AP61">
        <v>0</v>
      </c>
      <c r="AQ61">
        <v>26</v>
      </c>
      <c r="AR61">
        <v>9</v>
      </c>
      <c r="AS61">
        <v>6</v>
      </c>
      <c r="AT61">
        <v>2</v>
      </c>
      <c r="AU61">
        <v>3</v>
      </c>
      <c r="AV61">
        <v>6</v>
      </c>
      <c r="AW61">
        <v>9</v>
      </c>
      <c r="AX61">
        <v>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2</v>
      </c>
      <c r="BH61">
        <v>3</v>
      </c>
      <c r="BI61">
        <f t="shared" si="2"/>
        <v>1.75</v>
      </c>
      <c r="BJ61">
        <v>60</v>
      </c>
      <c r="BK61">
        <v>-4</v>
      </c>
      <c r="BL61">
        <v>28</v>
      </c>
      <c r="BM61">
        <f t="shared" si="3"/>
        <v>64</v>
      </c>
      <c r="BN61" s="6">
        <f t="shared" si="4"/>
        <v>0.5625</v>
      </c>
      <c r="BO61">
        <v>62</v>
      </c>
      <c r="BP61">
        <v>-4</v>
      </c>
      <c r="BQ61">
        <v>34</v>
      </c>
      <c r="BR61">
        <f t="shared" si="5"/>
        <v>66</v>
      </c>
      <c r="BS61" s="6">
        <f t="shared" si="6"/>
        <v>0.48484848484848486</v>
      </c>
      <c r="BT61">
        <v>64</v>
      </c>
      <c r="BU61">
        <v>-6</v>
      </c>
      <c r="BV61">
        <v>25</v>
      </c>
      <c r="BW61">
        <f t="shared" si="7"/>
        <v>70</v>
      </c>
      <c r="BX61" s="6">
        <f t="shared" si="8"/>
        <v>0.6428571428571429</v>
      </c>
      <c r="BY61" t="s">
        <v>144</v>
      </c>
      <c r="BZ61" t="s">
        <v>144</v>
      </c>
      <c r="CA61" t="s">
        <v>144</v>
      </c>
      <c r="CB61" t="e">
        <f t="shared" si="9"/>
        <v>#VALUE!</v>
      </c>
      <c r="CC61" s="6" t="e">
        <f t="shared" si="10"/>
        <v>#VALUE!</v>
      </c>
      <c r="CD61" s="7">
        <f t="shared" si="31"/>
        <v>66.666666666666671</v>
      </c>
      <c r="CE61" s="8">
        <f t="shared" si="31"/>
        <v>0.56340187590187585</v>
      </c>
      <c r="CF61">
        <v>17.5</v>
      </c>
      <c r="CG61">
        <v>85</v>
      </c>
      <c r="CH61">
        <v>17.5</v>
      </c>
      <c r="CI61">
        <v>0</v>
      </c>
      <c r="CJ61">
        <v>0</v>
      </c>
      <c r="CK61">
        <v>0</v>
      </c>
      <c r="CL61">
        <v>17.5</v>
      </c>
      <c r="CM61">
        <v>1.5</v>
      </c>
      <c r="CN61">
        <v>0.5</v>
      </c>
      <c r="CO61">
        <v>0.5</v>
      </c>
      <c r="CP61">
        <v>37.5</v>
      </c>
      <c r="CQ61" s="66">
        <f t="shared" si="29"/>
        <v>0.01</v>
      </c>
      <c r="CR61" s="66">
        <f t="shared" si="12"/>
        <v>0</v>
      </c>
      <c r="CS61" s="66">
        <f t="shared" si="13"/>
        <v>0.17073170731707318</v>
      </c>
      <c r="CT61" s="66">
        <f t="shared" si="14"/>
        <v>1</v>
      </c>
      <c r="CU61" s="66">
        <f t="shared" si="15"/>
        <v>4</v>
      </c>
      <c r="CV61" s="66">
        <f t="shared" si="16"/>
        <v>5</v>
      </c>
      <c r="CW61" s="66">
        <f t="shared" si="17"/>
        <v>35</v>
      </c>
    </row>
    <row r="62" spans="1:101" x14ac:dyDescent="0.3">
      <c r="A62" s="1" t="s">
        <v>11</v>
      </c>
      <c r="B62" s="1" t="s">
        <v>143</v>
      </c>
      <c r="C62" t="s">
        <v>144</v>
      </c>
      <c r="D62" t="s">
        <v>144</v>
      </c>
      <c r="E62" s="9">
        <v>42923</v>
      </c>
      <c r="F62" s="1" t="s">
        <v>178</v>
      </c>
      <c r="G62">
        <v>90</v>
      </c>
      <c r="H62">
        <v>1</v>
      </c>
      <c r="I62">
        <v>3</v>
      </c>
      <c r="J62">
        <v>0</v>
      </c>
      <c r="K62">
        <v>0</v>
      </c>
      <c r="L62">
        <v>2</v>
      </c>
      <c r="M62" s="4">
        <f t="shared" si="22"/>
        <v>96.88</v>
      </c>
      <c r="N62" s="4">
        <f t="shared" si="22"/>
        <v>100</v>
      </c>
      <c r="O62" s="4">
        <f t="shared" si="22"/>
        <v>100</v>
      </c>
      <c r="P62" s="4">
        <f t="shared" si="22"/>
        <v>97.92</v>
      </c>
      <c r="Q62" s="4">
        <f t="shared" si="18"/>
        <v>98.7</v>
      </c>
      <c r="R62">
        <v>7</v>
      </c>
      <c r="S62">
        <v>9</v>
      </c>
      <c r="T62">
        <v>6</v>
      </c>
      <c r="U62">
        <v>1</v>
      </c>
      <c r="V62" t="s">
        <v>144</v>
      </c>
      <c r="W62" t="s">
        <v>144</v>
      </c>
      <c r="X62">
        <v>6</v>
      </c>
      <c r="Y62">
        <v>3</v>
      </c>
      <c r="Z62">
        <v>3</v>
      </c>
      <c r="AA62">
        <v>3</v>
      </c>
      <c r="AB62">
        <v>5</v>
      </c>
      <c r="AC62">
        <v>13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3</v>
      </c>
      <c r="AO62">
        <v>2</v>
      </c>
      <c r="AP62">
        <v>0</v>
      </c>
      <c r="AQ62">
        <v>11</v>
      </c>
      <c r="AR62">
        <v>9</v>
      </c>
      <c r="AS62">
        <v>18</v>
      </c>
      <c r="AT62">
        <v>4</v>
      </c>
      <c r="AU62">
        <v>3</v>
      </c>
      <c r="AV62">
        <v>5</v>
      </c>
      <c r="AW62">
        <v>3</v>
      </c>
      <c r="AX62">
        <v>4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</v>
      </c>
      <c r="BF62">
        <v>2.25</v>
      </c>
      <c r="BG62">
        <v>1.75</v>
      </c>
      <c r="BH62">
        <v>1.75</v>
      </c>
      <c r="BI62">
        <f t="shared" si="2"/>
        <v>1.9375</v>
      </c>
      <c r="BJ62">
        <v>70</v>
      </c>
      <c r="BK62">
        <v>-7</v>
      </c>
      <c r="BL62">
        <v>43</v>
      </c>
      <c r="BM62">
        <f t="shared" si="3"/>
        <v>77</v>
      </c>
      <c r="BN62" s="6">
        <f t="shared" si="4"/>
        <v>0.44155844155844154</v>
      </c>
      <c r="BO62">
        <v>73</v>
      </c>
      <c r="BP62">
        <v>-6</v>
      </c>
      <c r="BQ62">
        <v>45</v>
      </c>
      <c r="BR62">
        <f t="shared" si="5"/>
        <v>79</v>
      </c>
      <c r="BS62" s="6">
        <f t="shared" si="6"/>
        <v>0.43037974683544306</v>
      </c>
      <c r="BT62">
        <v>60</v>
      </c>
      <c r="BU62">
        <v>-10</v>
      </c>
      <c r="BV62">
        <v>40</v>
      </c>
      <c r="BW62">
        <f t="shared" si="7"/>
        <v>70</v>
      </c>
      <c r="BX62" s="6">
        <f t="shared" si="8"/>
        <v>0.42857142857142855</v>
      </c>
      <c r="BY62" t="s">
        <v>144</v>
      </c>
      <c r="BZ62" t="s">
        <v>144</v>
      </c>
      <c r="CA62" t="s">
        <v>144</v>
      </c>
      <c r="CB62" t="e">
        <f t="shared" si="9"/>
        <v>#VALUE!</v>
      </c>
      <c r="CC62" s="6" t="e">
        <f t="shared" si="10"/>
        <v>#VALUE!</v>
      </c>
      <c r="CD62" s="7">
        <f t="shared" si="31"/>
        <v>75.333333333333329</v>
      </c>
      <c r="CE62" s="8">
        <f t="shared" si="31"/>
        <v>0.43350320565510442</v>
      </c>
      <c r="CF62">
        <v>37.5</v>
      </c>
      <c r="CG62">
        <v>85</v>
      </c>
      <c r="CH62">
        <v>17.5</v>
      </c>
      <c r="CI62">
        <v>0</v>
      </c>
      <c r="CJ62">
        <v>0</v>
      </c>
      <c r="CK62">
        <v>0</v>
      </c>
      <c r="CL62">
        <v>17.5</v>
      </c>
      <c r="CM62">
        <v>1.5</v>
      </c>
      <c r="CN62">
        <v>1.5</v>
      </c>
      <c r="CO62">
        <v>1.5</v>
      </c>
      <c r="CP62">
        <v>7.5</v>
      </c>
      <c r="CQ62" s="66">
        <f t="shared" si="29"/>
        <v>0.03</v>
      </c>
      <c r="CR62" s="66">
        <f t="shared" si="12"/>
        <v>0</v>
      </c>
      <c r="CS62" s="66">
        <f t="shared" si="13"/>
        <v>0.30612244897959184</v>
      </c>
      <c r="CT62" s="66">
        <f t="shared" si="14"/>
        <v>1</v>
      </c>
      <c r="CU62" s="66">
        <f t="shared" si="15"/>
        <v>5</v>
      </c>
      <c r="CV62" s="66">
        <f t="shared" si="16"/>
        <v>7</v>
      </c>
      <c r="CW62" s="66">
        <f t="shared" si="17"/>
        <v>20</v>
      </c>
    </row>
    <row r="63" spans="1:101" x14ac:dyDescent="0.3">
      <c r="A63" s="1" t="s">
        <v>12</v>
      </c>
      <c r="B63" s="1" t="s">
        <v>139</v>
      </c>
      <c r="C63" s="28">
        <v>34.453718940000002</v>
      </c>
      <c r="D63" s="28">
        <v>-82.160413090000006</v>
      </c>
      <c r="E63" s="9">
        <v>42923</v>
      </c>
      <c r="F63" s="1" t="s">
        <v>178</v>
      </c>
      <c r="G63">
        <v>130</v>
      </c>
      <c r="H63">
        <v>0</v>
      </c>
      <c r="I63">
        <v>0</v>
      </c>
      <c r="J63">
        <v>0</v>
      </c>
      <c r="K63">
        <v>0</v>
      </c>
      <c r="L63">
        <v>0</v>
      </c>
      <c r="M63" s="4">
        <f t="shared" si="22"/>
        <v>100</v>
      </c>
      <c r="N63" s="4">
        <f t="shared" si="22"/>
        <v>100</v>
      </c>
      <c r="O63" s="4">
        <f t="shared" si="22"/>
        <v>100</v>
      </c>
      <c r="P63" s="4">
        <f t="shared" si="22"/>
        <v>100</v>
      </c>
      <c r="Q63" s="4">
        <f t="shared" si="18"/>
        <v>100</v>
      </c>
      <c r="R63">
        <v>8</v>
      </c>
      <c r="S63">
        <v>8</v>
      </c>
      <c r="T63">
        <v>7</v>
      </c>
      <c r="U63">
        <v>1</v>
      </c>
      <c r="V63" t="s">
        <v>144</v>
      </c>
      <c r="W63" t="s">
        <v>144</v>
      </c>
      <c r="X63">
        <v>5</v>
      </c>
      <c r="Y63">
        <v>1</v>
      </c>
      <c r="Z63">
        <v>7</v>
      </c>
      <c r="AA63">
        <v>1</v>
      </c>
      <c r="AB63">
        <v>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2</v>
      </c>
      <c r="AP63">
        <v>1</v>
      </c>
      <c r="AQ63">
        <v>5</v>
      </c>
      <c r="AR63">
        <v>17</v>
      </c>
      <c r="AS63">
        <v>10</v>
      </c>
      <c r="AT63">
        <v>9</v>
      </c>
      <c r="AU63">
        <v>16</v>
      </c>
      <c r="AV63">
        <v>6</v>
      </c>
      <c r="AW63">
        <v>14</v>
      </c>
      <c r="AX63">
        <v>2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3</v>
      </c>
      <c r="BF63">
        <v>2.75</v>
      </c>
      <c r="BG63">
        <v>3</v>
      </c>
      <c r="BH63">
        <v>3.25</v>
      </c>
      <c r="BI63">
        <f t="shared" si="2"/>
        <v>3</v>
      </c>
      <c r="BJ63">
        <v>83</v>
      </c>
      <c r="BK63">
        <v>2</v>
      </c>
      <c r="BL63">
        <v>50</v>
      </c>
      <c r="BM63">
        <f t="shared" si="3"/>
        <v>81</v>
      </c>
      <c r="BN63" s="6">
        <f t="shared" si="4"/>
        <v>0.38271604938271603</v>
      </c>
      <c r="BO63">
        <v>73</v>
      </c>
      <c r="BP63">
        <v>-5</v>
      </c>
      <c r="BQ63">
        <v>35</v>
      </c>
      <c r="BR63">
        <f t="shared" si="5"/>
        <v>78</v>
      </c>
      <c r="BS63" s="6">
        <f t="shared" si="6"/>
        <v>0.55128205128205132</v>
      </c>
      <c r="BT63" t="s">
        <v>144</v>
      </c>
      <c r="BU63" t="s">
        <v>144</v>
      </c>
      <c r="BV63" t="s">
        <v>144</v>
      </c>
      <c r="BW63" t="e">
        <f t="shared" si="7"/>
        <v>#VALUE!</v>
      </c>
      <c r="BX63" s="6" t="e">
        <f t="shared" si="8"/>
        <v>#VALUE!</v>
      </c>
      <c r="BY63" t="s">
        <v>144</v>
      </c>
      <c r="BZ63" t="s">
        <v>144</v>
      </c>
      <c r="CA63" t="s">
        <v>144</v>
      </c>
      <c r="CB63" t="e">
        <f t="shared" si="9"/>
        <v>#VALUE!</v>
      </c>
      <c r="CC63" s="6" t="e">
        <f t="shared" si="10"/>
        <v>#VALUE!</v>
      </c>
      <c r="CD63" s="7" t="s">
        <v>144</v>
      </c>
      <c r="CE63" s="8" t="s">
        <v>144</v>
      </c>
      <c r="CF63">
        <v>62.5</v>
      </c>
      <c r="CG63">
        <v>62.5</v>
      </c>
      <c r="CH63">
        <v>37.5</v>
      </c>
      <c r="CI63">
        <v>0</v>
      </c>
      <c r="CJ63">
        <v>0</v>
      </c>
      <c r="CK63">
        <v>0</v>
      </c>
      <c r="CL63">
        <v>7.5</v>
      </c>
      <c r="CM63">
        <v>0</v>
      </c>
      <c r="CN63">
        <v>37.5</v>
      </c>
      <c r="CO63">
        <v>0</v>
      </c>
      <c r="CP63">
        <v>7.5</v>
      </c>
      <c r="CQ63" s="66">
        <f t="shared" si="29"/>
        <v>0.375</v>
      </c>
      <c r="CR63" s="66">
        <f t="shared" si="12"/>
        <v>0</v>
      </c>
      <c r="CS63" s="66">
        <f t="shared" si="13"/>
        <v>0.5</v>
      </c>
      <c r="CT63" s="66">
        <f t="shared" si="14"/>
        <v>1</v>
      </c>
      <c r="CU63" s="66">
        <f t="shared" si="15"/>
        <v>4</v>
      </c>
      <c r="CV63" s="66">
        <f t="shared" si="16"/>
        <v>25</v>
      </c>
      <c r="CW63" s="66">
        <f t="shared" si="17"/>
        <v>22</v>
      </c>
    </row>
    <row r="64" spans="1:101" x14ac:dyDescent="0.3">
      <c r="A64" s="1" t="s">
        <v>12</v>
      </c>
      <c r="B64" s="1" t="s">
        <v>140</v>
      </c>
      <c r="C64" t="s">
        <v>144</v>
      </c>
      <c r="D64" t="s">
        <v>144</v>
      </c>
      <c r="E64" s="9">
        <v>42923</v>
      </c>
      <c r="F64" s="1" t="s">
        <v>178</v>
      </c>
      <c r="G64">
        <v>120</v>
      </c>
      <c r="H64">
        <v>0</v>
      </c>
      <c r="I64">
        <v>2</v>
      </c>
      <c r="J64">
        <v>0</v>
      </c>
      <c r="K64">
        <v>0</v>
      </c>
      <c r="L64">
        <v>0</v>
      </c>
      <c r="M64" s="4">
        <f t="shared" si="22"/>
        <v>97.92</v>
      </c>
      <c r="N64" s="4">
        <f t="shared" si="22"/>
        <v>100</v>
      </c>
      <c r="O64" s="4">
        <f t="shared" si="22"/>
        <v>100</v>
      </c>
      <c r="P64" s="4">
        <f t="shared" si="22"/>
        <v>100</v>
      </c>
      <c r="Q64" s="4">
        <f t="shared" si="18"/>
        <v>99.48</v>
      </c>
      <c r="R64">
        <v>8</v>
      </c>
      <c r="S64">
        <v>9</v>
      </c>
      <c r="T64">
        <v>6</v>
      </c>
      <c r="U64">
        <v>1</v>
      </c>
      <c r="V64">
        <v>2</v>
      </c>
      <c r="W64" t="s">
        <v>144</v>
      </c>
      <c r="X64">
        <v>3</v>
      </c>
      <c r="Y64">
        <v>4</v>
      </c>
      <c r="Z64">
        <v>2</v>
      </c>
      <c r="AA64">
        <v>7</v>
      </c>
      <c r="AB64">
        <v>2</v>
      </c>
      <c r="AC64">
        <v>5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</v>
      </c>
      <c r="AO64">
        <v>1</v>
      </c>
      <c r="AP64">
        <v>0</v>
      </c>
      <c r="AQ64">
        <v>14</v>
      </c>
      <c r="AR64">
        <v>9</v>
      </c>
      <c r="AS64">
        <v>6</v>
      </c>
      <c r="AT64">
        <v>9</v>
      </c>
      <c r="AU64">
        <v>19</v>
      </c>
      <c r="AV64">
        <v>18</v>
      </c>
      <c r="AW64">
        <v>5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1.25</v>
      </c>
      <c r="BF64">
        <v>1.75</v>
      </c>
      <c r="BG64">
        <v>2.5</v>
      </c>
      <c r="BH64">
        <v>3</v>
      </c>
      <c r="BI64">
        <f t="shared" si="2"/>
        <v>2.125</v>
      </c>
      <c r="BJ64">
        <v>75</v>
      </c>
      <c r="BK64">
        <v>-9</v>
      </c>
      <c r="BL64">
        <v>43</v>
      </c>
      <c r="BM64">
        <f t="shared" si="3"/>
        <v>84</v>
      </c>
      <c r="BN64" s="6">
        <f t="shared" si="4"/>
        <v>0.48809523809523808</v>
      </c>
      <c r="BO64">
        <v>65</v>
      </c>
      <c r="BP64">
        <v>-7</v>
      </c>
      <c r="BQ64">
        <v>30</v>
      </c>
      <c r="BR64">
        <f t="shared" si="5"/>
        <v>72</v>
      </c>
      <c r="BS64" s="6">
        <f t="shared" si="6"/>
        <v>0.58333333333333337</v>
      </c>
      <c r="BT64" t="s">
        <v>144</v>
      </c>
      <c r="BU64" t="s">
        <v>144</v>
      </c>
      <c r="BV64" t="s">
        <v>144</v>
      </c>
      <c r="BW64" t="e">
        <f t="shared" si="7"/>
        <v>#VALUE!</v>
      </c>
      <c r="BX64" s="6" t="e">
        <f t="shared" si="8"/>
        <v>#VALUE!</v>
      </c>
      <c r="BY64" t="s">
        <v>144</v>
      </c>
      <c r="BZ64" t="s">
        <v>144</v>
      </c>
      <c r="CA64" t="s">
        <v>144</v>
      </c>
      <c r="CB64" t="e">
        <f t="shared" si="9"/>
        <v>#VALUE!</v>
      </c>
      <c r="CC64" s="6" t="e">
        <f t="shared" si="10"/>
        <v>#VALUE!</v>
      </c>
      <c r="CD64" s="7">
        <f>AVERAGE(BM64,BR64)</f>
        <v>78</v>
      </c>
      <c r="CE64" s="8">
        <f>AVERAGE(BN64,BS64)</f>
        <v>0.5357142857142857</v>
      </c>
      <c r="CF64">
        <v>62.5</v>
      </c>
      <c r="CG64">
        <v>85</v>
      </c>
      <c r="CH64">
        <v>17.5</v>
      </c>
      <c r="CI64">
        <v>0</v>
      </c>
      <c r="CJ64">
        <v>0.5</v>
      </c>
      <c r="CK64">
        <v>0</v>
      </c>
      <c r="CL64">
        <v>1.5</v>
      </c>
      <c r="CM64">
        <v>3.5</v>
      </c>
      <c r="CN64">
        <v>0.5</v>
      </c>
      <c r="CO64">
        <v>37.5</v>
      </c>
      <c r="CP64">
        <v>0.5</v>
      </c>
      <c r="CQ64" s="66">
        <f t="shared" si="29"/>
        <v>0.38</v>
      </c>
      <c r="CR64" s="66">
        <f t="shared" si="12"/>
        <v>5.0000000000000001E-3</v>
      </c>
      <c r="CS64" s="66">
        <f t="shared" si="13"/>
        <v>0.42372881355932202</v>
      </c>
      <c r="CT64" s="66">
        <f t="shared" si="14"/>
        <v>1</v>
      </c>
      <c r="CU64" s="66">
        <f t="shared" si="15"/>
        <v>3</v>
      </c>
      <c r="CV64" s="66">
        <f t="shared" si="16"/>
        <v>28</v>
      </c>
      <c r="CW64" s="66">
        <f t="shared" si="17"/>
        <v>23</v>
      </c>
    </row>
    <row r="65" spans="1:101" x14ac:dyDescent="0.3">
      <c r="A65" s="1" t="s">
        <v>12</v>
      </c>
      <c r="B65" s="1" t="s">
        <v>141</v>
      </c>
      <c r="C65" t="s">
        <v>144</v>
      </c>
      <c r="D65" t="s">
        <v>144</v>
      </c>
      <c r="E65" s="9">
        <v>42923</v>
      </c>
      <c r="F65" s="1" t="s">
        <v>178</v>
      </c>
      <c r="G65">
        <v>100</v>
      </c>
      <c r="H65">
        <v>0</v>
      </c>
      <c r="I65">
        <v>0</v>
      </c>
      <c r="J65">
        <v>0</v>
      </c>
      <c r="K65">
        <v>1</v>
      </c>
      <c r="L65">
        <v>0</v>
      </c>
      <c r="M65" s="4">
        <f t="shared" si="22"/>
        <v>100</v>
      </c>
      <c r="N65" s="4">
        <f t="shared" si="22"/>
        <v>100</v>
      </c>
      <c r="O65" s="4">
        <f t="shared" si="22"/>
        <v>98.96</v>
      </c>
      <c r="P65" s="4">
        <f t="shared" si="22"/>
        <v>100</v>
      </c>
      <c r="Q65" s="4">
        <f t="shared" si="18"/>
        <v>99.74</v>
      </c>
      <c r="R65">
        <v>8</v>
      </c>
      <c r="S65">
        <v>9</v>
      </c>
      <c r="T65">
        <v>7</v>
      </c>
      <c r="U65">
        <v>1</v>
      </c>
      <c r="V65">
        <v>7</v>
      </c>
      <c r="W65" t="s">
        <v>144</v>
      </c>
      <c r="X65">
        <v>6</v>
      </c>
      <c r="Y65">
        <v>2</v>
      </c>
      <c r="Z65">
        <v>4</v>
      </c>
      <c r="AA65">
        <v>3</v>
      </c>
      <c r="AB65">
        <v>6</v>
      </c>
      <c r="AC65">
        <v>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2</v>
      </c>
      <c r="AO65">
        <v>1</v>
      </c>
      <c r="AP65">
        <v>0</v>
      </c>
      <c r="AQ65">
        <v>4</v>
      </c>
      <c r="AR65">
        <v>8</v>
      </c>
      <c r="AS65">
        <v>12</v>
      </c>
      <c r="AT65">
        <v>13</v>
      </c>
      <c r="AU65">
        <v>15</v>
      </c>
      <c r="AV65">
        <v>11</v>
      </c>
      <c r="AW65">
        <v>3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1.5</v>
      </c>
      <c r="BF65">
        <v>1.5</v>
      </c>
      <c r="BG65">
        <v>2</v>
      </c>
      <c r="BH65">
        <v>2</v>
      </c>
      <c r="BI65">
        <f t="shared" si="2"/>
        <v>1.75</v>
      </c>
      <c r="BJ65" t="s">
        <v>144</v>
      </c>
      <c r="BK65" t="s">
        <v>144</v>
      </c>
      <c r="BL65" t="s">
        <v>144</v>
      </c>
      <c r="BM65" t="s">
        <v>144</v>
      </c>
      <c r="BN65" s="6" t="s">
        <v>144</v>
      </c>
      <c r="BO65" t="s">
        <v>144</v>
      </c>
      <c r="BP65" t="s">
        <v>144</v>
      </c>
      <c r="BQ65" t="s">
        <v>144</v>
      </c>
      <c r="BR65" t="s">
        <v>144</v>
      </c>
      <c r="BS65" s="6" t="s">
        <v>144</v>
      </c>
      <c r="BT65" t="s">
        <v>144</v>
      </c>
      <c r="BU65" t="s">
        <v>144</v>
      </c>
      <c r="BV65" t="s">
        <v>144</v>
      </c>
      <c r="BW65" t="s">
        <v>144</v>
      </c>
      <c r="BX65" s="6" t="s">
        <v>144</v>
      </c>
      <c r="BY65" t="s">
        <v>144</v>
      </c>
      <c r="BZ65" t="s">
        <v>144</v>
      </c>
      <c r="CA65" t="s">
        <v>144</v>
      </c>
      <c r="CB65" t="s">
        <v>144</v>
      </c>
      <c r="CC65" s="6" t="s">
        <v>144</v>
      </c>
      <c r="CD65" s="7" t="s">
        <v>144</v>
      </c>
      <c r="CE65" s="8" t="s">
        <v>144</v>
      </c>
      <c r="CF65">
        <v>62.5</v>
      </c>
      <c r="CG65">
        <v>85</v>
      </c>
      <c r="CH65">
        <v>37.5</v>
      </c>
      <c r="CI65">
        <v>0</v>
      </c>
      <c r="CJ65">
        <v>37.5</v>
      </c>
      <c r="CK65">
        <v>0</v>
      </c>
      <c r="CL65">
        <v>17.5</v>
      </c>
      <c r="CM65">
        <v>0.5</v>
      </c>
      <c r="CN65">
        <v>3.5</v>
      </c>
      <c r="CO65">
        <v>1.5</v>
      </c>
      <c r="CP65">
        <v>17.5</v>
      </c>
      <c r="CQ65" s="66">
        <f t="shared" si="29"/>
        <v>0.05</v>
      </c>
      <c r="CR65" s="66">
        <f t="shared" si="12"/>
        <v>0.375</v>
      </c>
      <c r="CS65" s="66">
        <f t="shared" si="13"/>
        <v>0.42372881355932202</v>
      </c>
      <c r="CT65" s="66">
        <f t="shared" si="14"/>
        <v>1</v>
      </c>
      <c r="CU65" s="66">
        <f t="shared" si="15"/>
        <v>4</v>
      </c>
      <c r="CV65" s="66">
        <f t="shared" si="16"/>
        <v>28</v>
      </c>
      <c r="CW65" s="66">
        <f t="shared" si="17"/>
        <v>12</v>
      </c>
    </row>
    <row r="66" spans="1:101" x14ac:dyDescent="0.3">
      <c r="A66" s="1" t="s">
        <v>12</v>
      </c>
      <c r="B66" s="1" t="s">
        <v>142</v>
      </c>
      <c r="C66" t="s">
        <v>144</v>
      </c>
      <c r="D66" t="s">
        <v>144</v>
      </c>
      <c r="E66" s="9">
        <v>42923</v>
      </c>
      <c r="F66" s="1" t="s">
        <v>178</v>
      </c>
      <c r="G66">
        <v>110</v>
      </c>
      <c r="H66">
        <v>0</v>
      </c>
      <c r="I66">
        <v>0</v>
      </c>
      <c r="J66">
        <v>0</v>
      </c>
      <c r="K66">
        <v>0</v>
      </c>
      <c r="L66">
        <v>0</v>
      </c>
      <c r="M66" s="4">
        <f t="shared" si="22"/>
        <v>100</v>
      </c>
      <c r="N66" s="4">
        <f t="shared" si="22"/>
        <v>100</v>
      </c>
      <c r="O66" s="4">
        <f t="shared" si="22"/>
        <v>100</v>
      </c>
      <c r="P66" s="4">
        <f t="shared" si="22"/>
        <v>100</v>
      </c>
      <c r="Q66" s="4">
        <f t="shared" si="18"/>
        <v>100</v>
      </c>
      <c r="R66">
        <v>8</v>
      </c>
      <c r="S66">
        <v>3</v>
      </c>
      <c r="T66">
        <v>7</v>
      </c>
      <c r="U66">
        <v>1</v>
      </c>
      <c r="V66" t="s">
        <v>144</v>
      </c>
      <c r="W66" t="s">
        <v>144</v>
      </c>
      <c r="X66">
        <v>6</v>
      </c>
      <c r="Y66">
        <v>2</v>
      </c>
      <c r="Z66">
        <v>6</v>
      </c>
      <c r="AA66">
        <v>5</v>
      </c>
      <c r="AB66">
        <v>6</v>
      </c>
      <c r="AC66">
        <v>3</v>
      </c>
      <c r="AD66">
        <v>4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19</v>
      </c>
      <c r="AR66">
        <v>8</v>
      </c>
      <c r="AS66">
        <v>7</v>
      </c>
      <c r="AT66">
        <v>2</v>
      </c>
      <c r="AU66">
        <v>6</v>
      </c>
      <c r="AV66">
        <v>8</v>
      </c>
      <c r="AW66">
        <v>7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0</v>
      </c>
      <c r="BD66">
        <v>0</v>
      </c>
      <c r="BE66">
        <v>0.5</v>
      </c>
      <c r="BF66">
        <v>2</v>
      </c>
      <c r="BG66">
        <v>1.75</v>
      </c>
      <c r="BH66">
        <v>2.25</v>
      </c>
      <c r="BI66">
        <f t="shared" si="2"/>
        <v>1.625</v>
      </c>
      <c r="BJ66">
        <v>80</v>
      </c>
      <c r="BK66">
        <v>-4</v>
      </c>
      <c r="BL66">
        <v>40</v>
      </c>
      <c r="BM66">
        <f t="shared" si="3"/>
        <v>84</v>
      </c>
      <c r="BN66" s="6">
        <f t="shared" si="4"/>
        <v>0.52380952380952384</v>
      </c>
      <c r="BO66">
        <v>94</v>
      </c>
      <c r="BP66">
        <v>8</v>
      </c>
      <c r="BQ66">
        <v>49</v>
      </c>
      <c r="BR66">
        <f t="shared" si="5"/>
        <v>86</v>
      </c>
      <c r="BS66" s="6">
        <f t="shared" si="6"/>
        <v>0.43023255813953487</v>
      </c>
      <c r="BT66">
        <v>78</v>
      </c>
      <c r="BU66">
        <v>-5</v>
      </c>
      <c r="BV66">
        <v>50</v>
      </c>
      <c r="BW66">
        <f t="shared" si="7"/>
        <v>83</v>
      </c>
      <c r="BX66" s="6">
        <f t="shared" si="8"/>
        <v>0.39759036144578314</v>
      </c>
      <c r="BY66" t="s">
        <v>144</v>
      </c>
      <c r="BZ66" t="s">
        <v>144</v>
      </c>
      <c r="CA66" t="s">
        <v>144</v>
      </c>
      <c r="CB66" t="e">
        <f t="shared" si="9"/>
        <v>#VALUE!</v>
      </c>
      <c r="CC66" s="6" t="e">
        <f t="shared" si="10"/>
        <v>#VALUE!</v>
      </c>
      <c r="CD66" s="7">
        <f t="shared" ref="CD66:CE72" si="32">AVERAGE(BM66,BR66,BW66)</f>
        <v>84.333333333333329</v>
      </c>
      <c r="CE66" s="8">
        <f t="shared" si="32"/>
        <v>0.45054414779828061</v>
      </c>
      <c r="CF66">
        <v>62.5</v>
      </c>
      <c r="CG66">
        <v>1.5</v>
      </c>
      <c r="CH66">
        <v>37.5</v>
      </c>
      <c r="CI66">
        <v>0</v>
      </c>
      <c r="CJ66">
        <v>0</v>
      </c>
      <c r="CK66">
        <v>0</v>
      </c>
      <c r="CL66">
        <v>17.5</v>
      </c>
      <c r="CM66">
        <v>0.5</v>
      </c>
      <c r="CN66">
        <v>17.5</v>
      </c>
      <c r="CO66">
        <v>7.5</v>
      </c>
      <c r="CP66">
        <v>17.5</v>
      </c>
      <c r="CQ66" s="66">
        <f t="shared" si="29"/>
        <v>0.25</v>
      </c>
      <c r="CR66" s="66">
        <f t="shared" si="12"/>
        <v>0</v>
      </c>
      <c r="CS66" s="66">
        <f t="shared" si="13"/>
        <v>0.9765625</v>
      </c>
      <c r="CT66" s="66">
        <f t="shared" si="14"/>
        <v>1</v>
      </c>
      <c r="CU66" s="66">
        <f t="shared" si="15"/>
        <v>0</v>
      </c>
      <c r="CV66" s="66">
        <f t="shared" si="16"/>
        <v>8</v>
      </c>
      <c r="CW66" s="66">
        <f t="shared" si="17"/>
        <v>27</v>
      </c>
    </row>
    <row r="67" spans="1:101" x14ac:dyDescent="0.3">
      <c r="A67" s="1" t="s">
        <v>12</v>
      </c>
      <c r="B67" s="1" t="s">
        <v>143</v>
      </c>
      <c r="C67" t="s">
        <v>144</v>
      </c>
      <c r="D67" t="s">
        <v>144</v>
      </c>
      <c r="E67" s="9">
        <v>42923</v>
      </c>
      <c r="F67" s="1" t="s">
        <v>178</v>
      </c>
      <c r="G67">
        <v>60</v>
      </c>
      <c r="H67">
        <v>0</v>
      </c>
      <c r="I67">
        <v>8</v>
      </c>
      <c r="J67">
        <v>0</v>
      </c>
      <c r="K67">
        <v>4</v>
      </c>
      <c r="L67">
        <v>0</v>
      </c>
      <c r="M67" s="4">
        <f t="shared" si="22"/>
        <v>91.68</v>
      </c>
      <c r="N67" s="4">
        <f t="shared" si="22"/>
        <v>100</v>
      </c>
      <c r="O67" s="4">
        <f t="shared" si="22"/>
        <v>95.84</v>
      </c>
      <c r="P67" s="4">
        <f t="shared" si="22"/>
        <v>100</v>
      </c>
      <c r="Q67" s="4">
        <f t="shared" si="18"/>
        <v>96.88</v>
      </c>
      <c r="R67">
        <v>8</v>
      </c>
      <c r="S67">
        <v>9</v>
      </c>
      <c r="T67">
        <v>6</v>
      </c>
      <c r="U67">
        <v>1</v>
      </c>
      <c r="V67" t="s">
        <v>144</v>
      </c>
      <c r="W67" t="s">
        <v>144</v>
      </c>
      <c r="X67">
        <v>7</v>
      </c>
      <c r="Y67">
        <v>1</v>
      </c>
      <c r="Z67">
        <v>2</v>
      </c>
      <c r="AA67">
        <v>1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2</v>
      </c>
      <c r="AP67">
        <v>0</v>
      </c>
      <c r="AQ67">
        <v>40</v>
      </c>
      <c r="AR67">
        <v>18</v>
      </c>
      <c r="AS67">
        <v>16</v>
      </c>
      <c r="AT67">
        <v>20</v>
      </c>
      <c r="AU67">
        <v>30</v>
      </c>
      <c r="AV67">
        <v>10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1.5</v>
      </c>
      <c r="BF67">
        <v>2</v>
      </c>
      <c r="BG67">
        <v>2.5</v>
      </c>
      <c r="BH67">
        <v>2.25</v>
      </c>
      <c r="BI67">
        <f t="shared" si="2"/>
        <v>2.0625</v>
      </c>
      <c r="BJ67">
        <v>79</v>
      </c>
      <c r="BK67">
        <v>-5</v>
      </c>
      <c r="BL67">
        <v>55</v>
      </c>
      <c r="BM67">
        <f t="shared" si="3"/>
        <v>84</v>
      </c>
      <c r="BN67" s="6">
        <f t="shared" si="4"/>
        <v>0.34523809523809523</v>
      </c>
      <c r="BO67">
        <v>87</v>
      </c>
      <c r="BP67">
        <v>5</v>
      </c>
      <c r="BQ67">
        <v>45</v>
      </c>
      <c r="BR67">
        <f t="shared" si="5"/>
        <v>82</v>
      </c>
      <c r="BS67" s="6">
        <f t="shared" si="6"/>
        <v>0.45121951219512196</v>
      </c>
      <c r="BT67">
        <v>86</v>
      </c>
      <c r="BU67">
        <v>4</v>
      </c>
      <c r="BV67">
        <v>55</v>
      </c>
      <c r="BW67">
        <f t="shared" si="7"/>
        <v>82</v>
      </c>
      <c r="BX67" s="6">
        <f t="shared" si="8"/>
        <v>0.32926829268292684</v>
      </c>
      <c r="BY67" t="s">
        <v>144</v>
      </c>
      <c r="BZ67" t="s">
        <v>144</v>
      </c>
      <c r="CA67" t="s">
        <v>144</v>
      </c>
      <c r="CB67" t="e">
        <f t="shared" si="9"/>
        <v>#VALUE!</v>
      </c>
      <c r="CC67" s="6" t="e">
        <f t="shared" si="10"/>
        <v>#VALUE!</v>
      </c>
      <c r="CD67" s="7">
        <f t="shared" si="32"/>
        <v>82.666666666666671</v>
      </c>
      <c r="CE67" s="8">
        <f t="shared" si="32"/>
        <v>0.3752419667053814</v>
      </c>
      <c r="CF67">
        <v>62.5</v>
      </c>
      <c r="CG67">
        <v>85</v>
      </c>
      <c r="CH67">
        <v>17.5</v>
      </c>
      <c r="CI67">
        <v>0</v>
      </c>
      <c r="CJ67">
        <v>0</v>
      </c>
      <c r="CK67">
        <v>0</v>
      </c>
      <c r="CL67">
        <v>37.5</v>
      </c>
      <c r="CM67">
        <v>0</v>
      </c>
      <c r="CN67">
        <v>0.5</v>
      </c>
      <c r="CO67">
        <v>0</v>
      </c>
      <c r="CP67">
        <v>3.5</v>
      </c>
      <c r="CQ67" s="66">
        <f t="shared" si="29"/>
        <v>5.0000000000000001E-3</v>
      </c>
      <c r="CR67" s="66">
        <f t="shared" si="12"/>
        <v>0</v>
      </c>
      <c r="CS67" s="66">
        <f t="shared" si="13"/>
        <v>0.42372881355932202</v>
      </c>
      <c r="CT67" s="66">
        <f t="shared" si="14"/>
        <v>1</v>
      </c>
      <c r="CU67" s="66">
        <f t="shared" si="15"/>
        <v>3</v>
      </c>
      <c r="CV67" s="66">
        <f t="shared" si="16"/>
        <v>50</v>
      </c>
      <c r="CW67" s="66">
        <f t="shared" si="17"/>
        <v>58</v>
      </c>
    </row>
    <row r="68" spans="1:101" x14ac:dyDescent="0.3">
      <c r="A68" s="1" t="s">
        <v>13</v>
      </c>
      <c r="B68" s="1" t="s">
        <v>139</v>
      </c>
      <c r="C68" s="29">
        <v>34.451930410000003</v>
      </c>
      <c r="D68" s="29">
        <v>-82.158694209999993</v>
      </c>
      <c r="E68" s="9">
        <v>42923</v>
      </c>
      <c r="F68" s="1" t="s">
        <v>178</v>
      </c>
      <c r="G68">
        <v>100</v>
      </c>
      <c r="H68">
        <v>0</v>
      </c>
      <c r="I68">
        <v>0</v>
      </c>
      <c r="J68">
        <v>0</v>
      </c>
      <c r="K68">
        <v>0</v>
      </c>
      <c r="L68">
        <v>0</v>
      </c>
      <c r="M68" s="4">
        <f t="shared" si="22"/>
        <v>100</v>
      </c>
      <c r="N68" s="4">
        <f t="shared" si="22"/>
        <v>100</v>
      </c>
      <c r="O68" s="4">
        <f t="shared" si="22"/>
        <v>100</v>
      </c>
      <c r="P68" s="4">
        <f t="shared" si="22"/>
        <v>100</v>
      </c>
      <c r="Q68" s="4">
        <f t="shared" si="18"/>
        <v>100</v>
      </c>
      <c r="R68">
        <v>5</v>
      </c>
      <c r="S68">
        <v>9</v>
      </c>
      <c r="T68">
        <v>6</v>
      </c>
      <c r="U68">
        <v>3</v>
      </c>
      <c r="V68" t="s">
        <v>144</v>
      </c>
      <c r="W68" t="s">
        <v>144</v>
      </c>
      <c r="X68">
        <v>6</v>
      </c>
      <c r="Y68">
        <v>3</v>
      </c>
      <c r="Z68">
        <v>6</v>
      </c>
      <c r="AA68">
        <v>2</v>
      </c>
      <c r="AB68">
        <v>7</v>
      </c>
      <c r="AC68">
        <v>10</v>
      </c>
      <c r="AD68">
        <v>8</v>
      </c>
      <c r="AE68">
        <v>2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2</v>
      </c>
      <c r="AP68">
        <v>1</v>
      </c>
      <c r="AQ68">
        <v>30</v>
      </c>
      <c r="AR68">
        <v>16</v>
      </c>
      <c r="AS68">
        <v>5</v>
      </c>
      <c r="AT68">
        <v>2</v>
      </c>
      <c r="AU68">
        <v>0</v>
      </c>
      <c r="AV68">
        <v>2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3.5</v>
      </c>
      <c r="BF68">
        <v>3.75</v>
      </c>
      <c r="BG68">
        <v>5</v>
      </c>
      <c r="BH68">
        <v>3</v>
      </c>
      <c r="BI68">
        <f t="shared" ref="BI68:BI131" si="33">AVERAGE(BE68:BH68)</f>
        <v>3.8125</v>
      </c>
      <c r="BJ68">
        <v>56</v>
      </c>
      <c r="BK68">
        <v>-4</v>
      </c>
      <c r="BL68">
        <v>25</v>
      </c>
      <c r="BM68">
        <f t="shared" ref="BM68:BM131" si="34">(BJ68+(-BK68))</f>
        <v>60</v>
      </c>
      <c r="BN68" s="6">
        <f t="shared" ref="BN68:BN131" si="35">(BM68-BL68)/BM68</f>
        <v>0.58333333333333337</v>
      </c>
      <c r="BO68">
        <v>49</v>
      </c>
      <c r="BP68">
        <v>-4</v>
      </c>
      <c r="BQ68">
        <v>23</v>
      </c>
      <c r="BR68">
        <f t="shared" ref="BR68:BR131" si="36">(BO68+(-BP68))</f>
        <v>53</v>
      </c>
      <c r="BS68" s="6">
        <f t="shared" ref="BS68:BS131" si="37">(BR68-BQ68)/BR68</f>
        <v>0.56603773584905659</v>
      </c>
      <c r="BT68">
        <v>67</v>
      </c>
      <c r="BU68">
        <v>4</v>
      </c>
      <c r="BV68">
        <v>26</v>
      </c>
      <c r="BW68">
        <f t="shared" ref="BW68:BW131" si="38">(BT68+(-BU68))</f>
        <v>63</v>
      </c>
      <c r="BX68" s="6">
        <f t="shared" ref="BX68:BX131" si="39">(BW68-BV68)/BW68</f>
        <v>0.58730158730158732</v>
      </c>
      <c r="BY68" t="s">
        <v>144</v>
      </c>
      <c r="BZ68" t="s">
        <v>144</v>
      </c>
      <c r="CA68" t="s">
        <v>144</v>
      </c>
      <c r="CB68" t="e">
        <f t="shared" ref="CB68:CB131" si="40">(BY68+(-BZ68))</f>
        <v>#VALUE!</v>
      </c>
      <c r="CC68" s="6" t="e">
        <f t="shared" ref="CC68:CC131" si="41">(CB68-CA68)/CB68</f>
        <v>#VALUE!</v>
      </c>
      <c r="CD68" s="7">
        <f t="shared" si="32"/>
        <v>58.666666666666664</v>
      </c>
      <c r="CE68" s="8">
        <f t="shared" si="32"/>
        <v>0.57889088549465917</v>
      </c>
      <c r="CF68">
        <v>7.5</v>
      </c>
      <c r="CG68">
        <v>85</v>
      </c>
      <c r="CH68">
        <v>17.5</v>
      </c>
      <c r="CI68">
        <v>1.5</v>
      </c>
      <c r="CJ68">
        <v>0</v>
      </c>
      <c r="CK68">
        <v>0</v>
      </c>
      <c r="CL68">
        <v>17.5</v>
      </c>
      <c r="CM68">
        <v>1.5</v>
      </c>
      <c r="CN68">
        <v>17.5</v>
      </c>
      <c r="CO68">
        <v>0.5</v>
      </c>
      <c r="CP68">
        <v>37.5</v>
      </c>
      <c r="CQ68" s="66">
        <f t="shared" si="29"/>
        <v>0.18</v>
      </c>
      <c r="CR68" s="66">
        <f t="shared" ref="CR68:CR131" si="42">(CJ68+CK68)/100</f>
        <v>0</v>
      </c>
      <c r="CS68" s="66">
        <f t="shared" ref="CS68:CS131" si="43">(CF68)/(CF68+CG68)</f>
        <v>8.1081081081081086E-2</v>
      </c>
      <c r="CT68" s="66">
        <f t="shared" ref="CT68:CT131" si="44">(CH68)/(CH68+CI68)</f>
        <v>0.92105263157894735</v>
      </c>
      <c r="CU68" s="66">
        <f t="shared" ref="CU68:CU131" si="45">SUM(AL68:AP68)</f>
        <v>4</v>
      </c>
      <c r="CV68" s="66">
        <f t="shared" ref="CV68:CV131" si="46">SUM(AT68:AU68)</f>
        <v>2</v>
      </c>
      <c r="CW68" s="66">
        <f t="shared" ref="CW68:CW131" si="47">AQ68+AR68</f>
        <v>46</v>
      </c>
    </row>
    <row r="69" spans="1:101" x14ac:dyDescent="0.3">
      <c r="A69" s="1" t="s">
        <v>13</v>
      </c>
      <c r="B69" s="1" t="s">
        <v>140</v>
      </c>
      <c r="C69" t="s">
        <v>144</v>
      </c>
      <c r="D69" t="s">
        <v>144</v>
      </c>
      <c r="E69" s="9">
        <v>42923</v>
      </c>
      <c r="F69" s="1" t="s">
        <v>178</v>
      </c>
      <c r="G69">
        <v>105</v>
      </c>
      <c r="H69">
        <v>0</v>
      </c>
      <c r="I69">
        <v>0</v>
      </c>
      <c r="J69">
        <v>0</v>
      </c>
      <c r="K69">
        <v>0</v>
      </c>
      <c r="L69">
        <v>0</v>
      </c>
      <c r="M69" s="4">
        <f t="shared" si="22"/>
        <v>100</v>
      </c>
      <c r="N69" s="4">
        <f t="shared" si="22"/>
        <v>100</v>
      </c>
      <c r="O69" s="4">
        <f t="shared" si="22"/>
        <v>100</v>
      </c>
      <c r="P69" s="4">
        <f t="shared" si="22"/>
        <v>100</v>
      </c>
      <c r="Q69" s="4">
        <f t="shared" ref="Q69:Q132" si="48">AVERAGE(M69:P69)</f>
        <v>100</v>
      </c>
      <c r="R69">
        <v>7</v>
      </c>
      <c r="S69">
        <v>9</v>
      </c>
      <c r="T69">
        <v>6</v>
      </c>
      <c r="U69">
        <v>1</v>
      </c>
      <c r="V69">
        <v>9</v>
      </c>
      <c r="W69" t="s">
        <v>144</v>
      </c>
      <c r="X69">
        <v>6</v>
      </c>
      <c r="Y69">
        <v>2</v>
      </c>
      <c r="Z69">
        <v>5</v>
      </c>
      <c r="AA69">
        <v>1</v>
      </c>
      <c r="AB69">
        <v>8</v>
      </c>
      <c r="AC69">
        <v>3</v>
      </c>
      <c r="AD69">
        <v>5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2</v>
      </c>
      <c r="AP69">
        <v>0</v>
      </c>
      <c r="AQ69">
        <v>16</v>
      </c>
      <c r="AR69">
        <v>11</v>
      </c>
      <c r="AS69">
        <v>10</v>
      </c>
      <c r="AT69">
        <v>2</v>
      </c>
      <c r="AU69">
        <v>4</v>
      </c>
      <c r="AV69">
        <v>5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3.5</v>
      </c>
      <c r="BF69">
        <v>4</v>
      </c>
      <c r="BG69">
        <v>3.75</v>
      </c>
      <c r="BH69">
        <v>2.5</v>
      </c>
      <c r="BI69">
        <f t="shared" si="33"/>
        <v>3.4375</v>
      </c>
      <c r="BJ69">
        <v>86</v>
      </c>
      <c r="BK69">
        <v>10</v>
      </c>
      <c r="BL69">
        <v>48</v>
      </c>
      <c r="BM69">
        <f t="shared" si="34"/>
        <v>76</v>
      </c>
      <c r="BN69" s="6">
        <f t="shared" si="35"/>
        <v>0.36842105263157893</v>
      </c>
      <c r="BO69">
        <v>58</v>
      </c>
      <c r="BP69">
        <v>-4</v>
      </c>
      <c r="BQ69">
        <v>33</v>
      </c>
      <c r="BR69">
        <f t="shared" si="36"/>
        <v>62</v>
      </c>
      <c r="BS69" s="6">
        <f t="shared" si="37"/>
        <v>0.46774193548387094</v>
      </c>
      <c r="BT69">
        <v>62</v>
      </c>
      <c r="BU69">
        <v>-4</v>
      </c>
      <c r="BV69">
        <v>33</v>
      </c>
      <c r="BW69">
        <f t="shared" si="38"/>
        <v>66</v>
      </c>
      <c r="BX69" s="6">
        <f t="shared" si="39"/>
        <v>0.5</v>
      </c>
      <c r="BY69" t="s">
        <v>144</v>
      </c>
      <c r="BZ69" t="s">
        <v>144</v>
      </c>
      <c r="CA69" t="s">
        <v>144</v>
      </c>
      <c r="CB69" t="e">
        <f t="shared" si="40"/>
        <v>#VALUE!</v>
      </c>
      <c r="CC69" s="6" t="e">
        <f t="shared" si="41"/>
        <v>#VALUE!</v>
      </c>
      <c r="CD69" s="7">
        <f t="shared" si="32"/>
        <v>68</v>
      </c>
      <c r="CE69" s="8">
        <f t="shared" si="32"/>
        <v>0.4453876627051499</v>
      </c>
      <c r="CF69">
        <v>37.5</v>
      </c>
      <c r="CG69">
        <v>85</v>
      </c>
      <c r="CH69">
        <v>17.5</v>
      </c>
      <c r="CI69">
        <v>0</v>
      </c>
      <c r="CJ69">
        <v>85</v>
      </c>
      <c r="CK69">
        <v>0</v>
      </c>
      <c r="CL69">
        <v>17.5</v>
      </c>
      <c r="CM69">
        <v>0.5</v>
      </c>
      <c r="CN69">
        <v>7.5</v>
      </c>
      <c r="CO69">
        <v>0</v>
      </c>
      <c r="CP69">
        <v>62.5</v>
      </c>
      <c r="CQ69" s="66">
        <f t="shared" si="29"/>
        <v>7.4999999999999997E-2</v>
      </c>
      <c r="CR69" s="66">
        <f t="shared" si="42"/>
        <v>0.85</v>
      </c>
      <c r="CS69" s="66">
        <f t="shared" si="43"/>
        <v>0.30612244897959184</v>
      </c>
      <c r="CT69" s="66">
        <f t="shared" si="44"/>
        <v>1</v>
      </c>
      <c r="CU69" s="66">
        <f t="shared" si="45"/>
        <v>3</v>
      </c>
      <c r="CV69" s="66">
        <f t="shared" si="46"/>
        <v>6</v>
      </c>
      <c r="CW69" s="66">
        <f t="shared" si="47"/>
        <v>27</v>
      </c>
    </row>
    <row r="70" spans="1:101" x14ac:dyDescent="0.3">
      <c r="A70" s="1" t="s">
        <v>13</v>
      </c>
      <c r="B70" s="1" t="s">
        <v>141</v>
      </c>
      <c r="C70" t="s">
        <v>144</v>
      </c>
      <c r="D70" t="s">
        <v>144</v>
      </c>
      <c r="E70" s="9">
        <v>42923</v>
      </c>
      <c r="F70" s="1" t="s">
        <v>178</v>
      </c>
      <c r="G70">
        <v>80</v>
      </c>
      <c r="H70">
        <v>0</v>
      </c>
      <c r="I70">
        <v>0</v>
      </c>
      <c r="J70">
        <v>3</v>
      </c>
      <c r="K70">
        <v>11</v>
      </c>
      <c r="L70">
        <v>0</v>
      </c>
      <c r="M70" s="4">
        <f t="shared" si="22"/>
        <v>100</v>
      </c>
      <c r="N70" s="4">
        <f t="shared" si="22"/>
        <v>96.88</v>
      </c>
      <c r="O70" s="4">
        <f t="shared" si="22"/>
        <v>88.56</v>
      </c>
      <c r="P70" s="4">
        <f t="shared" si="22"/>
        <v>100</v>
      </c>
      <c r="Q70" s="4">
        <f t="shared" si="48"/>
        <v>96.36</v>
      </c>
      <c r="R70">
        <v>5</v>
      </c>
      <c r="S70">
        <v>9</v>
      </c>
      <c r="T70">
        <v>3</v>
      </c>
      <c r="U70">
        <v>7</v>
      </c>
      <c r="V70">
        <v>7</v>
      </c>
      <c r="W70" t="s">
        <v>144</v>
      </c>
      <c r="X70">
        <v>2</v>
      </c>
      <c r="Y70">
        <v>3</v>
      </c>
      <c r="Z70">
        <v>2</v>
      </c>
      <c r="AA70">
        <v>2</v>
      </c>
      <c r="AB70">
        <v>8</v>
      </c>
      <c r="AC70">
        <v>5</v>
      </c>
      <c r="AD70">
        <v>7</v>
      </c>
      <c r="AE70">
        <v>16</v>
      </c>
      <c r="AF70">
        <v>2</v>
      </c>
      <c r="AG70">
        <v>8</v>
      </c>
      <c r="AH70">
        <v>9</v>
      </c>
      <c r="AI70">
        <v>2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3</v>
      </c>
      <c r="AP70">
        <v>1</v>
      </c>
      <c r="AQ70">
        <v>12</v>
      </c>
      <c r="AR70">
        <v>7</v>
      </c>
      <c r="AS70">
        <v>6</v>
      </c>
      <c r="AT70">
        <v>12</v>
      </c>
      <c r="AU70">
        <v>2</v>
      </c>
      <c r="AV70">
        <v>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2.75</v>
      </c>
      <c r="BF70">
        <v>3</v>
      </c>
      <c r="BG70">
        <v>4.5</v>
      </c>
      <c r="BH70">
        <v>5</v>
      </c>
      <c r="BI70">
        <f t="shared" si="33"/>
        <v>3.8125</v>
      </c>
      <c r="BJ70">
        <v>68</v>
      </c>
      <c r="BK70">
        <v>0</v>
      </c>
      <c r="BL70">
        <v>32</v>
      </c>
      <c r="BM70">
        <f t="shared" si="34"/>
        <v>68</v>
      </c>
      <c r="BN70" s="6">
        <f t="shared" si="35"/>
        <v>0.52941176470588236</v>
      </c>
      <c r="BO70">
        <v>67</v>
      </c>
      <c r="BP70">
        <v>-2</v>
      </c>
      <c r="BQ70">
        <v>34</v>
      </c>
      <c r="BR70">
        <f t="shared" si="36"/>
        <v>69</v>
      </c>
      <c r="BS70" s="6">
        <f t="shared" si="37"/>
        <v>0.50724637681159424</v>
      </c>
      <c r="BT70">
        <v>79</v>
      </c>
      <c r="BU70">
        <v>8</v>
      </c>
      <c r="BV70">
        <v>40</v>
      </c>
      <c r="BW70">
        <f t="shared" si="38"/>
        <v>71</v>
      </c>
      <c r="BX70" s="6">
        <f t="shared" si="39"/>
        <v>0.43661971830985913</v>
      </c>
      <c r="BY70" t="s">
        <v>144</v>
      </c>
      <c r="BZ70" t="s">
        <v>144</v>
      </c>
      <c r="CA70" t="s">
        <v>144</v>
      </c>
      <c r="CB70" t="e">
        <f t="shared" si="40"/>
        <v>#VALUE!</v>
      </c>
      <c r="CC70" s="6" t="e">
        <f t="shared" si="41"/>
        <v>#VALUE!</v>
      </c>
      <c r="CD70" s="7">
        <f t="shared" si="32"/>
        <v>69.333333333333329</v>
      </c>
      <c r="CE70" s="8">
        <f t="shared" si="32"/>
        <v>0.49109261994244519</v>
      </c>
      <c r="CF70">
        <v>7.5</v>
      </c>
      <c r="CG70">
        <v>85</v>
      </c>
      <c r="CH70">
        <v>1.5</v>
      </c>
      <c r="CI70">
        <v>37.5</v>
      </c>
      <c r="CJ70">
        <v>37.5</v>
      </c>
      <c r="CK70">
        <v>0</v>
      </c>
      <c r="CL70">
        <v>0.5</v>
      </c>
      <c r="CM70">
        <v>1.5</v>
      </c>
      <c r="CN70">
        <v>0.5</v>
      </c>
      <c r="CO70">
        <v>0.5</v>
      </c>
      <c r="CP70">
        <v>62.5</v>
      </c>
      <c r="CQ70" s="66">
        <f t="shared" si="29"/>
        <v>0.01</v>
      </c>
      <c r="CR70" s="66">
        <f t="shared" si="42"/>
        <v>0.375</v>
      </c>
      <c r="CS70" s="66">
        <f t="shared" si="43"/>
        <v>8.1081081081081086E-2</v>
      </c>
      <c r="CT70" s="66">
        <f t="shared" si="44"/>
        <v>3.8461538461538464E-2</v>
      </c>
      <c r="CU70" s="66">
        <f t="shared" si="45"/>
        <v>5</v>
      </c>
      <c r="CV70" s="66">
        <f t="shared" si="46"/>
        <v>14</v>
      </c>
      <c r="CW70" s="66">
        <f t="shared" si="47"/>
        <v>19</v>
      </c>
    </row>
    <row r="71" spans="1:101" x14ac:dyDescent="0.3">
      <c r="A71" s="1" t="s">
        <v>13</v>
      </c>
      <c r="B71" s="1" t="s">
        <v>142</v>
      </c>
      <c r="C71" t="s">
        <v>144</v>
      </c>
      <c r="D71" t="s">
        <v>144</v>
      </c>
      <c r="E71" s="9">
        <v>42923</v>
      </c>
      <c r="F71" s="1" t="s">
        <v>178</v>
      </c>
      <c r="G71">
        <v>100</v>
      </c>
      <c r="H71">
        <v>0</v>
      </c>
      <c r="I71">
        <v>0</v>
      </c>
      <c r="J71">
        <v>2</v>
      </c>
      <c r="K71">
        <v>7</v>
      </c>
      <c r="L71">
        <v>0</v>
      </c>
      <c r="M71" s="4">
        <f t="shared" si="22"/>
        <v>100</v>
      </c>
      <c r="N71" s="4">
        <f t="shared" si="22"/>
        <v>97.92</v>
      </c>
      <c r="O71" s="4">
        <f t="shared" si="22"/>
        <v>92.72</v>
      </c>
      <c r="P71" s="4">
        <f t="shared" si="22"/>
        <v>100</v>
      </c>
      <c r="Q71" s="4">
        <f t="shared" si="48"/>
        <v>97.66</v>
      </c>
      <c r="R71">
        <v>6</v>
      </c>
      <c r="S71">
        <v>9</v>
      </c>
      <c r="T71">
        <v>3</v>
      </c>
      <c r="U71">
        <v>2</v>
      </c>
      <c r="V71" t="s">
        <v>144</v>
      </c>
      <c r="W71" t="s">
        <v>144</v>
      </c>
      <c r="X71">
        <v>3</v>
      </c>
      <c r="Y71">
        <v>6</v>
      </c>
      <c r="Z71">
        <v>6</v>
      </c>
      <c r="AA71">
        <v>6</v>
      </c>
      <c r="AB71">
        <v>3</v>
      </c>
      <c r="AC71">
        <v>50</v>
      </c>
      <c r="AD71">
        <v>10</v>
      </c>
      <c r="AE71">
        <v>0</v>
      </c>
      <c r="AF71">
        <v>0</v>
      </c>
      <c r="AG71">
        <v>3</v>
      </c>
      <c r="AH71">
        <v>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3</v>
      </c>
      <c r="AP71">
        <v>0</v>
      </c>
      <c r="AQ71">
        <v>9</v>
      </c>
      <c r="AR71">
        <v>5</v>
      </c>
      <c r="AS71">
        <v>3</v>
      </c>
      <c r="AT71">
        <v>0</v>
      </c>
      <c r="AU71">
        <v>0</v>
      </c>
      <c r="AV71">
        <v>0</v>
      </c>
      <c r="AW71">
        <v>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2.25</v>
      </c>
      <c r="BF71">
        <v>4</v>
      </c>
      <c r="BG71">
        <v>1.75</v>
      </c>
      <c r="BH71">
        <v>2</v>
      </c>
      <c r="BI71">
        <f t="shared" si="33"/>
        <v>2.5</v>
      </c>
      <c r="BJ71">
        <v>64</v>
      </c>
      <c r="BK71">
        <v>-4</v>
      </c>
      <c r="BL71">
        <v>35</v>
      </c>
      <c r="BM71">
        <f t="shared" si="34"/>
        <v>68</v>
      </c>
      <c r="BN71" s="6">
        <f t="shared" si="35"/>
        <v>0.48529411764705882</v>
      </c>
      <c r="BO71">
        <v>55</v>
      </c>
      <c r="BP71">
        <v>-4</v>
      </c>
      <c r="BQ71">
        <v>25</v>
      </c>
      <c r="BR71">
        <f t="shared" si="36"/>
        <v>59</v>
      </c>
      <c r="BS71" s="6">
        <f t="shared" si="37"/>
        <v>0.57627118644067798</v>
      </c>
      <c r="BT71">
        <v>69</v>
      </c>
      <c r="BU71">
        <v>5</v>
      </c>
      <c r="BV71">
        <v>35</v>
      </c>
      <c r="BW71">
        <f t="shared" si="38"/>
        <v>64</v>
      </c>
      <c r="BX71" s="6">
        <f t="shared" si="39"/>
        <v>0.453125</v>
      </c>
      <c r="BY71" t="s">
        <v>144</v>
      </c>
      <c r="BZ71" t="s">
        <v>144</v>
      </c>
      <c r="CA71" t="s">
        <v>144</v>
      </c>
      <c r="CB71" t="e">
        <f t="shared" si="40"/>
        <v>#VALUE!</v>
      </c>
      <c r="CC71" s="6" t="e">
        <f t="shared" si="41"/>
        <v>#VALUE!</v>
      </c>
      <c r="CD71" s="7">
        <f t="shared" si="32"/>
        <v>63.666666666666664</v>
      </c>
      <c r="CE71" s="8">
        <f t="shared" si="32"/>
        <v>0.50489676802924566</v>
      </c>
      <c r="CF71">
        <v>17.5</v>
      </c>
      <c r="CG71">
        <v>85</v>
      </c>
      <c r="CH71">
        <v>1.5</v>
      </c>
      <c r="CI71">
        <v>0.5</v>
      </c>
      <c r="CJ71">
        <v>0</v>
      </c>
      <c r="CK71">
        <v>0</v>
      </c>
      <c r="CL71">
        <v>1.5</v>
      </c>
      <c r="CM71">
        <v>17.5</v>
      </c>
      <c r="CN71">
        <v>17.5</v>
      </c>
      <c r="CO71">
        <v>17.5</v>
      </c>
      <c r="CP71">
        <v>1.5</v>
      </c>
      <c r="CQ71" s="66">
        <f t="shared" si="29"/>
        <v>0.35</v>
      </c>
      <c r="CR71" s="66">
        <f t="shared" si="42"/>
        <v>0</v>
      </c>
      <c r="CS71" s="66">
        <f t="shared" si="43"/>
        <v>0.17073170731707318</v>
      </c>
      <c r="CT71" s="66">
        <f t="shared" si="44"/>
        <v>0.75</v>
      </c>
      <c r="CU71" s="66">
        <f t="shared" si="45"/>
        <v>4</v>
      </c>
      <c r="CV71" s="66">
        <f t="shared" si="46"/>
        <v>0</v>
      </c>
      <c r="CW71" s="66">
        <f t="shared" si="47"/>
        <v>14</v>
      </c>
    </row>
    <row r="72" spans="1:101" x14ac:dyDescent="0.3">
      <c r="A72" s="1" t="s">
        <v>13</v>
      </c>
      <c r="B72" s="1" t="s">
        <v>143</v>
      </c>
      <c r="C72" t="s">
        <v>144</v>
      </c>
      <c r="D72" t="s">
        <v>144</v>
      </c>
      <c r="E72" s="9">
        <v>42923</v>
      </c>
      <c r="F72" s="1" t="s">
        <v>178</v>
      </c>
      <c r="G72">
        <v>100</v>
      </c>
      <c r="H72">
        <v>0</v>
      </c>
      <c r="I72">
        <v>2</v>
      </c>
      <c r="J72">
        <v>0</v>
      </c>
      <c r="K72">
        <v>6</v>
      </c>
      <c r="L72">
        <v>0</v>
      </c>
      <c r="M72" s="4">
        <f t="shared" si="22"/>
        <v>97.92</v>
      </c>
      <c r="N72" s="4">
        <f t="shared" si="22"/>
        <v>100</v>
      </c>
      <c r="O72" s="4">
        <f t="shared" si="22"/>
        <v>93.76</v>
      </c>
      <c r="P72" s="4">
        <f t="shared" si="22"/>
        <v>100</v>
      </c>
      <c r="Q72" s="4">
        <f t="shared" si="48"/>
        <v>97.92</v>
      </c>
      <c r="R72">
        <v>1</v>
      </c>
      <c r="S72">
        <v>9</v>
      </c>
      <c r="T72">
        <v>4</v>
      </c>
      <c r="U72">
        <v>6</v>
      </c>
      <c r="V72" t="s">
        <v>144</v>
      </c>
      <c r="W72" t="s">
        <v>144</v>
      </c>
      <c r="X72">
        <v>3</v>
      </c>
      <c r="Y72">
        <v>3</v>
      </c>
      <c r="Z72">
        <v>2</v>
      </c>
      <c r="AA72">
        <v>3</v>
      </c>
      <c r="AB72">
        <v>4</v>
      </c>
      <c r="AC72">
        <v>3</v>
      </c>
      <c r="AD72">
        <v>3</v>
      </c>
      <c r="AE72">
        <v>8</v>
      </c>
      <c r="AF72">
        <v>6</v>
      </c>
      <c r="AG72">
        <v>0</v>
      </c>
      <c r="AH72">
        <v>5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3</v>
      </c>
      <c r="AP72">
        <v>0</v>
      </c>
      <c r="AQ72">
        <v>9</v>
      </c>
      <c r="AR72">
        <v>7</v>
      </c>
      <c r="AS72">
        <v>3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4</v>
      </c>
      <c r="BF72">
        <v>3</v>
      </c>
      <c r="BG72">
        <v>2.75</v>
      </c>
      <c r="BH72">
        <v>3.25</v>
      </c>
      <c r="BI72">
        <f t="shared" si="33"/>
        <v>3.25</v>
      </c>
      <c r="BJ72">
        <v>53</v>
      </c>
      <c r="BK72">
        <v>-6</v>
      </c>
      <c r="BL72">
        <v>20</v>
      </c>
      <c r="BM72">
        <f t="shared" si="34"/>
        <v>59</v>
      </c>
      <c r="BN72" s="6">
        <f t="shared" si="35"/>
        <v>0.66101694915254239</v>
      </c>
      <c r="BO72">
        <v>65</v>
      </c>
      <c r="BP72">
        <v>4</v>
      </c>
      <c r="BQ72">
        <v>32</v>
      </c>
      <c r="BR72">
        <f t="shared" si="36"/>
        <v>61</v>
      </c>
      <c r="BS72" s="6">
        <f t="shared" si="37"/>
        <v>0.47540983606557374</v>
      </c>
      <c r="BT72">
        <v>72</v>
      </c>
      <c r="BU72">
        <v>1</v>
      </c>
      <c r="BV72">
        <v>33</v>
      </c>
      <c r="BW72">
        <f t="shared" si="38"/>
        <v>71</v>
      </c>
      <c r="BX72" s="6">
        <f t="shared" si="39"/>
        <v>0.53521126760563376</v>
      </c>
      <c r="BY72" t="s">
        <v>144</v>
      </c>
      <c r="BZ72" t="s">
        <v>144</v>
      </c>
      <c r="CA72" t="s">
        <v>144</v>
      </c>
      <c r="CB72" t="e">
        <f t="shared" si="40"/>
        <v>#VALUE!</v>
      </c>
      <c r="CC72" s="6" t="e">
        <f t="shared" si="41"/>
        <v>#VALUE!</v>
      </c>
      <c r="CD72" s="7">
        <f t="shared" si="32"/>
        <v>63.666666666666664</v>
      </c>
      <c r="CE72" s="8">
        <f t="shared" si="32"/>
        <v>0.55721268427458326</v>
      </c>
      <c r="CF72">
        <v>0</v>
      </c>
      <c r="CG72">
        <v>85</v>
      </c>
      <c r="CH72">
        <v>3.5</v>
      </c>
      <c r="CI72">
        <v>17.5</v>
      </c>
      <c r="CJ72">
        <v>0</v>
      </c>
      <c r="CK72">
        <v>0</v>
      </c>
      <c r="CL72">
        <v>1.5</v>
      </c>
      <c r="CM72">
        <v>1.5</v>
      </c>
      <c r="CN72">
        <v>0.5</v>
      </c>
      <c r="CO72">
        <v>1.5</v>
      </c>
      <c r="CP72">
        <v>3.5</v>
      </c>
      <c r="CQ72" s="66">
        <f t="shared" si="29"/>
        <v>0.02</v>
      </c>
      <c r="CR72" s="66">
        <f t="shared" si="42"/>
        <v>0</v>
      </c>
      <c r="CS72" s="66">
        <f t="shared" si="43"/>
        <v>0</v>
      </c>
      <c r="CT72" s="66">
        <f t="shared" si="44"/>
        <v>0.16666666666666666</v>
      </c>
      <c r="CU72" s="66">
        <f t="shared" si="45"/>
        <v>5</v>
      </c>
      <c r="CV72" s="66">
        <f t="shared" si="46"/>
        <v>0</v>
      </c>
      <c r="CW72" s="66">
        <f t="shared" si="47"/>
        <v>16</v>
      </c>
    </row>
    <row r="73" spans="1:101" x14ac:dyDescent="0.3">
      <c r="A73" s="1" t="s">
        <v>14</v>
      </c>
      <c r="B73" s="1" t="s">
        <v>139</v>
      </c>
      <c r="C73" s="30">
        <v>34.629257029999998</v>
      </c>
      <c r="D73" s="30">
        <v>-82.420311510000005</v>
      </c>
      <c r="E73" s="9">
        <v>42909</v>
      </c>
      <c r="F73" s="1" t="s">
        <v>177</v>
      </c>
      <c r="G73">
        <v>40</v>
      </c>
      <c r="H73">
        <v>0</v>
      </c>
      <c r="I73">
        <v>18</v>
      </c>
      <c r="J73">
        <v>5</v>
      </c>
      <c r="K73">
        <v>6</v>
      </c>
      <c r="L73">
        <v>12</v>
      </c>
      <c r="M73" s="4">
        <f t="shared" si="22"/>
        <v>81.28</v>
      </c>
      <c r="N73" s="4">
        <f t="shared" si="22"/>
        <v>94.8</v>
      </c>
      <c r="O73" s="4">
        <f t="shared" si="22"/>
        <v>93.76</v>
      </c>
      <c r="P73" s="4">
        <f t="shared" si="22"/>
        <v>87.52</v>
      </c>
      <c r="Q73" s="4">
        <f t="shared" si="48"/>
        <v>89.339999999999989</v>
      </c>
      <c r="R73">
        <v>6</v>
      </c>
      <c r="S73">
        <v>7</v>
      </c>
      <c r="T73">
        <v>5</v>
      </c>
      <c r="U73">
        <v>1</v>
      </c>
      <c r="V73" t="s">
        <v>144</v>
      </c>
      <c r="W73" t="s">
        <v>144</v>
      </c>
      <c r="X73">
        <v>6</v>
      </c>
      <c r="Y73">
        <v>2</v>
      </c>
      <c r="Z73">
        <v>4</v>
      </c>
      <c r="AA73">
        <v>1</v>
      </c>
      <c r="AB73">
        <v>5</v>
      </c>
      <c r="AC73">
        <v>6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</v>
      </c>
      <c r="AN73">
        <v>0</v>
      </c>
      <c r="AO73">
        <v>1</v>
      </c>
      <c r="AP73">
        <v>0</v>
      </c>
      <c r="AQ73">
        <v>28</v>
      </c>
      <c r="AR73">
        <v>9</v>
      </c>
      <c r="AS73">
        <v>3</v>
      </c>
      <c r="AT73">
        <v>1</v>
      </c>
      <c r="AU73">
        <v>1</v>
      </c>
      <c r="AV73">
        <v>0</v>
      </c>
      <c r="AW73">
        <v>2</v>
      </c>
      <c r="AX73">
        <v>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0.5</v>
      </c>
      <c r="BF73">
        <v>4</v>
      </c>
      <c r="BG73">
        <v>2.5</v>
      </c>
      <c r="BH73">
        <v>4</v>
      </c>
      <c r="BI73">
        <f t="shared" si="33"/>
        <v>2.75</v>
      </c>
      <c r="BJ73">
        <v>55</v>
      </c>
      <c r="BK73">
        <v>-8</v>
      </c>
      <c r="BL73">
        <v>22</v>
      </c>
      <c r="BM73">
        <f t="shared" si="34"/>
        <v>63</v>
      </c>
      <c r="BN73" s="6">
        <f t="shared" si="35"/>
        <v>0.65079365079365081</v>
      </c>
      <c r="BO73">
        <v>48</v>
      </c>
      <c r="BP73">
        <v>-8</v>
      </c>
      <c r="BQ73">
        <v>24</v>
      </c>
      <c r="BR73">
        <f t="shared" si="36"/>
        <v>56</v>
      </c>
      <c r="BS73" s="6">
        <f t="shared" si="37"/>
        <v>0.5714285714285714</v>
      </c>
      <c r="BT73">
        <v>56</v>
      </c>
      <c r="BU73">
        <v>14</v>
      </c>
      <c r="BV73">
        <v>20</v>
      </c>
      <c r="BW73">
        <f t="shared" si="38"/>
        <v>42</v>
      </c>
      <c r="BX73" s="6">
        <f t="shared" si="39"/>
        <v>0.52380952380952384</v>
      </c>
      <c r="BY73">
        <v>62</v>
      </c>
      <c r="BZ73">
        <v>0</v>
      </c>
      <c r="CA73">
        <v>24</v>
      </c>
      <c r="CB73">
        <f t="shared" si="40"/>
        <v>62</v>
      </c>
      <c r="CC73" s="6">
        <f t="shared" si="41"/>
        <v>0.61290322580645162</v>
      </c>
      <c r="CD73" s="7">
        <f t="shared" ref="CD73:CE73" si="49">AVERAGE(BM73,BR73,BW73,CB73)</f>
        <v>55.75</v>
      </c>
      <c r="CE73" s="8">
        <f t="shared" si="49"/>
        <v>0.58973374295954939</v>
      </c>
      <c r="CF73">
        <v>17.5</v>
      </c>
      <c r="CG73">
        <v>37.5</v>
      </c>
      <c r="CH73">
        <v>7.5</v>
      </c>
      <c r="CI73">
        <v>0</v>
      </c>
      <c r="CJ73">
        <v>0</v>
      </c>
      <c r="CK73">
        <v>0</v>
      </c>
      <c r="CL73">
        <v>17.5</v>
      </c>
      <c r="CM73">
        <v>0.5</v>
      </c>
      <c r="CN73">
        <v>3.5</v>
      </c>
      <c r="CO73">
        <v>0</v>
      </c>
      <c r="CP73">
        <v>7.5</v>
      </c>
      <c r="CQ73" s="66">
        <f t="shared" si="29"/>
        <v>3.5000000000000003E-2</v>
      </c>
      <c r="CR73" s="66">
        <f t="shared" si="42"/>
        <v>0</v>
      </c>
      <c r="CS73" s="66">
        <f t="shared" si="43"/>
        <v>0.31818181818181818</v>
      </c>
      <c r="CT73" s="66">
        <f t="shared" si="44"/>
        <v>1</v>
      </c>
      <c r="CU73" s="66">
        <f t="shared" si="45"/>
        <v>3</v>
      </c>
      <c r="CV73" s="66">
        <f t="shared" si="46"/>
        <v>2</v>
      </c>
      <c r="CW73" s="66">
        <f t="shared" si="47"/>
        <v>37</v>
      </c>
    </row>
    <row r="74" spans="1:101" x14ac:dyDescent="0.3">
      <c r="A74" s="1" t="s">
        <v>14</v>
      </c>
      <c r="B74" s="1" t="s">
        <v>140</v>
      </c>
      <c r="C74" t="s">
        <v>144</v>
      </c>
      <c r="D74" t="s">
        <v>144</v>
      </c>
      <c r="E74" s="9">
        <v>42909</v>
      </c>
      <c r="F74" s="1" t="s">
        <v>177</v>
      </c>
      <c r="G74">
        <v>55</v>
      </c>
      <c r="H74">
        <v>0</v>
      </c>
      <c r="I74">
        <v>0</v>
      </c>
      <c r="J74">
        <v>28</v>
      </c>
      <c r="K74">
        <v>24</v>
      </c>
      <c r="L74">
        <v>73</v>
      </c>
      <c r="M74" s="4">
        <f t="shared" si="22"/>
        <v>100</v>
      </c>
      <c r="N74" s="4">
        <f t="shared" si="22"/>
        <v>70.88</v>
      </c>
      <c r="O74" s="4">
        <f t="shared" si="22"/>
        <v>75.039999999999992</v>
      </c>
      <c r="P74" s="4">
        <f t="shared" si="22"/>
        <v>24.08</v>
      </c>
      <c r="Q74" s="4">
        <f t="shared" si="48"/>
        <v>67.5</v>
      </c>
      <c r="R74">
        <v>1</v>
      </c>
      <c r="S74">
        <v>7</v>
      </c>
      <c r="T74">
        <v>1</v>
      </c>
      <c r="U74">
        <v>1</v>
      </c>
      <c r="V74" t="s">
        <v>144</v>
      </c>
      <c r="W74" t="s">
        <v>144</v>
      </c>
      <c r="X74">
        <v>4</v>
      </c>
      <c r="Y74">
        <v>1</v>
      </c>
      <c r="Z74">
        <v>6</v>
      </c>
      <c r="AA74">
        <v>7</v>
      </c>
      <c r="AB74">
        <v>5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3</v>
      </c>
      <c r="AN74">
        <v>0</v>
      </c>
      <c r="AO74">
        <v>0</v>
      </c>
      <c r="AP74">
        <v>0</v>
      </c>
      <c r="AQ74">
        <v>10</v>
      </c>
      <c r="AR74">
        <v>13</v>
      </c>
      <c r="AS74">
        <v>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0.5</v>
      </c>
      <c r="BF74">
        <v>1</v>
      </c>
      <c r="BG74">
        <v>5</v>
      </c>
      <c r="BH74">
        <v>1.5</v>
      </c>
      <c r="BI74">
        <f t="shared" si="33"/>
        <v>2</v>
      </c>
      <c r="BJ74">
        <v>54</v>
      </c>
      <c r="BK74">
        <v>-4</v>
      </c>
      <c r="BL74">
        <v>28</v>
      </c>
      <c r="BM74">
        <f t="shared" si="34"/>
        <v>58</v>
      </c>
      <c r="BN74" s="6">
        <f t="shared" si="35"/>
        <v>0.51724137931034486</v>
      </c>
      <c r="BO74">
        <v>60</v>
      </c>
      <c r="BP74">
        <v>-6</v>
      </c>
      <c r="BQ74">
        <v>32</v>
      </c>
      <c r="BR74">
        <f t="shared" si="36"/>
        <v>66</v>
      </c>
      <c r="BS74" s="6">
        <f t="shared" si="37"/>
        <v>0.51515151515151514</v>
      </c>
      <c r="BT74">
        <v>55</v>
      </c>
      <c r="BU74">
        <v>-4</v>
      </c>
      <c r="BV74">
        <v>25</v>
      </c>
      <c r="BW74">
        <f t="shared" si="38"/>
        <v>59</v>
      </c>
      <c r="BX74" s="6">
        <f t="shared" si="39"/>
        <v>0.57627118644067798</v>
      </c>
      <c r="BY74" t="s">
        <v>144</v>
      </c>
      <c r="BZ74" t="s">
        <v>144</v>
      </c>
      <c r="CA74" t="s">
        <v>144</v>
      </c>
      <c r="CB74" t="e">
        <f t="shared" si="40"/>
        <v>#VALUE!</v>
      </c>
      <c r="CC74" s="6" t="e">
        <f t="shared" si="41"/>
        <v>#VALUE!</v>
      </c>
      <c r="CD74" s="7">
        <f>AVERAGE(BM74,BR74,BW74)</f>
        <v>61</v>
      </c>
      <c r="CE74" s="8">
        <f>AVERAGE(BN74,BS74,BX74)</f>
        <v>0.536221360300846</v>
      </c>
      <c r="CF74">
        <v>0</v>
      </c>
      <c r="CG74">
        <v>37.5</v>
      </c>
      <c r="CH74">
        <v>0</v>
      </c>
      <c r="CI74">
        <v>0</v>
      </c>
      <c r="CJ74">
        <v>0</v>
      </c>
      <c r="CK74">
        <v>0</v>
      </c>
      <c r="CL74">
        <v>3.5</v>
      </c>
      <c r="CM74">
        <v>0</v>
      </c>
      <c r="CN74">
        <v>17.5</v>
      </c>
      <c r="CO74">
        <v>37.5</v>
      </c>
      <c r="CP74">
        <v>7.5</v>
      </c>
      <c r="CQ74" s="66">
        <f t="shared" si="29"/>
        <v>0.55000000000000004</v>
      </c>
      <c r="CR74" s="66">
        <f t="shared" si="42"/>
        <v>0</v>
      </c>
      <c r="CS74" s="66">
        <f t="shared" si="43"/>
        <v>0</v>
      </c>
      <c r="CT74" s="66">
        <v>0</v>
      </c>
      <c r="CU74" s="66">
        <f t="shared" si="45"/>
        <v>3</v>
      </c>
      <c r="CV74" s="66">
        <f t="shared" si="46"/>
        <v>0</v>
      </c>
      <c r="CW74" s="66">
        <f t="shared" si="47"/>
        <v>23</v>
      </c>
    </row>
    <row r="75" spans="1:101" x14ac:dyDescent="0.3">
      <c r="A75" s="1" t="s">
        <v>14</v>
      </c>
      <c r="B75" s="1" t="s">
        <v>141</v>
      </c>
      <c r="C75" t="s">
        <v>144</v>
      </c>
      <c r="D75" t="s">
        <v>144</v>
      </c>
      <c r="E75" s="9">
        <v>42909</v>
      </c>
      <c r="F75" s="1" t="s">
        <v>177</v>
      </c>
      <c r="G75">
        <v>140</v>
      </c>
      <c r="H75">
        <v>0</v>
      </c>
      <c r="I75">
        <v>4</v>
      </c>
      <c r="J75">
        <v>6</v>
      </c>
      <c r="K75">
        <v>1</v>
      </c>
      <c r="L75">
        <v>0</v>
      </c>
      <c r="M75" s="4">
        <f t="shared" si="22"/>
        <v>95.84</v>
      </c>
      <c r="N75" s="4">
        <f t="shared" si="22"/>
        <v>93.76</v>
      </c>
      <c r="O75" s="4">
        <f t="shared" si="22"/>
        <v>98.96</v>
      </c>
      <c r="P75" s="4">
        <f t="shared" si="22"/>
        <v>100</v>
      </c>
      <c r="Q75" s="4">
        <f t="shared" si="48"/>
        <v>97.14</v>
      </c>
      <c r="R75">
        <v>5</v>
      </c>
      <c r="S75">
        <v>9</v>
      </c>
      <c r="T75">
        <v>3</v>
      </c>
      <c r="U75">
        <v>3</v>
      </c>
      <c r="V75" t="s">
        <v>144</v>
      </c>
      <c r="W75" t="s">
        <v>144</v>
      </c>
      <c r="X75">
        <v>5</v>
      </c>
      <c r="Y75">
        <v>3</v>
      </c>
      <c r="Z75">
        <v>3</v>
      </c>
      <c r="AA75">
        <v>1</v>
      </c>
      <c r="AB75">
        <v>7</v>
      </c>
      <c r="AC75">
        <v>5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2</v>
      </c>
      <c r="AK75">
        <v>2</v>
      </c>
      <c r="AL75">
        <v>6</v>
      </c>
      <c r="AM75">
        <v>3</v>
      </c>
      <c r="AN75">
        <v>0</v>
      </c>
      <c r="AO75">
        <v>0</v>
      </c>
      <c r="AP75">
        <v>0</v>
      </c>
      <c r="AQ75">
        <v>24</v>
      </c>
      <c r="AR75">
        <v>3</v>
      </c>
      <c r="AS75">
        <v>1</v>
      </c>
      <c r="AT75">
        <v>2</v>
      </c>
      <c r="AU75">
        <v>1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5</v>
      </c>
      <c r="BF75">
        <v>4.5</v>
      </c>
      <c r="BG75">
        <v>7</v>
      </c>
      <c r="BH75">
        <v>3.5</v>
      </c>
      <c r="BI75">
        <f t="shared" si="33"/>
        <v>5</v>
      </c>
      <c r="BJ75">
        <v>60</v>
      </c>
      <c r="BK75">
        <v>0</v>
      </c>
      <c r="BL75" t="s">
        <v>144</v>
      </c>
      <c r="BM75">
        <f t="shared" si="34"/>
        <v>60</v>
      </c>
      <c r="BN75" s="6" t="s">
        <v>144</v>
      </c>
      <c r="BO75">
        <v>40</v>
      </c>
      <c r="BP75">
        <v>-15</v>
      </c>
      <c r="BQ75" t="s">
        <v>144</v>
      </c>
      <c r="BR75">
        <f t="shared" si="36"/>
        <v>55</v>
      </c>
      <c r="BS75" s="6" t="s">
        <v>144</v>
      </c>
      <c r="BT75" t="s">
        <v>144</v>
      </c>
      <c r="BU75" t="s">
        <v>144</v>
      </c>
      <c r="BV75" t="s">
        <v>144</v>
      </c>
      <c r="BW75" t="s">
        <v>144</v>
      </c>
      <c r="BX75" s="6">
        <v>0.67391304347826086</v>
      </c>
      <c r="BY75" t="s">
        <v>144</v>
      </c>
      <c r="BZ75" t="s">
        <v>144</v>
      </c>
      <c r="CA75" t="s">
        <v>144</v>
      </c>
      <c r="CB75" t="e">
        <f t="shared" si="40"/>
        <v>#VALUE!</v>
      </c>
      <c r="CC75" s="6" t="e">
        <f t="shared" si="41"/>
        <v>#VALUE!</v>
      </c>
      <c r="CD75" s="7">
        <f>AVERAGE(BM75,BR75)</f>
        <v>57.5</v>
      </c>
      <c r="CE75" s="8">
        <f>AVERAGE(BX75)</f>
        <v>0.67391304347826086</v>
      </c>
      <c r="CF75">
        <v>7.5</v>
      </c>
      <c r="CG75">
        <v>85</v>
      </c>
      <c r="CH75">
        <v>1.5</v>
      </c>
      <c r="CI75">
        <v>1.5</v>
      </c>
      <c r="CJ75">
        <v>0</v>
      </c>
      <c r="CK75">
        <v>0</v>
      </c>
      <c r="CL75">
        <v>7.5</v>
      </c>
      <c r="CM75">
        <v>1.5</v>
      </c>
      <c r="CN75">
        <v>1.5</v>
      </c>
      <c r="CO75">
        <v>0</v>
      </c>
      <c r="CP75">
        <v>37.5</v>
      </c>
      <c r="CQ75" s="66">
        <f t="shared" si="29"/>
        <v>1.4999999999999999E-2</v>
      </c>
      <c r="CR75" s="66">
        <f t="shared" si="42"/>
        <v>0</v>
      </c>
      <c r="CS75" s="66">
        <f t="shared" si="43"/>
        <v>8.1081081081081086E-2</v>
      </c>
      <c r="CT75" s="66">
        <f t="shared" si="44"/>
        <v>0.5</v>
      </c>
      <c r="CU75" s="66">
        <f t="shared" si="45"/>
        <v>9</v>
      </c>
      <c r="CV75" s="66">
        <f t="shared" si="46"/>
        <v>3</v>
      </c>
      <c r="CW75" s="66">
        <f t="shared" si="47"/>
        <v>27</v>
      </c>
    </row>
    <row r="76" spans="1:101" x14ac:dyDescent="0.3">
      <c r="A76" s="1" t="s">
        <v>14</v>
      </c>
      <c r="B76" s="1" t="s">
        <v>142</v>
      </c>
      <c r="C76" t="s">
        <v>144</v>
      </c>
      <c r="D76" t="s">
        <v>144</v>
      </c>
      <c r="E76" s="9">
        <v>42909</v>
      </c>
      <c r="F76" s="1" t="s">
        <v>177</v>
      </c>
      <c r="G76">
        <v>50</v>
      </c>
      <c r="H76">
        <v>0</v>
      </c>
      <c r="I76">
        <v>14</v>
      </c>
      <c r="J76">
        <v>6</v>
      </c>
      <c r="K76">
        <v>31</v>
      </c>
      <c r="L76">
        <v>4</v>
      </c>
      <c r="M76" s="4">
        <f t="shared" si="22"/>
        <v>85.44</v>
      </c>
      <c r="N76" s="4">
        <f t="shared" si="22"/>
        <v>93.76</v>
      </c>
      <c r="O76" s="4">
        <f t="shared" si="22"/>
        <v>67.759999999999991</v>
      </c>
      <c r="P76" s="4">
        <f t="shared" si="22"/>
        <v>95.84</v>
      </c>
      <c r="Q76" s="4">
        <f t="shared" si="48"/>
        <v>85.699999999999989</v>
      </c>
      <c r="R76">
        <v>1</v>
      </c>
      <c r="S76">
        <v>7</v>
      </c>
      <c r="T76">
        <v>1</v>
      </c>
      <c r="U76">
        <v>1</v>
      </c>
      <c r="V76" t="s">
        <v>144</v>
      </c>
      <c r="W76" t="s">
        <v>144</v>
      </c>
      <c r="X76">
        <v>4</v>
      </c>
      <c r="Y76">
        <v>2</v>
      </c>
      <c r="Z76">
        <v>3</v>
      </c>
      <c r="AA76">
        <v>6</v>
      </c>
      <c r="AB76">
        <v>4</v>
      </c>
      <c r="AC76">
        <v>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2</v>
      </c>
      <c r="AN76">
        <v>0</v>
      </c>
      <c r="AO76">
        <v>0</v>
      </c>
      <c r="AP76">
        <v>0</v>
      </c>
      <c r="AQ76">
        <v>38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5.5</v>
      </c>
      <c r="BF76">
        <v>3.5</v>
      </c>
      <c r="BG76">
        <v>4</v>
      </c>
      <c r="BH76">
        <v>4</v>
      </c>
      <c r="BI76">
        <f t="shared" si="33"/>
        <v>4.25</v>
      </c>
      <c r="BJ76">
        <v>50</v>
      </c>
      <c r="BK76">
        <v>-10</v>
      </c>
      <c r="BL76" t="s">
        <v>144</v>
      </c>
      <c r="BM76">
        <f t="shared" si="34"/>
        <v>60</v>
      </c>
      <c r="BN76" s="6" t="s">
        <v>144</v>
      </c>
      <c r="BO76">
        <v>42</v>
      </c>
      <c r="BP76">
        <v>-16</v>
      </c>
      <c r="BQ76">
        <v>16</v>
      </c>
      <c r="BR76">
        <f t="shared" si="36"/>
        <v>58</v>
      </c>
      <c r="BS76" s="6">
        <f t="shared" si="37"/>
        <v>0.72413793103448276</v>
      </c>
      <c r="BT76">
        <v>62</v>
      </c>
      <c r="BU76">
        <v>4</v>
      </c>
      <c r="BV76">
        <v>35</v>
      </c>
      <c r="BW76">
        <f t="shared" si="38"/>
        <v>58</v>
      </c>
      <c r="BX76" s="6">
        <f t="shared" si="39"/>
        <v>0.39655172413793105</v>
      </c>
      <c r="BY76" t="s">
        <v>144</v>
      </c>
      <c r="BZ76" t="s">
        <v>144</v>
      </c>
      <c r="CA76" t="s">
        <v>144</v>
      </c>
      <c r="CB76" t="e">
        <f t="shared" si="40"/>
        <v>#VALUE!</v>
      </c>
      <c r="CC76" s="6">
        <f>33/53</f>
        <v>0.62264150943396224</v>
      </c>
      <c r="CD76" s="7">
        <f>AVERAGE(BM76,BR76,BW76)</f>
        <v>58.666666666666664</v>
      </c>
      <c r="CE76" s="8">
        <f>AVERAGE(BS76,BX76,CC76)</f>
        <v>0.58111038820212535</v>
      </c>
      <c r="CF76">
        <v>0</v>
      </c>
      <c r="CG76">
        <v>37.5</v>
      </c>
      <c r="CH76">
        <v>0</v>
      </c>
      <c r="CI76">
        <v>0</v>
      </c>
      <c r="CJ76">
        <v>0</v>
      </c>
      <c r="CK76">
        <v>0</v>
      </c>
      <c r="CL76">
        <v>3.5</v>
      </c>
      <c r="CM76">
        <v>0.5</v>
      </c>
      <c r="CN76">
        <v>1.5</v>
      </c>
      <c r="CO76">
        <v>17.5</v>
      </c>
      <c r="CP76">
        <v>3.5</v>
      </c>
      <c r="CQ76" s="66">
        <f t="shared" si="29"/>
        <v>0.19</v>
      </c>
      <c r="CR76" s="66">
        <f t="shared" si="42"/>
        <v>0</v>
      </c>
      <c r="CS76" s="66">
        <f t="shared" si="43"/>
        <v>0</v>
      </c>
      <c r="CT76" s="66">
        <v>0</v>
      </c>
      <c r="CU76" s="66">
        <f t="shared" si="45"/>
        <v>2</v>
      </c>
      <c r="CV76" s="66">
        <f t="shared" si="46"/>
        <v>0</v>
      </c>
      <c r="CW76" s="66">
        <f t="shared" si="47"/>
        <v>38</v>
      </c>
    </row>
    <row r="77" spans="1:101" x14ac:dyDescent="0.3">
      <c r="A77" s="1" t="s">
        <v>14</v>
      </c>
      <c r="B77" s="1" t="s">
        <v>143</v>
      </c>
      <c r="C77" t="s">
        <v>144</v>
      </c>
      <c r="D77" t="s">
        <v>144</v>
      </c>
      <c r="E77" s="9">
        <v>42909</v>
      </c>
      <c r="F77" s="1" t="s">
        <v>177</v>
      </c>
      <c r="G77">
        <v>50</v>
      </c>
      <c r="H77">
        <v>0</v>
      </c>
      <c r="I77">
        <v>8</v>
      </c>
      <c r="J77">
        <v>4</v>
      </c>
      <c r="K77">
        <v>16</v>
      </c>
      <c r="L77">
        <v>3</v>
      </c>
      <c r="M77" s="4">
        <f t="shared" si="22"/>
        <v>91.68</v>
      </c>
      <c r="N77" s="4">
        <f t="shared" si="22"/>
        <v>95.84</v>
      </c>
      <c r="O77" s="4">
        <f t="shared" si="22"/>
        <v>83.36</v>
      </c>
      <c r="P77" s="4">
        <f t="shared" si="22"/>
        <v>96.88</v>
      </c>
      <c r="Q77" s="4">
        <f t="shared" si="48"/>
        <v>91.94</v>
      </c>
      <c r="R77">
        <v>6</v>
      </c>
      <c r="S77">
        <v>7</v>
      </c>
      <c r="T77">
        <v>2</v>
      </c>
      <c r="U77">
        <v>1</v>
      </c>
      <c r="V77" t="s">
        <v>144</v>
      </c>
      <c r="W77" t="s">
        <v>144</v>
      </c>
      <c r="X77">
        <v>6</v>
      </c>
      <c r="Y77">
        <v>2</v>
      </c>
      <c r="Z77">
        <v>5</v>
      </c>
      <c r="AA77">
        <v>7</v>
      </c>
      <c r="AB77">
        <v>6</v>
      </c>
      <c r="AC77">
        <v>7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1</v>
      </c>
      <c r="AQ77">
        <v>32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4</v>
      </c>
      <c r="BF77">
        <v>3.5</v>
      </c>
      <c r="BG77">
        <v>3.5</v>
      </c>
      <c r="BH77">
        <v>0.75</v>
      </c>
      <c r="BI77">
        <f t="shared" si="33"/>
        <v>2.9375</v>
      </c>
      <c r="BJ77">
        <v>64</v>
      </c>
      <c r="BK77">
        <v>0</v>
      </c>
      <c r="BL77">
        <v>30</v>
      </c>
      <c r="BM77">
        <f t="shared" si="34"/>
        <v>64</v>
      </c>
      <c r="BN77" s="6">
        <f t="shared" si="35"/>
        <v>0.53125</v>
      </c>
      <c r="BO77">
        <v>56</v>
      </c>
      <c r="BP77">
        <v>-2</v>
      </c>
      <c r="BQ77">
        <v>30</v>
      </c>
      <c r="BR77">
        <f t="shared" si="36"/>
        <v>58</v>
      </c>
      <c r="BS77" s="6">
        <f t="shared" si="37"/>
        <v>0.48275862068965519</v>
      </c>
      <c r="BT77">
        <v>70</v>
      </c>
      <c r="BU77">
        <v>0</v>
      </c>
      <c r="BV77">
        <v>32</v>
      </c>
      <c r="BW77">
        <f t="shared" si="38"/>
        <v>70</v>
      </c>
      <c r="BX77" s="6">
        <f t="shared" si="39"/>
        <v>0.54285714285714282</v>
      </c>
      <c r="BY77" t="s">
        <v>144</v>
      </c>
      <c r="BZ77" t="s">
        <v>144</v>
      </c>
      <c r="CA77" t="s">
        <v>144</v>
      </c>
      <c r="CB77" t="e">
        <f t="shared" si="40"/>
        <v>#VALUE!</v>
      </c>
      <c r="CC77" s="6" t="e">
        <f t="shared" si="41"/>
        <v>#VALUE!</v>
      </c>
      <c r="CD77" s="7">
        <f>AVERAGE(BM77,BR77,BW77)</f>
        <v>64</v>
      </c>
      <c r="CE77" s="8">
        <f>AVERAGE(BN77,BS77,BX77)</f>
        <v>0.51895525451559932</v>
      </c>
      <c r="CF77">
        <v>17.5</v>
      </c>
      <c r="CG77">
        <v>37.5</v>
      </c>
      <c r="CH77">
        <v>0.5</v>
      </c>
      <c r="CI77">
        <v>0</v>
      </c>
      <c r="CJ77">
        <v>0</v>
      </c>
      <c r="CK77">
        <v>0</v>
      </c>
      <c r="CL77">
        <v>17.5</v>
      </c>
      <c r="CM77">
        <v>0.5</v>
      </c>
      <c r="CN77">
        <v>7.5</v>
      </c>
      <c r="CO77">
        <v>37.5</v>
      </c>
      <c r="CP77">
        <v>17.5</v>
      </c>
      <c r="CQ77" s="66">
        <f t="shared" si="29"/>
        <v>0.45</v>
      </c>
      <c r="CR77" s="66">
        <f t="shared" si="42"/>
        <v>0</v>
      </c>
      <c r="CS77" s="66">
        <f t="shared" si="43"/>
        <v>0.31818181818181818</v>
      </c>
      <c r="CT77" s="66">
        <f t="shared" si="44"/>
        <v>1</v>
      </c>
      <c r="CU77" s="66">
        <f t="shared" si="45"/>
        <v>3</v>
      </c>
      <c r="CV77" s="66">
        <f t="shared" si="46"/>
        <v>0</v>
      </c>
      <c r="CW77" s="66">
        <f t="shared" si="47"/>
        <v>34</v>
      </c>
    </row>
    <row r="78" spans="1:101" x14ac:dyDescent="0.3">
      <c r="A78" s="1" t="s">
        <v>15</v>
      </c>
      <c r="B78" s="1" t="s">
        <v>139</v>
      </c>
      <c r="C78" s="31">
        <v>34.60905254</v>
      </c>
      <c r="D78" s="31">
        <v>-81.584622940000003</v>
      </c>
      <c r="E78" s="9">
        <v>42921</v>
      </c>
      <c r="F78" s="1" t="s">
        <v>177</v>
      </c>
      <c r="G78">
        <v>70</v>
      </c>
      <c r="H78">
        <v>1</v>
      </c>
      <c r="I78">
        <v>5</v>
      </c>
      <c r="J78">
        <v>6</v>
      </c>
      <c r="K78">
        <v>1</v>
      </c>
      <c r="L78">
        <v>12</v>
      </c>
      <c r="M78" s="4">
        <f t="shared" si="22"/>
        <v>94.8</v>
      </c>
      <c r="N78" s="4">
        <f t="shared" si="22"/>
        <v>93.76</v>
      </c>
      <c r="O78" s="4">
        <f t="shared" si="22"/>
        <v>98.96</v>
      </c>
      <c r="P78" s="4">
        <f t="shared" si="22"/>
        <v>87.52</v>
      </c>
      <c r="Q78" s="4">
        <f t="shared" si="48"/>
        <v>93.759999999999991</v>
      </c>
      <c r="R78">
        <v>5</v>
      </c>
      <c r="S78">
        <v>8</v>
      </c>
      <c r="T78">
        <v>8</v>
      </c>
      <c r="U78">
        <v>1</v>
      </c>
      <c r="V78" t="s">
        <v>144</v>
      </c>
      <c r="W78">
        <v>5</v>
      </c>
      <c r="X78">
        <v>6</v>
      </c>
      <c r="Y78">
        <v>1</v>
      </c>
      <c r="Z78">
        <v>5</v>
      </c>
      <c r="AA78">
        <v>6</v>
      </c>
      <c r="AB78">
        <v>8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2</v>
      </c>
      <c r="AO78">
        <v>0</v>
      </c>
      <c r="AP78">
        <v>0</v>
      </c>
      <c r="AQ78">
        <v>28</v>
      </c>
      <c r="AR78">
        <v>35</v>
      </c>
      <c r="AS78">
        <v>70</v>
      </c>
      <c r="AT78">
        <v>3</v>
      </c>
      <c r="AU78">
        <v>1</v>
      </c>
      <c r="AV78">
        <v>0</v>
      </c>
      <c r="AW78">
        <v>2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</v>
      </c>
      <c r="BF78">
        <v>3.75</v>
      </c>
      <c r="BG78">
        <v>1.75</v>
      </c>
      <c r="BH78">
        <v>3</v>
      </c>
      <c r="BI78">
        <f t="shared" si="33"/>
        <v>2.625</v>
      </c>
      <c r="BJ78">
        <v>75</v>
      </c>
      <c r="BK78">
        <v>-4</v>
      </c>
      <c r="BL78">
        <v>37</v>
      </c>
      <c r="BM78">
        <f t="shared" si="34"/>
        <v>79</v>
      </c>
      <c r="BN78" s="6">
        <f t="shared" si="35"/>
        <v>0.53164556962025311</v>
      </c>
      <c r="BO78">
        <v>72</v>
      </c>
      <c r="BP78">
        <v>-7</v>
      </c>
      <c r="BQ78">
        <v>35</v>
      </c>
      <c r="BR78">
        <f t="shared" si="36"/>
        <v>79</v>
      </c>
      <c r="BS78" s="6">
        <f t="shared" si="37"/>
        <v>0.55696202531645567</v>
      </c>
      <c r="BT78">
        <v>69</v>
      </c>
      <c r="BU78">
        <v>-2</v>
      </c>
      <c r="BV78">
        <v>37</v>
      </c>
      <c r="BW78">
        <f t="shared" si="38"/>
        <v>71</v>
      </c>
      <c r="BX78" s="6">
        <f t="shared" si="39"/>
        <v>0.47887323943661969</v>
      </c>
      <c r="BY78" t="s">
        <v>144</v>
      </c>
      <c r="BZ78" t="s">
        <v>144</v>
      </c>
      <c r="CA78" t="s">
        <v>144</v>
      </c>
      <c r="CB78" t="e">
        <f t="shared" si="40"/>
        <v>#VALUE!</v>
      </c>
      <c r="CC78" s="6" t="e">
        <f t="shared" si="41"/>
        <v>#VALUE!</v>
      </c>
      <c r="CD78" s="7">
        <f>AVERAGE(BM78,BR78,BW78)</f>
        <v>76.333333333333329</v>
      </c>
      <c r="CE78" s="8">
        <f>AVERAGE(BN78,BS78,BX78)</f>
        <v>0.52249361145777617</v>
      </c>
      <c r="CF78">
        <v>7.5</v>
      </c>
      <c r="CG78">
        <v>62.5</v>
      </c>
      <c r="CH78">
        <v>62.5</v>
      </c>
      <c r="CI78">
        <v>0</v>
      </c>
      <c r="CJ78">
        <v>0</v>
      </c>
      <c r="CK78">
        <v>7.5</v>
      </c>
      <c r="CL78">
        <v>17.5</v>
      </c>
      <c r="CM78">
        <v>0</v>
      </c>
      <c r="CN78">
        <v>7.5</v>
      </c>
      <c r="CO78">
        <v>17.5</v>
      </c>
      <c r="CP78">
        <v>62.5</v>
      </c>
      <c r="CQ78" s="66">
        <f t="shared" si="29"/>
        <v>0.25</v>
      </c>
      <c r="CR78" s="66">
        <f t="shared" si="42"/>
        <v>7.4999999999999997E-2</v>
      </c>
      <c r="CS78" s="66">
        <f t="shared" si="43"/>
        <v>0.10714285714285714</v>
      </c>
      <c r="CT78" s="66">
        <f t="shared" si="44"/>
        <v>1</v>
      </c>
      <c r="CU78" s="66">
        <f t="shared" si="45"/>
        <v>3</v>
      </c>
      <c r="CV78" s="66">
        <f t="shared" si="46"/>
        <v>4</v>
      </c>
      <c r="CW78" s="66">
        <f t="shared" si="47"/>
        <v>63</v>
      </c>
    </row>
    <row r="79" spans="1:101" x14ac:dyDescent="0.3">
      <c r="A79" s="1" t="s">
        <v>15</v>
      </c>
      <c r="B79" s="1" t="s">
        <v>140</v>
      </c>
      <c r="C79" t="s">
        <v>144</v>
      </c>
      <c r="D79" t="s">
        <v>144</v>
      </c>
      <c r="E79" s="9">
        <v>42921</v>
      </c>
      <c r="F79" s="1" t="s">
        <v>177</v>
      </c>
      <c r="G79">
        <v>120</v>
      </c>
      <c r="H79">
        <v>1</v>
      </c>
      <c r="I79">
        <v>5</v>
      </c>
      <c r="J79">
        <v>0</v>
      </c>
      <c r="K79">
        <v>0</v>
      </c>
      <c r="L79">
        <v>2</v>
      </c>
      <c r="M79" s="4">
        <f t="shared" si="22"/>
        <v>94.8</v>
      </c>
      <c r="N79" s="4">
        <f t="shared" si="22"/>
        <v>100</v>
      </c>
      <c r="O79" s="4">
        <f t="shared" si="22"/>
        <v>100</v>
      </c>
      <c r="P79" s="4">
        <f t="shared" si="22"/>
        <v>97.92</v>
      </c>
      <c r="Q79" s="4">
        <f t="shared" si="48"/>
        <v>98.18</v>
      </c>
      <c r="R79">
        <v>8</v>
      </c>
      <c r="S79">
        <v>7</v>
      </c>
      <c r="T79">
        <v>6</v>
      </c>
      <c r="U79">
        <v>1</v>
      </c>
      <c r="V79" t="s">
        <v>144</v>
      </c>
      <c r="W79" t="s">
        <v>144</v>
      </c>
      <c r="X79">
        <v>6</v>
      </c>
      <c r="Y79">
        <v>1</v>
      </c>
      <c r="Z79">
        <v>7</v>
      </c>
      <c r="AA79">
        <v>7</v>
      </c>
      <c r="AB79">
        <v>7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2</v>
      </c>
      <c r="AO79">
        <v>1</v>
      </c>
      <c r="AP79">
        <v>0</v>
      </c>
      <c r="AQ79">
        <v>28</v>
      </c>
      <c r="AR79">
        <v>16</v>
      </c>
      <c r="AS79">
        <v>13</v>
      </c>
      <c r="AT79">
        <v>2</v>
      </c>
      <c r="AU79">
        <v>4</v>
      </c>
      <c r="AV79">
        <v>2</v>
      </c>
      <c r="AW79">
        <v>0</v>
      </c>
      <c r="AX79">
        <v>5</v>
      </c>
      <c r="AY79">
        <v>1</v>
      </c>
      <c r="AZ79">
        <v>2</v>
      </c>
      <c r="BA79">
        <v>0</v>
      </c>
      <c r="BB79">
        <v>0</v>
      </c>
      <c r="BC79">
        <v>0</v>
      </c>
      <c r="BD79">
        <v>0</v>
      </c>
      <c r="BE79">
        <v>1.75</v>
      </c>
      <c r="BF79">
        <v>0.5</v>
      </c>
      <c r="BG79">
        <v>1.75</v>
      </c>
      <c r="BH79">
        <v>1.5</v>
      </c>
      <c r="BI79">
        <f t="shared" si="33"/>
        <v>1.375</v>
      </c>
      <c r="BJ79">
        <v>79</v>
      </c>
      <c r="BK79">
        <v>0</v>
      </c>
      <c r="BL79">
        <v>47</v>
      </c>
      <c r="BM79">
        <f t="shared" si="34"/>
        <v>79</v>
      </c>
      <c r="BN79" s="6">
        <f t="shared" si="35"/>
        <v>0.4050632911392405</v>
      </c>
      <c r="BO79">
        <v>67</v>
      </c>
      <c r="BP79">
        <v>-2</v>
      </c>
      <c r="BQ79">
        <v>40</v>
      </c>
      <c r="BR79">
        <f t="shared" si="36"/>
        <v>69</v>
      </c>
      <c r="BS79" s="6">
        <f t="shared" si="37"/>
        <v>0.42028985507246375</v>
      </c>
      <c r="BT79">
        <v>75</v>
      </c>
      <c r="BU79">
        <v>-2</v>
      </c>
      <c r="BV79">
        <v>35</v>
      </c>
      <c r="BW79">
        <f t="shared" si="38"/>
        <v>77</v>
      </c>
      <c r="BX79" s="6">
        <f t="shared" si="39"/>
        <v>0.54545454545454541</v>
      </c>
      <c r="BY79" t="s">
        <v>144</v>
      </c>
      <c r="BZ79" t="s">
        <v>144</v>
      </c>
      <c r="CA79" t="s">
        <v>144</v>
      </c>
      <c r="CB79" t="e">
        <f t="shared" si="40"/>
        <v>#VALUE!</v>
      </c>
      <c r="CC79" s="6" t="e">
        <f t="shared" si="41"/>
        <v>#VALUE!</v>
      </c>
      <c r="CD79" s="7">
        <f t="shared" ref="CD79:CE82" si="50">AVERAGE(BM79,BR79,BW79)</f>
        <v>75</v>
      </c>
      <c r="CE79" s="8">
        <f t="shared" si="50"/>
        <v>0.45693589722208322</v>
      </c>
      <c r="CF79">
        <v>62.5</v>
      </c>
      <c r="CG79">
        <v>37.5</v>
      </c>
      <c r="CH79">
        <v>17.5</v>
      </c>
      <c r="CI79">
        <v>0</v>
      </c>
      <c r="CJ79">
        <v>0</v>
      </c>
      <c r="CK79">
        <v>0</v>
      </c>
      <c r="CL79">
        <v>17.5</v>
      </c>
      <c r="CM79">
        <v>0</v>
      </c>
      <c r="CN79">
        <v>37.5</v>
      </c>
      <c r="CO79">
        <v>37.5</v>
      </c>
      <c r="CP79">
        <v>37.5</v>
      </c>
      <c r="CQ79" s="66">
        <f t="shared" si="29"/>
        <v>0.75</v>
      </c>
      <c r="CR79" s="66">
        <f t="shared" si="42"/>
        <v>0</v>
      </c>
      <c r="CS79" s="66">
        <f t="shared" si="43"/>
        <v>0.625</v>
      </c>
      <c r="CT79" s="66">
        <f t="shared" si="44"/>
        <v>1</v>
      </c>
      <c r="CU79" s="66">
        <f t="shared" si="45"/>
        <v>3</v>
      </c>
      <c r="CV79" s="66">
        <f t="shared" si="46"/>
        <v>6</v>
      </c>
      <c r="CW79" s="66">
        <f t="shared" si="47"/>
        <v>44</v>
      </c>
    </row>
    <row r="80" spans="1:101" x14ac:dyDescent="0.3">
      <c r="A80" s="1" t="s">
        <v>15</v>
      </c>
      <c r="B80" s="1" t="s">
        <v>141</v>
      </c>
      <c r="C80" t="s">
        <v>144</v>
      </c>
      <c r="D80" t="s">
        <v>144</v>
      </c>
      <c r="E80" s="9">
        <v>42921</v>
      </c>
      <c r="F80" s="1" t="s">
        <v>177</v>
      </c>
      <c r="G80">
        <v>60</v>
      </c>
      <c r="H80">
        <v>2</v>
      </c>
      <c r="I80">
        <v>19</v>
      </c>
      <c r="J80">
        <v>16</v>
      </c>
      <c r="K80">
        <v>27</v>
      </c>
      <c r="L80">
        <v>22</v>
      </c>
      <c r="M80" s="4">
        <f t="shared" si="22"/>
        <v>80.239999999999995</v>
      </c>
      <c r="N80" s="4">
        <f t="shared" si="22"/>
        <v>83.36</v>
      </c>
      <c r="O80" s="4">
        <f t="shared" si="22"/>
        <v>71.92</v>
      </c>
      <c r="P80" s="4">
        <f t="shared" si="22"/>
        <v>77.12</v>
      </c>
      <c r="Q80" s="4">
        <f t="shared" si="48"/>
        <v>78.16</v>
      </c>
      <c r="R80">
        <v>1</v>
      </c>
      <c r="S80">
        <v>8</v>
      </c>
      <c r="T80">
        <v>6</v>
      </c>
      <c r="U80">
        <v>1</v>
      </c>
      <c r="V80" t="s">
        <v>144</v>
      </c>
      <c r="W80" t="s">
        <v>144</v>
      </c>
      <c r="X80">
        <v>7</v>
      </c>
      <c r="Y80">
        <v>1</v>
      </c>
      <c r="Z80">
        <v>7</v>
      </c>
      <c r="AA80">
        <v>7</v>
      </c>
      <c r="AB80">
        <v>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25</v>
      </c>
      <c r="AR80">
        <v>23</v>
      </c>
      <c r="AS80">
        <v>15</v>
      </c>
      <c r="AT80">
        <v>1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1.25</v>
      </c>
      <c r="BF80">
        <v>1.25</v>
      </c>
      <c r="BG80">
        <v>1</v>
      </c>
      <c r="BH80">
        <v>3</v>
      </c>
      <c r="BI80">
        <f t="shared" si="33"/>
        <v>1.625</v>
      </c>
      <c r="BJ80">
        <v>63</v>
      </c>
      <c r="BK80">
        <v>-7</v>
      </c>
      <c r="BL80">
        <v>31</v>
      </c>
      <c r="BM80">
        <f t="shared" si="34"/>
        <v>70</v>
      </c>
      <c r="BN80" s="6">
        <f t="shared" si="35"/>
        <v>0.55714285714285716</v>
      </c>
      <c r="BO80">
        <v>62</v>
      </c>
      <c r="BP80">
        <v>-4</v>
      </c>
      <c r="BQ80">
        <v>32</v>
      </c>
      <c r="BR80">
        <f t="shared" si="36"/>
        <v>66</v>
      </c>
      <c r="BS80" s="6">
        <f t="shared" si="37"/>
        <v>0.51515151515151514</v>
      </c>
      <c r="BT80">
        <v>60</v>
      </c>
      <c r="BU80">
        <v>-9</v>
      </c>
      <c r="BV80">
        <v>27</v>
      </c>
      <c r="BW80">
        <f t="shared" si="38"/>
        <v>69</v>
      </c>
      <c r="BX80" s="6">
        <f t="shared" si="39"/>
        <v>0.60869565217391308</v>
      </c>
      <c r="BY80" t="s">
        <v>144</v>
      </c>
      <c r="BZ80" t="s">
        <v>144</v>
      </c>
      <c r="CA80" t="s">
        <v>144</v>
      </c>
      <c r="CB80" t="e">
        <f t="shared" si="40"/>
        <v>#VALUE!</v>
      </c>
      <c r="CC80" s="6" t="e">
        <f t="shared" si="41"/>
        <v>#VALUE!</v>
      </c>
      <c r="CD80" s="7">
        <f t="shared" si="50"/>
        <v>68.333333333333329</v>
      </c>
      <c r="CE80" s="8">
        <f t="shared" si="50"/>
        <v>0.56033000815609513</v>
      </c>
      <c r="CF80">
        <v>0</v>
      </c>
      <c r="CG80">
        <v>62.5</v>
      </c>
      <c r="CH80">
        <v>17.5</v>
      </c>
      <c r="CI80">
        <v>0</v>
      </c>
      <c r="CJ80">
        <v>0</v>
      </c>
      <c r="CK80">
        <v>0</v>
      </c>
      <c r="CL80">
        <v>37.5</v>
      </c>
      <c r="CM80">
        <v>0</v>
      </c>
      <c r="CN80">
        <v>37.5</v>
      </c>
      <c r="CO80">
        <v>37.5</v>
      </c>
      <c r="CP80">
        <v>17.5</v>
      </c>
      <c r="CQ80" s="66">
        <f t="shared" si="29"/>
        <v>0.75</v>
      </c>
      <c r="CR80" s="66">
        <f t="shared" si="42"/>
        <v>0</v>
      </c>
      <c r="CS80" s="66">
        <f t="shared" si="43"/>
        <v>0</v>
      </c>
      <c r="CT80" s="66">
        <f t="shared" si="44"/>
        <v>1</v>
      </c>
      <c r="CU80" s="66">
        <f t="shared" si="45"/>
        <v>2</v>
      </c>
      <c r="CV80" s="66">
        <f t="shared" si="46"/>
        <v>1</v>
      </c>
      <c r="CW80" s="66">
        <f t="shared" si="47"/>
        <v>48</v>
      </c>
    </row>
    <row r="81" spans="1:101" x14ac:dyDescent="0.3">
      <c r="A81" s="1" t="s">
        <v>15</v>
      </c>
      <c r="B81" s="1" t="s">
        <v>142</v>
      </c>
      <c r="C81" t="s">
        <v>144</v>
      </c>
      <c r="D81" t="s">
        <v>144</v>
      </c>
      <c r="E81" s="9">
        <v>42921</v>
      </c>
      <c r="F81" s="1" t="s">
        <v>177</v>
      </c>
      <c r="G81">
        <v>55</v>
      </c>
      <c r="H81">
        <v>0</v>
      </c>
      <c r="I81">
        <v>23</v>
      </c>
      <c r="J81">
        <v>6</v>
      </c>
      <c r="K81">
        <v>12</v>
      </c>
      <c r="L81">
        <v>13</v>
      </c>
      <c r="M81" s="4">
        <f t="shared" si="22"/>
        <v>76.08</v>
      </c>
      <c r="N81" s="4">
        <f t="shared" si="22"/>
        <v>93.76</v>
      </c>
      <c r="O81" s="4">
        <f t="shared" si="22"/>
        <v>87.52</v>
      </c>
      <c r="P81" s="4">
        <f t="shared" si="22"/>
        <v>86.48</v>
      </c>
      <c r="Q81" s="4">
        <f t="shared" si="48"/>
        <v>85.960000000000008</v>
      </c>
      <c r="R81">
        <v>1</v>
      </c>
      <c r="S81">
        <v>9</v>
      </c>
      <c r="T81">
        <v>6</v>
      </c>
      <c r="U81">
        <v>1</v>
      </c>
      <c r="V81" t="s">
        <v>144</v>
      </c>
      <c r="W81" t="s">
        <v>144</v>
      </c>
      <c r="X81">
        <v>7</v>
      </c>
      <c r="Y81">
        <v>1</v>
      </c>
      <c r="Z81">
        <v>8</v>
      </c>
      <c r="AA81">
        <v>8</v>
      </c>
      <c r="AB81">
        <v>6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49</v>
      </c>
      <c r="AR81">
        <v>34</v>
      </c>
      <c r="AS81">
        <v>6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4.5</v>
      </c>
      <c r="BF81">
        <v>0.75</v>
      </c>
      <c r="BG81">
        <v>0.75</v>
      </c>
      <c r="BH81">
        <v>1</v>
      </c>
      <c r="BI81">
        <f t="shared" si="33"/>
        <v>1.75</v>
      </c>
      <c r="BJ81">
        <v>68</v>
      </c>
      <c r="BK81">
        <v>-5</v>
      </c>
      <c r="BL81">
        <v>21</v>
      </c>
      <c r="BM81">
        <f t="shared" si="34"/>
        <v>73</v>
      </c>
      <c r="BN81" s="6">
        <f t="shared" si="35"/>
        <v>0.71232876712328763</v>
      </c>
      <c r="BO81">
        <v>70</v>
      </c>
      <c r="BP81">
        <v>-4</v>
      </c>
      <c r="BQ81">
        <v>35</v>
      </c>
      <c r="BR81">
        <f t="shared" si="36"/>
        <v>74</v>
      </c>
      <c r="BS81" s="6">
        <f t="shared" si="37"/>
        <v>0.52702702702702697</v>
      </c>
      <c r="BT81">
        <v>65</v>
      </c>
      <c r="BU81">
        <v>-4</v>
      </c>
      <c r="BV81">
        <v>34</v>
      </c>
      <c r="BW81">
        <f t="shared" si="38"/>
        <v>69</v>
      </c>
      <c r="BX81" s="6">
        <f t="shared" si="39"/>
        <v>0.50724637681159424</v>
      </c>
      <c r="BY81" t="s">
        <v>144</v>
      </c>
      <c r="BZ81" t="s">
        <v>144</v>
      </c>
      <c r="CA81" t="s">
        <v>144</v>
      </c>
      <c r="CB81" t="e">
        <f t="shared" si="40"/>
        <v>#VALUE!</v>
      </c>
      <c r="CC81" s="6" t="e">
        <f t="shared" si="41"/>
        <v>#VALUE!</v>
      </c>
      <c r="CD81" s="7">
        <f t="shared" si="50"/>
        <v>72</v>
      </c>
      <c r="CE81" s="8">
        <f t="shared" si="50"/>
        <v>0.58220072365396958</v>
      </c>
      <c r="CF81">
        <v>0</v>
      </c>
      <c r="CG81">
        <v>85</v>
      </c>
      <c r="CH81">
        <v>17.5</v>
      </c>
      <c r="CI81">
        <v>0</v>
      </c>
      <c r="CJ81">
        <v>0</v>
      </c>
      <c r="CK81">
        <v>0</v>
      </c>
      <c r="CL81">
        <v>37.5</v>
      </c>
      <c r="CM81">
        <v>0</v>
      </c>
      <c r="CN81">
        <v>62.5</v>
      </c>
      <c r="CO81">
        <v>62.5</v>
      </c>
      <c r="CP81">
        <v>17.5</v>
      </c>
      <c r="CQ81" s="66">
        <f t="shared" ref="CQ81:CQ112" si="51">(CN81+CO81)/100</f>
        <v>1.25</v>
      </c>
      <c r="CR81" s="66">
        <f t="shared" si="42"/>
        <v>0</v>
      </c>
      <c r="CS81" s="66">
        <f t="shared" si="43"/>
        <v>0</v>
      </c>
      <c r="CT81" s="66">
        <f t="shared" si="44"/>
        <v>1</v>
      </c>
      <c r="CU81" s="66">
        <f t="shared" si="45"/>
        <v>3</v>
      </c>
      <c r="CV81" s="66">
        <f t="shared" si="46"/>
        <v>0</v>
      </c>
      <c r="CW81" s="66">
        <f t="shared" si="47"/>
        <v>83</v>
      </c>
    </row>
    <row r="82" spans="1:101" x14ac:dyDescent="0.3">
      <c r="A82" s="1" t="s">
        <v>15</v>
      </c>
      <c r="B82" s="1" t="s">
        <v>143</v>
      </c>
      <c r="C82" t="s">
        <v>144</v>
      </c>
      <c r="D82" t="s">
        <v>144</v>
      </c>
      <c r="E82" s="9">
        <v>42921</v>
      </c>
      <c r="F82" s="1" t="s">
        <v>177</v>
      </c>
      <c r="G82">
        <v>60</v>
      </c>
      <c r="H82">
        <v>0</v>
      </c>
      <c r="I82">
        <v>12</v>
      </c>
      <c r="J82">
        <v>30</v>
      </c>
      <c r="K82">
        <v>15</v>
      </c>
      <c r="L82">
        <v>12</v>
      </c>
      <c r="M82" s="4">
        <f t="shared" si="22"/>
        <v>87.52</v>
      </c>
      <c r="N82" s="4">
        <f t="shared" si="22"/>
        <v>68.8</v>
      </c>
      <c r="O82" s="4">
        <f t="shared" si="22"/>
        <v>84.4</v>
      </c>
      <c r="P82" s="4">
        <f t="shared" si="22"/>
        <v>87.52</v>
      </c>
      <c r="Q82" s="4">
        <f t="shared" si="48"/>
        <v>82.06</v>
      </c>
      <c r="R82">
        <v>5</v>
      </c>
      <c r="S82">
        <v>8</v>
      </c>
      <c r="T82">
        <v>7</v>
      </c>
      <c r="U82">
        <v>1</v>
      </c>
      <c r="V82" t="s">
        <v>144</v>
      </c>
      <c r="W82" t="s">
        <v>144</v>
      </c>
      <c r="X82">
        <v>7</v>
      </c>
      <c r="Y82">
        <v>1</v>
      </c>
      <c r="Z82">
        <v>6</v>
      </c>
      <c r="AA82">
        <v>6</v>
      </c>
      <c r="AB82">
        <v>7</v>
      </c>
      <c r="AC82">
        <v>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3</v>
      </c>
      <c r="AO82">
        <v>2</v>
      </c>
      <c r="AP82">
        <v>0</v>
      </c>
      <c r="AQ82">
        <v>34</v>
      </c>
      <c r="AR82">
        <v>32</v>
      </c>
      <c r="AS82">
        <v>53</v>
      </c>
      <c r="AT82">
        <v>5</v>
      </c>
      <c r="AU82">
        <v>2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1</v>
      </c>
      <c r="BG82">
        <v>2</v>
      </c>
      <c r="BH82">
        <v>1.25</v>
      </c>
      <c r="BI82">
        <f t="shared" si="33"/>
        <v>1.3125</v>
      </c>
      <c r="BJ82">
        <v>63</v>
      </c>
      <c r="BK82">
        <v>-7</v>
      </c>
      <c r="BL82">
        <v>27</v>
      </c>
      <c r="BM82">
        <f t="shared" si="34"/>
        <v>70</v>
      </c>
      <c r="BN82" s="6">
        <f t="shared" si="35"/>
        <v>0.61428571428571432</v>
      </c>
      <c r="BO82">
        <v>70</v>
      </c>
      <c r="BP82">
        <v>-2</v>
      </c>
      <c r="BQ82">
        <v>40</v>
      </c>
      <c r="BR82">
        <f t="shared" si="36"/>
        <v>72</v>
      </c>
      <c r="BS82" s="6">
        <f t="shared" si="37"/>
        <v>0.44444444444444442</v>
      </c>
      <c r="BT82">
        <v>64</v>
      </c>
      <c r="BU82">
        <v>-1</v>
      </c>
      <c r="BV82">
        <v>34</v>
      </c>
      <c r="BW82">
        <f t="shared" si="38"/>
        <v>65</v>
      </c>
      <c r="BX82" s="6">
        <f t="shared" si="39"/>
        <v>0.47692307692307695</v>
      </c>
      <c r="BY82" t="s">
        <v>144</v>
      </c>
      <c r="BZ82" t="s">
        <v>144</v>
      </c>
      <c r="CA82" t="s">
        <v>144</v>
      </c>
      <c r="CB82" t="e">
        <f t="shared" si="40"/>
        <v>#VALUE!</v>
      </c>
      <c r="CC82" s="6" t="e">
        <f t="shared" si="41"/>
        <v>#VALUE!</v>
      </c>
      <c r="CD82" s="7">
        <f t="shared" si="50"/>
        <v>69</v>
      </c>
      <c r="CE82" s="8">
        <f t="shared" si="50"/>
        <v>0.51188441188441192</v>
      </c>
      <c r="CF82">
        <v>7.5</v>
      </c>
      <c r="CG82">
        <v>62.5</v>
      </c>
      <c r="CH82">
        <v>37.5</v>
      </c>
      <c r="CI82">
        <v>0</v>
      </c>
      <c r="CJ82">
        <v>0</v>
      </c>
      <c r="CK82">
        <v>0</v>
      </c>
      <c r="CL82">
        <v>37.5</v>
      </c>
      <c r="CM82">
        <v>0</v>
      </c>
      <c r="CN82">
        <v>17.5</v>
      </c>
      <c r="CO82">
        <v>17.5</v>
      </c>
      <c r="CP82">
        <v>37.5</v>
      </c>
      <c r="CQ82" s="66">
        <f t="shared" si="51"/>
        <v>0.35</v>
      </c>
      <c r="CR82" s="66">
        <f t="shared" si="42"/>
        <v>0</v>
      </c>
      <c r="CS82" s="66">
        <f t="shared" si="43"/>
        <v>0.10714285714285714</v>
      </c>
      <c r="CT82" s="66">
        <f t="shared" si="44"/>
        <v>1</v>
      </c>
      <c r="CU82" s="66">
        <f t="shared" si="45"/>
        <v>5</v>
      </c>
      <c r="CV82" s="66">
        <f t="shared" si="46"/>
        <v>7</v>
      </c>
      <c r="CW82" s="66">
        <f t="shared" si="47"/>
        <v>66</v>
      </c>
    </row>
    <row r="83" spans="1:101" x14ac:dyDescent="0.3">
      <c r="A83" s="1" t="s">
        <v>16</v>
      </c>
      <c r="B83" s="1" t="s">
        <v>139</v>
      </c>
      <c r="C83" s="32">
        <v>34.604718679999998</v>
      </c>
      <c r="D83" s="32">
        <v>-81.592004380000006</v>
      </c>
      <c r="E83" s="9">
        <v>42921</v>
      </c>
      <c r="F83" s="1" t="s">
        <v>177</v>
      </c>
      <c r="G83">
        <v>65</v>
      </c>
      <c r="H83">
        <v>0</v>
      </c>
      <c r="I83">
        <v>34</v>
      </c>
      <c r="J83">
        <v>30</v>
      </c>
      <c r="K83">
        <v>24</v>
      </c>
      <c r="L83">
        <v>26</v>
      </c>
      <c r="M83" s="4">
        <f t="shared" si="22"/>
        <v>64.64</v>
      </c>
      <c r="N83" s="4">
        <f t="shared" si="22"/>
        <v>68.8</v>
      </c>
      <c r="O83" s="4">
        <f t="shared" si="22"/>
        <v>75.039999999999992</v>
      </c>
      <c r="P83" s="4">
        <f t="shared" si="22"/>
        <v>72.960000000000008</v>
      </c>
      <c r="Q83" s="4">
        <f t="shared" si="48"/>
        <v>70.36</v>
      </c>
      <c r="R83">
        <v>4</v>
      </c>
      <c r="S83">
        <v>7</v>
      </c>
      <c r="T83">
        <v>5</v>
      </c>
      <c r="U83">
        <v>1</v>
      </c>
      <c r="V83">
        <v>7</v>
      </c>
      <c r="W83" t="s">
        <v>144</v>
      </c>
      <c r="X83">
        <v>6</v>
      </c>
      <c r="Y83">
        <v>1</v>
      </c>
      <c r="Z83">
        <v>7</v>
      </c>
      <c r="AA83">
        <v>9</v>
      </c>
      <c r="AB83">
        <v>7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1</v>
      </c>
      <c r="AN83">
        <v>0</v>
      </c>
      <c r="AO83">
        <v>0</v>
      </c>
      <c r="AP83">
        <v>0</v>
      </c>
      <c r="AQ83">
        <v>48</v>
      </c>
      <c r="AR83">
        <v>35</v>
      </c>
      <c r="AS83">
        <v>15</v>
      </c>
      <c r="AT83">
        <v>5</v>
      </c>
      <c r="AU83">
        <v>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0.5</v>
      </c>
      <c r="BF83">
        <v>3</v>
      </c>
      <c r="BG83">
        <v>0.75</v>
      </c>
      <c r="BH83">
        <v>1.75</v>
      </c>
      <c r="BI83">
        <f t="shared" si="33"/>
        <v>1.5</v>
      </c>
      <c r="BJ83">
        <v>60</v>
      </c>
      <c r="BK83">
        <v>0</v>
      </c>
      <c r="BL83">
        <v>36</v>
      </c>
      <c r="BM83">
        <f t="shared" si="34"/>
        <v>60</v>
      </c>
      <c r="BN83" s="6">
        <f t="shared" si="35"/>
        <v>0.4</v>
      </c>
      <c r="BO83">
        <v>68</v>
      </c>
      <c r="BP83">
        <v>0</v>
      </c>
      <c r="BQ83">
        <v>42</v>
      </c>
      <c r="BR83">
        <f t="shared" si="36"/>
        <v>68</v>
      </c>
      <c r="BS83" s="6">
        <f t="shared" si="37"/>
        <v>0.38235294117647056</v>
      </c>
      <c r="BT83">
        <v>57</v>
      </c>
      <c r="BU83">
        <v>-3</v>
      </c>
      <c r="BV83">
        <v>29</v>
      </c>
      <c r="BW83">
        <f t="shared" si="38"/>
        <v>60</v>
      </c>
      <c r="BX83" s="6">
        <f t="shared" si="39"/>
        <v>0.51666666666666672</v>
      </c>
      <c r="BY83" t="s">
        <v>144</v>
      </c>
      <c r="BZ83" t="s">
        <v>144</v>
      </c>
      <c r="CA83" t="s">
        <v>144</v>
      </c>
      <c r="CB83" t="e">
        <f t="shared" si="40"/>
        <v>#VALUE!</v>
      </c>
      <c r="CC83" s="6" t="e">
        <f t="shared" si="41"/>
        <v>#VALUE!</v>
      </c>
      <c r="CD83" s="7">
        <f>AVERAGE(BM83,BR83,BW83)</f>
        <v>62.666666666666664</v>
      </c>
      <c r="CE83" s="8">
        <f>AVERAGE(BN83,BS83,BX83)</f>
        <v>0.43300653594771243</v>
      </c>
      <c r="CF83">
        <v>3.5</v>
      </c>
      <c r="CG83">
        <v>37.5</v>
      </c>
      <c r="CH83">
        <v>7.5</v>
      </c>
      <c r="CI83">
        <v>0</v>
      </c>
      <c r="CJ83">
        <v>37.5</v>
      </c>
      <c r="CK83">
        <v>0</v>
      </c>
      <c r="CL83">
        <v>17.5</v>
      </c>
      <c r="CM83">
        <v>0</v>
      </c>
      <c r="CN83">
        <v>37.5</v>
      </c>
      <c r="CO83">
        <v>85</v>
      </c>
      <c r="CP83">
        <v>37.5</v>
      </c>
      <c r="CQ83" s="66">
        <f t="shared" si="51"/>
        <v>1.2250000000000001</v>
      </c>
      <c r="CR83" s="66">
        <f t="shared" si="42"/>
        <v>0.375</v>
      </c>
      <c r="CS83" s="66">
        <f t="shared" si="43"/>
        <v>8.5365853658536592E-2</v>
      </c>
      <c r="CT83" s="66">
        <f t="shared" si="44"/>
        <v>1</v>
      </c>
      <c r="CU83" s="66">
        <f t="shared" si="45"/>
        <v>2</v>
      </c>
      <c r="CV83" s="66">
        <f t="shared" si="46"/>
        <v>9</v>
      </c>
      <c r="CW83" s="66">
        <f t="shared" si="47"/>
        <v>83</v>
      </c>
    </row>
    <row r="84" spans="1:101" x14ac:dyDescent="0.3">
      <c r="A84" s="1" t="s">
        <v>16</v>
      </c>
      <c r="B84" s="1" t="s">
        <v>140</v>
      </c>
      <c r="C84" t="s">
        <v>144</v>
      </c>
      <c r="D84" t="s">
        <v>144</v>
      </c>
      <c r="E84" s="9">
        <v>42921</v>
      </c>
      <c r="F84" s="1" t="s">
        <v>177</v>
      </c>
      <c r="G84">
        <v>130</v>
      </c>
      <c r="H84">
        <v>1</v>
      </c>
      <c r="I84">
        <v>0</v>
      </c>
      <c r="J84">
        <v>0</v>
      </c>
      <c r="K84">
        <v>0</v>
      </c>
      <c r="L84">
        <v>0</v>
      </c>
      <c r="M84" s="4">
        <f t="shared" si="22"/>
        <v>100</v>
      </c>
      <c r="N84" s="4">
        <f t="shared" si="22"/>
        <v>100</v>
      </c>
      <c r="O84" s="4">
        <f t="shared" si="22"/>
        <v>100</v>
      </c>
      <c r="P84" s="4">
        <f t="shared" ref="P84:P147" si="52">100-(L84*1.04)</f>
        <v>100</v>
      </c>
      <c r="Q84" s="4">
        <f t="shared" si="48"/>
        <v>100</v>
      </c>
      <c r="R84">
        <v>9</v>
      </c>
      <c r="S84">
        <v>6</v>
      </c>
      <c r="T84">
        <v>1</v>
      </c>
      <c r="U84">
        <v>1</v>
      </c>
      <c r="V84" t="s">
        <v>144</v>
      </c>
      <c r="W84" t="s">
        <v>144</v>
      </c>
      <c r="X84">
        <v>3</v>
      </c>
      <c r="Y84">
        <v>2</v>
      </c>
      <c r="Z84">
        <v>1</v>
      </c>
      <c r="AA84">
        <v>1</v>
      </c>
      <c r="AB84">
        <v>1</v>
      </c>
      <c r="AC84">
        <v>10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1</v>
      </c>
      <c r="AO84">
        <v>0</v>
      </c>
      <c r="AP84">
        <v>0</v>
      </c>
      <c r="AQ84">
        <v>13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6</v>
      </c>
      <c r="AX84">
        <v>6</v>
      </c>
      <c r="AY84">
        <v>2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1.75</v>
      </c>
      <c r="BG84">
        <v>3</v>
      </c>
      <c r="BH84">
        <v>1.75</v>
      </c>
      <c r="BI84">
        <f t="shared" si="33"/>
        <v>1.875</v>
      </c>
      <c r="BJ84">
        <v>64</v>
      </c>
      <c r="BK84">
        <v>-4</v>
      </c>
      <c r="BL84">
        <v>40</v>
      </c>
      <c r="BM84">
        <f t="shared" si="34"/>
        <v>68</v>
      </c>
      <c r="BN84" s="6">
        <f t="shared" si="35"/>
        <v>0.41176470588235292</v>
      </c>
      <c r="BO84">
        <v>71</v>
      </c>
      <c r="BP84">
        <v>0</v>
      </c>
      <c r="BQ84">
        <v>50</v>
      </c>
      <c r="BR84">
        <f t="shared" si="36"/>
        <v>71</v>
      </c>
      <c r="BS84" s="6">
        <f t="shared" si="37"/>
        <v>0.29577464788732394</v>
      </c>
      <c r="BT84">
        <v>74</v>
      </c>
      <c r="BU84">
        <v>4</v>
      </c>
      <c r="BV84">
        <v>48</v>
      </c>
      <c r="BW84">
        <f t="shared" si="38"/>
        <v>70</v>
      </c>
      <c r="BX84" s="6">
        <f t="shared" si="39"/>
        <v>0.31428571428571428</v>
      </c>
      <c r="BY84" t="s">
        <v>144</v>
      </c>
      <c r="BZ84" t="s">
        <v>144</v>
      </c>
      <c r="CA84" t="s">
        <v>144</v>
      </c>
      <c r="CB84" t="e">
        <f t="shared" si="40"/>
        <v>#VALUE!</v>
      </c>
      <c r="CC84" s="6" t="e">
        <f t="shared" si="41"/>
        <v>#VALUE!</v>
      </c>
      <c r="CD84" s="7">
        <f t="shared" ref="CD84:CE87" si="53">AVERAGE(BM84,BR84,BW84)</f>
        <v>69.666666666666671</v>
      </c>
      <c r="CE84" s="8">
        <f t="shared" si="53"/>
        <v>0.34060835601846368</v>
      </c>
      <c r="CF84">
        <v>85</v>
      </c>
      <c r="CG84">
        <v>17.5</v>
      </c>
      <c r="CH84">
        <v>0</v>
      </c>
      <c r="CI84">
        <v>0</v>
      </c>
      <c r="CJ84">
        <v>0</v>
      </c>
      <c r="CK84">
        <v>0</v>
      </c>
      <c r="CL84">
        <v>1.5</v>
      </c>
      <c r="CM84">
        <v>0.5</v>
      </c>
      <c r="CN84">
        <v>0</v>
      </c>
      <c r="CO84">
        <v>0</v>
      </c>
      <c r="CP84">
        <v>0</v>
      </c>
      <c r="CQ84" s="66">
        <f t="shared" si="51"/>
        <v>0</v>
      </c>
      <c r="CR84" s="66">
        <f t="shared" si="42"/>
        <v>0</v>
      </c>
      <c r="CS84" s="66">
        <f t="shared" si="43"/>
        <v>0.82926829268292679</v>
      </c>
      <c r="CT84" s="66">
        <v>0</v>
      </c>
      <c r="CU84" s="66">
        <f t="shared" si="45"/>
        <v>2</v>
      </c>
      <c r="CV84" s="66">
        <f t="shared" si="46"/>
        <v>0</v>
      </c>
      <c r="CW84" s="66">
        <f t="shared" si="47"/>
        <v>14</v>
      </c>
    </row>
    <row r="85" spans="1:101" x14ac:dyDescent="0.3">
      <c r="A85" s="1" t="s">
        <v>16</v>
      </c>
      <c r="B85" s="1" t="s">
        <v>141</v>
      </c>
      <c r="C85" t="s">
        <v>144</v>
      </c>
      <c r="D85" t="s">
        <v>144</v>
      </c>
      <c r="E85" s="9">
        <v>42921</v>
      </c>
      <c r="F85" s="1" t="s">
        <v>177</v>
      </c>
      <c r="G85">
        <v>80</v>
      </c>
      <c r="H85">
        <v>2</v>
      </c>
      <c r="I85">
        <v>30</v>
      </c>
      <c r="J85">
        <v>28</v>
      </c>
      <c r="K85">
        <v>4</v>
      </c>
      <c r="L85">
        <v>19</v>
      </c>
      <c r="M85" s="4">
        <f t="shared" ref="M85:P148" si="54">100-(I85*1.04)</f>
        <v>68.8</v>
      </c>
      <c r="N85" s="4">
        <f t="shared" si="54"/>
        <v>70.88</v>
      </c>
      <c r="O85" s="4">
        <f t="shared" si="54"/>
        <v>95.84</v>
      </c>
      <c r="P85" s="4">
        <f t="shared" si="52"/>
        <v>80.239999999999995</v>
      </c>
      <c r="Q85" s="4">
        <f t="shared" si="48"/>
        <v>78.94</v>
      </c>
      <c r="R85">
        <v>1</v>
      </c>
      <c r="S85">
        <v>8</v>
      </c>
      <c r="T85">
        <v>7</v>
      </c>
      <c r="U85">
        <v>1</v>
      </c>
      <c r="V85" t="s">
        <v>144</v>
      </c>
      <c r="W85" t="s">
        <v>144</v>
      </c>
      <c r="X85">
        <v>9</v>
      </c>
      <c r="Y85">
        <v>1</v>
      </c>
      <c r="Z85">
        <v>2</v>
      </c>
      <c r="AA85">
        <v>7</v>
      </c>
      <c r="AB85">
        <v>7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2</v>
      </c>
      <c r="AN85">
        <v>0</v>
      </c>
      <c r="AO85">
        <v>0</v>
      </c>
      <c r="AP85">
        <v>0</v>
      </c>
      <c r="AQ85">
        <v>95</v>
      </c>
      <c r="AR85">
        <v>55</v>
      </c>
      <c r="AS85">
        <v>18</v>
      </c>
      <c r="AT85">
        <v>2</v>
      </c>
      <c r="AU85">
        <v>2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1.5</v>
      </c>
      <c r="BF85">
        <v>3.5</v>
      </c>
      <c r="BG85">
        <v>5</v>
      </c>
      <c r="BH85">
        <v>4</v>
      </c>
      <c r="BI85">
        <f t="shared" si="33"/>
        <v>3.5</v>
      </c>
      <c r="BJ85">
        <v>72</v>
      </c>
      <c r="BK85">
        <v>-2</v>
      </c>
      <c r="BL85">
        <v>33</v>
      </c>
      <c r="BM85">
        <f t="shared" si="34"/>
        <v>74</v>
      </c>
      <c r="BN85" s="6">
        <f t="shared" si="35"/>
        <v>0.55405405405405406</v>
      </c>
      <c r="BO85">
        <v>62</v>
      </c>
      <c r="BP85">
        <v>-2</v>
      </c>
      <c r="BQ85">
        <v>31</v>
      </c>
      <c r="BR85">
        <f t="shared" si="36"/>
        <v>64</v>
      </c>
      <c r="BS85" s="6">
        <f t="shared" si="37"/>
        <v>0.515625</v>
      </c>
      <c r="BT85">
        <v>62</v>
      </c>
      <c r="BU85">
        <v>-5</v>
      </c>
      <c r="BV85">
        <v>33</v>
      </c>
      <c r="BW85">
        <f t="shared" si="38"/>
        <v>67</v>
      </c>
      <c r="BX85" s="6">
        <f t="shared" si="39"/>
        <v>0.5074626865671642</v>
      </c>
      <c r="BY85" t="s">
        <v>144</v>
      </c>
      <c r="BZ85" t="s">
        <v>144</v>
      </c>
      <c r="CA85" t="s">
        <v>144</v>
      </c>
      <c r="CB85" t="e">
        <f t="shared" si="40"/>
        <v>#VALUE!</v>
      </c>
      <c r="CC85" s="6" t="e">
        <f t="shared" si="41"/>
        <v>#VALUE!</v>
      </c>
      <c r="CD85" s="7">
        <f t="shared" si="53"/>
        <v>68.333333333333329</v>
      </c>
      <c r="CE85" s="8">
        <f t="shared" si="53"/>
        <v>0.52571391354040609</v>
      </c>
      <c r="CF85">
        <v>0</v>
      </c>
      <c r="CG85">
        <v>62.5</v>
      </c>
      <c r="CH85">
        <v>37.5</v>
      </c>
      <c r="CI85">
        <v>0</v>
      </c>
      <c r="CJ85">
        <v>0</v>
      </c>
      <c r="CK85">
        <v>0</v>
      </c>
      <c r="CL85">
        <v>85</v>
      </c>
      <c r="CM85">
        <v>0</v>
      </c>
      <c r="CN85">
        <v>0.5</v>
      </c>
      <c r="CO85">
        <v>37.5</v>
      </c>
      <c r="CP85">
        <v>37.5</v>
      </c>
      <c r="CQ85" s="66">
        <f t="shared" si="51"/>
        <v>0.38</v>
      </c>
      <c r="CR85" s="66">
        <f t="shared" si="42"/>
        <v>0</v>
      </c>
      <c r="CS85" s="66">
        <f t="shared" si="43"/>
        <v>0</v>
      </c>
      <c r="CT85" s="66">
        <f t="shared" si="44"/>
        <v>1</v>
      </c>
      <c r="CU85" s="66">
        <f t="shared" si="45"/>
        <v>3</v>
      </c>
      <c r="CV85" s="66">
        <f t="shared" si="46"/>
        <v>4</v>
      </c>
      <c r="CW85" s="66">
        <f t="shared" si="47"/>
        <v>150</v>
      </c>
    </row>
    <row r="86" spans="1:101" x14ac:dyDescent="0.3">
      <c r="A86" s="1" t="s">
        <v>16</v>
      </c>
      <c r="B86" s="1" t="s">
        <v>142</v>
      </c>
      <c r="C86" t="s">
        <v>144</v>
      </c>
      <c r="D86" t="s">
        <v>144</v>
      </c>
      <c r="E86" s="9">
        <v>42921</v>
      </c>
      <c r="F86" s="1" t="s">
        <v>177</v>
      </c>
      <c r="G86">
        <v>60</v>
      </c>
      <c r="H86">
        <v>1</v>
      </c>
      <c r="I86">
        <v>16</v>
      </c>
      <c r="J86">
        <v>21</v>
      </c>
      <c r="K86">
        <v>14</v>
      </c>
      <c r="L86">
        <v>19</v>
      </c>
      <c r="M86" s="4">
        <f t="shared" si="54"/>
        <v>83.36</v>
      </c>
      <c r="N86" s="4">
        <f t="shared" si="54"/>
        <v>78.16</v>
      </c>
      <c r="O86" s="4">
        <f t="shared" si="54"/>
        <v>85.44</v>
      </c>
      <c r="P86" s="4">
        <f t="shared" si="52"/>
        <v>80.239999999999995</v>
      </c>
      <c r="Q86" s="4">
        <f t="shared" si="48"/>
        <v>81.8</v>
      </c>
      <c r="R86">
        <v>4</v>
      </c>
      <c r="S86">
        <v>7</v>
      </c>
      <c r="T86">
        <v>7</v>
      </c>
      <c r="U86">
        <v>1</v>
      </c>
      <c r="V86" t="s">
        <v>144</v>
      </c>
      <c r="W86" t="s">
        <v>144</v>
      </c>
      <c r="X86">
        <v>6</v>
      </c>
      <c r="Y86">
        <v>2</v>
      </c>
      <c r="Z86">
        <v>4</v>
      </c>
      <c r="AA86">
        <v>7</v>
      </c>
      <c r="AB86">
        <v>7</v>
      </c>
      <c r="AC86">
        <v>8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3</v>
      </c>
      <c r="AN86">
        <v>0</v>
      </c>
      <c r="AO86">
        <v>0</v>
      </c>
      <c r="AP86">
        <v>0</v>
      </c>
      <c r="AQ86">
        <v>75</v>
      </c>
      <c r="AR86">
        <v>30</v>
      </c>
      <c r="AS86">
        <v>35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2</v>
      </c>
      <c r="BG86">
        <v>2</v>
      </c>
      <c r="BH86">
        <v>2.75</v>
      </c>
      <c r="BI86">
        <f t="shared" si="33"/>
        <v>1.9375</v>
      </c>
      <c r="BJ86">
        <v>52</v>
      </c>
      <c r="BK86">
        <v>-7</v>
      </c>
      <c r="BL86">
        <v>25</v>
      </c>
      <c r="BM86">
        <f t="shared" si="34"/>
        <v>59</v>
      </c>
      <c r="BN86" s="6">
        <f t="shared" si="35"/>
        <v>0.57627118644067798</v>
      </c>
      <c r="BO86">
        <v>67</v>
      </c>
      <c r="BP86">
        <v>-1</v>
      </c>
      <c r="BQ86">
        <v>37</v>
      </c>
      <c r="BR86">
        <f t="shared" si="36"/>
        <v>68</v>
      </c>
      <c r="BS86" s="6">
        <f t="shared" si="37"/>
        <v>0.45588235294117646</v>
      </c>
      <c r="BT86">
        <v>60</v>
      </c>
      <c r="BU86">
        <v>-4</v>
      </c>
      <c r="BV86">
        <v>34</v>
      </c>
      <c r="BW86">
        <f t="shared" si="38"/>
        <v>64</v>
      </c>
      <c r="BX86" s="6">
        <f t="shared" si="39"/>
        <v>0.46875</v>
      </c>
      <c r="BY86" t="s">
        <v>144</v>
      </c>
      <c r="BZ86" t="s">
        <v>144</v>
      </c>
      <c r="CA86" t="s">
        <v>144</v>
      </c>
      <c r="CB86" t="e">
        <f t="shared" si="40"/>
        <v>#VALUE!</v>
      </c>
      <c r="CC86" s="6" t="e">
        <f t="shared" si="41"/>
        <v>#VALUE!</v>
      </c>
      <c r="CD86" s="7">
        <f t="shared" si="53"/>
        <v>63.666666666666664</v>
      </c>
      <c r="CE86" s="8">
        <f t="shared" si="53"/>
        <v>0.5003011797939515</v>
      </c>
      <c r="CF86">
        <v>3.5</v>
      </c>
      <c r="CG86">
        <v>37.5</v>
      </c>
      <c r="CH86">
        <v>37.5</v>
      </c>
      <c r="CI86">
        <v>0</v>
      </c>
      <c r="CJ86">
        <v>0</v>
      </c>
      <c r="CK86">
        <v>0</v>
      </c>
      <c r="CL86">
        <v>17.5</v>
      </c>
      <c r="CM86">
        <v>0.5</v>
      </c>
      <c r="CN86">
        <v>3.5</v>
      </c>
      <c r="CO86">
        <v>37.5</v>
      </c>
      <c r="CP86">
        <v>37.5</v>
      </c>
      <c r="CQ86" s="66">
        <f t="shared" si="51"/>
        <v>0.41</v>
      </c>
      <c r="CR86" s="66">
        <f t="shared" si="42"/>
        <v>0</v>
      </c>
      <c r="CS86" s="66">
        <f t="shared" si="43"/>
        <v>8.5365853658536592E-2</v>
      </c>
      <c r="CT86" s="66">
        <f t="shared" si="44"/>
        <v>1</v>
      </c>
      <c r="CU86" s="66">
        <f t="shared" si="45"/>
        <v>3</v>
      </c>
      <c r="CV86" s="66">
        <f t="shared" si="46"/>
        <v>0</v>
      </c>
      <c r="CW86" s="66">
        <f t="shared" si="47"/>
        <v>105</v>
      </c>
    </row>
    <row r="87" spans="1:101" x14ac:dyDescent="0.3">
      <c r="A87" s="1" t="s">
        <v>16</v>
      </c>
      <c r="B87" s="1" t="s">
        <v>143</v>
      </c>
      <c r="C87" t="s">
        <v>144</v>
      </c>
      <c r="D87" t="s">
        <v>144</v>
      </c>
      <c r="E87" s="9">
        <v>42921</v>
      </c>
      <c r="F87" s="1" t="s">
        <v>177</v>
      </c>
      <c r="G87">
        <v>80</v>
      </c>
      <c r="H87">
        <v>0</v>
      </c>
      <c r="I87">
        <v>15</v>
      </c>
      <c r="J87">
        <v>23</v>
      </c>
      <c r="K87">
        <v>16</v>
      </c>
      <c r="L87">
        <v>12</v>
      </c>
      <c r="M87" s="4">
        <f t="shared" si="54"/>
        <v>84.4</v>
      </c>
      <c r="N87" s="4">
        <f t="shared" si="54"/>
        <v>76.08</v>
      </c>
      <c r="O87" s="4">
        <f t="shared" si="54"/>
        <v>83.36</v>
      </c>
      <c r="P87" s="4">
        <f t="shared" si="52"/>
        <v>87.52</v>
      </c>
      <c r="Q87" s="4">
        <f t="shared" si="48"/>
        <v>82.84</v>
      </c>
      <c r="R87">
        <v>1</v>
      </c>
      <c r="S87">
        <v>7</v>
      </c>
      <c r="T87">
        <v>6</v>
      </c>
      <c r="U87">
        <v>1</v>
      </c>
      <c r="V87" t="s">
        <v>144</v>
      </c>
      <c r="W87">
        <v>6</v>
      </c>
      <c r="X87">
        <v>6</v>
      </c>
      <c r="Y87">
        <v>1</v>
      </c>
      <c r="Z87">
        <v>3</v>
      </c>
      <c r="AA87">
        <v>6</v>
      </c>
      <c r="AB87">
        <v>7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3</v>
      </c>
      <c r="AN87">
        <v>0</v>
      </c>
      <c r="AO87">
        <v>0</v>
      </c>
      <c r="AP87">
        <v>0</v>
      </c>
      <c r="AQ87">
        <v>10</v>
      </c>
      <c r="AR87">
        <v>12</v>
      </c>
      <c r="AS87">
        <v>19</v>
      </c>
      <c r="AT87">
        <v>5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0.25</v>
      </c>
      <c r="BF87">
        <v>1</v>
      </c>
      <c r="BG87">
        <v>1.25</v>
      </c>
      <c r="BH87">
        <v>1.5</v>
      </c>
      <c r="BI87">
        <f t="shared" si="33"/>
        <v>1</v>
      </c>
      <c r="BJ87">
        <v>67</v>
      </c>
      <c r="BK87">
        <v>-3</v>
      </c>
      <c r="BL87">
        <v>34</v>
      </c>
      <c r="BM87">
        <f t="shared" si="34"/>
        <v>70</v>
      </c>
      <c r="BN87" s="6">
        <f t="shared" si="35"/>
        <v>0.51428571428571423</v>
      </c>
      <c r="BO87">
        <v>50</v>
      </c>
      <c r="BP87">
        <v>-8</v>
      </c>
      <c r="BQ87">
        <v>22</v>
      </c>
      <c r="BR87">
        <f t="shared" si="36"/>
        <v>58</v>
      </c>
      <c r="BS87" s="6">
        <f t="shared" si="37"/>
        <v>0.62068965517241381</v>
      </c>
      <c r="BT87">
        <v>64</v>
      </c>
      <c r="BU87">
        <v>-3</v>
      </c>
      <c r="BV87">
        <v>36</v>
      </c>
      <c r="BW87">
        <f t="shared" si="38"/>
        <v>67</v>
      </c>
      <c r="BX87" s="6">
        <f t="shared" si="39"/>
        <v>0.46268656716417911</v>
      </c>
      <c r="BY87" t="s">
        <v>144</v>
      </c>
      <c r="BZ87" t="s">
        <v>144</v>
      </c>
      <c r="CA87" t="s">
        <v>144</v>
      </c>
      <c r="CB87" t="e">
        <f t="shared" si="40"/>
        <v>#VALUE!</v>
      </c>
      <c r="CC87" s="6" t="e">
        <f t="shared" si="41"/>
        <v>#VALUE!</v>
      </c>
      <c r="CD87" s="7">
        <f t="shared" si="53"/>
        <v>65</v>
      </c>
      <c r="CE87" s="8">
        <f t="shared" si="53"/>
        <v>0.53255397887410238</v>
      </c>
      <c r="CF87">
        <v>0</v>
      </c>
      <c r="CG87">
        <v>37.5</v>
      </c>
      <c r="CH87">
        <v>17.5</v>
      </c>
      <c r="CI87">
        <v>0</v>
      </c>
      <c r="CJ87">
        <v>0</v>
      </c>
      <c r="CK87">
        <v>17.5</v>
      </c>
      <c r="CL87">
        <v>17.5</v>
      </c>
      <c r="CM87">
        <v>0</v>
      </c>
      <c r="CN87">
        <v>1.5</v>
      </c>
      <c r="CO87">
        <v>17.5</v>
      </c>
      <c r="CP87">
        <v>37.5</v>
      </c>
      <c r="CQ87" s="66">
        <f t="shared" si="51"/>
        <v>0.19</v>
      </c>
      <c r="CR87" s="66">
        <f t="shared" si="42"/>
        <v>0.17499999999999999</v>
      </c>
      <c r="CS87" s="66">
        <f t="shared" si="43"/>
        <v>0</v>
      </c>
      <c r="CT87" s="66">
        <f t="shared" si="44"/>
        <v>1</v>
      </c>
      <c r="CU87" s="66">
        <f t="shared" si="45"/>
        <v>4</v>
      </c>
      <c r="CV87" s="66">
        <f t="shared" si="46"/>
        <v>6</v>
      </c>
      <c r="CW87" s="66">
        <f t="shared" si="47"/>
        <v>22</v>
      </c>
    </row>
    <row r="88" spans="1:101" x14ac:dyDescent="0.3">
      <c r="A88" s="1" t="s">
        <v>17</v>
      </c>
      <c r="B88" s="1" t="s">
        <v>139</v>
      </c>
      <c r="C88" s="33">
        <v>33.752648929999999</v>
      </c>
      <c r="D88" s="33">
        <v>-81.97366839</v>
      </c>
      <c r="E88" s="9">
        <v>42913</v>
      </c>
      <c r="F88" s="1" t="s">
        <v>176</v>
      </c>
      <c r="G88">
        <v>55</v>
      </c>
      <c r="H88">
        <v>0</v>
      </c>
      <c r="I88">
        <v>5</v>
      </c>
      <c r="J88">
        <v>2</v>
      </c>
      <c r="K88">
        <v>3</v>
      </c>
      <c r="L88">
        <v>6</v>
      </c>
      <c r="M88" s="4">
        <f t="shared" si="54"/>
        <v>94.8</v>
      </c>
      <c r="N88" s="4">
        <f t="shared" si="54"/>
        <v>97.92</v>
      </c>
      <c r="O88" s="4">
        <f t="shared" si="54"/>
        <v>96.88</v>
      </c>
      <c r="P88" s="4">
        <f t="shared" si="52"/>
        <v>93.76</v>
      </c>
      <c r="Q88" s="4">
        <f t="shared" si="48"/>
        <v>95.84</v>
      </c>
      <c r="R88">
        <v>1</v>
      </c>
      <c r="S88">
        <v>8</v>
      </c>
      <c r="T88">
        <v>8</v>
      </c>
      <c r="U88">
        <v>1</v>
      </c>
      <c r="V88" t="s">
        <v>144</v>
      </c>
      <c r="W88" t="s">
        <v>144</v>
      </c>
      <c r="X88">
        <v>5</v>
      </c>
      <c r="Y88">
        <v>1</v>
      </c>
      <c r="Z88">
        <v>5</v>
      </c>
      <c r="AA88">
        <v>8</v>
      </c>
      <c r="AB88">
        <v>7</v>
      </c>
      <c r="AC88">
        <v>20</v>
      </c>
      <c r="AD88">
        <v>2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</v>
      </c>
      <c r="AO88">
        <v>1</v>
      </c>
      <c r="AP88">
        <v>0</v>
      </c>
      <c r="AQ88">
        <v>35</v>
      </c>
      <c r="AR88">
        <v>90</v>
      </c>
      <c r="AS88">
        <v>130</v>
      </c>
      <c r="AT88">
        <v>15</v>
      </c>
      <c r="AU88">
        <v>8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2.25</v>
      </c>
      <c r="BF88">
        <v>1.75</v>
      </c>
      <c r="BG88">
        <v>2</v>
      </c>
      <c r="BH88">
        <v>1.5</v>
      </c>
      <c r="BI88">
        <f t="shared" si="33"/>
        <v>1.875</v>
      </c>
      <c r="BJ88">
        <v>72</v>
      </c>
      <c r="BK88">
        <v>-4</v>
      </c>
      <c r="BL88">
        <v>40</v>
      </c>
      <c r="BM88">
        <f t="shared" si="34"/>
        <v>76</v>
      </c>
      <c r="BN88" s="6">
        <f t="shared" si="35"/>
        <v>0.47368421052631576</v>
      </c>
      <c r="BO88">
        <v>68</v>
      </c>
      <c r="BP88">
        <v>-5</v>
      </c>
      <c r="BQ88">
        <v>73</v>
      </c>
      <c r="BR88">
        <f t="shared" si="36"/>
        <v>73</v>
      </c>
      <c r="BS88" s="6">
        <f t="shared" si="37"/>
        <v>0</v>
      </c>
      <c r="BT88">
        <v>76</v>
      </c>
      <c r="BU88">
        <v>-5</v>
      </c>
      <c r="BV88">
        <v>55</v>
      </c>
      <c r="BW88">
        <f t="shared" si="38"/>
        <v>81</v>
      </c>
      <c r="BX88" s="6">
        <f t="shared" si="39"/>
        <v>0.32098765432098764</v>
      </c>
      <c r="BY88" t="s">
        <v>144</v>
      </c>
      <c r="BZ88" t="s">
        <v>144</v>
      </c>
      <c r="CA88" t="s">
        <v>144</v>
      </c>
      <c r="CB88" t="e">
        <f t="shared" si="40"/>
        <v>#VALUE!</v>
      </c>
      <c r="CC88" s="6" t="e">
        <f t="shared" si="41"/>
        <v>#VALUE!</v>
      </c>
      <c r="CD88" s="7">
        <f>AVERAGE(BM88,BR88,BW88)</f>
        <v>76.666666666666671</v>
      </c>
      <c r="CE88" s="8">
        <f>AVERAGE(BN88,BS88,BX88)</f>
        <v>0.26489062161576782</v>
      </c>
      <c r="CF88">
        <v>0</v>
      </c>
      <c r="CG88">
        <v>62.5</v>
      </c>
      <c r="CH88">
        <v>62.5</v>
      </c>
      <c r="CI88">
        <v>0</v>
      </c>
      <c r="CJ88">
        <v>0</v>
      </c>
      <c r="CK88">
        <v>0</v>
      </c>
      <c r="CL88">
        <v>7.5</v>
      </c>
      <c r="CM88">
        <v>0</v>
      </c>
      <c r="CN88">
        <v>7.5</v>
      </c>
      <c r="CO88">
        <v>62.5</v>
      </c>
      <c r="CP88">
        <v>37.5</v>
      </c>
      <c r="CQ88" s="66">
        <f t="shared" si="51"/>
        <v>0.7</v>
      </c>
      <c r="CR88" s="66">
        <f t="shared" si="42"/>
        <v>0</v>
      </c>
      <c r="CS88" s="66">
        <f t="shared" si="43"/>
        <v>0</v>
      </c>
      <c r="CT88" s="66">
        <f t="shared" si="44"/>
        <v>1</v>
      </c>
      <c r="CU88" s="66">
        <f t="shared" si="45"/>
        <v>3</v>
      </c>
      <c r="CV88" s="66">
        <f t="shared" si="46"/>
        <v>23</v>
      </c>
      <c r="CW88" s="66">
        <f t="shared" si="47"/>
        <v>125</v>
      </c>
    </row>
    <row r="89" spans="1:101" x14ac:dyDescent="0.3">
      <c r="A89" s="1" t="s">
        <v>17</v>
      </c>
      <c r="B89" s="1" t="s">
        <v>140</v>
      </c>
      <c r="C89" t="s">
        <v>144</v>
      </c>
      <c r="D89" t="s">
        <v>144</v>
      </c>
      <c r="E89" s="9">
        <v>42913</v>
      </c>
      <c r="F89" s="1" t="s">
        <v>176</v>
      </c>
      <c r="G89">
        <v>65</v>
      </c>
      <c r="H89">
        <v>0</v>
      </c>
      <c r="I89">
        <v>0</v>
      </c>
      <c r="J89">
        <v>5</v>
      </c>
      <c r="K89">
        <v>3</v>
      </c>
      <c r="L89">
        <v>2</v>
      </c>
      <c r="M89" s="4">
        <f t="shared" si="54"/>
        <v>100</v>
      </c>
      <c r="N89" s="4">
        <f t="shared" si="54"/>
        <v>94.8</v>
      </c>
      <c r="O89" s="4">
        <f t="shared" si="54"/>
        <v>96.88</v>
      </c>
      <c r="P89" s="4">
        <f t="shared" si="52"/>
        <v>97.92</v>
      </c>
      <c r="Q89" s="4">
        <f t="shared" si="48"/>
        <v>97.4</v>
      </c>
      <c r="R89">
        <v>4</v>
      </c>
      <c r="S89">
        <v>8</v>
      </c>
      <c r="T89">
        <v>7</v>
      </c>
      <c r="U89">
        <v>1</v>
      </c>
      <c r="V89" t="s">
        <v>144</v>
      </c>
      <c r="W89" t="s">
        <v>144</v>
      </c>
      <c r="X89">
        <v>5</v>
      </c>
      <c r="Y89">
        <v>1</v>
      </c>
      <c r="Z89">
        <v>6</v>
      </c>
      <c r="AA89">
        <v>9</v>
      </c>
      <c r="AB89">
        <v>6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3</v>
      </c>
      <c r="AO89">
        <v>0</v>
      </c>
      <c r="AP89">
        <v>0</v>
      </c>
      <c r="AQ89">
        <v>43</v>
      </c>
      <c r="AR89">
        <v>32</v>
      </c>
      <c r="AS89">
        <v>25</v>
      </c>
      <c r="AT89">
        <v>15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2.5</v>
      </c>
      <c r="BF89">
        <v>2</v>
      </c>
      <c r="BG89">
        <v>2.5</v>
      </c>
      <c r="BH89">
        <v>3.5</v>
      </c>
      <c r="BI89">
        <f t="shared" si="33"/>
        <v>2.625</v>
      </c>
      <c r="BJ89">
        <v>65</v>
      </c>
      <c r="BK89">
        <v>-4</v>
      </c>
      <c r="BL89">
        <v>35</v>
      </c>
      <c r="BM89">
        <f t="shared" si="34"/>
        <v>69</v>
      </c>
      <c r="BN89" s="6">
        <f t="shared" si="35"/>
        <v>0.49275362318840582</v>
      </c>
      <c r="BO89">
        <v>78</v>
      </c>
      <c r="BP89">
        <v>-6</v>
      </c>
      <c r="BQ89">
        <v>58</v>
      </c>
      <c r="BR89">
        <f t="shared" si="36"/>
        <v>84</v>
      </c>
      <c r="BS89" s="6">
        <f t="shared" si="37"/>
        <v>0.30952380952380953</v>
      </c>
      <c r="BT89">
        <v>90</v>
      </c>
      <c r="BU89">
        <v>-5</v>
      </c>
      <c r="BV89">
        <v>65</v>
      </c>
      <c r="BW89">
        <f t="shared" si="38"/>
        <v>95</v>
      </c>
      <c r="BX89" s="6">
        <f t="shared" si="39"/>
        <v>0.31578947368421051</v>
      </c>
      <c r="BY89" t="s">
        <v>144</v>
      </c>
      <c r="BZ89" t="s">
        <v>144</v>
      </c>
      <c r="CA89" t="s">
        <v>144</v>
      </c>
      <c r="CB89" t="e">
        <f t="shared" si="40"/>
        <v>#VALUE!</v>
      </c>
      <c r="CC89" s="6" t="e">
        <f t="shared" si="41"/>
        <v>#VALUE!</v>
      </c>
      <c r="CD89" s="7">
        <f t="shared" ref="CD89:CE92" si="55">AVERAGE(BM89,BR89,BW89)</f>
        <v>82.666666666666671</v>
      </c>
      <c r="CE89" s="8">
        <f t="shared" si="55"/>
        <v>0.37268896879880858</v>
      </c>
      <c r="CF89">
        <v>3.5</v>
      </c>
      <c r="CG89">
        <v>62.5</v>
      </c>
      <c r="CH89">
        <v>37.5</v>
      </c>
      <c r="CI89">
        <v>0</v>
      </c>
      <c r="CJ89">
        <v>0</v>
      </c>
      <c r="CK89">
        <v>0</v>
      </c>
      <c r="CL89">
        <v>7.5</v>
      </c>
      <c r="CM89">
        <v>0</v>
      </c>
      <c r="CN89">
        <v>17.5</v>
      </c>
      <c r="CO89">
        <v>85</v>
      </c>
      <c r="CP89">
        <v>17.5</v>
      </c>
      <c r="CQ89" s="66">
        <f t="shared" si="51"/>
        <v>1.0249999999999999</v>
      </c>
      <c r="CR89" s="66">
        <f t="shared" si="42"/>
        <v>0</v>
      </c>
      <c r="CS89" s="66">
        <f t="shared" si="43"/>
        <v>5.3030303030303032E-2</v>
      </c>
      <c r="CT89" s="66">
        <f t="shared" si="44"/>
        <v>1</v>
      </c>
      <c r="CU89" s="66">
        <f t="shared" si="45"/>
        <v>3</v>
      </c>
      <c r="CV89" s="66">
        <f t="shared" si="46"/>
        <v>16</v>
      </c>
      <c r="CW89" s="66">
        <f t="shared" si="47"/>
        <v>75</v>
      </c>
    </row>
    <row r="90" spans="1:101" x14ac:dyDescent="0.3">
      <c r="A90" s="1" t="s">
        <v>17</v>
      </c>
      <c r="B90" s="1" t="s">
        <v>141</v>
      </c>
      <c r="C90" t="s">
        <v>144</v>
      </c>
      <c r="D90" t="s">
        <v>144</v>
      </c>
      <c r="E90" s="9">
        <v>42913</v>
      </c>
      <c r="F90" s="1" t="s">
        <v>176</v>
      </c>
      <c r="G90">
        <v>80</v>
      </c>
      <c r="H90">
        <v>0</v>
      </c>
      <c r="I90">
        <v>6</v>
      </c>
      <c r="J90">
        <v>11</v>
      </c>
      <c r="K90">
        <v>3</v>
      </c>
      <c r="L90">
        <v>4</v>
      </c>
      <c r="M90" s="4">
        <f t="shared" si="54"/>
        <v>93.76</v>
      </c>
      <c r="N90" s="4">
        <f t="shared" si="54"/>
        <v>88.56</v>
      </c>
      <c r="O90" s="4">
        <f t="shared" si="54"/>
        <v>96.88</v>
      </c>
      <c r="P90" s="4">
        <f t="shared" si="52"/>
        <v>95.84</v>
      </c>
      <c r="Q90" s="4">
        <f t="shared" si="48"/>
        <v>93.759999999999991</v>
      </c>
      <c r="R90">
        <v>3</v>
      </c>
      <c r="S90">
        <v>9</v>
      </c>
      <c r="T90">
        <v>8</v>
      </c>
      <c r="U90">
        <v>1</v>
      </c>
      <c r="V90" t="s">
        <v>144</v>
      </c>
      <c r="W90" t="s">
        <v>144</v>
      </c>
      <c r="X90">
        <v>5</v>
      </c>
      <c r="Y90">
        <v>1</v>
      </c>
      <c r="Z90">
        <v>4</v>
      </c>
      <c r="AA90">
        <v>9</v>
      </c>
      <c r="AB90">
        <v>6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</v>
      </c>
      <c r="AO90">
        <v>2</v>
      </c>
      <c r="AP90">
        <v>0</v>
      </c>
      <c r="AQ90">
        <v>24</v>
      </c>
      <c r="AR90">
        <v>40</v>
      </c>
      <c r="AS90">
        <v>38</v>
      </c>
      <c r="AT90">
        <v>6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2.5</v>
      </c>
      <c r="BF90">
        <v>5</v>
      </c>
      <c r="BG90">
        <v>2</v>
      </c>
      <c r="BH90">
        <v>2</v>
      </c>
      <c r="BI90">
        <f t="shared" si="33"/>
        <v>2.875</v>
      </c>
      <c r="BJ90">
        <v>88</v>
      </c>
      <c r="BK90">
        <v>0</v>
      </c>
      <c r="BL90">
        <v>64</v>
      </c>
      <c r="BM90">
        <f t="shared" si="34"/>
        <v>88</v>
      </c>
      <c r="BN90" s="6">
        <f t="shared" si="35"/>
        <v>0.27272727272727271</v>
      </c>
      <c r="BO90">
        <v>73</v>
      </c>
      <c r="BP90">
        <v>0</v>
      </c>
      <c r="BQ90">
        <v>58</v>
      </c>
      <c r="BR90">
        <f t="shared" si="36"/>
        <v>73</v>
      </c>
      <c r="BS90" s="6">
        <f t="shared" si="37"/>
        <v>0.20547945205479451</v>
      </c>
      <c r="BT90">
        <v>74</v>
      </c>
      <c r="BU90">
        <v>-4</v>
      </c>
      <c r="BV90">
        <v>55</v>
      </c>
      <c r="BW90">
        <f t="shared" si="38"/>
        <v>78</v>
      </c>
      <c r="BX90" s="6">
        <f t="shared" si="39"/>
        <v>0.29487179487179488</v>
      </c>
      <c r="BY90" t="s">
        <v>144</v>
      </c>
      <c r="BZ90" t="s">
        <v>144</v>
      </c>
      <c r="CA90" t="s">
        <v>144</v>
      </c>
      <c r="CB90" t="e">
        <f t="shared" si="40"/>
        <v>#VALUE!</v>
      </c>
      <c r="CC90" s="6" t="e">
        <f t="shared" si="41"/>
        <v>#VALUE!</v>
      </c>
      <c r="CD90" s="7">
        <f t="shared" si="55"/>
        <v>79.666666666666671</v>
      </c>
      <c r="CE90" s="8">
        <f t="shared" si="55"/>
        <v>0.25769283988462072</v>
      </c>
      <c r="CF90">
        <v>1.5</v>
      </c>
      <c r="CG90">
        <v>85</v>
      </c>
      <c r="CH90">
        <v>62.5</v>
      </c>
      <c r="CI90">
        <v>0</v>
      </c>
      <c r="CJ90">
        <v>0</v>
      </c>
      <c r="CK90">
        <v>0</v>
      </c>
      <c r="CL90">
        <v>7.5</v>
      </c>
      <c r="CM90">
        <v>0</v>
      </c>
      <c r="CN90">
        <v>3.5</v>
      </c>
      <c r="CO90">
        <v>85</v>
      </c>
      <c r="CP90">
        <v>17.5</v>
      </c>
      <c r="CQ90" s="66">
        <f t="shared" si="51"/>
        <v>0.88500000000000001</v>
      </c>
      <c r="CR90" s="66">
        <f t="shared" si="42"/>
        <v>0</v>
      </c>
      <c r="CS90" s="66">
        <f t="shared" si="43"/>
        <v>1.7341040462427744E-2</v>
      </c>
      <c r="CT90" s="66">
        <f t="shared" si="44"/>
        <v>1</v>
      </c>
      <c r="CU90" s="66">
        <f t="shared" si="45"/>
        <v>4</v>
      </c>
      <c r="CV90" s="66">
        <f t="shared" si="46"/>
        <v>6</v>
      </c>
      <c r="CW90" s="66">
        <f t="shared" si="47"/>
        <v>64</v>
      </c>
    </row>
    <row r="91" spans="1:101" x14ac:dyDescent="0.3">
      <c r="A91" s="1" t="s">
        <v>17</v>
      </c>
      <c r="B91" s="1" t="s">
        <v>142</v>
      </c>
      <c r="C91" t="s">
        <v>144</v>
      </c>
      <c r="D91" t="s">
        <v>144</v>
      </c>
      <c r="E91" s="9">
        <v>42913</v>
      </c>
      <c r="F91" s="1" t="s">
        <v>176</v>
      </c>
      <c r="G91">
        <v>70</v>
      </c>
      <c r="H91">
        <v>0</v>
      </c>
      <c r="I91">
        <v>20</v>
      </c>
      <c r="J91">
        <v>7</v>
      </c>
      <c r="K91">
        <v>13</v>
      </c>
      <c r="L91">
        <v>12</v>
      </c>
      <c r="M91" s="4">
        <f t="shared" si="54"/>
        <v>79.2</v>
      </c>
      <c r="N91" s="4">
        <f t="shared" si="54"/>
        <v>92.72</v>
      </c>
      <c r="O91" s="4">
        <f t="shared" si="54"/>
        <v>86.48</v>
      </c>
      <c r="P91" s="4">
        <f t="shared" si="52"/>
        <v>87.52</v>
      </c>
      <c r="Q91" s="4">
        <f t="shared" si="48"/>
        <v>86.48</v>
      </c>
      <c r="R91">
        <v>5</v>
      </c>
      <c r="S91">
        <v>7</v>
      </c>
      <c r="T91">
        <v>5</v>
      </c>
      <c r="U91">
        <v>1</v>
      </c>
      <c r="V91" t="s">
        <v>144</v>
      </c>
      <c r="W91" t="s">
        <v>144</v>
      </c>
      <c r="X91">
        <v>6</v>
      </c>
      <c r="Y91">
        <v>1</v>
      </c>
      <c r="Z91">
        <v>8</v>
      </c>
      <c r="AA91">
        <v>7</v>
      </c>
      <c r="AB91">
        <v>2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2</v>
      </c>
      <c r="AP91">
        <v>1</v>
      </c>
      <c r="AQ91">
        <v>18</v>
      </c>
      <c r="AR91">
        <v>30</v>
      </c>
      <c r="AS91">
        <v>14</v>
      </c>
      <c r="AT91">
        <v>3</v>
      </c>
      <c r="AU91">
        <v>2</v>
      </c>
      <c r="AV91">
        <v>2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2</v>
      </c>
      <c r="BF91">
        <v>1.5</v>
      </c>
      <c r="BG91">
        <v>3</v>
      </c>
      <c r="BH91">
        <v>1.5</v>
      </c>
      <c r="BI91">
        <f t="shared" si="33"/>
        <v>2</v>
      </c>
      <c r="BJ91">
        <v>75</v>
      </c>
      <c r="BK91">
        <v>-2</v>
      </c>
      <c r="BL91">
        <v>49</v>
      </c>
      <c r="BM91">
        <f t="shared" si="34"/>
        <v>77</v>
      </c>
      <c r="BN91" s="6">
        <f t="shared" si="35"/>
        <v>0.36363636363636365</v>
      </c>
      <c r="BO91">
        <v>69</v>
      </c>
      <c r="BP91">
        <v>-9</v>
      </c>
      <c r="BQ91">
        <v>40</v>
      </c>
      <c r="BR91">
        <f t="shared" si="36"/>
        <v>78</v>
      </c>
      <c r="BS91" s="6">
        <f t="shared" si="37"/>
        <v>0.48717948717948717</v>
      </c>
      <c r="BT91">
        <v>62</v>
      </c>
      <c r="BU91">
        <v>-5</v>
      </c>
      <c r="BV91">
        <v>35</v>
      </c>
      <c r="BW91">
        <f t="shared" si="38"/>
        <v>67</v>
      </c>
      <c r="BX91" s="6">
        <f t="shared" si="39"/>
        <v>0.47761194029850745</v>
      </c>
      <c r="BY91" t="s">
        <v>144</v>
      </c>
      <c r="BZ91" t="s">
        <v>144</v>
      </c>
      <c r="CA91" t="s">
        <v>144</v>
      </c>
      <c r="CB91" t="e">
        <f t="shared" si="40"/>
        <v>#VALUE!</v>
      </c>
      <c r="CC91" s="6" t="e">
        <f t="shared" si="41"/>
        <v>#VALUE!</v>
      </c>
      <c r="CD91" s="7">
        <f t="shared" si="55"/>
        <v>74</v>
      </c>
      <c r="CE91" s="8">
        <f t="shared" si="55"/>
        <v>0.44280926370478607</v>
      </c>
      <c r="CF91">
        <v>7.5</v>
      </c>
      <c r="CG91">
        <v>37.5</v>
      </c>
      <c r="CH91">
        <v>7.5</v>
      </c>
      <c r="CI91">
        <v>0</v>
      </c>
      <c r="CJ91">
        <v>0</v>
      </c>
      <c r="CK91">
        <v>0</v>
      </c>
      <c r="CL91">
        <v>17.5</v>
      </c>
      <c r="CM91">
        <v>0</v>
      </c>
      <c r="CN91">
        <v>62.5</v>
      </c>
      <c r="CO91">
        <v>37.5</v>
      </c>
      <c r="CP91">
        <v>0.5</v>
      </c>
      <c r="CQ91" s="66">
        <f t="shared" si="51"/>
        <v>1</v>
      </c>
      <c r="CR91" s="66">
        <f t="shared" si="42"/>
        <v>0</v>
      </c>
      <c r="CS91" s="66">
        <f t="shared" si="43"/>
        <v>0.16666666666666666</v>
      </c>
      <c r="CT91" s="66">
        <f t="shared" si="44"/>
        <v>1</v>
      </c>
      <c r="CU91" s="66">
        <f t="shared" si="45"/>
        <v>3</v>
      </c>
      <c r="CV91" s="66">
        <f t="shared" si="46"/>
        <v>5</v>
      </c>
      <c r="CW91" s="66">
        <f t="shared" si="47"/>
        <v>48</v>
      </c>
    </row>
    <row r="92" spans="1:101" x14ac:dyDescent="0.3">
      <c r="A92" s="1" t="s">
        <v>17</v>
      </c>
      <c r="B92" s="1" t="s">
        <v>143</v>
      </c>
      <c r="C92" t="s">
        <v>144</v>
      </c>
      <c r="D92" t="s">
        <v>144</v>
      </c>
      <c r="E92" s="9">
        <v>42913</v>
      </c>
      <c r="F92" s="1" t="s">
        <v>176</v>
      </c>
      <c r="G92">
        <v>100</v>
      </c>
      <c r="H92">
        <v>0</v>
      </c>
      <c r="I92">
        <v>14</v>
      </c>
      <c r="J92">
        <v>6</v>
      </c>
      <c r="K92">
        <v>7</v>
      </c>
      <c r="L92">
        <v>1</v>
      </c>
      <c r="M92" s="4">
        <f t="shared" si="54"/>
        <v>85.44</v>
      </c>
      <c r="N92" s="4">
        <f t="shared" si="54"/>
        <v>93.76</v>
      </c>
      <c r="O92" s="4">
        <f t="shared" si="54"/>
        <v>92.72</v>
      </c>
      <c r="P92" s="4">
        <f t="shared" si="52"/>
        <v>98.96</v>
      </c>
      <c r="Q92" s="4">
        <f t="shared" si="48"/>
        <v>92.719999999999985</v>
      </c>
      <c r="R92">
        <v>1</v>
      </c>
      <c r="S92">
        <v>8</v>
      </c>
      <c r="T92">
        <v>4</v>
      </c>
      <c r="U92">
        <v>1</v>
      </c>
      <c r="V92" t="s">
        <v>144</v>
      </c>
      <c r="W92" t="s">
        <v>144</v>
      </c>
      <c r="X92">
        <v>4</v>
      </c>
      <c r="Y92">
        <v>1</v>
      </c>
      <c r="Z92">
        <v>8</v>
      </c>
      <c r="AA92">
        <v>7</v>
      </c>
      <c r="AB92">
        <v>1</v>
      </c>
      <c r="AC92">
        <v>28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5</v>
      </c>
      <c r="AN92">
        <v>0</v>
      </c>
      <c r="AO92">
        <v>0</v>
      </c>
      <c r="AP92">
        <v>0</v>
      </c>
      <c r="AQ92">
        <v>13</v>
      </c>
      <c r="AR92">
        <v>19</v>
      </c>
      <c r="AS92">
        <v>9</v>
      </c>
      <c r="AT92">
        <v>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2</v>
      </c>
      <c r="BG92">
        <v>2</v>
      </c>
      <c r="BH92">
        <v>1.25</v>
      </c>
      <c r="BI92">
        <f t="shared" si="33"/>
        <v>1.5625</v>
      </c>
      <c r="BJ92">
        <v>66</v>
      </c>
      <c r="BK92">
        <v>-5</v>
      </c>
      <c r="BL92">
        <v>45</v>
      </c>
      <c r="BM92">
        <f t="shared" si="34"/>
        <v>71</v>
      </c>
      <c r="BN92" s="6">
        <f t="shared" si="35"/>
        <v>0.36619718309859156</v>
      </c>
      <c r="BO92">
        <v>60</v>
      </c>
      <c r="BP92">
        <v>-9</v>
      </c>
      <c r="BQ92">
        <v>28</v>
      </c>
      <c r="BR92">
        <f t="shared" si="36"/>
        <v>69</v>
      </c>
      <c r="BS92" s="6">
        <f t="shared" si="37"/>
        <v>0.59420289855072461</v>
      </c>
      <c r="BT92">
        <v>79</v>
      </c>
      <c r="BU92">
        <v>0</v>
      </c>
      <c r="BV92">
        <v>54</v>
      </c>
      <c r="BW92">
        <f t="shared" si="38"/>
        <v>79</v>
      </c>
      <c r="BX92" s="6">
        <f t="shared" si="39"/>
        <v>0.31645569620253167</v>
      </c>
      <c r="BY92" t="s">
        <v>144</v>
      </c>
      <c r="BZ92" t="s">
        <v>144</v>
      </c>
      <c r="CA92" t="s">
        <v>144</v>
      </c>
      <c r="CB92" t="e">
        <f t="shared" si="40"/>
        <v>#VALUE!</v>
      </c>
      <c r="CC92" s="6" t="e">
        <f t="shared" si="41"/>
        <v>#VALUE!</v>
      </c>
      <c r="CD92" s="7">
        <f t="shared" si="55"/>
        <v>73</v>
      </c>
      <c r="CE92" s="8">
        <f t="shared" si="55"/>
        <v>0.42561859261728258</v>
      </c>
      <c r="CF92">
        <v>0</v>
      </c>
      <c r="CG92">
        <v>62.5</v>
      </c>
      <c r="CH92">
        <v>3.5</v>
      </c>
      <c r="CI92">
        <v>0</v>
      </c>
      <c r="CJ92">
        <v>0</v>
      </c>
      <c r="CK92">
        <v>0</v>
      </c>
      <c r="CL92">
        <v>3.5</v>
      </c>
      <c r="CM92">
        <v>0</v>
      </c>
      <c r="CN92">
        <v>62.5</v>
      </c>
      <c r="CO92">
        <v>37.5</v>
      </c>
      <c r="CP92">
        <v>0</v>
      </c>
      <c r="CQ92" s="66">
        <f t="shared" si="51"/>
        <v>1</v>
      </c>
      <c r="CR92" s="66">
        <f t="shared" si="42"/>
        <v>0</v>
      </c>
      <c r="CS92" s="66">
        <f t="shared" si="43"/>
        <v>0</v>
      </c>
      <c r="CT92" s="66">
        <f t="shared" si="44"/>
        <v>1</v>
      </c>
      <c r="CU92" s="66">
        <f t="shared" si="45"/>
        <v>5</v>
      </c>
      <c r="CV92" s="66">
        <f t="shared" si="46"/>
        <v>2</v>
      </c>
      <c r="CW92" s="66">
        <f t="shared" si="47"/>
        <v>32</v>
      </c>
    </row>
    <row r="93" spans="1:101" x14ac:dyDescent="0.3">
      <c r="A93" s="1" t="s">
        <v>18</v>
      </c>
      <c r="B93" s="1" t="s">
        <v>139</v>
      </c>
      <c r="C93" s="34">
        <v>33.747182170000002</v>
      </c>
      <c r="D93" s="34">
        <v>-81.945249630000006</v>
      </c>
      <c r="E93" s="9">
        <v>42913</v>
      </c>
      <c r="F93" s="1" t="s">
        <v>175</v>
      </c>
      <c r="G93">
        <v>85</v>
      </c>
      <c r="H93">
        <v>0</v>
      </c>
      <c r="I93">
        <v>19</v>
      </c>
      <c r="J93">
        <v>2</v>
      </c>
      <c r="K93">
        <v>1</v>
      </c>
      <c r="L93">
        <v>10</v>
      </c>
      <c r="M93" s="4">
        <f t="shared" si="54"/>
        <v>80.239999999999995</v>
      </c>
      <c r="N93" s="4">
        <f t="shared" si="54"/>
        <v>97.92</v>
      </c>
      <c r="O93" s="4">
        <f t="shared" si="54"/>
        <v>98.96</v>
      </c>
      <c r="P93" s="4">
        <f t="shared" si="52"/>
        <v>89.6</v>
      </c>
      <c r="Q93" s="4">
        <f t="shared" si="48"/>
        <v>91.68</v>
      </c>
      <c r="R93">
        <v>6</v>
      </c>
      <c r="S93">
        <v>8</v>
      </c>
      <c r="T93">
        <v>6</v>
      </c>
      <c r="U93">
        <v>1</v>
      </c>
      <c r="V93" t="s">
        <v>144</v>
      </c>
      <c r="W93" t="s">
        <v>144</v>
      </c>
      <c r="X93">
        <v>5</v>
      </c>
      <c r="Y93">
        <v>1</v>
      </c>
      <c r="Z93">
        <v>7</v>
      </c>
      <c r="AA93">
        <v>5</v>
      </c>
      <c r="AB93">
        <v>7</v>
      </c>
      <c r="AC93">
        <v>0</v>
      </c>
      <c r="AD93">
        <v>2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2</v>
      </c>
      <c r="AM93">
        <v>2</v>
      </c>
      <c r="AN93">
        <v>0</v>
      </c>
      <c r="AO93">
        <v>0</v>
      </c>
      <c r="AP93">
        <v>0</v>
      </c>
      <c r="AQ93">
        <v>19</v>
      </c>
      <c r="AR93">
        <v>6</v>
      </c>
      <c r="AS93">
        <v>14</v>
      </c>
      <c r="AT93">
        <v>1</v>
      </c>
      <c r="AU93">
        <v>0</v>
      </c>
      <c r="AV93">
        <v>0</v>
      </c>
      <c r="AW93">
        <v>0</v>
      </c>
      <c r="AX93">
        <v>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2.5</v>
      </c>
      <c r="BF93">
        <v>3.5</v>
      </c>
      <c r="BG93">
        <v>0.75</v>
      </c>
      <c r="BH93">
        <v>5.5</v>
      </c>
      <c r="BI93">
        <f t="shared" si="33"/>
        <v>3.0625</v>
      </c>
      <c r="BJ93">
        <v>55</v>
      </c>
      <c r="BK93">
        <v>-2</v>
      </c>
      <c r="BL93">
        <v>25</v>
      </c>
      <c r="BM93">
        <f t="shared" si="34"/>
        <v>57</v>
      </c>
      <c r="BN93" s="6">
        <f t="shared" si="35"/>
        <v>0.56140350877192979</v>
      </c>
      <c r="BO93">
        <v>50</v>
      </c>
      <c r="BP93">
        <v>-9</v>
      </c>
      <c r="BQ93">
        <v>27</v>
      </c>
      <c r="BR93">
        <f t="shared" si="36"/>
        <v>59</v>
      </c>
      <c r="BS93" s="6">
        <f t="shared" si="37"/>
        <v>0.5423728813559322</v>
      </c>
      <c r="BT93">
        <v>66</v>
      </c>
      <c r="BU93">
        <v>5</v>
      </c>
      <c r="BV93">
        <v>42</v>
      </c>
      <c r="BW93">
        <f t="shared" si="38"/>
        <v>61</v>
      </c>
      <c r="BX93" s="6">
        <f t="shared" si="39"/>
        <v>0.31147540983606559</v>
      </c>
      <c r="BY93" t="s">
        <v>144</v>
      </c>
      <c r="BZ93" t="s">
        <v>144</v>
      </c>
      <c r="CA93" t="s">
        <v>144</v>
      </c>
      <c r="CB93" t="e">
        <f t="shared" si="40"/>
        <v>#VALUE!</v>
      </c>
      <c r="CC93" s="6" t="e">
        <f t="shared" si="41"/>
        <v>#VALUE!</v>
      </c>
      <c r="CD93" s="7">
        <f>AVERAGE(BM93,BR93,BW93)</f>
        <v>59</v>
      </c>
      <c r="CE93" s="8">
        <f>AVERAGE(BN93,BS93,BX93)</f>
        <v>0.47175059998797586</v>
      </c>
      <c r="CF93">
        <v>17.5</v>
      </c>
      <c r="CG93">
        <v>62.5</v>
      </c>
      <c r="CH93">
        <v>17.5</v>
      </c>
      <c r="CI93">
        <v>0</v>
      </c>
      <c r="CJ93">
        <v>0</v>
      </c>
      <c r="CK93">
        <v>0</v>
      </c>
      <c r="CL93">
        <v>7.5</v>
      </c>
      <c r="CM93">
        <v>0</v>
      </c>
      <c r="CN93">
        <v>37.5</v>
      </c>
      <c r="CO93">
        <v>7.5</v>
      </c>
      <c r="CP93">
        <v>37.5</v>
      </c>
      <c r="CQ93" s="66">
        <f t="shared" si="51"/>
        <v>0.45</v>
      </c>
      <c r="CR93" s="66">
        <f t="shared" si="42"/>
        <v>0</v>
      </c>
      <c r="CS93" s="66">
        <f t="shared" si="43"/>
        <v>0.21875</v>
      </c>
      <c r="CT93" s="66">
        <f t="shared" si="44"/>
        <v>1</v>
      </c>
      <c r="CU93" s="66">
        <f t="shared" si="45"/>
        <v>4</v>
      </c>
      <c r="CV93" s="66">
        <f t="shared" si="46"/>
        <v>1</v>
      </c>
      <c r="CW93" s="66">
        <f t="shared" si="47"/>
        <v>25</v>
      </c>
    </row>
    <row r="94" spans="1:101" x14ac:dyDescent="0.3">
      <c r="A94" s="1" t="s">
        <v>18</v>
      </c>
      <c r="B94" s="1" t="s">
        <v>140</v>
      </c>
      <c r="C94" t="s">
        <v>144</v>
      </c>
      <c r="D94" t="s">
        <v>144</v>
      </c>
      <c r="E94" s="9">
        <v>42913</v>
      </c>
      <c r="F94" s="1" t="s">
        <v>175</v>
      </c>
      <c r="G94">
        <v>55</v>
      </c>
      <c r="H94">
        <v>0</v>
      </c>
      <c r="I94">
        <v>1</v>
      </c>
      <c r="J94">
        <v>19</v>
      </c>
      <c r="K94">
        <v>10</v>
      </c>
      <c r="L94">
        <v>13</v>
      </c>
      <c r="M94" s="4">
        <f t="shared" si="54"/>
        <v>98.96</v>
      </c>
      <c r="N94" s="4">
        <f t="shared" si="54"/>
        <v>80.239999999999995</v>
      </c>
      <c r="O94" s="4">
        <f t="shared" si="54"/>
        <v>89.6</v>
      </c>
      <c r="P94" s="4">
        <f t="shared" si="52"/>
        <v>86.48</v>
      </c>
      <c r="Q94" s="4">
        <f t="shared" si="48"/>
        <v>88.82</v>
      </c>
      <c r="R94">
        <v>3</v>
      </c>
      <c r="S94">
        <v>8</v>
      </c>
      <c r="T94">
        <v>7</v>
      </c>
      <c r="U94">
        <v>1</v>
      </c>
      <c r="V94">
        <v>5</v>
      </c>
      <c r="W94" t="s">
        <v>144</v>
      </c>
      <c r="X94">
        <v>6</v>
      </c>
      <c r="Y94">
        <v>2</v>
      </c>
      <c r="Z94">
        <v>7</v>
      </c>
      <c r="AA94">
        <v>5</v>
      </c>
      <c r="AB94">
        <v>6</v>
      </c>
      <c r="AC94">
        <v>4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4</v>
      </c>
      <c r="AN94">
        <v>0</v>
      </c>
      <c r="AO94">
        <v>0</v>
      </c>
      <c r="AP94">
        <v>0</v>
      </c>
      <c r="AQ94">
        <v>25</v>
      </c>
      <c r="AR94">
        <v>35</v>
      </c>
      <c r="AS94">
        <v>60</v>
      </c>
      <c r="AT94">
        <v>9</v>
      </c>
      <c r="AU94">
        <v>1</v>
      </c>
      <c r="AV94">
        <v>2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3.5</v>
      </c>
      <c r="BF94">
        <v>4.5</v>
      </c>
      <c r="BG94">
        <v>3.5</v>
      </c>
      <c r="BH94">
        <v>2.5</v>
      </c>
      <c r="BI94">
        <f t="shared" si="33"/>
        <v>3.5</v>
      </c>
      <c r="BJ94">
        <v>63</v>
      </c>
      <c r="BK94">
        <v>-2</v>
      </c>
      <c r="BL94">
        <v>36</v>
      </c>
      <c r="BM94">
        <f t="shared" si="34"/>
        <v>65</v>
      </c>
      <c r="BN94" s="6">
        <f t="shared" si="35"/>
        <v>0.44615384615384618</v>
      </c>
      <c r="BO94">
        <v>72</v>
      </c>
      <c r="BP94">
        <v>5</v>
      </c>
      <c r="BQ94">
        <v>32</v>
      </c>
      <c r="BR94">
        <f t="shared" si="36"/>
        <v>67</v>
      </c>
      <c r="BS94" s="6">
        <f t="shared" si="37"/>
        <v>0.52238805970149249</v>
      </c>
      <c r="BT94">
        <v>59</v>
      </c>
      <c r="BU94">
        <v>-6</v>
      </c>
      <c r="BV94">
        <v>37</v>
      </c>
      <c r="BW94">
        <f t="shared" si="38"/>
        <v>65</v>
      </c>
      <c r="BX94" s="6">
        <f t="shared" si="39"/>
        <v>0.43076923076923079</v>
      </c>
      <c r="BY94" t="s">
        <v>144</v>
      </c>
      <c r="BZ94" t="s">
        <v>144</v>
      </c>
      <c r="CA94" t="s">
        <v>144</v>
      </c>
      <c r="CB94" t="e">
        <f t="shared" si="40"/>
        <v>#VALUE!</v>
      </c>
      <c r="CC94" s="6" t="e">
        <f t="shared" si="41"/>
        <v>#VALUE!</v>
      </c>
      <c r="CD94" s="7">
        <f t="shared" ref="CD94:CE102" si="56">AVERAGE(BM94,BR94,BW94)</f>
        <v>65.666666666666671</v>
      </c>
      <c r="CE94" s="8">
        <f t="shared" si="56"/>
        <v>0.46643704554152315</v>
      </c>
      <c r="CF94">
        <v>1.5</v>
      </c>
      <c r="CG94">
        <v>62.5</v>
      </c>
      <c r="CH94">
        <v>37.5</v>
      </c>
      <c r="CI94">
        <v>0</v>
      </c>
      <c r="CJ94">
        <v>7.5</v>
      </c>
      <c r="CK94">
        <v>0</v>
      </c>
      <c r="CL94">
        <v>17.5</v>
      </c>
      <c r="CM94">
        <v>0.5</v>
      </c>
      <c r="CN94">
        <v>37.5</v>
      </c>
      <c r="CO94">
        <v>7.5</v>
      </c>
      <c r="CP94">
        <v>17.5</v>
      </c>
      <c r="CQ94" s="66">
        <f t="shared" si="51"/>
        <v>0.45</v>
      </c>
      <c r="CR94" s="66">
        <f t="shared" si="42"/>
        <v>7.4999999999999997E-2</v>
      </c>
      <c r="CS94" s="66">
        <f t="shared" si="43"/>
        <v>2.34375E-2</v>
      </c>
      <c r="CT94" s="66">
        <f t="shared" si="44"/>
        <v>1</v>
      </c>
      <c r="CU94" s="66">
        <f t="shared" si="45"/>
        <v>4</v>
      </c>
      <c r="CV94" s="66">
        <f t="shared" si="46"/>
        <v>10</v>
      </c>
      <c r="CW94" s="66">
        <f t="shared" si="47"/>
        <v>60</v>
      </c>
    </row>
    <row r="95" spans="1:101" x14ac:dyDescent="0.3">
      <c r="A95" s="1" t="s">
        <v>18</v>
      </c>
      <c r="B95" s="1" t="s">
        <v>141</v>
      </c>
      <c r="C95" t="s">
        <v>144</v>
      </c>
      <c r="D95" t="s">
        <v>144</v>
      </c>
      <c r="E95" s="9">
        <v>42913</v>
      </c>
      <c r="F95" s="1" t="s">
        <v>175</v>
      </c>
      <c r="G95">
        <v>80</v>
      </c>
      <c r="H95">
        <v>0</v>
      </c>
      <c r="I95">
        <v>15</v>
      </c>
      <c r="J95">
        <v>2</v>
      </c>
      <c r="K95">
        <v>14</v>
      </c>
      <c r="L95">
        <v>9</v>
      </c>
      <c r="M95" s="4">
        <f t="shared" si="54"/>
        <v>84.4</v>
      </c>
      <c r="N95" s="4">
        <f t="shared" si="54"/>
        <v>97.92</v>
      </c>
      <c r="O95" s="4">
        <f t="shared" si="54"/>
        <v>85.44</v>
      </c>
      <c r="P95" s="4">
        <f t="shared" si="52"/>
        <v>90.64</v>
      </c>
      <c r="Q95" s="4">
        <f t="shared" si="48"/>
        <v>89.6</v>
      </c>
      <c r="R95">
        <v>1</v>
      </c>
      <c r="S95">
        <v>7</v>
      </c>
      <c r="T95">
        <v>6</v>
      </c>
      <c r="U95">
        <v>1</v>
      </c>
      <c r="V95" t="s">
        <v>144</v>
      </c>
      <c r="W95" t="s">
        <v>144</v>
      </c>
      <c r="X95">
        <v>4</v>
      </c>
      <c r="Y95">
        <v>2</v>
      </c>
      <c r="Z95">
        <v>6</v>
      </c>
      <c r="AA95">
        <v>5</v>
      </c>
      <c r="AB95">
        <v>3</v>
      </c>
      <c r="AC95">
        <v>5</v>
      </c>
      <c r="AD95">
        <v>2</v>
      </c>
      <c r="AE95">
        <v>0</v>
      </c>
      <c r="AF95">
        <v>0</v>
      </c>
      <c r="AG95">
        <v>0</v>
      </c>
      <c r="AH95">
        <v>0</v>
      </c>
      <c r="AI95">
        <v>2</v>
      </c>
      <c r="AJ95">
        <v>0</v>
      </c>
      <c r="AK95">
        <v>0</v>
      </c>
      <c r="AL95">
        <v>3</v>
      </c>
      <c r="AM95">
        <v>0</v>
      </c>
      <c r="AN95">
        <v>0</v>
      </c>
      <c r="AO95">
        <v>0</v>
      </c>
      <c r="AP95">
        <v>0</v>
      </c>
      <c r="AQ95">
        <v>14</v>
      </c>
      <c r="AR95">
        <v>15</v>
      </c>
      <c r="AS95">
        <v>20</v>
      </c>
      <c r="AT95">
        <v>2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2</v>
      </c>
      <c r="BF95">
        <v>1.5</v>
      </c>
      <c r="BG95">
        <v>2</v>
      </c>
      <c r="BH95">
        <v>4.5</v>
      </c>
      <c r="BI95">
        <f t="shared" si="33"/>
        <v>2.5</v>
      </c>
      <c r="BJ95">
        <v>49</v>
      </c>
      <c r="BK95">
        <v>-10</v>
      </c>
      <c r="BL95">
        <v>31</v>
      </c>
      <c r="BM95">
        <f t="shared" si="34"/>
        <v>59</v>
      </c>
      <c r="BN95" s="6">
        <f t="shared" si="35"/>
        <v>0.47457627118644069</v>
      </c>
      <c r="BO95">
        <v>51</v>
      </c>
      <c r="BP95">
        <v>-9</v>
      </c>
      <c r="BQ95">
        <v>36</v>
      </c>
      <c r="BR95">
        <f t="shared" si="36"/>
        <v>60</v>
      </c>
      <c r="BS95" s="6">
        <f t="shared" si="37"/>
        <v>0.4</v>
      </c>
      <c r="BT95">
        <v>45</v>
      </c>
      <c r="BU95">
        <v>-8</v>
      </c>
      <c r="BV95">
        <v>25</v>
      </c>
      <c r="BW95">
        <f t="shared" si="38"/>
        <v>53</v>
      </c>
      <c r="BX95" s="6">
        <f t="shared" si="39"/>
        <v>0.52830188679245282</v>
      </c>
      <c r="BY95" t="s">
        <v>144</v>
      </c>
      <c r="BZ95" t="s">
        <v>144</v>
      </c>
      <c r="CA95" t="s">
        <v>144</v>
      </c>
      <c r="CB95" t="e">
        <f t="shared" si="40"/>
        <v>#VALUE!</v>
      </c>
      <c r="CC95" s="6" t="e">
        <f t="shared" si="41"/>
        <v>#VALUE!</v>
      </c>
      <c r="CD95" s="7">
        <f t="shared" si="56"/>
        <v>57.333333333333336</v>
      </c>
      <c r="CE95" s="8">
        <f t="shared" si="56"/>
        <v>0.46762605265963114</v>
      </c>
      <c r="CF95">
        <v>0</v>
      </c>
      <c r="CG95">
        <v>37.5</v>
      </c>
      <c r="CH95">
        <v>17.5</v>
      </c>
      <c r="CI95">
        <v>0</v>
      </c>
      <c r="CJ95">
        <v>0</v>
      </c>
      <c r="CK95">
        <v>0</v>
      </c>
      <c r="CL95">
        <v>3.5</v>
      </c>
      <c r="CM95">
        <v>0.5</v>
      </c>
      <c r="CN95">
        <v>17.5</v>
      </c>
      <c r="CO95">
        <v>7.5</v>
      </c>
      <c r="CP95">
        <v>1.5</v>
      </c>
      <c r="CQ95" s="66">
        <f t="shared" si="51"/>
        <v>0.25</v>
      </c>
      <c r="CR95" s="66">
        <f t="shared" si="42"/>
        <v>0</v>
      </c>
      <c r="CS95" s="66">
        <f t="shared" si="43"/>
        <v>0</v>
      </c>
      <c r="CT95" s="66">
        <f t="shared" si="44"/>
        <v>1</v>
      </c>
      <c r="CU95" s="66">
        <f t="shared" si="45"/>
        <v>3</v>
      </c>
      <c r="CV95" s="66">
        <f t="shared" si="46"/>
        <v>3</v>
      </c>
      <c r="CW95" s="66">
        <f t="shared" si="47"/>
        <v>29</v>
      </c>
    </row>
    <row r="96" spans="1:101" x14ac:dyDescent="0.3">
      <c r="A96" s="1" t="s">
        <v>18</v>
      </c>
      <c r="B96" s="1" t="s">
        <v>142</v>
      </c>
      <c r="C96" t="s">
        <v>144</v>
      </c>
      <c r="D96" t="s">
        <v>144</v>
      </c>
      <c r="E96" s="9">
        <v>42913</v>
      </c>
      <c r="F96" s="1" t="s">
        <v>175</v>
      </c>
      <c r="G96">
        <v>60</v>
      </c>
      <c r="H96">
        <v>0</v>
      </c>
      <c r="I96">
        <v>5</v>
      </c>
      <c r="J96">
        <v>60</v>
      </c>
      <c r="K96">
        <v>52</v>
      </c>
      <c r="L96">
        <v>22</v>
      </c>
      <c r="M96" s="4">
        <f t="shared" si="54"/>
        <v>94.8</v>
      </c>
      <c r="N96" s="4">
        <f t="shared" si="54"/>
        <v>37.599999999999994</v>
      </c>
      <c r="O96" s="4">
        <f t="shared" si="54"/>
        <v>45.92</v>
      </c>
      <c r="P96" s="4">
        <f t="shared" si="52"/>
        <v>77.12</v>
      </c>
      <c r="Q96" s="4">
        <f t="shared" si="48"/>
        <v>63.86</v>
      </c>
      <c r="R96">
        <v>1</v>
      </c>
      <c r="S96">
        <v>6</v>
      </c>
      <c r="T96">
        <v>5</v>
      </c>
      <c r="U96">
        <v>1</v>
      </c>
      <c r="V96" t="s">
        <v>144</v>
      </c>
      <c r="W96" t="s">
        <v>144</v>
      </c>
      <c r="X96">
        <v>3</v>
      </c>
      <c r="Y96">
        <v>2</v>
      </c>
      <c r="Z96">
        <v>5</v>
      </c>
      <c r="AA96">
        <v>8</v>
      </c>
      <c r="AB96">
        <v>1</v>
      </c>
      <c r="AC96">
        <v>4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4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12</v>
      </c>
      <c r="AR96">
        <v>5</v>
      </c>
      <c r="AS96">
        <v>4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4.5</v>
      </c>
      <c r="BF96">
        <v>5</v>
      </c>
      <c r="BG96">
        <v>2.5</v>
      </c>
      <c r="BH96">
        <v>6.5</v>
      </c>
      <c r="BI96">
        <f t="shared" si="33"/>
        <v>4.625</v>
      </c>
      <c r="BJ96">
        <v>51</v>
      </c>
      <c r="BK96">
        <v>-3</v>
      </c>
      <c r="BL96">
        <v>32</v>
      </c>
      <c r="BM96">
        <f t="shared" si="34"/>
        <v>54</v>
      </c>
      <c r="BN96" s="6">
        <f t="shared" si="35"/>
        <v>0.40740740740740738</v>
      </c>
      <c r="BO96">
        <v>53</v>
      </c>
      <c r="BP96">
        <v>-5</v>
      </c>
      <c r="BQ96">
        <v>29</v>
      </c>
      <c r="BR96">
        <f t="shared" si="36"/>
        <v>58</v>
      </c>
      <c r="BS96" s="6">
        <f t="shared" si="37"/>
        <v>0.5</v>
      </c>
      <c r="BT96">
        <v>55</v>
      </c>
      <c r="BU96">
        <v>0</v>
      </c>
      <c r="BV96">
        <v>36</v>
      </c>
      <c r="BW96">
        <f t="shared" si="38"/>
        <v>55</v>
      </c>
      <c r="BX96" s="6">
        <f t="shared" si="39"/>
        <v>0.34545454545454546</v>
      </c>
      <c r="BY96" t="s">
        <v>144</v>
      </c>
      <c r="BZ96" t="s">
        <v>144</v>
      </c>
      <c r="CA96" t="s">
        <v>144</v>
      </c>
      <c r="CB96" t="e">
        <f t="shared" si="40"/>
        <v>#VALUE!</v>
      </c>
      <c r="CC96" s="6" t="e">
        <f t="shared" si="41"/>
        <v>#VALUE!</v>
      </c>
      <c r="CD96" s="7">
        <f t="shared" si="56"/>
        <v>55.666666666666664</v>
      </c>
      <c r="CE96" s="8">
        <f t="shared" si="56"/>
        <v>0.41762065095398432</v>
      </c>
      <c r="CF96">
        <v>0</v>
      </c>
      <c r="CG96">
        <v>17.5</v>
      </c>
      <c r="CH96">
        <v>7.5</v>
      </c>
      <c r="CI96">
        <v>0</v>
      </c>
      <c r="CJ96">
        <v>0</v>
      </c>
      <c r="CK96">
        <v>0</v>
      </c>
      <c r="CL96">
        <v>1.5</v>
      </c>
      <c r="CM96">
        <v>0.5</v>
      </c>
      <c r="CN96">
        <v>7.5</v>
      </c>
      <c r="CO96">
        <v>62.5</v>
      </c>
      <c r="CP96">
        <v>0</v>
      </c>
      <c r="CQ96" s="66">
        <f t="shared" si="51"/>
        <v>0.7</v>
      </c>
      <c r="CR96" s="66">
        <f t="shared" si="42"/>
        <v>0</v>
      </c>
      <c r="CS96" s="66">
        <f t="shared" si="43"/>
        <v>0</v>
      </c>
      <c r="CT96" s="66">
        <f t="shared" si="44"/>
        <v>1</v>
      </c>
      <c r="CU96" s="66">
        <f t="shared" si="45"/>
        <v>2</v>
      </c>
      <c r="CV96" s="66">
        <f t="shared" si="46"/>
        <v>0</v>
      </c>
      <c r="CW96" s="66">
        <f t="shared" si="47"/>
        <v>17</v>
      </c>
    </row>
    <row r="97" spans="1:101" x14ac:dyDescent="0.3">
      <c r="A97" s="1" t="s">
        <v>18</v>
      </c>
      <c r="B97" s="1" t="s">
        <v>143</v>
      </c>
      <c r="C97" t="s">
        <v>144</v>
      </c>
      <c r="D97" t="s">
        <v>144</v>
      </c>
      <c r="E97" s="9">
        <v>42913</v>
      </c>
      <c r="F97" s="1" t="s">
        <v>175</v>
      </c>
      <c r="G97">
        <v>110</v>
      </c>
      <c r="H97">
        <v>0</v>
      </c>
      <c r="I97">
        <v>5</v>
      </c>
      <c r="J97">
        <v>22</v>
      </c>
      <c r="K97">
        <v>3</v>
      </c>
      <c r="L97">
        <v>13</v>
      </c>
      <c r="M97" s="4">
        <f t="shared" si="54"/>
        <v>94.8</v>
      </c>
      <c r="N97" s="4">
        <f t="shared" si="54"/>
        <v>77.12</v>
      </c>
      <c r="O97" s="4">
        <f t="shared" si="54"/>
        <v>96.88</v>
      </c>
      <c r="P97" s="4">
        <f t="shared" si="52"/>
        <v>86.48</v>
      </c>
      <c r="Q97" s="4">
        <f t="shared" si="48"/>
        <v>88.820000000000007</v>
      </c>
      <c r="R97">
        <v>3</v>
      </c>
      <c r="S97">
        <v>8</v>
      </c>
      <c r="T97">
        <v>5</v>
      </c>
      <c r="U97">
        <v>1</v>
      </c>
      <c r="V97" t="s">
        <v>144</v>
      </c>
      <c r="W97" t="s">
        <v>144</v>
      </c>
      <c r="X97">
        <v>5</v>
      </c>
      <c r="Y97">
        <v>1</v>
      </c>
      <c r="Z97">
        <v>2</v>
      </c>
      <c r="AA97">
        <v>4</v>
      </c>
      <c r="AB97">
        <v>6</v>
      </c>
      <c r="AC97">
        <v>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4</v>
      </c>
      <c r="AM97">
        <v>2</v>
      </c>
      <c r="AN97">
        <v>0</v>
      </c>
      <c r="AO97">
        <v>0</v>
      </c>
      <c r="AP97">
        <v>0</v>
      </c>
      <c r="AQ97">
        <v>15</v>
      </c>
      <c r="AR97">
        <v>7</v>
      </c>
      <c r="AS97">
        <v>4</v>
      </c>
      <c r="AT97">
        <v>0</v>
      </c>
      <c r="AU97">
        <v>1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7.5</v>
      </c>
      <c r="BF97">
        <v>4.5</v>
      </c>
      <c r="BG97">
        <v>5</v>
      </c>
      <c r="BH97">
        <v>5.5</v>
      </c>
      <c r="BI97">
        <f t="shared" si="33"/>
        <v>5.625</v>
      </c>
      <c r="BJ97">
        <v>66</v>
      </c>
      <c r="BK97">
        <v>4</v>
      </c>
      <c r="BL97">
        <v>40</v>
      </c>
      <c r="BM97">
        <f t="shared" si="34"/>
        <v>62</v>
      </c>
      <c r="BN97" s="6">
        <f t="shared" si="35"/>
        <v>0.35483870967741937</v>
      </c>
      <c r="BO97">
        <v>61</v>
      </c>
      <c r="BP97">
        <v>2</v>
      </c>
      <c r="BQ97">
        <v>39</v>
      </c>
      <c r="BR97">
        <f t="shared" si="36"/>
        <v>59</v>
      </c>
      <c r="BS97" s="6">
        <f t="shared" si="37"/>
        <v>0.33898305084745761</v>
      </c>
      <c r="BT97">
        <v>60</v>
      </c>
      <c r="BU97">
        <v>-2</v>
      </c>
      <c r="BV97">
        <v>32</v>
      </c>
      <c r="BW97">
        <f t="shared" si="38"/>
        <v>62</v>
      </c>
      <c r="BX97" s="6">
        <f t="shared" si="39"/>
        <v>0.4838709677419355</v>
      </c>
      <c r="BY97" t="s">
        <v>144</v>
      </c>
      <c r="BZ97" t="s">
        <v>144</v>
      </c>
      <c r="CA97" t="s">
        <v>144</v>
      </c>
      <c r="CB97" t="e">
        <f t="shared" si="40"/>
        <v>#VALUE!</v>
      </c>
      <c r="CC97" s="6" t="e">
        <f t="shared" si="41"/>
        <v>#VALUE!</v>
      </c>
      <c r="CD97" s="7">
        <f t="shared" si="56"/>
        <v>61</v>
      </c>
      <c r="CE97" s="8">
        <f t="shared" si="56"/>
        <v>0.3925642427556042</v>
      </c>
      <c r="CF97">
        <v>1.5</v>
      </c>
      <c r="CG97">
        <v>62.5</v>
      </c>
      <c r="CH97">
        <v>7.5</v>
      </c>
      <c r="CI97">
        <v>0</v>
      </c>
      <c r="CJ97">
        <v>0</v>
      </c>
      <c r="CK97">
        <v>0</v>
      </c>
      <c r="CL97">
        <v>7.5</v>
      </c>
      <c r="CM97">
        <v>0</v>
      </c>
      <c r="CN97">
        <v>0.5</v>
      </c>
      <c r="CO97">
        <v>3.5</v>
      </c>
      <c r="CP97">
        <v>17.5</v>
      </c>
      <c r="CQ97" s="66">
        <f t="shared" si="51"/>
        <v>0.04</v>
      </c>
      <c r="CR97" s="66">
        <f t="shared" si="42"/>
        <v>0</v>
      </c>
      <c r="CS97" s="66">
        <f t="shared" si="43"/>
        <v>2.34375E-2</v>
      </c>
      <c r="CT97" s="66">
        <f t="shared" si="44"/>
        <v>1</v>
      </c>
      <c r="CU97" s="66">
        <f t="shared" si="45"/>
        <v>6</v>
      </c>
      <c r="CV97" s="66">
        <f t="shared" si="46"/>
        <v>1</v>
      </c>
      <c r="CW97" s="66">
        <f t="shared" si="47"/>
        <v>22</v>
      </c>
    </row>
    <row r="98" spans="1:101" x14ac:dyDescent="0.3">
      <c r="A98" s="1" t="s">
        <v>19</v>
      </c>
      <c r="B98" s="1" t="s">
        <v>139</v>
      </c>
      <c r="C98" s="35">
        <v>33.753653839999998</v>
      </c>
      <c r="D98" s="35">
        <v>-81.954346009999995</v>
      </c>
      <c r="E98" s="9">
        <v>42913</v>
      </c>
      <c r="F98" s="1" t="s">
        <v>177</v>
      </c>
      <c r="G98">
        <v>70</v>
      </c>
      <c r="H98">
        <v>0</v>
      </c>
      <c r="I98">
        <v>4</v>
      </c>
      <c r="J98">
        <v>23</v>
      </c>
      <c r="K98">
        <v>29</v>
      </c>
      <c r="L98">
        <v>20</v>
      </c>
      <c r="M98" s="4">
        <f t="shared" si="54"/>
        <v>95.84</v>
      </c>
      <c r="N98" s="4">
        <f t="shared" si="54"/>
        <v>76.08</v>
      </c>
      <c r="O98" s="4">
        <f t="shared" si="54"/>
        <v>69.84</v>
      </c>
      <c r="P98" s="4">
        <f t="shared" si="52"/>
        <v>79.2</v>
      </c>
      <c r="Q98" s="4">
        <f t="shared" si="48"/>
        <v>80.240000000000009</v>
      </c>
      <c r="R98">
        <v>6</v>
      </c>
      <c r="S98">
        <v>7</v>
      </c>
      <c r="T98">
        <v>5</v>
      </c>
      <c r="U98">
        <v>3</v>
      </c>
      <c r="V98" t="s">
        <v>144</v>
      </c>
      <c r="W98" t="s">
        <v>144</v>
      </c>
      <c r="X98">
        <v>5</v>
      </c>
      <c r="Y98">
        <v>6</v>
      </c>
      <c r="Z98">
        <v>5</v>
      </c>
      <c r="AA98">
        <v>3</v>
      </c>
      <c r="AB98">
        <v>1</v>
      </c>
      <c r="AC98">
        <v>25</v>
      </c>
      <c r="AD98">
        <v>14</v>
      </c>
      <c r="AE98">
        <v>4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3</v>
      </c>
      <c r="AM98">
        <v>0</v>
      </c>
      <c r="AN98">
        <v>0</v>
      </c>
      <c r="AO98">
        <v>0</v>
      </c>
      <c r="AP98">
        <v>0</v>
      </c>
      <c r="AQ98">
        <v>28</v>
      </c>
      <c r="AR98">
        <v>22</v>
      </c>
      <c r="AS98">
        <v>6</v>
      </c>
      <c r="AT98">
        <v>2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3</v>
      </c>
      <c r="BF98">
        <v>2.5</v>
      </c>
      <c r="BG98">
        <v>2.5</v>
      </c>
      <c r="BH98">
        <v>0.5</v>
      </c>
      <c r="BI98">
        <f t="shared" si="33"/>
        <v>2.125</v>
      </c>
      <c r="BJ98">
        <v>53</v>
      </c>
      <c r="BK98">
        <v>-6</v>
      </c>
      <c r="BL98">
        <v>27</v>
      </c>
      <c r="BM98">
        <f t="shared" si="34"/>
        <v>59</v>
      </c>
      <c r="BN98" s="6">
        <f t="shared" si="35"/>
        <v>0.5423728813559322</v>
      </c>
      <c r="BO98">
        <v>40</v>
      </c>
      <c r="BP98">
        <v>-10</v>
      </c>
      <c r="BQ98">
        <v>16</v>
      </c>
      <c r="BR98">
        <f t="shared" si="36"/>
        <v>50</v>
      </c>
      <c r="BS98" s="6">
        <f t="shared" si="37"/>
        <v>0.68</v>
      </c>
      <c r="BT98">
        <v>55</v>
      </c>
      <c r="BU98">
        <v>-4</v>
      </c>
      <c r="BV98">
        <v>35</v>
      </c>
      <c r="BW98">
        <f t="shared" si="38"/>
        <v>59</v>
      </c>
      <c r="BX98" s="6">
        <f t="shared" si="39"/>
        <v>0.40677966101694918</v>
      </c>
      <c r="BY98" t="s">
        <v>144</v>
      </c>
      <c r="BZ98" t="s">
        <v>144</v>
      </c>
      <c r="CA98" t="s">
        <v>144</v>
      </c>
      <c r="CB98" t="e">
        <f t="shared" si="40"/>
        <v>#VALUE!</v>
      </c>
      <c r="CC98" s="6" t="e">
        <f t="shared" si="41"/>
        <v>#VALUE!</v>
      </c>
      <c r="CD98" s="7">
        <f t="shared" si="56"/>
        <v>56</v>
      </c>
      <c r="CE98" s="8">
        <f t="shared" si="56"/>
        <v>0.54305084745762711</v>
      </c>
      <c r="CF98">
        <v>17.5</v>
      </c>
      <c r="CG98">
        <v>37.5</v>
      </c>
      <c r="CH98">
        <v>7.5</v>
      </c>
      <c r="CI98">
        <v>1.5</v>
      </c>
      <c r="CJ98">
        <v>0</v>
      </c>
      <c r="CK98">
        <v>0</v>
      </c>
      <c r="CL98">
        <v>7.5</v>
      </c>
      <c r="CM98">
        <v>17.5</v>
      </c>
      <c r="CN98">
        <v>7.5</v>
      </c>
      <c r="CO98">
        <v>1.5</v>
      </c>
      <c r="CP98">
        <v>0</v>
      </c>
      <c r="CQ98" s="66">
        <f t="shared" si="51"/>
        <v>0.09</v>
      </c>
      <c r="CR98" s="66">
        <f t="shared" si="42"/>
        <v>0</v>
      </c>
      <c r="CS98" s="66">
        <f t="shared" si="43"/>
        <v>0.31818181818181818</v>
      </c>
      <c r="CT98" s="66">
        <f t="shared" si="44"/>
        <v>0.83333333333333337</v>
      </c>
      <c r="CU98" s="66">
        <f t="shared" si="45"/>
        <v>3</v>
      </c>
      <c r="CV98" s="66">
        <f t="shared" si="46"/>
        <v>2</v>
      </c>
      <c r="CW98" s="66">
        <f t="shared" si="47"/>
        <v>50</v>
      </c>
    </row>
    <row r="99" spans="1:101" x14ac:dyDescent="0.3">
      <c r="A99" s="1" t="s">
        <v>19</v>
      </c>
      <c r="B99" s="1" t="s">
        <v>140</v>
      </c>
      <c r="C99" t="s">
        <v>144</v>
      </c>
      <c r="D99" t="s">
        <v>144</v>
      </c>
      <c r="E99" s="9">
        <v>42913</v>
      </c>
      <c r="F99" s="1" t="s">
        <v>177</v>
      </c>
      <c r="G99">
        <v>85</v>
      </c>
      <c r="H99">
        <v>0</v>
      </c>
      <c r="I99">
        <v>15</v>
      </c>
      <c r="J99">
        <v>51</v>
      </c>
      <c r="K99">
        <v>18</v>
      </c>
      <c r="L99">
        <v>14</v>
      </c>
      <c r="M99" s="4">
        <f t="shared" si="54"/>
        <v>84.4</v>
      </c>
      <c r="N99" s="4">
        <f t="shared" si="54"/>
        <v>46.96</v>
      </c>
      <c r="O99" s="4">
        <f t="shared" si="54"/>
        <v>81.28</v>
      </c>
      <c r="P99" s="4">
        <f t="shared" si="52"/>
        <v>85.44</v>
      </c>
      <c r="Q99" s="4">
        <f t="shared" si="48"/>
        <v>74.52000000000001</v>
      </c>
      <c r="R99">
        <v>2</v>
      </c>
      <c r="S99">
        <v>7</v>
      </c>
      <c r="T99">
        <v>5</v>
      </c>
      <c r="U99">
        <v>1</v>
      </c>
      <c r="V99" t="s">
        <v>144</v>
      </c>
      <c r="W99" t="s">
        <v>144</v>
      </c>
      <c r="X99">
        <v>7</v>
      </c>
      <c r="Y99">
        <v>1</v>
      </c>
      <c r="Z99">
        <v>4</v>
      </c>
      <c r="AA99">
        <v>7</v>
      </c>
      <c r="AB99">
        <v>1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5</v>
      </c>
      <c r="AM99">
        <v>0</v>
      </c>
      <c r="AN99">
        <v>0</v>
      </c>
      <c r="AO99">
        <v>0</v>
      </c>
      <c r="AP99">
        <v>0</v>
      </c>
      <c r="AQ99">
        <v>51</v>
      </c>
      <c r="AR99">
        <v>45</v>
      </c>
      <c r="AS99">
        <v>8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3.5</v>
      </c>
      <c r="BF99">
        <v>3.5</v>
      </c>
      <c r="BG99">
        <v>0.75</v>
      </c>
      <c r="BH99">
        <v>1</v>
      </c>
      <c r="BI99">
        <f t="shared" si="33"/>
        <v>2.1875</v>
      </c>
      <c r="BJ99">
        <v>63</v>
      </c>
      <c r="BK99">
        <v>0</v>
      </c>
      <c r="BL99">
        <v>36</v>
      </c>
      <c r="BM99">
        <f t="shared" si="34"/>
        <v>63</v>
      </c>
      <c r="BN99" s="6">
        <f t="shared" si="35"/>
        <v>0.42857142857142855</v>
      </c>
      <c r="BO99">
        <v>43</v>
      </c>
      <c r="BP99">
        <v>-7</v>
      </c>
      <c r="BQ99">
        <v>25</v>
      </c>
      <c r="BR99">
        <f t="shared" si="36"/>
        <v>50</v>
      </c>
      <c r="BS99" s="6">
        <f t="shared" si="37"/>
        <v>0.5</v>
      </c>
      <c r="BT99">
        <v>55</v>
      </c>
      <c r="BU99">
        <v>0</v>
      </c>
      <c r="BV99">
        <v>35</v>
      </c>
      <c r="BW99">
        <f t="shared" si="38"/>
        <v>55</v>
      </c>
      <c r="BX99" s="6">
        <f t="shared" si="39"/>
        <v>0.36363636363636365</v>
      </c>
      <c r="BY99" t="s">
        <v>144</v>
      </c>
      <c r="BZ99" t="s">
        <v>144</v>
      </c>
      <c r="CA99" t="s">
        <v>144</v>
      </c>
      <c r="CB99" t="e">
        <f t="shared" si="40"/>
        <v>#VALUE!</v>
      </c>
      <c r="CC99" s="6" t="e">
        <f t="shared" si="41"/>
        <v>#VALUE!</v>
      </c>
      <c r="CD99" s="7">
        <f t="shared" si="56"/>
        <v>56</v>
      </c>
      <c r="CE99" s="8">
        <f t="shared" si="56"/>
        <v>0.43073593073593069</v>
      </c>
      <c r="CF99">
        <v>0.5</v>
      </c>
      <c r="CG99">
        <v>37.5</v>
      </c>
      <c r="CH99">
        <v>7.5</v>
      </c>
      <c r="CI99">
        <v>0</v>
      </c>
      <c r="CJ99">
        <v>0</v>
      </c>
      <c r="CK99">
        <v>0</v>
      </c>
      <c r="CL99">
        <v>37.5</v>
      </c>
      <c r="CM99">
        <v>0</v>
      </c>
      <c r="CN99">
        <v>3.5</v>
      </c>
      <c r="CO99">
        <v>37.5</v>
      </c>
      <c r="CP99">
        <v>0</v>
      </c>
      <c r="CQ99" s="66">
        <f t="shared" si="51"/>
        <v>0.41</v>
      </c>
      <c r="CR99" s="66">
        <f t="shared" si="42"/>
        <v>0</v>
      </c>
      <c r="CS99" s="66">
        <f t="shared" si="43"/>
        <v>1.3157894736842105E-2</v>
      </c>
      <c r="CT99" s="66">
        <f t="shared" si="44"/>
        <v>1</v>
      </c>
      <c r="CU99" s="66">
        <f t="shared" si="45"/>
        <v>5</v>
      </c>
      <c r="CV99" s="66">
        <f t="shared" si="46"/>
        <v>1</v>
      </c>
      <c r="CW99" s="66">
        <f t="shared" si="47"/>
        <v>96</v>
      </c>
    </row>
    <row r="100" spans="1:101" x14ac:dyDescent="0.3">
      <c r="A100" s="1" t="s">
        <v>19</v>
      </c>
      <c r="B100" s="1" t="s">
        <v>141</v>
      </c>
      <c r="C100" t="s">
        <v>144</v>
      </c>
      <c r="D100" t="s">
        <v>144</v>
      </c>
      <c r="E100" s="9">
        <v>42913</v>
      </c>
      <c r="F100" s="1" t="s">
        <v>177</v>
      </c>
      <c r="G100">
        <v>90</v>
      </c>
      <c r="H100">
        <v>0</v>
      </c>
      <c r="I100">
        <v>2</v>
      </c>
      <c r="J100">
        <v>2</v>
      </c>
      <c r="K100">
        <v>3</v>
      </c>
      <c r="L100">
        <v>7</v>
      </c>
      <c r="M100" s="4">
        <f t="shared" si="54"/>
        <v>97.92</v>
      </c>
      <c r="N100" s="4">
        <f t="shared" si="54"/>
        <v>97.92</v>
      </c>
      <c r="O100" s="4">
        <f t="shared" si="54"/>
        <v>96.88</v>
      </c>
      <c r="P100" s="4">
        <f t="shared" si="52"/>
        <v>92.72</v>
      </c>
      <c r="Q100" s="4">
        <f t="shared" si="48"/>
        <v>96.360000000000014</v>
      </c>
      <c r="R100">
        <v>4</v>
      </c>
      <c r="S100">
        <v>7</v>
      </c>
      <c r="T100">
        <v>6</v>
      </c>
      <c r="U100">
        <v>1</v>
      </c>
      <c r="V100" t="s">
        <v>144</v>
      </c>
      <c r="W100" t="s">
        <v>144</v>
      </c>
      <c r="X100">
        <v>6</v>
      </c>
      <c r="Y100">
        <v>1</v>
      </c>
      <c r="Z100">
        <v>4</v>
      </c>
      <c r="AA100">
        <v>9</v>
      </c>
      <c r="AB100">
        <v>1</v>
      </c>
      <c r="AC100">
        <v>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1</v>
      </c>
      <c r="AN100">
        <v>0</v>
      </c>
      <c r="AO100">
        <v>0</v>
      </c>
      <c r="AP100">
        <v>0</v>
      </c>
      <c r="AQ100">
        <v>31</v>
      </c>
      <c r="AR100">
        <v>24</v>
      </c>
      <c r="AS100">
        <v>10</v>
      </c>
      <c r="AT100">
        <v>2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3.5</v>
      </c>
      <c r="BF100">
        <v>2</v>
      </c>
      <c r="BG100">
        <v>4</v>
      </c>
      <c r="BH100">
        <v>3</v>
      </c>
      <c r="BI100">
        <f t="shared" si="33"/>
        <v>3.125</v>
      </c>
      <c r="BJ100">
        <v>56</v>
      </c>
      <c r="BK100">
        <v>-6</v>
      </c>
      <c r="BL100">
        <v>36</v>
      </c>
      <c r="BM100">
        <f t="shared" si="34"/>
        <v>62</v>
      </c>
      <c r="BN100" s="6">
        <f t="shared" si="35"/>
        <v>0.41935483870967744</v>
      </c>
      <c r="BO100">
        <v>58</v>
      </c>
      <c r="BP100">
        <v>-5</v>
      </c>
      <c r="BQ100">
        <v>34</v>
      </c>
      <c r="BR100">
        <f t="shared" si="36"/>
        <v>63</v>
      </c>
      <c r="BS100" s="6">
        <f t="shared" si="37"/>
        <v>0.46031746031746029</v>
      </c>
      <c r="BT100">
        <v>62</v>
      </c>
      <c r="BU100">
        <v>-2</v>
      </c>
      <c r="BV100">
        <v>34</v>
      </c>
      <c r="BW100">
        <f t="shared" si="38"/>
        <v>64</v>
      </c>
      <c r="BX100" s="6">
        <f t="shared" si="39"/>
        <v>0.46875</v>
      </c>
      <c r="BY100" t="s">
        <v>144</v>
      </c>
      <c r="BZ100" t="s">
        <v>144</v>
      </c>
      <c r="CA100" t="s">
        <v>144</v>
      </c>
      <c r="CB100" t="e">
        <f t="shared" si="40"/>
        <v>#VALUE!</v>
      </c>
      <c r="CC100" s="6" t="e">
        <f t="shared" si="41"/>
        <v>#VALUE!</v>
      </c>
      <c r="CD100" s="7">
        <f t="shared" si="56"/>
        <v>63</v>
      </c>
      <c r="CE100" s="8">
        <f t="shared" si="56"/>
        <v>0.44947409967571256</v>
      </c>
      <c r="CF100">
        <v>3.5</v>
      </c>
      <c r="CG100">
        <v>37.5</v>
      </c>
      <c r="CH100">
        <v>17.5</v>
      </c>
      <c r="CI100">
        <v>0</v>
      </c>
      <c r="CJ100">
        <v>0</v>
      </c>
      <c r="CK100">
        <v>0</v>
      </c>
      <c r="CL100">
        <v>17.5</v>
      </c>
      <c r="CM100">
        <v>0</v>
      </c>
      <c r="CN100">
        <v>3.5</v>
      </c>
      <c r="CO100">
        <v>85</v>
      </c>
      <c r="CP100">
        <v>0</v>
      </c>
      <c r="CQ100" s="66">
        <f t="shared" si="51"/>
        <v>0.88500000000000001</v>
      </c>
      <c r="CR100" s="66">
        <f t="shared" si="42"/>
        <v>0</v>
      </c>
      <c r="CS100" s="66">
        <f t="shared" si="43"/>
        <v>8.5365853658536592E-2</v>
      </c>
      <c r="CT100" s="66">
        <f t="shared" si="44"/>
        <v>1</v>
      </c>
      <c r="CU100" s="66">
        <f t="shared" si="45"/>
        <v>4</v>
      </c>
      <c r="CV100" s="66">
        <f t="shared" si="46"/>
        <v>2</v>
      </c>
      <c r="CW100" s="66">
        <f t="shared" si="47"/>
        <v>55</v>
      </c>
    </row>
    <row r="101" spans="1:101" x14ac:dyDescent="0.3">
      <c r="A101" s="1" t="s">
        <v>19</v>
      </c>
      <c r="B101" s="1" t="s">
        <v>142</v>
      </c>
      <c r="C101" t="s">
        <v>144</v>
      </c>
      <c r="D101" t="s">
        <v>144</v>
      </c>
      <c r="E101" s="9">
        <v>42913</v>
      </c>
      <c r="F101" s="1" t="s">
        <v>177</v>
      </c>
      <c r="G101">
        <v>75</v>
      </c>
      <c r="H101">
        <v>0</v>
      </c>
      <c r="I101">
        <v>16</v>
      </c>
      <c r="J101">
        <v>11</v>
      </c>
      <c r="K101">
        <v>44</v>
      </c>
      <c r="L101">
        <v>37</v>
      </c>
      <c r="M101" s="4">
        <f t="shared" si="54"/>
        <v>83.36</v>
      </c>
      <c r="N101" s="4">
        <f t="shared" si="54"/>
        <v>88.56</v>
      </c>
      <c r="O101" s="4">
        <f t="shared" si="54"/>
        <v>54.239999999999995</v>
      </c>
      <c r="P101" s="4">
        <f t="shared" si="52"/>
        <v>61.519999999999996</v>
      </c>
      <c r="Q101" s="4">
        <f t="shared" si="48"/>
        <v>71.92</v>
      </c>
      <c r="R101">
        <v>1</v>
      </c>
      <c r="S101">
        <v>7</v>
      </c>
      <c r="T101">
        <v>6</v>
      </c>
      <c r="U101">
        <v>4</v>
      </c>
      <c r="V101" t="s">
        <v>144</v>
      </c>
      <c r="W101" t="s">
        <v>144</v>
      </c>
      <c r="X101">
        <v>5</v>
      </c>
      <c r="Y101">
        <v>2</v>
      </c>
      <c r="Z101">
        <v>4</v>
      </c>
      <c r="AA101">
        <v>9</v>
      </c>
      <c r="AB101">
        <v>2</v>
      </c>
      <c r="AC101">
        <v>4</v>
      </c>
      <c r="AD101">
        <v>2</v>
      </c>
      <c r="AE101">
        <v>2</v>
      </c>
      <c r="AF101">
        <v>0</v>
      </c>
      <c r="AG101">
        <v>1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4</v>
      </c>
      <c r="AN101">
        <v>0</v>
      </c>
      <c r="AO101">
        <v>0</v>
      </c>
      <c r="AP101">
        <v>0</v>
      </c>
      <c r="AQ101">
        <v>33</v>
      </c>
      <c r="AR101">
        <v>29</v>
      </c>
      <c r="AS101">
        <v>9</v>
      </c>
      <c r="AT101">
        <v>4</v>
      </c>
      <c r="AU101">
        <v>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4.5</v>
      </c>
      <c r="BF101">
        <v>3.5</v>
      </c>
      <c r="BG101">
        <v>4.5</v>
      </c>
      <c r="BH101">
        <v>3.75</v>
      </c>
      <c r="BI101">
        <f t="shared" si="33"/>
        <v>4.0625</v>
      </c>
      <c r="BJ101">
        <v>56</v>
      </c>
      <c r="BK101">
        <v>0</v>
      </c>
      <c r="BL101">
        <v>32</v>
      </c>
      <c r="BM101">
        <f t="shared" si="34"/>
        <v>56</v>
      </c>
      <c r="BN101" s="6">
        <f t="shared" si="35"/>
        <v>0.42857142857142855</v>
      </c>
      <c r="BO101">
        <v>49</v>
      </c>
      <c r="BP101">
        <v>-5</v>
      </c>
      <c r="BQ101">
        <v>20</v>
      </c>
      <c r="BR101">
        <f t="shared" si="36"/>
        <v>54</v>
      </c>
      <c r="BS101" s="6">
        <f t="shared" si="37"/>
        <v>0.62962962962962965</v>
      </c>
      <c r="BT101">
        <v>52</v>
      </c>
      <c r="BU101">
        <v>-8</v>
      </c>
      <c r="BV101">
        <v>22</v>
      </c>
      <c r="BW101">
        <f t="shared" si="38"/>
        <v>60</v>
      </c>
      <c r="BX101" s="6">
        <f t="shared" si="39"/>
        <v>0.6333333333333333</v>
      </c>
      <c r="BY101" t="s">
        <v>144</v>
      </c>
      <c r="BZ101" t="s">
        <v>144</v>
      </c>
      <c r="CA101" t="s">
        <v>144</v>
      </c>
      <c r="CB101" t="e">
        <f t="shared" si="40"/>
        <v>#VALUE!</v>
      </c>
      <c r="CC101" s="6" t="e">
        <f t="shared" si="41"/>
        <v>#VALUE!</v>
      </c>
      <c r="CD101" s="7">
        <f t="shared" si="56"/>
        <v>56.666666666666664</v>
      </c>
      <c r="CE101" s="8">
        <f t="shared" si="56"/>
        <v>0.56384479717813052</v>
      </c>
      <c r="CF101">
        <v>0</v>
      </c>
      <c r="CG101">
        <v>37.5</v>
      </c>
      <c r="CH101">
        <v>17.5</v>
      </c>
      <c r="CI101">
        <v>3.5</v>
      </c>
      <c r="CJ101">
        <v>0</v>
      </c>
      <c r="CK101">
        <v>0</v>
      </c>
      <c r="CL101">
        <v>7.5</v>
      </c>
      <c r="CM101">
        <v>0.5</v>
      </c>
      <c r="CN101">
        <v>3.5</v>
      </c>
      <c r="CO101">
        <v>85</v>
      </c>
      <c r="CP101">
        <v>0.5</v>
      </c>
      <c r="CQ101" s="66">
        <f t="shared" si="51"/>
        <v>0.88500000000000001</v>
      </c>
      <c r="CR101" s="66">
        <f t="shared" si="42"/>
        <v>0</v>
      </c>
      <c r="CS101" s="66">
        <f t="shared" si="43"/>
        <v>0</v>
      </c>
      <c r="CT101" s="66">
        <f t="shared" si="44"/>
        <v>0.83333333333333337</v>
      </c>
      <c r="CU101" s="66">
        <f t="shared" si="45"/>
        <v>5</v>
      </c>
      <c r="CV101" s="66">
        <f t="shared" si="46"/>
        <v>8</v>
      </c>
      <c r="CW101" s="66">
        <f t="shared" si="47"/>
        <v>62</v>
      </c>
    </row>
    <row r="102" spans="1:101" x14ac:dyDescent="0.3">
      <c r="A102" s="1" t="s">
        <v>19</v>
      </c>
      <c r="B102" s="1" t="s">
        <v>143</v>
      </c>
      <c r="C102" t="s">
        <v>144</v>
      </c>
      <c r="D102" t="s">
        <v>144</v>
      </c>
      <c r="E102" s="9">
        <v>42913</v>
      </c>
      <c r="F102" s="1" t="s">
        <v>177</v>
      </c>
      <c r="G102">
        <v>100</v>
      </c>
      <c r="H102">
        <v>0</v>
      </c>
      <c r="I102">
        <v>18</v>
      </c>
      <c r="J102">
        <v>4</v>
      </c>
      <c r="K102">
        <v>0</v>
      </c>
      <c r="L102">
        <v>10</v>
      </c>
      <c r="M102" s="4">
        <f t="shared" si="54"/>
        <v>81.28</v>
      </c>
      <c r="N102" s="4">
        <f t="shared" si="54"/>
        <v>95.84</v>
      </c>
      <c r="O102" s="4">
        <f t="shared" si="54"/>
        <v>100</v>
      </c>
      <c r="P102" s="4">
        <f t="shared" si="52"/>
        <v>89.6</v>
      </c>
      <c r="Q102" s="4">
        <f t="shared" si="48"/>
        <v>91.68</v>
      </c>
      <c r="R102">
        <v>7</v>
      </c>
      <c r="S102">
        <v>8</v>
      </c>
      <c r="T102">
        <v>7</v>
      </c>
      <c r="U102">
        <v>1</v>
      </c>
      <c r="V102" t="s">
        <v>144</v>
      </c>
      <c r="W102" t="s">
        <v>144</v>
      </c>
      <c r="X102">
        <v>8</v>
      </c>
      <c r="Y102">
        <v>1</v>
      </c>
      <c r="Z102">
        <v>4</v>
      </c>
      <c r="AA102">
        <v>6</v>
      </c>
      <c r="AB102">
        <v>2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24</v>
      </c>
      <c r="AR102">
        <v>78</v>
      </c>
      <c r="AS102">
        <v>38</v>
      </c>
      <c r="AT102">
        <v>11</v>
      </c>
      <c r="AU102">
        <v>3</v>
      </c>
      <c r="AV102">
        <v>0</v>
      </c>
      <c r="AW102">
        <v>6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2</v>
      </c>
      <c r="BG102">
        <v>3.25</v>
      </c>
      <c r="BH102">
        <v>1</v>
      </c>
      <c r="BI102">
        <f t="shared" si="33"/>
        <v>2.0625</v>
      </c>
      <c r="BJ102">
        <v>58</v>
      </c>
      <c r="BK102">
        <v>2</v>
      </c>
      <c r="BL102">
        <v>27</v>
      </c>
      <c r="BM102">
        <f t="shared" si="34"/>
        <v>56</v>
      </c>
      <c r="BN102" s="6">
        <f t="shared" si="35"/>
        <v>0.5178571428571429</v>
      </c>
      <c r="BO102">
        <v>54</v>
      </c>
      <c r="BP102">
        <v>-9</v>
      </c>
      <c r="BQ102">
        <v>26</v>
      </c>
      <c r="BR102">
        <f t="shared" si="36"/>
        <v>63</v>
      </c>
      <c r="BS102" s="6">
        <f t="shared" si="37"/>
        <v>0.58730158730158732</v>
      </c>
      <c r="BT102">
        <v>56</v>
      </c>
      <c r="BU102">
        <v>0</v>
      </c>
      <c r="BV102">
        <v>22</v>
      </c>
      <c r="BW102">
        <f t="shared" si="38"/>
        <v>56</v>
      </c>
      <c r="BX102" s="6">
        <f t="shared" si="39"/>
        <v>0.6071428571428571</v>
      </c>
      <c r="BY102" t="s">
        <v>144</v>
      </c>
      <c r="BZ102" t="s">
        <v>144</v>
      </c>
      <c r="CA102" t="s">
        <v>144</v>
      </c>
      <c r="CB102" t="e">
        <f t="shared" si="40"/>
        <v>#VALUE!</v>
      </c>
      <c r="CC102" s="6" t="e">
        <f t="shared" si="41"/>
        <v>#VALUE!</v>
      </c>
      <c r="CD102" s="7">
        <f t="shared" si="56"/>
        <v>58.333333333333336</v>
      </c>
      <c r="CE102" s="8">
        <f t="shared" si="56"/>
        <v>0.57076719576719581</v>
      </c>
      <c r="CF102">
        <v>37.5</v>
      </c>
      <c r="CG102">
        <v>62.5</v>
      </c>
      <c r="CH102">
        <v>37.5</v>
      </c>
      <c r="CI102">
        <v>0</v>
      </c>
      <c r="CJ102">
        <v>0</v>
      </c>
      <c r="CK102">
        <v>0</v>
      </c>
      <c r="CL102">
        <v>62.5</v>
      </c>
      <c r="CM102">
        <v>0</v>
      </c>
      <c r="CN102">
        <v>3.5</v>
      </c>
      <c r="CO102">
        <v>17.5</v>
      </c>
      <c r="CP102">
        <v>0.5</v>
      </c>
      <c r="CQ102" s="66">
        <f t="shared" si="51"/>
        <v>0.21</v>
      </c>
      <c r="CR102" s="66">
        <f t="shared" si="42"/>
        <v>0</v>
      </c>
      <c r="CS102" s="66">
        <f t="shared" si="43"/>
        <v>0.375</v>
      </c>
      <c r="CT102" s="66">
        <f t="shared" si="44"/>
        <v>1</v>
      </c>
      <c r="CU102" s="66">
        <f t="shared" si="45"/>
        <v>3</v>
      </c>
      <c r="CV102" s="66">
        <f t="shared" si="46"/>
        <v>14</v>
      </c>
      <c r="CW102" s="66">
        <f t="shared" si="47"/>
        <v>102</v>
      </c>
    </row>
    <row r="103" spans="1:101" x14ac:dyDescent="0.3">
      <c r="A103" s="1" t="s">
        <v>20</v>
      </c>
      <c r="B103" s="1" t="s">
        <v>139</v>
      </c>
      <c r="C103" s="36">
        <v>33.755117910000003</v>
      </c>
      <c r="D103" s="36">
        <v>-81.944886699999998</v>
      </c>
      <c r="E103" s="9">
        <v>42913</v>
      </c>
      <c r="F103" s="1" t="s">
        <v>177</v>
      </c>
      <c r="G103">
        <v>100</v>
      </c>
      <c r="H103">
        <v>0</v>
      </c>
      <c r="I103">
        <v>18</v>
      </c>
      <c r="J103">
        <v>6</v>
      </c>
      <c r="K103">
        <v>3</v>
      </c>
      <c r="L103">
        <v>10</v>
      </c>
      <c r="M103" s="4">
        <f t="shared" si="54"/>
        <v>81.28</v>
      </c>
      <c r="N103" s="4">
        <f t="shared" si="54"/>
        <v>93.76</v>
      </c>
      <c r="O103" s="4">
        <f t="shared" si="54"/>
        <v>96.88</v>
      </c>
      <c r="P103" s="4">
        <f t="shared" si="52"/>
        <v>89.6</v>
      </c>
      <c r="Q103" s="4">
        <f t="shared" si="48"/>
        <v>90.38</v>
      </c>
      <c r="R103">
        <v>7</v>
      </c>
      <c r="S103">
        <v>8</v>
      </c>
      <c r="T103">
        <v>6</v>
      </c>
      <c r="U103">
        <v>1</v>
      </c>
      <c r="V103" t="s">
        <v>144</v>
      </c>
      <c r="W103" t="s">
        <v>144</v>
      </c>
      <c r="X103">
        <v>6</v>
      </c>
      <c r="Y103">
        <v>1</v>
      </c>
      <c r="Z103">
        <v>5</v>
      </c>
      <c r="AA103">
        <v>3</v>
      </c>
      <c r="AB103">
        <v>3</v>
      </c>
      <c r="AC103">
        <v>15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4</v>
      </c>
      <c r="AN103">
        <v>0</v>
      </c>
      <c r="AO103">
        <v>0</v>
      </c>
      <c r="AP103">
        <v>0</v>
      </c>
      <c r="AQ103">
        <v>56</v>
      </c>
      <c r="AR103">
        <v>32</v>
      </c>
      <c r="AS103">
        <v>12</v>
      </c>
      <c r="AT103">
        <v>14</v>
      </c>
      <c r="AU103">
        <v>8</v>
      </c>
      <c r="AV103">
        <v>3</v>
      </c>
      <c r="AW103">
        <v>2</v>
      </c>
      <c r="AX103">
        <v>4</v>
      </c>
      <c r="AY103">
        <v>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0.5</v>
      </c>
      <c r="BF103">
        <v>1</v>
      </c>
      <c r="BG103">
        <v>2</v>
      </c>
      <c r="BH103">
        <v>0</v>
      </c>
      <c r="BI103">
        <f t="shared" si="33"/>
        <v>0.875</v>
      </c>
      <c r="BJ103">
        <v>60</v>
      </c>
      <c r="BK103">
        <v>0</v>
      </c>
      <c r="BL103">
        <v>32</v>
      </c>
      <c r="BM103">
        <f t="shared" si="34"/>
        <v>60</v>
      </c>
      <c r="BN103" s="6">
        <f t="shared" si="35"/>
        <v>0.46666666666666667</v>
      </c>
      <c r="BO103">
        <v>54</v>
      </c>
      <c r="BP103">
        <v>-3</v>
      </c>
      <c r="BQ103">
        <v>35</v>
      </c>
      <c r="BR103">
        <f t="shared" si="36"/>
        <v>57</v>
      </c>
      <c r="BS103" s="6">
        <f t="shared" si="37"/>
        <v>0.38596491228070173</v>
      </c>
      <c r="BT103">
        <v>48</v>
      </c>
      <c r="BU103">
        <v>-6</v>
      </c>
      <c r="BV103">
        <v>27</v>
      </c>
      <c r="BW103">
        <f t="shared" si="38"/>
        <v>54</v>
      </c>
      <c r="BX103" s="6">
        <f t="shared" si="39"/>
        <v>0.5</v>
      </c>
      <c r="BY103" t="s">
        <v>144</v>
      </c>
      <c r="BZ103" t="s">
        <v>144</v>
      </c>
      <c r="CA103" t="s">
        <v>144</v>
      </c>
      <c r="CB103" t="e">
        <f t="shared" si="40"/>
        <v>#VALUE!</v>
      </c>
      <c r="CC103" s="6" t="e">
        <f t="shared" si="41"/>
        <v>#VALUE!</v>
      </c>
      <c r="CD103" s="7">
        <f>AVERAGE(BM103,BR103,BW103)</f>
        <v>57</v>
      </c>
      <c r="CE103" s="8">
        <f>AVERAGE(BN103,BS103,BX103)</f>
        <v>0.45087719298245615</v>
      </c>
      <c r="CF103">
        <v>37.5</v>
      </c>
      <c r="CG103">
        <v>62.5</v>
      </c>
      <c r="CH103">
        <v>17.5</v>
      </c>
      <c r="CI103">
        <v>0</v>
      </c>
      <c r="CJ103">
        <v>0</v>
      </c>
      <c r="CK103">
        <v>0</v>
      </c>
      <c r="CL103">
        <v>17.5</v>
      </c>
      <c r="CM103">
        <v>0</v>
      </c>
      <c r="CN103">
        <v>7.5</v>
      </c>
      <c r="CO103">
        <v>1.5</v>
      </c>
      <c r="CP103">
        <v>1.5</v>
      </c>
      <c r="CQ103" s="66">
        <f t="shared" si="51"/>
        <v>0.09</v>
      </c>
      <c r="CR103" s="66">
        <f t="shared" si="42"/>
        <v>0</v>
      </c>
      <c r="CS103" s="66">
        <f t="shared" si="43"/>
        <v>0.375</v>
      </c>
      <c r="CT103" s="66">
        <f t="shared" si="44"/>
        <v>1</v>
      </c>
      <c r="CU103" s="66">
        <f t="shared" si="45"/>
        <v>4</v>
      </c>
      <c r="CV103" s="66">
        <f t="shared" si="46"/>
        <v>22</v>
      </c>
      <c r="CW103" s="66">
        <f t="shared" si="47"/>
        <v>88</v>
      </c>
    </row>
    <row r="104" spans="1:101" x14ac:dyDescent="0.3">
      <c r="A104" s="1" t="s">
        <v>20</v>
      </c>
      <c r="B104" s="1" t="s">
        <v>140</v>
      </c>
      <c r="C104" t="s">
        <v>144</v>
      </c>
      <c r="D104" t="s">
        <v>144</v>
      </c>
      <c r="E104" s="9">
        <v>42913</v>
      </c>
      <c r="F104" s="1" t="s">
        <v>177</v>
      </c>
      <c r="G104">
        <v>100</v>
      </c>
      <c r="H104">
        <v>0</v>
      </c>
      <c r="I104">
        <v>0</v>
      </c>
      <c r="J104">
        <v>8</v>
      </c>
      <c r="K104">
        <v>17</v>
      </c>
      <c r="L104">
        <v>2</v>
      </c>
      <c r="M104" s="4">
        <f t="shared" si="54"/>
        <v>100</v>
      </c>
      <c r="N104" s="4">
        <f t="shared" si="54"/>
        <v>91.68</v>
      </c>
      <c r="O104" s="4">
        <f t="shared" si="54"/>
        <v>82.32</v>
      </c>
      <c r="P104" s="4">
        <f t="shared" si="52"/>
        <v>97.92</v>
      </c>
      <c r="Q104" s="4">
        <f t="shared" si="48"/>
        <v>92.98</v>
      </c>
      <c r="R104">
        <v>2</v>
      </c>
      <c r="S104">
        <v>9</v>
      </c>
      <c r="T104">
        <v>3</v>
      </c>
      <c r="U104">
        <v>1</v>
      </c>
      <c r="V104" t="s">
        <v>144</v>
      </c>
      <c r="W104" t="s">
        <v>144</v>
      </c>
      <c r="X104">
        <v>5</v>
      </c>
      <c r="Y104">
        <v>1</v>
      </c>
      <c r="Z104">
        <v>5</v>
      </c>
      <c r="AA104">
        <v>7</v>
      </c>
      <c r="AB104">
        <v>7</v>
      </c>
      <c r="AC104">
        <v>0</v>
      </c>
      <c r="AD104">
        <v>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4</v>
      </c>
      <c r="AN104">
        <v>0</v>
      </c>
      <c r="AO104">
        <v>0</v>
      </c>
      <c r="AP104">
        <v>0</v>
      </c>
      <c r="AQ104">
        <v>16</v>
      </c>
      <c r="AR104">
        <v>6</v>
      </c>
      <c r="AS104">
        <v>4</v>
      </c>
      <c r="AT104">
        <v>2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3</v>
      </c>
      <c r="BF104">
        <v>2.5</v>
      </c>
      <c r="BG104">
        <v>1</v>
      </c>
      <c r="BH104">
        <v>1.25</v>
      </c>
      <c r="BI104">
        <f t="shared" si="33"/>
        <v>1.9375</v>
      </c>
      <c r="BJ104">
        <v>55</v>
      </c>
      <c r="BK104">
        <v>-9</v>
      </c>
      <c r="BL104">
        <v>23</v>
      </c>
      <c r="BM104">
        <f t="shared" si="34"/>
        <v>64</v>
      </c>
      <c r="BN104" s="6">
        <f t="shared" si="35"/>
        <v>0.640625</v>
      </c>
      <c r="BO104">
        <v>66</v>
      </c>
      <c r="BP104">
        <v>2</v>
      </c>
      <c r="BQ104">
        <v>35</v>
      </c>
      <c r="BR104">
        <f t="shared" si="36"/>
        <v>64</v>
      </c>
      <c r="BS104" s="6">
        <f t="shared" si="37"/>
        <v>0.453125</v>
      </c>
      <c r="BT104">
        <v>58</v>
      </c>
      <c r="BU104">
        <v>-7</v>
      </c>
      <c r="BV104">
        <v>30</v>
      </c>
      <c r="BW104">
        <f t="shared" si="38"/>
        <v>65</v>
      </c>
      <c r="BX104" s="6">
        <f t="shared" si="39"/>
        <v>0.53846153846153844</v>
      </c>
      <c r="BY104" t="s">
        <v>144</v>
      </c>
      <c r="BZ104" t="s">
        <v>144</v>
      </c>
      <c r="CA104" t="s">
        <v>144</v>
      </c>
      <c r="CB104" t="e">
        <f t="shared" si="40"/>
        <v>#VALUE!</v>
      </c>
      <c r="CC104" s="6" t="e">
        <f t="shared" si="41"/>
        <v>#VALUE!</v>
      </c>
      <c r="CD104" s="7">
        <f t="shared" ref="CD104:CE107" si="57">AVERAGE(BM104,BR104,BW104)</f>
        <v>64.333333333333329</v>
      </c>
      <c r="CE104" s="8">
        <f t="shared" si="57"/>
        <v>0.54407051282051277</v>
      </c>
      <c r="CF104">
        <v>0.5</v>
      </c>
      <c r="CG104">
        <v>85</v>
      </c>
      <c r="CH104">
        <v>1.5</v>
      </c>
      <c r="CI104">
        <v>0</v>
      </c>
      <c r="CJ104">
        <v>0</v>
      </c>
      <c r="CK104">
        <v>0</v>
      </c>
      <c r="CL104">
        <v>7.5</v>
      </c>
      <c r="CM104">
        <v>0</v>
      </c>
      <c r="CN104">
        <v>7.5</v>
      </c>
      <c r="CO104">
        <v>37.5</v>
      </c>
      <c r="CP104">
        <v>37.5</v>
      </c>
      <c r="CQ104" s="66">
        <f t="shared" si="51"/>
        <v>0.45</v>
      </c>
      <c r="CR104" s="66">
        <f t="shared" si="42"/>
        <v>0</v>
      </c>
      <c r="CS104" s="66">
        <f t="shared" si="43"/>
        <v>5.8479532163742687E-3</v>
      </c>
      <c r="CT104" s="66">
        <f t="shared" si="44"/>
        <v>1</v>
      </c>
      <c r="CU104" s="66">
        <f t="shared" si="45"/>
        <v>4</v>
      </c>
      <c r="CV104" s="66">
        <f t="shared" si="46"/>
        <v>2</v>
      </c>
      <c r="CW104" s="66">
        <f t="shared" si="47"/>
        <v>22</v>
      </c>
    </row>
    <row r="105" spans="1:101" x14ac:dyDescent="0.3">
      <c r="A105" s="1" t="s">
        <v>20</v>
      </c>
      <c r="B105" s="1" t="s">
        <v>141</v>
      </c>
      <c r="C105" t="s">
        <v>144</v>
      </c>
      <c r="D105" t="s">
        <v>144</v>
      </c>
      <c r="E105" s="9">
        <v>42913</v>
      </c>
      <c r="F105" s="1" t="s">
        <v>177</v>
      </c>
      <c r="G105">
        <v>85</v>
      </c>
      <c r="H105">
        <v>0</v>
      </c>
      <c r="I105">
        <v>2</v>
      </c>
      <c r="J105">
        <v>6</v>
      </c>
      <c r="K105">
        <v>0</v>
      </c>
      <c r="L105">
        <v>1</v>
      </c>
      <c r="M105" s="4">
        <f t="shared" si="54"/>
        <v>97.92</v>
      </c>
      <c r="N105" s="4">
        <f t="shared" si="54"/>
        <v>93.76</v>
      </c>
      <c r="O105" s="4">
        <f t="shared" si="54"/>
        <v>100</v>
      </c>
      <c r="P105" s="4">
        <f t="shared" si="52"/>
        <v>98.96</v>
      </c>
      <c r="Q105" s="4">
        <f t="shared" si="48"/>
        <v>97.66</v>
      </c>
      <c r="R105">
        <v>6</v>
      </c>
      <c r="S105">
        <v>9</v>
      </c>
      <c r="T105">
        <v>5</v>
      </c>
      <c r="U105">
        <v>1</v>
      </c>
      <c r="V105" t="s">
        <v>144</v>
      </c>
      <c r="W105" t="s">
        <v>144</v>
      </c>
      <c r="X105">
        <v>7</v>
      </c>
      <c r="Y105">
        <v>1</v>
      </c>
      <c r="Z105">
        <v>2</v>
      </c>
      <c r="AA105">
        <v>4</v>
      </c>
      <c r="AB105">
        <v>5</v>
      </c>
      <c r="AC105">
        <v>5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1</v>
      </c>
      <c r="AM105">
        <v>3</v>
      </c>
      <c r="AN105">
        <v>2</v>
      </c>
      <c r="AO105">
        <v>0</v>
      </c>
      <c r="AP105">
        <v>0</v>
      </c>
      <c r="AQ105">
        <v>27</v>
      </c>
      <c r="AR105">
        <v>50</v>
      </c>
      <c r="AS105">
        <v>26</v>
      </c>
      <c r="AT105">
        <v>3</v>
      </c>
      <c r="AU105">
        <v>4</v>
      </c>
      <c r="AV105">
        <v>1</v>
      </c>
      <c r="AW105">
        <v>3</v>
      </c>
      <c r="AX105">
        <v>4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0</v>
      </c>
      <c r="BH105">
        <v>0.25</v>
      </c>
      <c r="BI105">
        <f t="shared" si="33"/>
        <v>0.5625</v>
      </c>
      <c r="BJ105">
        <v>54</v>
      </c>
      <c r="BK105">
        <v>-5</v>
      </c>
      <c r="BL105">
        <v>33</v>
      </c>
      <c r="BM105">
        <f t="shared" si="34"/>
        <v>59</v>
      </c>
      <c r="BN105" s="6">
        <f t="shared" si="35"/>
        <v>0.44067796610169491</v>
      </c>
      <c r="BO105">
        <v>55</v>
      </c>
      <c r="BP105">
        <v>-4</v>
      </c>
      <c r="BQ105">
        <v>33</v>
      </c>
      <c r="BR105">
        <f t="shared" si="36"/>
        <v>59</v>
      </c>
      <c r="BS105" s="6">
        <f t="shared" si="37"/>
        <v>0.44067796610169491</v>
      </c>
      <c r="BT105">
        <v>60</v>
      </c>
      <c r="BU105">
        <v>0</v>
      </c>
      <c r="BV105">
        <v>30</v>
      </c>
      <c r="BW105">
        <f t="shared" si="38"/>
        <v>60</v>
      </c>
      <c r="BX105" s="6">
        <f t="shared" si="39"/>
        <v>0.5</v>
      </c>
      <c r="BY105" t="s">
        <v>144</v>
      </c>
      <c r="BZ105" t="s">
        <v>144</v>
      </c>
      <c r="CA105" t="s">
        <v>144</v>
      </c>
      <c r="CB105" t="e">
        <f t="shared" si="40"/>
        <v>#VALUE!</v>
      </c>
      <c r="CC105" s="6" t="e">
        <f t="shared" si="41"/>
        <v>#VALUE!</v>
      </c>
      <c r="CD105" s="7">
        <f t="shared" si="57"/>
        <v>59.333333333333336</v>
      </c>
      <c r="CE105" s="8">
        <f t="shared" si="57"/>
        <v>0.46045197740112992</v>
      </c>
      <c r="CF105">
        <v>17.5</v>
      </c>
      <c r="CG105">
        <v>85</v>
      </c>
      <c r="CH105">
        <v>7.5</v>
      </c>
      <c r="CI105">
        <v>0</v>
      </c>
      <c r="CJ105">
        <v>0</v>
      </c>
      <c r="CK105">
        <v>0</v>
      </c>
      <c r="CL105">
        <v>37.5</v>
      </c>
      <c r="CM105">
        <v>0</v>
      </c>
      <c r="CN105">
        <v>0.5</v>
      </c>
      <c r="CO105">
        <v>3.5</v>
      </c>
      <c r="CP105">
        <v>7.5</v>
      </c>
      <c r="CQ105" s="66">
        <f t="shared" si="51"/>
        <v>0.04</v>
      </c>
      <c r="CR105" s="66">
        <f t="shared" si="42"/>
        <v>0</v>
      </c>
      <c r="CS105" s="66">
        <f t="shared" si="43"/>
        <v>0.17073170731707318</v>
      </c>
      <c r="CT105" s="66">
        <f t="shared" si="44"/>
        <v>1</v>
      </c>
      <c r="CU105" s="66">
        <f t="shared" si="45"/>
        <v>6</v>
      </c>
      <c r="CV105" s="66">
        <f t="shared" si="46"/>
        <v>7</v>
      </c>
      <c r="CW105" s="66">
        <f t="shared" si="47"/>
        <v>77</v>
      </c>
    </row>
    <row r="106" spans="1:101" x14ac:dyDescent="0.3">
      <c r="A106" s="1" t="s">
        <v>20</v>
      </c>
      <c r="B106" s="1" t="s">
        <v>142</v>
      </c>
      <c r="C106" t="s">
        <v>144</v>
      </c>
      <c r="D106" t="s">
        <v>144</v>
      </c>
      <c r="E106" s="9">
        <v>42913</v>
      </c>
      <c r="F106" s="1" t="s">
        <v>177</v>
      </c>
      <c r="G106">
        <v>100</v>
      </c>
      <c r="H106">
        <v>0</v>
      </c>
      <c r="I106">
        <v>7</v>
      </c>
      <c r="J106">
        <v>2</v>
      </c>
      <c r="K106">
        <v>2</v>
      </c>
      <c r="L106">
        <v>10</v>
      </c>
      <c r="M106" s="4">
        <f t="shared" si="54"/>
        <v>92.72</v>
      </c>
      <c r="N106" s="4">
        <f t="shared" si="54"/>
        <v>97.92</v>
      </c>
      <c r="O106" s="4">
        <f t="shared" si="54"/>
        <v>97.92</v>
      </c>
      <c r="P106" s="4">
        <f t="shared" si="52"/>
        <v>89.6</v>
      </c>
      <c r="Q106" s="4">
        <f t="shared" si="48"/>
        <v>94.539999999999992</v>
      </c>
      <c r="R106">
        <v>4</v>
      </c>
      <c r="S106">
        <v>8</v>
      </c>
      <c r="T106">
        <v>5</v>
      </c>
      <c r="U106">
        <v>1</v>
      </c>
      <c r="V106" t="s">
        <v>144</v>
      </c>
      <c r="W106" t="s">
        <v>144</v>
      </c>
      <c r="X106">
        <v>5</v>
      </c>
      <c r="Y106">
        <v>2</v>
      </c>
      <c r="Z106">
        <v>5</v>
      </c>
      <c r="AA106">
        <v>6</v>
      </c>
      <c r="AB106">
        <v>5</v>
      </c>
      <c r="AC106">
        <v>6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3</v>
      </c>
      <c r="AJ106">
        <v>1</v>
      </c>
      <c r="AK106">
        <v>3</v>
      </c>
      <c r="AL106">
        <v>2</v>
      </c>
      <c r="AM106">
        <v>1</v>
      </c>
      <c r="AN106">
        <v>0</v>
      </c>
      <c r="AO106">
        <v>0</v>
      </c>
      <c r="AP106">
        <v>0</v>
      </c>
      <c r="AQ106">
        <v>29</v>
      </c>
      <c r="AR106">
        <v>26</v>
      </c>
      <c r="AS106">
        <v>5</v>
      </c>
      <c r="AT106">
        <v>11</v>
      </c>
      <c r="AU106">
        <v>3</v>
      </c>
      <c r="AV106">
        <v>2</v>
      </c>
      <c r="AW106">
        <v>5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2</v>
      </c>
      <c r="BF106">
        <v>0.75</v>
      </c>
      <c r="BG106">
        <v>1.5</v>
      </c>
      <c r="BH106">
        <v>0.5</v>
      </c>
      <c r="BI106">
        <f t="shared" si="33"/>
        <v>1.1875</v>
      </c>
      <c r="BJ106">
        <v>52</v>
      </c>
      <c r="BK106">
        <v>-5</v>
      </c>
      <c r="BL106">
        <v>32</v>
      </c>
      <c r="BM106">
        <f t="shared" si="34"/>
        <v>57</v>
      </c>
      <c r="BN106" s="6">
        <f t="shared" si="35"/>
        <v>0.43859649122807015</v>
      </c>
      <c r="BO106">
        <v>53</v>
      </c>
      <c r="BP106">
        <v>-5</v>
      </c>
      <c r="BQ106">
        <v>24</v>
      </c>
      <c r="BR106">
        <f t="shared" si="36"/>
        <v>58</v>
      </c>
      <c r="BS106" s="6">
        <f t="shared" si="37"/>
        <v>0.58620689655172409</v>
      </c>
      <c r="BT106">
        <v>48</v>
      </c>
      <c r="BU106">
        <v>-6</v>
      </c>
      <c r="BV106">
        <v>20</v>
      </c>
      <c r="BW106">
        <f t="shared" si="38"/>
        <v>54</v>
      </c>
      <c r="BX106" s="6">
        <f t="shared" si="39"/>
        <v>0.62962962962962965</v>
      </c>
      <c r="BY106" t="s">
        <v>144</v>
      </c>
      <c r="BZ106" t="s">
        <v>144</v>
      </c>
      <c r="CA106" t="s">
        <v>144</v>
      </c>
      <c r="CB106" t="e">
        <f t="shared" si="40"/>
        <v>#VALUE!</v>
      </c>
      <c r="CC106" s="6" t="e">
        <f t="shared" si="41"/>
        <v>#VALUE!</v>
      </c>
      <c r="CD106" s="7">
        <f t="shared" si="57"/>
        <v>56.333333333333336</v>
      </c>
      <c r="CE106" s="8">
        <f t="shared" si="57"/>
        <v>0.55147767246980794</v>
      </c>
      <c r="CF106">
        <v>3.5</v>
      </c>
      <c r="CG106">
        <v>62.5</v>
      </c>
      <c r="CH106">
        <v>7.5</v>
      </c>
      <c r="CI106">
        <v>0</v>
      </c>
      <c r="CJ106">
        <v>0</v>
      </c>
      <c r="CK106">
        <v>0</v>
      </c>
      <c r="CL106">
        <v>7.5</v>
      </c>
      <c r="CM106">
        <v>0.5</v>
      </c>
      <c r="CN106">
        <v>7.5</v>
      </c>
      <c r="CO106">
        <v>17.5</v>
      </c>
      <c r="CP106">
        <v>7.5</v>
      </c>
      <c r="CQ106" s="66">
        <f t="shared" si="51"/>
        <v>0.25</v>
      </c>
      <c r="CR106" s="66">
        <f t="shared" si="42"/>
        <v>0</v>
      </c>
      <c r="CS106" s="66">
        <f t="shared" si="43"/>
        <v>5.3030303030303032E-2</v>
      </c>
      <c r="CT106" s="66">
        <f t="shared" si="44"/>
        <v>1</v>
      </c>
      <c r="CU106" s="66">
        <f t="shared" si="45"/>
        <v>3</v>
      </c>
      <c r="CV106" s="66">
        <f t="shared" si="46"/>
        <v>14</v>
      </c>
      <c r="CW106" s="66">
        <f t="shared" si="47"/>
        <v>55</v>
      </c>
    </row>
    <row r="107" spans="1:101" x14ac:dyDescent="0.3">
      <c r="A107" s="1" t="s">
        <v>20</v>
      </c>
      <c r="B107" s="1" t="s">
        <v>143</v>
      </c>
      <c r="C107" t="s">
        <v>144</v>
      </c>
      <c r="D107" t="s">
        <v>144</v>
      </c>
      <c r="E107" s="9">
        <v>42913</v>
      </c>
      <c r="F107" s="1" t="s">
        <v>177</v>
      </c>
      <c r="G107">
        <v>80</v>
      </c>
      <c r="H107">
        <v>0</v>
      </c>
      <c r="I107">
        <v>1</v>
      </c>
      <c r="J107">
        <v>15</v>
      </c>
      <c r="K107">
        <v>8</v>
      </c>
      <c r="L107">
        <v>48</v>
      </c>
      <c r="M107" s="4">
        <f t="shared" si="54"/>
        <v>98.96</v>
      </c>
      <c r="N107" s="4">
        <f t="shared" si="54"/>
        <v>84.4</v>
      </c>
      <c r="O107" s="4">
        <f t="shared" si="54"/>
        <v>91.68</v>
      </c>
      <c r="P107" s="4">
        <f t="shared" si="52"/>
        <v>50.08</v>
      </c>
      <c r="Q107" s="4">
        <f t="shared" si="48"/>
        <v>81.28</v>
      </c>
      <c r="R107">
        <v>6</v>
      </c>
      <c r="S107">
        <v>7</v>
      </c>
      <c r="T107">
        <v>5</v>
      </c>
      <c r="U107">
        <v>1</v>
      </c>
      <c r="V107" t="s">
        <v>144</v>
      </c>
      <c r="W107" t="s">
        <v>144</v>
      </c>
      <c r="X107">
        <v>6</v>
      </c>
      <c r="Y107">
        <v>1</v>
      </c>
      <c r="Z107">
        <v>5</v>
      </c>
      <c r="AA107">
        <v>7</v>
      </c>
      <c r="AB107">
        <v>5</v>
      </c>
      <c r="AC107">
        <v>2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2</v>
      </c>
      <c r="AM107">
        <v>1</v>
      </c>
      <c r="AN107">
        <v>0</v>
      </c>
      <c r="AO107">
        <v>0</v>
      </c>
      <c r="AP107">
        <v>0</v>
      </c>
      <c r="AQ107">
        <v>38</v>
      </c>
      <c r="AR107">
        <v>23</v>
      </c>
      <c r="AS107">
        <v>22</v>
      </c>
      <c r="AT107">
        <v>6</v>
      </c>
      <c r="AU107">
        <v>4</v>
      </c>
      <c r="AV107">
        <v>1</v>
      </c>
      <c r="AW107">
        <v>0</v>
      </c>
      <c r="AX107">
        <v>2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0.25</v>
      </c>
      <c r="BF107">
        <v>4</v>
      </c>
      <c r="BG107">
        <v>1</v>
      </c>
      <c r="BH107">
        <v>1.5</v>
      </c>
      <c r="BI107">
        <f t="shared" si="33"/>
        <v>1.6875</v>
      </c>
      <c r="BJ107">
        <v>62</v>
      </c>
      <c r="BK107">
        <v>0</v>
      </c>
      <c r="BL107">
        <v>34</v>
      </c>
      <c r="BM107">
        <f t="shared" si="34"/>
        <v>62</v>
      </c>
      <c r="BN107" s="6">
        <f t="shared" si="35"/>
        <v>0.45161290322580644</v>
      </c>
      <c r="BO107">
        <v>51</v>
      </c>
      <c r="BP107">
        <v>-6</v>
      </c>
      <c r="BQ107">
        <v>25</v>
      </c>
      <c r="BR107">
        <f t="shared" si="36"/>
        <v>57</v>
      </c>
      <c r="BS107" s="6">
        <f t="shared" si="37"/>
        <v>0.56140350877192979</v>
      </c>
      <c r="BT107">
        <v>54</v>
      </c>
      <c r="BU107">
        <v>-2</v>
      </c>
      <c r="BV107">
        <v>35</v>
      </c>
      <c r="BW107">
        <f t="shared" si="38"/>
        <v>56</v>
      </c>
      <c r="BX107" s="6">
        <f t="shared" si="39"/>
        <v>0.375</v>
      </c>
      <c r="BY107" t="s">
        <v>144</v>
      </c>
      <c r="BZ107" t="s">
        <v>144</v>
      </c>
      <c r="CA107" t="s">
        <v>144</v>
      </c>
      <c r="CB107" t="e">
        <f t="shared" si="40"/>
        <v>#VALUE!</v>
      </c>
      <c r="CC107" s="6" t="e">
        <f t="shared" si="41"/>
        <v>#VALUE!</v>
      </c>
      <c r="CD107" s="7">
        <f t="shared" si="57"/>
        <v>58.333333333333336</v>
      </c>
      <c r="CE107" s="8">
        <f t="shared" si="57"/>
        <v>0.46267213733257878</v>
      </c>
      <c r="CF107">
        <v>17.5</v>
      </c>
      <c r="CG107">
        <v>37.5</v>
      </c>
      <c r="CH107">
        <v>7.5</v>
      </c>
      <c r="CI107">
        <v>0</v>
      </c>
      <c r="CJ107">
        <v>0</v>
      </c>
      <c r="CK107">
        <v>0</v>
      </c>
      <c r="CL107">
        <v>17.5</v>
      </c>
      <c r="CM107">
        <v>0</v>
      </c>
      <c r="CN107">
        <v>7.5</v>
      </c>
      <c r="CO107">
        <v>37.5</v>
      </c>
      <c r="CP107">
        <v>7.5</v>
      </c>
      <c r="CQ107" s="66">
        <f t="shared" si="51"/>
        <v>0.45</v>
      </c>
      <c r="CR107" s="66">
        <f t="shared" si="42"/>
        <v>0</v>
      </c>
      <c r="CS107" s="66">
        <f t="shared" si="43"/>
        <v>0.31818181818181818</v>
      </c>
      <c r="CT107" s="66">
        <f t="shared" si="44"/>
        <v>1</v>
      </c>
      <c r="CU107" s="66">
        <f t="shared" si="45"/>
        <v>3</v>
      </c>
      <c r="CV107" s="66">
        <f t="shared" si="46"/>
        <v>10</v>
      </c>
      <c r="CW107" s="66">
        <f t="shared" si="47"/>
        <v>61</v>
      </c>
    </row>
    <row r="108" spans="1:101" x14ac:dyDescent="0.3">
      <c r="A108" s="1" t="s">
        <v>21</v>
      </c>
      <c r="B108" s="1" t="s">
        <v>139</v>
      </c>
      <c r="C108" s="37">
        <v>33.746440540000002</v>
      </c>
      <c r="D108" s="37">
        <v>-81.955682089999996</v>
      </c>
      <c r="E108" s="9">
        <v>42913</v>
      </c>
      <c r="F108" s="1" t="s">
        <v>176</v>
      </c>
      <c r="G108">
        <v>20</v>
      </c>
      <c r="H108">
        <v>1</v>
      </c>
      <c r="I108">
        <v>42</v>
      </c>
      <c r="J108">
        <v>64</v>
      </c>
      <c r="K108">
        <v>60</v>
      </c>
      <c r="L108">
        <v>16</v>
      </c>
      <c r="M108" s="4">
        <f t="shared" si="54"/>
        <v>56.32</v>
      </c>
      <c r="N108" s="4">
        <f t="shared" si="54"/>
        <v>33.44</v>
      </c>
      <c r="O108" s="4">
        <f t="shared" si="54"/>
        <v>37.599999999999994</v>
      </c>
      <c r="P108" s="4">
        <f t="shared" si="52"/>
        <v>83.36</v>
      </c>
      <c r="Q108" s="4">
        <f t="shared" si="48"/>
        <v>52.679999999999993</v>
      </c>
      <c r="R108">
        <v>1</v>
      </c>
      <c r="S108">
        <v>6</v>
      </c>
      <c r="T108">
        <v>5</v>
      </c>
      <c r="U108">
        <v>1</v>
      </c>
      <c r="V108" t="s">
        <v>144</v>
      </c>
      <c r="W108">
        <v>6</v>
      </c>
      <c r="X108">
        <v>5</v>
      </c>
      <c r="Y108">
        <v>6</v>
      </c>
      <c r="Z108">
        <v>6</v>
      </c>
      <c r="AA108">
        <v>8</v>
      </c>
      <c r="AB108">
        <v>1</v>
      </c>
      <c r="AC108" t="s">
        <v>144</v>
      </c>
      <c r="AD108" t="s">
        <v>144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</v>
      </c>
      <c r="AQ108">
        <v>90</v>
      </c>
      <c r="AR108">
        <v>70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0.75</v>
      </c>
      <c r="BH108">
        <v>1.25</v>
      </c>
      <c r="BI108">
        <f t="shared" si="33"/>
        <v>0.75</v>
      </c>
      <c r="BJ108">
        <v>59</v>
      </c>
      <c r="BK108">
        <v>-4</v>
      </c>
      <c r="BL108">
        <v>20</v>
      </c>
      <c r="BM108">
        <f t="shared" si="34"/>
        <v>63</v>
      </c>
      <c r="BN108" s="6">
        <f t="shared" si="35"/>
        <v>0.68253968253968256</v>
      </c>
      <c r="BO108">
        <v>82</v>
      </c>
      <c r="BP108">
        <v>0</v>
      </c>
      <c r="BQ108">
        <v>55</v>
      </c>
      <c r="BR108">
        <f t="shared" si="36"/>
        <v>82</v>
      </c>
      <c r="BS108" s="6">
        <f t="shared" si="37"/>
        <v>0.32926829268292684</v>
      </c>
      <c r="BT108">
        <v>84</v>
      </c>
      <c r="BU108">
        <v>2</v>
      </c>
      <c r="BV108">
        <v>40</v>
      </c>
      <c r="BW108">
        <f t="shared" si="38"/>
        <v>82</v>
      </c>
      <c r="BX108" s="6">
        <f t="shared" si="39"/>
        <v>0.51219512195121952</v>
      </c>
      <c r="BY108" t="s">
        <v>144</v>
      </c>
      <c r="BZ108" t="s">
        <v>144</v>
      </c>
      <c r="CA108" t="s">
        <v>144</v>
      </c>
      <c r="CB108" t="e">
        <f t="shared" si="40"/>
        <v>#VALUE!</v>
      </c>
      <c r="CC108" s="6" t="e">
        <f t="shared" si="41"/>
        <v>#VALUE!</v>
      </c>
      <c r="CD108" s="7">
        <f>AVERAGE(BM108,BR108,BW108)</f>
        <v>75.666666666666671</v>
      </c>
      <c r="CE108" s="8">
        <f>AVERAGE(BN108,BS108,BX108)</f>
        <v>0.50800103239127636</v>
      </c>
      <c r="CF108">
        <v>0</v>
      </c>
      <c r="CG108">
        <v>17.5</v>
      </c>
      <c r="CH108">
        <v>7.5</v>
      </c>
      <c r="CI108">
        <v>0</v>
      </c>
      <c r="CJ108">
        <v>0</v>
      </c>
      <c r="CK108">
        <v>17.5</v>
      </c>
      <c r="CL108">
        <v>7.5</v>
      </c>
      <c r="CM108">
        <v>17.5</v>
      </c>
      <c r="CN108">
        <v>17.5</v>
      </c>
      <c r="CO108">
        <v>62.5</v>
      </c>
      <c r="CP108">
        <v>0</v>
      </c>
      <c r="CQ108" s="66">
        <f t="shared" si="51"/>
        <v>0.8</v>
      </c>
      <c r="CR108" s="66">
        <f t="shared" si="42"/>
        <v>0.17499999999999999</v>
      </c>
      <c r="CS108" s="66">
        <f t="shared" si="43"/>
        <v>0</v>
      </c>
      <c r="CT108" s="66">
        <f t="shared" si="44"/>
        <v>1</v>
      </c>
      <c r="CU108" s="66">
        <f t="shared" si="45"/>
        <v>2</v>
      </c>
      <c r="CV108" s="66">
        <f t="shared" si="46"/>
        <v>0</v>
      </c>
      <c r="CW108" s="66">
        <f t="shared" si="47"/>
        <v>160</v>
      </c>
    </row>
    <row r="109" spans="1:101" x14ac:dyDescent="0.3">
      <c r="A109" s="1" t="s">
        <v>21</v>
      </c>
      <c r="B109" s="1" t="s">
        <v>140</v>
      </c>
      <c r="C109" t="s">
        <v>144</v>
      </c>
      <c r="D109" t="s">
        <v>144</v>
      </c>
      <c r="E109" s="9">
        <v>42913</v>
      </c>
      <c r="F109" s="1" t="s">
        <v>176</v>
      </c>
      <c r="G109">
        <v>40</v>
      </c>
      <c r="H109">
        <v>1</v>
      </c>
      <c r="I109">
        <v>28</v>
      </c>
      <c r="J109">
        <v>42</v>
      </c>
      <c r="K109">
        <v>16</v>
      </c>
      <c r="L109">
        <v>48</v>
      </c>
      <c r="M109" s="4">
        <f t="shared" si="54"/>
        <v>70.88</v>
      </c>
      <c r="N109" s="4">
        <f t="shared" si="54"/>
        <v>56.32</v>
      </c>
      <c r="O109" s="4">
        <f t="shared" si="54"/>
        <v>83.36</v>
      </c>
      <c r="P109" s="4">
        <f t="shared" si="52"/>
        <v>50.08</v>
      </c>
      <c r="Q109" s="4">
        <f t="shared" si="48"/>
        <v>65.16</v>
      </c>
      <c r="R109">
        <v>1</v>
      </c>
      <c r="S109">
        <v>5</v>
      </c>
      <c r="T109">
        <v>4</v>
      </c>
      <c r="U109">
        <v>1</v>
      </c>
      <c r="V109" t="s">
        <v>144</v>
      </c>
      <c r="W109">
        <v>6</v>
      </c>
      <c r="X109">
        <v>5</v>
      </c>
      <c r="Y109">
        <v>9</v>
      </c>
      <c r="Z109">
        <v>2</v>
      </c>
      <c r="AA109">
        <v>4</v>
      </c>
      <c r="AB109">
        <v>1</v>
      </c>
      <c r="AC109">
        <v>180</v>
      </c>
      <c r="AD109">
        <v>65</v>
      </c>
      <c r="AE109">
        <v>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20</v>
      </c>
      <c r="AR109">
        <v>35</v>
      </c>
      <c r="AS109">
        <v>16</v>
      </c>
      <c r="AT109">
        <v>5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0.5</v>
      </c>
      <c r="BF109">
        <v>0.75</v>
      </c>
      <c r="BG109">
        <v>1</v>
      </c>
      <c r="BH109">
        <v>0.75</v>
      </c>
      <c r="BI109">
        <f t="shared" si="33"/>
        <v>0.75</v>
      </c>
      <c r="BJ109">
        <v>76</v>
      </c>
      <c r="BK109">
        <v>-4</v>
      </c>
      <c r="BL109">
        <v>49</v>
      </c>
      <c r="BM109">
        <f t="shared" si="34"/>
        <v>80</v>
      </c>
      <c r="BN109" s="6">
        <f t="shared" si="35"/>
        <v>0.38750000000000001</v>
      </c>
      <c r="BO109">
        <v>74</v>
      </c>
      <c r="BP109">
        <v>-5</v>
      </c>
      <c r="BQ109">
        <v>30</v>
      </c>
      <c r="BR109">
        <f t="shared" si="36"/>
        <v>79</v>
      </c>
      <c r="BS109" s="6">
        <f t="shared" si="37"/>
        <v>0.620253164556962</v>
      </c>
      <c r="BT109">
        <v>69</v>
      </c>
      <c r="BU109">
        <v>-7</v>
      </c>
      <c r="BV109">
        <v>40</v>
      </c>
      <c r="BW109">
        <f t="shared" si="38"/>
        <v>76</v>
      </c>
      <c r="BX109" s="6">
        <f t="shared" si="39"/>
        <v>0.47368421052631576</v>
      </c>
      <c r="BY109" t="s">
        <v>144</v>
      </c>
      <c r="BZ109" t="s">
        <v>144</v>
      </c>
      <c r="CA109" t="s">
        <v>144</v>
      </c>
      <c r="CB109" t="e">
        <f t="shared" si="40"/>
        <v>#VALUE!</v>
      </c>
      <c r="CC109" s="6" t="e">
        <f t="shared" si="41"/>
        <v>#VALUE!</v>
      </c>
      <c r="CD109" s="7">
        <f t="shared" ref="CD109:CE124" si="58">AVERAGE(BM109,BR109,BW109)</f>
        <v>78.333333333333329</v>
      </c>
      <c r="CE109" s="8">
        <f t="shared" si="58"/>
        <v>0.49381245836109255</v>
      </c>
      <c r="CF109">
        <v>0</v>
      </c>
      <c r="CG109">
        <v>7.5</v>
      </c>
      <c r="CH109">
        <v>3.5</v>
      </c>
      <c r="CI109">
        <v>0</v>
      </c>
      <c r="CJ109">
        <v>0</v>
      </c>
      <c r="CK109">
        <v>17.5</v>
      </c>
      <c r="CL109">
        <v>7.5</v>
      </c>
      <c r="CM109">
        <v>85</v>
      </c>
      <c r="CN109">
        <v>0.5</v>
      </c>
      <c r="CO109">
        <v>3.5</v>
      </c>
      <c r="CP109">
        <v>0</v>
      </c>
      <c r="CQ109" s="66">
        <f t="shared" si="51"/>
        <v>0.04</v>
      </c>
      <c r="CR109" s="66">
        <f t="shared" si="42"/>
        <v>0.17499999999999999</v>
      </c>
      <c r="CS109" s="66">
        <f t="shared" si="43"/>
        <v>0</v>
      </c>
      <c r="CT109" s="66">
        <f t="shared" si="44"/>
        <v>1</v>
      </c>
      <c r="CU109" s="66">
        <f t="shared" si="45"/>
        <v>1</v>
      </c>
      <c r="CV109" s="66">
        <f t="shared" si="46"/>
        <v>6</v>
      </c>
      <c r="CW109" s="66">
        <f t="shared" si="47"/>
        <v>55</v>
      </c>
    </row>
    <row r="110" spans="1:101" x14ac:dyDescent="0.3">
      <c r="A110" s="1" t="s">
        <v>21</v>
      </c>
      <c r="B110" s="1" t="s">
        <v>141</v>
      </c>
      <c r="C110" t="s">
        <v>144</v>
      </c>
      <c r="D110" t="s">
        <v>144</v>
      </c>
      <c r="E110" s="9">
        <v>42913</v>
      </c>
      <c r="F110" s="1" t="s">
        <v>176</v>
      </c>
      <c r="G110">
        <v>50</v>
      </c>
      <c r="H110">
        <v>2</v>
      </c>
      <c r="I110">
        <v>19</v>
      </c>
      <c r="J110">
        <v>2</v>
      </c>
      <c r="K110">
        <v>26</v>
      </c>
      <c r="L110">
        <v>3</v>
      </c>
      <c r="M110" s="4">
        <f t="shared" si="54"/>
        <v>80.239999999999995</v>
      </c>
      <c r="N110" s="4">
        <f t="shared" si="54"/>
        <v>97.92</v>
      </c>
      <c r="O110" s="4">
        <f t="shared" si="54"/>
        <v>72.960000000000008</v>
      </c>
      <c r="P110" s="4">
        <f t="shared" si="52"/>
        <v>96.88</v>
      </c>
      <c r="Q110" s="4">
        <f t="shared" si="48"/>
        <v>87</v>
      </c>
      <c r="R110">
        <v>5</v>
      </c>
      <c r="S110">
        <v>7</v>
      </c>
      <c r="T110">
        <v>4</v>
      </c>
      <c r="U110">
        <v>6</v>
      </c>
      <c r="V110" t="s">
        <v>144</v>
      </c>
      <c r="W110">
        <v>6</v>
      </c>
      <c r="X110">
        <v>5</v>
      </c>
      <c r="Y110">
        <v>7</v>
      </c>
      <c r="Z110">
        <v>5</v>
      </c>
      <c r="AA110">
        <v>7</v>
      </c>
      <c r="AB110">
        <v>1</v>
      </c>
      <c r="AC110">
        <v>80</v>
      </c>
      <c r="AD110">
        <v>40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</v>
      </c>
      <c r="AQ110">
        <v>12</v>
      </c>
      <c r="AR110">
        <v>21</v>
      </c>
      <c r="AS110">
        <v>4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3</v>
      </c>
      <c r="BF110">
        <v>2.5</v>
      </c>
      <c r="BG110">
        <v>1</v>
      </c>
      <c r="BH110">
        <v>2</v>
      </c>
      <c r="BI110">
        <f t="shared" si="33"/>
        <v>2.125</v>
      </c>
      <c r="BJ110">
        <v>84</v>
      </c>
      <c r="BK110">
        <v>-2</v>
      </c>
      <c r="BL110">
        <v>54</v>
      </c>
      <c r="BM110">
        <f t="shared" si="34"/>
        <v>86</v>
      </c>
      <c r="BN110" s="6">
        <f t="shared" si="35"/>
        <v>0.37209302325581395</v>
      </c>
      <c r="BO110">
        <v>82</v>
      </c>
      <c r="BP110">
        <v>1</v>
      </c>
      <c r="BQ110">
        <v>60</v>
      </c>
      <c r="BR110">
        <f t="shared" si="36"/>
        <v>81</v>
      </c>
      <c r="BS110" s="6">
        <f t="shared" si="37"/>
        <v>0.25925925925925924</v>
      </c>
      <c r="BT110">
        <v>80</v>
      </c>
      <c r="BU110">
        <v>0</v>
      </c>
      <c r="BV110">
        <v>45</v>
      </c>
      <c r="BW110">
        <f t="shared" si="38"/>
        <v>80</v>
      </c>
      <c r="BX110" s="6">
        <f t="shared" si="39"/>
        <v>0.4375</v>
      </c>
      <c r="BY110" t="s">
        <v>144</v>
      </c>
      <c r="BZ110" t="s">
        <v>144</v>
      </c>
      <c r="CA110" t="s">
        <v>144</v>
      </c>
      <c r="CB110" t="e">
        <f t="shared" si="40"/>
        <v>#VALUE!</v>
      </c>
      <c r="CC110" s="6" t="e">
        <f t="shared" si="41"/>
        <v>#VALUE!</v>
      </c>
      <c r="CD110" s="7">
        <f t="shared" si="58"/>
        <v>82.333333333333329</v>
      </c>
      <c r="CE110" s="8">
        <f t="shared" si="58"/>
        <v>0.3562840941716911</v>
      </c>
      <c r="CF110">
        <v>7.5</v>
      </c>
      <c r="CG110">
        <v>37.5</v>
      </c>
      <c r="CH110">
        <v>3.5</v>
      </c>
      <c r="CI110">
        <v>17.5</v>
      </c>
      <c r="CJ110">
        <v>0</v>
      </c>
      <c r="CK110">
        <v>17.5</v>
      </c>
      <c r="CL110">
        <v>7.5</v>
      </c>
      <c r="CM110">
        <v>37.5</v>
      </c>
      <c r="CN110">
        <v>7.5</v>
      </c>
      <c r="CO110">
        <v>37.5</v>
      </c>
      <c r="CP110">
        <v>0</v>
      </c>
      <c r="CQ110" s="66">
        <f t="shared" si="51"/>
        <v>0.45</v>
      </c>
      <c r="CR110" s="66">
        <f t="shared" si="42"/>
        <v>0.17499999999999999</v>
      </c>
      <c r="CS110" s="66">
        <f t="shared" si="43"/>
        <v>0.16666666666666666</v>
      </c>
      <c r="CT110" s="66">
        <f t="shared" si="44"/>
        <v>0.16666666666666666</v>
      </c>
      <c r="CU110" s="66">
        <f t="shared" si="45"/>
        <v>2</v>
      </c>
      <c r="CV110" s="66">
        <f t="shared" si="46"/>
        <v>0</v>
      </c>
      <c r="CW110" s="66">
        <f t="shared" si="47"/>
        <v>33</v>
      </c>
    </row>
    <row r="111" spans="1:101" x14ac:dyDescent="0.3">
      <c r="A111" s="1" t="s">
        <v>21</v>
      </c>
      <c r="B111" s="1" t="s">
        <v>142</v>
      </c>
      <c r="C111" t="s">
        <v>144</v>
      </c>
      <c r="D111" t="s">
        <v>144</v>
      </c>
      <c r="E111" s="9">
        <v>42913</v>
      </c>
      <c r="F111" s="1" t="s">
        <v>176</v>
      </c>
      <c r="G111">
        <v>45</v>
      </c>
      <c r="H111">
        <v>0</v>
      </c>
      <c r="I111">
        <v>8</v>
      </c>
      <c r="J111">
        <v>17</v>
      </c>
      <c r="K111">
        <v>60</v>
      </c>
      <c r="L111">
        <v>12</v>
      </c>
      <c r="M111" s="4">
        <f t="shared" si="54"/>
        <v>91.68</v>
      </c>
      <c r="N111" s="4">
        <f t="shared" si="54"/>
        <v>82.32</v>
      </c>
      <c r="O111" s="4">
        <f t="shared" si="54"/>
        <v>37.599999999999994</v>
      </c>
      <c r="P111" s="4">
        <f t="shared" si="52"/>
        <v>87.52</v>
      </c>
      <c r="Q111" s="4">
        <f t="shared" si="48"/>
        <v>74.78</v>
      </c>
      <c r="R111">
        <v>1</v>
      </c>
      <c r="S111">
        <v>7</v>
      </c>
      <c r="T111">
        <v>1</v>
      </c>
      <c r="U111">
        <v>1</v>
      </c>
      <c r="V111" t="s">
        <v>144</v>
      </c>
      <c r="W111" t="s">
        <v>144</v>
      </c>
      <c r="X111">
        <v>3</v>
      </c>
      <c r="Y111">
        <v>8</v>
      </c>
      <c r="Z111">
        <v>5</v>
      </c>
      <c r="AA111">
        <v>7</v>
      </c>
      <c r="AB111">
        <v>1</v>
      </c>
      <c r="AC111">
        <v>210</v>
      </c>
      <c r="AD111">
        <v>8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3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0.5</v>
      </c>
      <c r="BF111">
        <v>2.5</v>
      </c>
      <c r="BG111">
        <v>0.5</v>
      </c>
      <c r="BH111">
        <v>2.25</v>
      </c>
      <c r="BI111">
        <f t="shared" si="33"/>
        <v>1.4375</v>
      </c>
      <c r="BJ111">
        <v>95</v>
      </c>
      <c r="BK111">
        <v>9</v>
      </c>
      <c r="BL111">
        <v>47</v>
      </c>
      <c r="BM111">
        <f t="shared" si="34"/>
        <v>86</v>
      </c>
      <c r="BN111" s="6">
        <f t="shared" si="35"/>
        <v>0.45348837209302323</v>
      </c>
      <c r="BO111">
        <v>72</v>
      </c>
      <c r="BP111">
        <v>4</v>
      </c>
      <c r="BQ111">
        <v>45</v>
      </c>
      <c r="BR111">
        <f t="shared" si="36"/>
        <v>68</v>
      </c>
      <c r="BS111" s="6">
        <f t="shared" si="37"/>
        <v>0.33823529411764708</v>
      </c>
      <c r="BT111">
        <v>58</v>
      </c>
      <c r="BU111">
        <v>-8</v>
      </c>
      <c r="BV111">
        <v>27</v>
      </c>
      <c r="BW111">
        <f t="shared" si="38"/>
        <v>66</v>
      </c>
      <c r="BX111" s="6">
        <f t="shared" si="39"/>
        <v>0.59090909090909094</v>
      </c>
      <c r="BY111" t="s">
        <v>144</v>
      </c>
      <c r="BZ111" t="s">
        <v>144</v>
      </c>
      <c r="CA111" t="s">
        <v>144</v>
      </c>
      <c r="CB111" t="e">
        <f t="shared" si="40"/>
        <v>#VALUE!</v>
      </c>
      <c r="CC111" s="6" t="e">
        <f t="shared" si="41"/>
        <v>#VALUE!</v>
      </c>
      <c r="CD111" s="7">
        <f t="shared" si="58"/>
        <v>73.333333333333329</v>
      </c>
      <c r="CE111" s="8">
        <f t="shared" si="58"/>
        <v>0.46087758570658705</v>
      </c>
      <c r="CF111">
        <v>0</v>
      </c>
      <c r="CG111">
        <v>37.5</v>
      </c>
      <c r="CH111">
        <v>0</v>
      </c>
      <c r="CI111">
        <v>0</v>
      </c>
      <c r="CJ111">
        <v>0</v>
      </c>
      <c r="CK111">
        <v>0</v>
      </c>
      <c r="CL111">
        <v>1.5</v>
      </c>
      <c r="CM111">
        <v>62.5</v>
      </c>
      <c r="CN111">
        <v>7.5</v>
      </c>
      <c r="CO111">
        <v>37.5</v>
      </c>
      <c r="CP111">
        <v>0</v>
      </c>
      <c r="CQ111" s="66">
        <f t="shared" si="51"/>
        <v>0.45</v>
      </c>
      <c r="CR111" s="66">
        <f t="shared" si="42"/>
        <v>0</v>
      </c>
      <c r="CS111" s="66">
        <f t="shared" si="43"/>
        <v>0</v>
      </c>
      <c r="CT111" s="66">
        <v>0</v>
      </c>
      <c r="CU111" s="66">
        <f t="shared" si="45"/>
        <v>1</v>
      </c>
      <c r="CV111" s="66">
        <f t="shared" si="46"/>
        <v>0</v>
      </c>
      <c r="CW111" s="66">
        <f t="shared" si="47"/>
        <v>4</v>
      </c>
    </row>
    <row r="112" spans="1:101" x14ac:dyDescent="0.3">
      <c r="A112" s="1" t="s">
        <v>21</v>
      </c>
      <c r="B112" s="1" t="s">
        <v>143</v>
      </c>
      <c r="C112" t="s">
        <v>144</v>
      </c>
      <c r="D112" t="s">
        <v>144</v>
      </c>
      <c r="E112" s="9">
        <v>42913</v>
      </c>
      <c r="F112" s="1" t="s">
        <v>176</v>
      </c>
      <c r="G112">
        <v>50</v>
      </c>
      <c r="H112">
        <v>0</v>
      </c>
      <c r="I112">
        <v>44</v>
      </c>
      <c r="J112">
        <v>22</v>
      </c>
      <c r="K112">
        <v>26</v>
      </c>
      <c r="L112">
        <v>28</v>
      </c>
      <c r="M112" s="4">
        <f t="shared" si="54"/>
        <v>54.239999999999995</v>
      </c>
      <c r="N112" s="4">
        <f t="shared" si="54"/>
        <v>77.12</v>
      </c>
      <c r="O112" s="4">
        <f t="shared" si="54"/>
        <v>72.960000000000008</v>
      </c>
      <c r="P112" s="4">
        <f t="shared" si="52"/>
        <v>70.88</v>
      </c>
      <c r="Q112" s="4">
        <f t="shared" si="48"/>
        <v>68.800000000000011</v>
      </c>
      <c r="R112">
        <v>3</v>
      </c>
      <c r="S112">
        <v>7</v>
      </c>
      <c r="T112">
        <v>2</v>
      </c>
      <c r="U112">
        <v>5</v>
      </c>
      <c r="V112" t="s">
        <v>144</v>
      </c>
      <c r="W112" t="s">
        <v>144</v>
      </c>
      <c r="X112">
        <v>5</v>
      </c>
      <c r="Y112">
        <v>8</v>
      </c>
      <c r="Z112">
        <v>4</v>
      </c>
      <c r="AA112">
        <v>7</v>
      </c>
      <c r="AB112">
        <v>1</v>
      </c>
      <c r="AC112">
        <v>100</v>
      </c>
      <c r="AD112">
        <v>4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24</v>
      </c>
      <c r="AR112">
        <v>7</v>
      </c>
      <c r="AS112">
        <v>3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2.5</v>
      </c>
      <c r="BF112">
        <v>1.5</v>
      </c>
      <c r="BG112">
        <v>1</v>
      </c>
      <c r="BH112">
        <v>2.5</v>
      </c>
      <c r="BI112">
        <f t="shared" si="33"/>
        <v>1.875</v>
      </c>
      <c r="BJ112">
        <v>80</v>
      </c>
      <c r="BK112">
        <v>1</v>
      </c>
      <c r="BL112">
        <v>54</v>
      </c>
      <c r="BM112">
        <f t="shared" si="34"/>
        <v>79</v>
      </c>
      <c r="BN112" s="6">
        <f t="shared" si="35"/>
        <v>0.31645569620253167</v>
      </c>
      <c r="BO112">
        <v>75</v>
      </c>
      <c r="BP112">
        <v>-5</v>
      </c>
      <c r="BQ112">
        <v>26</v>
      </c>
      <c r="BR112">
        <f t="shared" si="36"/>
        <v>80</v>
      </c>
      <c r="BS112" s="6">
        <f t="shared" si="37"/>
        <v>0.67500000000000004</v>
      </c>
      <c r="BT112">
        <v>70</v>
      </c>
      <c r="BU112">
        <v>-7</v>
      </c>
      <c r="BV112">
        <v>44</v>
      </c>
      <c r="BW112">
        <f t="shared" si="38"/>
        <v>77</v>
      </c>
      <c r="BX112" s="6">
        <f t="shared" si="39"/>
        <v>0.42857142857142855</v>
      </c>
      <c r="BY112" t="s">
        <v>144</v>
      </c>
      <c r="BZ112" t="s">
        <v>144</v>
      </c>
      <c r="CA112" t="s">
        <v>144</v>
      </c>
      <c r="CB112" t="e">
        <f t="shared" si="40"/>
        <v>#VALUE!</v>
      </c>
      <c r="CC112" s="6" t="e">
        <f t="shared" si="41"/>
        <v>#VALUE!</v>
      </c>
      <c r="CD112" s="7">
        <f t="shared" si="58"/>
        <v>78.666666666666671</v>
      </c>
      <c r="CE112" s="8">
        <f t="shared" si="58"/>
        <v>0.47334237492465342</v>
      </c>
      <c r="CF112">
        <v>1.5</v>
      </c>
      <c r="CG112">
        <v>37.5</v>
      </c>
      <c r="CH112">
        <v>0.5</v>
      </c>
      <c r="CI112">
        <v>7.5</v>
      </c>
      <c r="CJ112">
        <v>0</v>
      </c>
      <c r="CK112">
        <v>0</v>
      </c>
      <c r="CL112">
        <v>7.5</v>
      </c>
      <c r="CM112">
        <v>62.5</v>
      </c>
      <c r="CN112">
        <v>3.5</v>
      </c>
      <c r="CO112">
        <v>37.5</v>
      </c>
      <c r="CP112">
        <v>0</v>
      </c>
      <c r="CQ112" s="66">
        <f t="shared" si="51"/>
        <v>0.41</v>
      </c>
      <c r="CR112" s="66">
        <f t="shared" si="42"/>
        <v>0</v>
      </c>
      <c r="CS112" s="66">
        <f t="shared" si="43"/>
        <v>3.8461538461538464E-2</v>
      </c>
      <c r="CT112" s="66">
        <f t="shared" si="44"/>
        <v>6.25E-2</v>
      </c>
      <c r="CU112" s="66">
        <f t="shared" si="45"/>
        <v>2</v>
      </c>
      <c r="CV112" s="66">
        <f t="shared" si="46"/>
        <v>0</v>
      </c>
      <c r="CW112" s="66">
        <f t="shared" si="47"/>
        <v>31</v>
      </c>
    </row>
    <row r="113" spans="1:101" x14ac:dyDescent="0.3">
      <c r="A113" s="1" t="s">
        <v>22</v>
      </c>
      <c r="B113" s="1" t="s">
        <v>139</v>
      </c>
      <c r="C113" s="38">
        <v>34.228088</v>
      </c>
      <c r="D113" s="38">
        <v>-82.287693540000006</v>
      </c>
      <c r="E113" s="9">
        <v>42927</v>
      </c>
      <c r="F113" s="1" t="s">
        <v>176</v>
      </c>
      <c r="G113">
        <v>120</v>
      </c>
      <c r="H113">
        <v>2</v>
      </c>
      <c r="I113">
        <v>3</v>
      </c>
      <c r="J113">
        <v>6</v>
      </c>
      <c r="K113">
        <v>0</v>
      </c>
      <c r="L113">
        <v>2</v>
      </c>
      <c r="M113" s="4">
        <f t="shared" si="54"/>
        <v>96.88</v>
      </c>
      <c r="N113" s="4">
        <f t="shared" si="54"/>
        <v>93.76</v>
      </c>
      <c r="O113" s="4">
        <f t="shared" si="54"/>
        <v>100</v>
      </c>
      <c r="P113" s="4">
        <f t="shared" si="52"/>
        <v>97.92</v>
      </c>
      <c r="Q113" s="4">
        <f t="shared" si="48"/>
        <v>97.14</v>
      </c>
      <c r="R113">
        <v>1</v>
      </c>
      <c r="S113">
        <v>9</v>
      </c>
      <c r="T113">
        <v>5</v>
      </c>
      <c r="U113">
        <v>1</v>
      </c>
      <c r="V113" t="s">
        <v>144</v>
      </c>
      <c r="W113">
        <v>7</v>
      </c>
      <c r="X113">
        <v>6</v>
      </c>
      <c r="Y113">
        <v>1</v>
      </c>
      <c r="Z113">
        <v>7</v>
      </c>
      <c r="AA113">
        <v>9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2</v>
      </c>
      <c r="AM113">
        <v>2</v>
      </c>
      <c r="AN113">
        <v>0</v>
      </c>
      <c r="AO113">
        <v>0</v>
      </c>
      <c r="AP113">
        <v>0</v>
      </c>
      <c r="AQ113">
        <v>40</v>
      </c>
      <c r="AR113">
        <v>30</v>
      </c>
      <c r="AS113">
        <v>11</v>
      </c>
      <c r="AT113">
        <v>2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0.5</v>
      </c>
      <c r="BF113">
        <v>0.75</v>
      </c>
      <c r="BG113">
        <v>0.75</v>
      </c>
      <c r="BH113">
        <v>0.25</v>
      </c>
      <c r="BI113">
        <f t="shared" si="33"/>
        <v>0.5625</v>
      </c>
      <c r="BJ113">
        <v>54</v>
      </c>
      <c r="BK113">
        <v>-6</v>
      </c>
      <c r="BL113">
        <v>36</v>
      </c>
      <c r="BM113">
        <f t="shared" si="34"/>
        <v>60</v>
      </c>
      <c r="BN113" s="6">
        <f t="shared" si="35"/>
        <v>0.4</v>
      </c>
      <c r="BO113">
        <v>57</v>
      </c>
      <c r="BP113">
        <v>-4</v>
      </c>
      <c r="BQ113">
        <v>35</v>
      </c>
      <c r="BR113">
        <f t="shared" si="36"/>
        <v>61</v>
      </c>
      <c r="BS113" s="6">
        <f t="shared" si="37"/>
        <v>0.42622950819672129</v>
      </c>
      <c r="BT113">
        <v>60</v>
      </c>
      <c r="BU113">
        <v>-4</v>
      </c>
      <c r="BV113">
        <v>37</v>
      </c>
      <c r="BW113">
        <f t="shared" si="38"/>
        <v>64</v>
      </c>
      <c r="BX113" s="6">
        <f t="shared" si="39"/>
        <v>0.421875</v>
      </c>
      <c r="BY113" t="s">
        <v>144</v>
      </c>
      <c r="BZ113" t="s">
        <v>144</v>
      </c>
      <c r="CA113" t="s">
        <v>144</v>
      </c>
      <c r="CB113" t="e">
        <f t="shared" si="40"/>
        <v>#VALUE!</v>
      </c>
      <c r="CC113" s="6" t="e">
        <f t="shared" si="41"/>
        <v>#VALUE!</v>
      </c>
      <c r="CD113" s="7">
        <f t="shared" si="58"/>
        <v>61.666666666666664</v>
      </c>
      <c r="CE113" s="8">
        <f t="shared" si="58"/>
        <v>0.41603483606557373</v>
      </c>
      <c r="CF113">
        <v>0</v>
      </c>
      <c r="CG113">
        <v>85</v>
      </c>
      <c r="CH113">
        <v>7.5</v>
      </c>
      <c r="CI113">
        <v>0</v>
      </c>
      <c r="CJ113">
        <v>0</v>
      </c>
      <c r="CK113">
        <v>37.5</v>
      </c>
      <c r="CL113">
        <v>17.5</v>
      </c>
      <c r="CM113">
        <v>0</v>
      </c>
      <c r="CN113">
        <v>37.5</v>
      </c>
      <c r="CO113">
        <v>85</v>
      </c>
      <c r="CP113">
        <v>0</v>
      </c>
      <c r="CQ113" s="66">
        <f t="shared" ref="CQ113:CQ131" si="59">(CN113+CO113)/100</f>
        <v>1.2250000000000001</v>
      </c>
      <c r="CR113" s="66">
        <f t="shared" si="42"/>
        <v>0.375</v>
      </c>
      <c r="CS113" s="66">
        <f t="shared" si="43"/>
        <v>0</v>
      </c>
      <c r="CT113" s="66">
        <f t="shared" si="44"/>
        <v>1</v>
      </c>
      <c r="CU113" s="66">
        <f t="shared" si="45"/>
        <v>4</v>
      </c>
      <c r="CV113" s="66">
        <f t="shared" si="46"/>
        <v>2</v>
      </c>
      <c r="CW113" s="66">
        <f t="shared" si="47"/>
        <v>70</v>
      </c>
    </row>
    <row r="114" spans="1:101" x14ac:dyDescent="0.3">
      <c r="A114" s="1" t="s">
        <v>22</v>
      </c>
      <c r="B114" s="1" t="s">
        <v>140</v>
      </c>
      <c r="C114" t="s">
        <v>144</v>
      </c>
      <c r="D114" t="s">
        <v>144</v>
      </c>
      <c r="E114" s="9">
        <v>42927</v>
      </c>
      <c r="F114" s="1" t="s">
        <v>176</v>
      </c>
      <c r="G114">
        <v>70</v>
      </c>
      <c r="H114">
        <v>0</v>
      </c>
      <c r="I114">
        <v>3</v>
      </c>
      <c r="J114">
        <v>52</v>
      </c>
      <c r="K114">
        <v>6</v>
      </c>
      <c r="L114">
        <v>10</v>
      </c>
      <c r="M114" s="4">
        <f t="shared" si="54"/>
        <v>96.88</v>
      </c>
      <c r="N114" s="4">
        <f t="shared" si="54"/>
        <v>45.92</v>
      </c>
      <c r="O114" s="4">
        <f t="shared" si="54"/>
        <v>93.76</v>
      </c>
      <c r="P114" s="4">
        <f t="shared" si="52"/>
        <v>89.6</v>
      </c>
      <c r="Q114" s="4">
        <f t="shared" si="48"/>
        <v>81.539999999999992</v>
      </c>
      <c r="R114">
        <v>5</v>
      </c>
      <c r="S114">
        <v>8</v>
      </c>
      <c r="T114">
        <v>6</v>
      </c>
      <c r="U114">
        <v>3</v>
      </c>
      <c r="V114" t="s">
        <v>144</v>
      </c>
      <c r="W114" t="s">
        <v>144</v>
      </c>
      <c r="X114">
        <v>6</v>
      </c>
      <c r="Y114">
        <v>3</v>
      </c>
      <c r="Z114">
        <v>6</v>
      </c>
      <c r="AA114">
        <v>4</v>
      </c>
      <c r="AB114">
        <v>1</v>
      </c>
      <c r="AC114">
        <v>8</v>
      </c>
      <c r="AD114">
        <v>30</v>
      </c>
      <c r="AE114">
        <v>9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2</v>
      </c>
      <c r="AO114">
        <v>1</v>
      </c>
      <c r="AP114">
        <v>0</v>
      </c>
      <c r="AQ114">
        <v>49</v>
      </c>
      <c r="AR114">
        <v>30</v>
      </c>
      <c r="AS114">
        <v>12</v>
      </c>
      <c r="AT114">
        <v>2</v>
      </c>
      <c r="AU114">
        <v>6</v>
      </c>
      <c r="AV114">
        <v>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0.25</v>
      </c>
      <c r="BF114">
        <v>0.5</v>
      </c>
      <c r="BG114">
        <v>0.25</v>
      </c>
      <c r="BH114">
        <v>0.5</v>
      </c>
      <c r="BI114">
        <f t="shared" si="33"/>
        <v>0.375</v>
      </c>
      <c r="BJ114">
        <v>56</v>
      </c>
      <c r="BK114">
        <v>-4</v>
      </c>
      <c r="BL114">
        <v>35</v>
      </c>
      <c r="BM114">
        <f t="shared" si="34"/>
        <v>60</v>
      </c>
      <c r="BN114" s="6">
        <f t="shared" si="35"/>
        <v>0.41666666666666669</v>
      </c>
      <c r="BO114">
        <v>70</v>
      </c>
      <c r="BP114">
        <v>0</v>
      </c>
      <c r="BQ114">
        <v>37</v>
      </c>
      <c r="BR114">
        <f t="shared" si="36"/>
        <v>70</v>
      </c>
      <c r="BS114" s="6">
        <f t="shared" si="37"/>
        <v>0.47142857142857142</v>
      </c>
      <c r="BT114">
        <v>60</v>
      </c>
      <c r="BU114">
        <v>-2</v>
      </c>
      <c r="BV114">
        <v>31</v>
      </c>
      <c r="BW114">
        <f t="shared" si="38"/>
        <v>62</v>
      </c>
      <c r="BX114" s="6">
        <f t="shared" si="39"/>
        <v>0.5</v>
      </c>
      <c r="BY114" t="s">
        <v>144</v>
      </c>
      <c r="BZ114" t="s">
        <v>144</v>
      </c>
      <c r="CA114" t="s">
        <v>144</v>
      </c>
      <c r="CB114" t="e">
        <f t="shared" si="40"/>
        <v>#VALUE!</v>
      </c>
      <c r="CC114" s="6" t="e">
        <f t="shared" si="41"/>
        <v>#VALUE!</v>
      </c>
      <c r="CD114" s="7">
        <f t="shared" si="58"/>
        <v>64</v>
      </c>
      <c r="CE114" s="8">
        <f t="shared" si="58"/>
        <v>0.46269841269841266</v>
      </c>
      <c r="CF114">
        <v>7.5</v>
      </c>
      <c r="CG114">
        <v>62.5</v>
      </c>
      <c r="CH114">
        <v>17.5</v>
      </c>
      <c r="CI114">
        <v>1.5</v>
      </c>
      <c r="CJ114">
        <v>0</v>
      </c>
      <c r="CK114">
        <v>0</v>
      </c>
      <c r="CL114">
        <v>17.5</v>
      </c>
      <c r="CM114">
        <v>1.5</v>
      </c>
      <c r="CN114">
        <v>17.5</v>
      </c>
      <c r="CO114">
        <v>3.5</v>
      </c>
      <c r="CP114">
        <v>0</v>
      </c>
      <c r="CQ114" s="66">
        <f t="shared" si="59"/>
        <v>0.21</v>
      </c>
      <c r="CR114" s="66">
        <f t="shared" si="42"/>
        <v>0</v>
      </c>
      <c r="CS114" s="66">
        <f t="shared" si="43"/>
        <v>0.10714285714285714</v>
      </c>
      <c r="CT114" s="66">
        <f t="shared" si="44"/>
        <v>0.92105263157894735</v>
      </c>
      <c r="CU114" s="66">
        <f t="shared" si="45"/>
        <v>3</v>
      </c>
      <c r="CV114" s="66">
        <f t="shared" si="46"/>
        <v>8</v>
      </c>
      <c r="CW114" s="66">
        <f t="shared" si="47"/>
        <v>79</v>
      </c>
    </row>
    <row r="115" spans="1:101" x14ac:dyDescent="0.3">
      <c r="A115" s="1" t="s">
        <v>22</v>
      </c>
      <c r="B115" s="1" t="s">
        <v>141</v>
      </c>
      <c r="C115" t="s">
        <v>144</v>
      </c>
      <c r="D115" t="s">
        <v>144</v>
      </c>
      <c r="E115" s="9">
        <v>42927</v>
      </c>
      <c r="F115" s="1" t="s">
        <v>176</v>
      </c>
      <c r="G115">
        <v>120</v>
      </c>
      <c r="H115">
        <v>1</v>
      </c>
      <c r="I115">
        <v>7</v>
      </c>
      <c r="J115">
        <v>8</v>
      </c>
      <c r="K115">
        <v>0</v>
      </c>
      <c r="L115">
        <v>0</v>
      </c>
      <c r="M115" s="4">
        <f t="shared" si="54"/>
        <v>92.72</v>
      </c>
      <c r="N115" s="4">
        <f t="shared" si="54"/>
        <v>91.68</v>
      </c>
      <c r="O115" s="4">
        <f t="shared" si="54"/>
        <v>100</v>
      </c>
      <c r="P115" s="4">
        <f t="shared" si="52"/>
        <v>100</v>
      </c>
      <c r="Q115" s="4">
        <f t="shared" si="48"/>
        <v>96.1</v>
      </c>
      <c r="R115">
        <v>1</v>
      </c>
      <c r="S115">
        <v>9</v>
      </c>
      <c r="T115">
        <v>3</v>
      </c>
      <c r="U115">
        <v>1</v>
      </c>
      <c r="V115">
        <v>3</v>
      </c>
      <c r="W115">
        <v>7</v>
      </c>
      <c r="X115">
        <v>7</v>
      </c>
      <c r="Y115">
        <v>1</v>
      </c>
      <c r="Z115">
        <v>6</v>
      </c>
      <c r="AA115">
        <v>8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2</v>
      </c>
      <c r="AM115">
        <v>2</v>
      </c>
      <c r="AN115">
        <v>0</v>
      </c>
      <c r="AO115">
        <v>1</v>
      </c>
      <c r="AP115">
        <v>0</v>
      </c>
      <c r="AQ115">
        <v>48</v>
      </c>
      <c r="AR115">
        <v>24</v>
      </c>
      <c r="AS115">
        <v>2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0.75</v>
      </c>
      <c r="BF115">
        <v>0.75</v>
      </c>
      <c r="BG115">
        <v>1</v>
      </c>
      <c r="BH115">
        <v>0.75</v>
      </c>
      <c r="BI115">
        <f t="shared" si="33"/>
        <v>0.8125</v>
      </c>
      <c r="BJ115">
        <v>67</v>
      </c>
      <c r="BK115">
        <v>0</v>
      </c>
      <c r="BL115">
        <v>37</v>
      </c>
      <c r="BM115">
        <f t="shared" si="34"/>
        <v>67</v>
      </c>
      <c r="BN115" s="6">
        <f t="shared" si="35"/>
        <v>0.44776119402985076</v>
      </c>
      <c r="BO115">
        <v>65</v>
      </c>
      <c r="BP115">
        <v>-2</v>
      </c>
      <c r="BQ115">
        <v>42</v>
      </c>
      <c r="BR115">
        <f t="shared" si="36"/>
        <v>67</v>
      </c>
      <c r="BS115" s="6">
        <f t="shared" si="37"/>
        <v>0.37313432835820898</v>
      </c>
      <c r="BT115">
        <v>50</v>
      </c>
      <c r="BU115">
        <v>-8</v>
      </c>
      <c r="BV115">
        <v>22</v>
      </c>
      <c r="BW115">
        <f t="shared" si="38"/>
        <v>58</v>
      </c>
      <c r="BX115" s="6">
        <f t="shared" si="39"/>
        <v>0.62068965517241381</v>
      </c>
      <c r="BY115" t="s">
        <v>144</v>
      </c>
      <c r="BZ115" t="s">
        <v>144</v>
      </c>
      <c r="CA115" t="s">
        <v>144</v>
      </c>
      <c r="CB115" t="e">
        <f t="shared" si="40"/>
        <v>#VALUE!</v>
      </c>
      <c r="CC115" s="6" t="e">
        <f t="shared" si="41"/>
        <v>#VALUE!</v>
      </c>
      <c r="CD115" s="7">
        <f t="shared" si="58"/>
        <v>64</v>
      </c>
      <c r="CE115" s="8">
        <f t="shared" si="58"/>
        <v>0.48052839252015783</v>
      </c>
      <c r="CF115">
        <v>0</v>
      </c>
      <c r="CG115">
        <v>85</v>
      </c>
      <c r="CH115">
        <v>1.5</v>
      </c>
      <c r="CI115">
        <v>0</v>
      </c>
      <c r="CJ115">
        <v>1.5</v>
      </c>
      <c r="CK115">
        <v>37.5</v>
      </c>
      <c r="CL115">
        <v>37.5</v>
      </c>
      <c r="CM115">
        <v>0</v>
      </c>
      <c r="CN115">
        <v>17.5</v>
      </c>
      <c r="CO115">
        <v>62.5</v>
      </c>
      <c r="CP115">
        <v>0</v>
      </c>
      <c r="CQ115" s="66">
        <f t="shared" si="59"/>
        <v>0.8</v>
      </c>
      <c r="CR115" s="66">
        <f t="shared" si="42"/>
        <v>0.39</v>
      </c>
      <c r="CS115" s="66">
        <f t="shared" si="43"/>
        <v>0</v>
      </c>
      <c r="CT115" s="66">
        <f t="shared" si="44"/>
        <v>1</v>
      </c>
      <c r="CU115" s="66">
        <f t="shared" si="45"/>
        <v>5</v>
      </c>
      <c r="CV115" s="66">
        <f t="shared" si="46"/>
        <v>1</v>
      </c>
      <c r="CW115" s="66">
        <f t="shared" si="47"/>
        <v>72</v>
      </c>
    </row>
    <row r="116" spans="1:101" x14ac:dyDescent="0.3">
      <c r="A116" s="1" t="s">
        <v>22</v>
      </c>
      <c r="B116" s="1" t="s">
        <v>142</v>
      </c>
      <c r="C116" t="s">
        <v>144</v>
      </c>
      <c r="D116" t="s">
        <v>144</v>
      </c>
      <c r="E116" s="9">
        <v>42927</v>
      </c>
      <c r="F116" s="1" t="s">
        <v>176</v>
      </c>
      <c r="G116">
        <v>125</v>
      </c>
      <c r="H116">
        <v>1</v>
      </c>
      <c r="I116">
        <v>2</v>
      </c>
      <c r="J116">
        <v>1</v>
      </c>
      <c r="K116">
        <v>0</v>
      </c>
      <c r="L116">
        <v>1</v>
      </c>
      <c r="M116" s="4">
        <f t="shared" si="54"/>
        <v>97.92</v>
      </c>
      <c r="N116" s="4">
        <f t="shared" si="54"/>
        <v>98.96</v>
      </c>
      <c r="O116" s="4">
        <f t="shared" si="54"/>
        <v>100</v>
      </c>
      <c r="P116" s="4">
        <f t="shared" si="52"/>
        <v>98.96</v>
      </c>
      <c r="Q116" s="4">
        <f t="shared" si="48"/>
        <v>98.96</v>
      </c>
      <c r="R116">
        <v>1</v>
      </c>
      <c r="S116">
        <v>9</v>
      </c>
      <c r="T116">
        <v>5</v>
      </c>
      <c r="U116">
        <v>1</v>
      </c>
      <c r="V116" t="s">
        <v>144</v>
      </c>
      <c r="W116">
        <v>6</v>
      </c>
      <c r="X116">
        <v>4</v>
      </c>
      <c r="Y116">
        <v>2</v>
      </c>
      <c r="Z116">
        <v>2</v>
      </c>
      <c r="AA116">
        <v>9</v>
      </c>
      <c r="AB116">
        <v>1</v>
      </c>
      <c r="AC116">
        <v>4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2</v>
      </c>
      <c r="AM116">
        <v>3</v>
      </c>
      <c r="AN116">
        <v>1</v>
      </c>
      <c r="AO116">
        <v>0</v>
      </c>
      <c r="AP116">
        <v>0</v>
      </c>
      <c r="AQ116">
        <v>22</v>
      </c>
      <c r="AR116">
        <v>14</v>
      </c>
      <c r="AS116">
        <v>3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0.5</v>
      </c>
      <c r="BF116">
        <v>1</v>
      </c>
      <c r="BG116">
        <v>0.75</v>
      </c>
      <c r="BH116">
        <v>0.75</v>
      </c>
      <c r="BI116">
        <f t="shared" si="33"/>
        <v>0.75</v>
      </c>
      <c r="BJ116">
        <v>65</v>
      </c>
      <c r="BK116">
        <v>-7</v>
      </c>
      <c r="BL116">
        <v>31</v>
      </c>
      <c r="BM116">
        <f t="shared" si="34"/>
        <v>72</v>
      </c>
      <c r="BN116" s="6">
        <f t="shared" si="35"/>
        <v>0.56944444444444442</v>
      </c>
      <c r="BO116">
        <v>65</v>
      </c>
      <c r="BP116">
        <v>-1</v>
      </c>
      <c r="BQ116">
        <v>32</v>
      </c>
      <c r="BR116">
        <f t="shared" si="36"/>
        <v>66</v>
      </c>
      <c r="BS116" s="6">
        <f t="shared" si="37"/>
        <v>0.51515151515151514</v>
      </c>
      <c r="BT116">
        <v>63</v>
      </c>
      <c r="BU116">
        <v>-1</v>
      </c>
      <c r="BV116">
        <v>36</v>
      </c>
      <c r="BW116">
        <f t="shared" si="38"/>
        <v>64</v>
      </c>
      <c r="BX116" s="6">
        <f t="shared" si="39"/>
        <v>0.4375</v>
      </c>
      <c r="BY116" t="s">
        <v>144</v>
      </c>
      <c r="BZ116" t="s">
        <v>144</v>
      </c>
      <c r="CA116" t="s">
        <v>144</v>
      </c>
      <c r="CB116" t="e">
        <f t="shared" si="40"/>
        <v>#VALUE!</v>
      </c>
      <c r="CC116" s="6" t="e">
        <f t="shared" si="41"/>
        <v>#VALUE!</v>
      </c>
      <c r="CD116" s="7">
        <f t="shared" si="58"/>
        <v>67.333333333333329</v>
      </c>
      <c r="CE116" s="8">
        <f t="shared" si="58"/>
        <v>0.50736531986531985</v>
      </c>
      <c r="CF116">
        <v>0</v>
      </c>
      <c r="CG116">
        <v>85</v>
      </c>
      <c r="CH116">
        <v>7.5</v>
      </c>
      <c r="CI116">
        <v>0</v>
      </c>
      <c r="CJ116">
        <v>0</v>
      </c>
      <c r="CK116">
        <v>17.5</v>
      </c>
      <c r="CL116">
        <v>3.5</v>
      </c>
      <c r="CM116">
        <v>0.5</v>
      </c>
      <c r="CN116">
        <v>0.5</v>
      </c>
      <c r="CO116">
        <v>85</v>
      </c>
      <c r="CP116">
        <v>0</v>
      </c>
      <c r="CQ116" s="66">
        <f t="shared" si="59"/>
        <v>0.85499999999999998</v>
      </c>
      <c r="CR116" s="66">
        <f t="shared" si="42"/>
        <v>0.17499999999999999</v>
      </c>
      <c r="CS116" s="66">
        <f t="shared" si="43"/>
        <v>0</v>
      </c>
      <c r="CT116" s="66">
        <f t="shared" si="44"/>
        <v>1</v>
      </c>
      <c r="CU116" s="66">
        <f t="shared" si="45"/>
        <v>6</v>
      </c>
      <c r="CV116" s="66">
        <f t="shared" si="46"/>
        <v>0</v>
      </c>
      <c r="CW116" s="66">
        <f t="shared" si="47"/>
        <v>36</v>
      </c>
    </row>
    <row r="117" spans="1:101" x14ac:dyDescent="0.3">
      <c r="A117" s="1" t="s">
        <v>22</v>
      </c>
      <c r="B117" s="1" t="s">
        <v>143</v>
      </c>
      <c r="C117" t="s">
        <v>144</v>
      </c>
      <c r="D117" t="s">
        <v>144</v>
      </c>
      <c r="E117" s="9">
        <v>42927</v>
      </c>
      <c r="F117" s="1" t="s">
        <v>176</v>
      </c>
      <c r="G117">
        <v>90</v>
      </c>
      <c r="H117">
        <v>2</v>
      </c>
      <c r="I117">
        <v>3</v>
      </c>
      <c r="J117">
        <v>1</v>
      </c>
      <c r="K117">
        <v>4</v>
      </c>
      <c r="L117">
        <v>2</v>
      </c>
      <c r="M117" s="4">
        <f t="shared" si="54"/>
        <v>96.88</v>
      </c>
      <c r="N117" s="4">
        <f t="shared" si="54"/>
        <v>98.96</v>
      </c>
      <c r="O117" s="4">
        <f t="shared" si="54"/>
        <v>95.84</v>
      </c>
      <c r="P117" s="4">
        <f t="shared" si="52"/>
        <v>97.92</v>
      </c>
      <c r="Q117" s="4">
        <f t="shared" si="48"/>
        <v>97.399999999999991</v>
      </c>
      <c r="R117">
        <v>3</v>
      </c>
      <c r="S117">
        <v>9</v>
      </c>
      <c r="T117">
        <v>5</v>
      </c>
      <c r="U117">
        <v>1</v>
      </c>
      <c r="V117" t="s">
        <v>144</v>
      </c>
      <c r="W117">
        <v>6</v>
      </c>
      <c r="X117">
        <v>4</v>
      </c>
      <c r="Y117">
        <v>1</v>
      </c>
      <c r="Z117">
        <v>2</v>
      </c>
      <c r="AA117">
        <v>6</v>
      </c>
      <c r="AB117">
        <v>1</v>
      </c>
      <c r="AC117">
        <v>2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5</v>
      </c>
      <c r="AO117">
        <v>0</v>
      </c>
      <c r="AP117">
        <v>0</v>
      </c>
      <c r="AQ117">
        <v>18</v>
      </c>
      <c r="AR117">
        <v>26</v>
      </c>
      <c r="AS117">
        <v>4</v>
      </c>
      <c r="AT117">
        <v>4</v>
      </c>
      <c r="AU117">
        <v>2</v>
      </c>
      <c r="AV117">
        <v>2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0.5</v>
      </c>
      <c r="BF117">
        <v>0.75</v>
      </c>
      <c r="BG117">
        <v>1</v>
      </c>
      <c r="BH117">
        <v>0.75</v>
      </c>
      <c r="BI117">
        <f t="shared" si="33"/>
        <v>0.75</v>
      </c>
      <c r="BJ117">
        <v>50</v>
      </c>
      <c r="BK117">
        <v>-4</v>
      </c>
      <c r="BL117">
        <v>27</v>
      </c>
      <c r="BM117">
        <f t="shared" si="34"/>
        <v>54</v>
      </c>
      <c r="BN117" s="6">
        <f t="shared" si="35"/>
        <v>0.5</v>
      </c>
      <c r="BO117">
        <v>56</v>
      </c>
      <c r="BP117">
        <v>-5</v>
      </c>
      <c r="BQ117">
        <v>34</v>
      </c>
      <c r="BR117">
        <f t="shared" si="36"/>
        <v>61</v>
      </c>
      <c r="BS117" s="6">
        <f t="shared" si="37"/>
        <v>0.44262295081967212</v>
      </c>
      <c r="BT117">
        <v>80</v>
      </c>
      <c r="BU117">
        <v>2</v>
      </c>
      <c r="BV117">
        <v>47</v>
      </c>
      <c r="BW117">
        <f t="shared" si="38"/>
        <v>78</v>
      </c>
      <c r="BX117" s="6">
        <f t="shared" si="39"/>
        <v>0.39743589743589741</v>
      </c>
      <c r="BY117" t="s">
        <v>144</v>
      </c>
      <c r="BZ117" t="s">
        <v>144</v>
      </c>
      <c r="CA117" t="s">
        <v>144</v>
      </c>
      <c r="CB117" t="e">
        <f t="shared" si="40"/>
        <v>#VALUE!</v>
      </c>
      <c r="CC117" s="6" t="e">
        <f t="shared" si="41"/>
        <v>#VALUE!</v>
      </c>
      <c r="CD117" s="7">
        <f t="shared" si="58"/>
        <v>64.333333333333329</v>
      </c>
      <c r="CE117" s="8">
        <f t="shared" si="58"/>
        <v>0.44668628275185651</v>
      </c>
      <c r="CF117">
        <v>1.5</v>
      </c>
      <c r="CG117">
        <v>85</v>
      </c>
      <c r="CH117">
        <v>7.5</v>
      </c>
      <c r="CI117">
        <v>0</v>
      </c>
      <c r="CJ117">
        <v>0</v>
      </c>
      <c r="CK117">
        <v>17.5</v>
      </c>
      <c r="CL117">
        <v>3.5</v>
      </c>
      <c r="CM117">
        <v>0</v>
      </c>
      <c r="CN117">
        <v>0.5</v>
      </c>
      <c r="CO117">
        <v>17.5</v>
      </c>
      <c r="CP117">
        <v>0</v>
      </c>
      <c r="CQ117" s="66">
        <f t="shared" si="59"/>
        <v>0.18</v>
      </c>
      <c r="CR117" s="66">
        <f t="shared" si="42"/>
        <v>0.17499999999999999</v>
      </c>
      <c r="CS117" s="66">
        <f t="shared" si="43"/>
        <v>1.7341040462427744E-2</v>
      </c>
      <c r="CT117" s="66">
        <f t="shared" si="44"/>
        <v>1</v>
      </c>
      <c r="CU117" s="66">
        <f t="shared" si="45"/>
        <v>5</v>
      </c>
      <c r="CV117" s="66">
        <f t="shared" si="46"/>
        <v>6</v>
      </c>
      <c r="CW117" s="66">
        <f t="shared" si="47"/>
        <v>44</v>
      </c>
    </row>
    <row r="118" spans="1:101" x14ac:dyDescent="0.3">
      <c r="A118" s="1" t="s">
        <v>23</v>
      </c>
      <c r="B118" s="1" t="s">
        <v>139</v>
      </c>
      <c r="C118" s="39">
        <v>34.22474253</v>
      </c>
      <c r="D118" s="39">
        <v>-82.291039179999999</v>
      </c>
      <c r="E118" s="9">
        <v>42927</v>
      </c>
      <c r="F118" s="1" t="s">
        <v>176</v>
      </c>
      <c r="G118">
        <v>110</v>
      </c>
      <c r="H118">
        <v>0</v>
      </c>
      <c r="I118">
        <v>16</v>
      </c>
      <c r="J118">
        <v>5</v>
      </c>
      <c r="K118">
        <v>11</v>
      </c>
      <c r="L118">
        <v>8</v>
      </c>
      <c r="M118" s="4">
        <f t="shared" si="54"/>
        <v>83.36</v>
      </c>
      <c r="N118" s="4">
        <f t="shared" si="54"/>
        <v>94.8</v>
      </c>
      <c r="O118" s="4">
        <f t="shared" si="54"/>
        <v>88.56</v>
      </c>
      <c r="P118" s="4">
        <f t="shared" si="52"/>
        <v>91.68</v>
      </c>
      <c r="Q118" s="4">
        <f t="shared" si="48"/>
        <v>89.600000000000009</v>
      </c>
      <c r="R118">
        <v>5</v>
      </c>
      <c r="S118">
        <v>9</v>
      </c>
      <c r="T118">
        <v>6</v>
      </c>
      <c r="U118">
        <v>1</v>
      </c>
      <c r="V118">
        <v>4</v>
      </c>
      <c r="W118" t="s">
        <v>144</v>
      </c>
      <c r="X118">
        <v>5</v>
      </c>
      <c r="Y118">
        <v>1</v>
      </c>
      <c r="Z118">
        <v>6</v>
      </c>
      <c r="AA118">
        <v>6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0</v>
      </c>
      <c r="AI118">
        <v>4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3</v>
      </c>
      <c r="AP118">
        <v>0</v>
      </c>
      <c r="AQ118">
        <v>20</v>
      </c>
      <c r="AR118">
        <v>7</v>
      </c>
      <c r="AS118">
        <v>10</v>
      </c>
      <c r="AT118">
        <v>2</v>
      </c>
      <c r="AU118">
        <v>0</v>
      </c>
      <c r="AV118">
        <v>0</v>
      </c>
      <c r="AW118">
        <v>3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1.5</v>
      </c>
      <c r="BF118">
        <v>2.75</v>
      </c>
      <c r="BG118">
        <v>0.75</v>
      </c>
      <c r="BH118">
        <v>1.75</v>
      </c>
      <c r="BI118">
        <f t="shared" si="33"/>
        <v>1.6875</v>
      </c>
      <c r="BJ118">
        <v>82</v>
      </c>
      <c r="BK118">
        <v>-5</v>
      </c>
      <c r="BL118">
        <v>40</v>
      </c>
      <c r="BM118">
        <f t="shared" si="34"/>
        <v>87</v>
      </c>
      <c r="BN118" s="6">
        <f t="shared" si="35"/>
        <v>0.54022988505747127</v>
      </c>
      <c r="BO118">
        <v>80</v>
      </c>
      <c r="BP118">
        <v>-9</v>
      </c>
      <c r="BQ118">
        <v>35</v>
      </c>
      <c r="BR118">
        <f t="shared" si="36"/>
        <v>89</v>
      </c>
      <c r="BS118" s="6">
        <f t="shared" si="37"/>
        <v>0.6067415730337079</v>
      </c>
      <c r="BT118">
        <v>81</v>
      </c>
      <c r="BU118">
        <v>-2</v>
      </c>
      <c r="BV118">
        <v>45</v>
      </c>
      <c r="BW118">
        <f t="shared" si="38"/>
        <v>83</v>
      </c>
      <c r="BX118" s="6">
        <f t="shared" si="39"/>
        <v>0.45783132530120479</v>
      </c>
      <c r="BY118" t="s">
        <v>144</v>
      </c>
      <c r="BZ118" t="s">
        <v>144</v>
      </c>
      <c r="CA118" t="s">
        <v>144</v>
      </c>
      <c r="CB118" t="e">
        <f t="shared" si="40"/>
        <v>#VALUE!</v>
      </c>
      <c r="CC118" s="6" t="e">
        <f t="shared" si="41"/>
        <v>#VALUE!</v>
      </c>
      <c r="CD118" s="7">
        <f t="shared" si="58"/>
        <v>86.333333333333329</v>
      </c>
      <c r="CE118" s="8">
        <f t="shared" si="58"/>
        <v>0.53493426113079467</v>
      </c>
      <c r="CF118">
        <v>7.5</v>
      </c>
      <c r="CG118">
        <v>85</v>
      </c>
      <c r="CH118">
        <v>17.5</v>
      </c>
      <c r="CI118">
        <v>0</v>
      </c>
      <c r="CJ118">
        <v>3.5</v>
      </c>
      <c r="CK118">
        <v>0</v>
      </c>
      <c r="CL118">
        <v>7.5</v>
      </c>
      <c r="CM118">
        <v>0</v>
      </c>
      <c r="CN118">
        <v>17.5</v>
      </c>
      <c r="CO118">
        <v>17.5</v>
      </c>
      <c r="CP118">
        <v>0</v>
      </c>
      <c r="CQ118" s="66">
        <f t="shared" si="59"/>
        <v>0.35</v>
      </c>
      <c r="CR118" s="66">
        <f t="shared" si="42"/>
        <v>3.5000000000000003E-2</v>
      </c>
      <c r="CS118" s="66">
        <f t="shared" si="43"/>
        <v>8.1081081081081086E-2</v>
      </c>
      <c r="CT118" s="66">
        <f t="shared" si="44"/>
        <v>1</v>
      </c>
      <c r="CU118" s="66">
        <f t="shared" si="45"/>
        <v>4</v>
      </c>
      <c r="CV118" s="66">
        <f t="shared" si="46"/>
        <v>2</v>
      </c>
      <c r="CW118" s="66">
        <f t="shared" si="47"/>
        <v>27</v>
      </c>
    </row>
    <row r="119" spans="1:101" x14ac:dyDescent="0.3">
      <c r="A119" s="1" t="s">
        <v>23</v>
      </c>
      <c r="B119" s="1" t="s">
        <v>140</v>
      </c>
      <c r="C119" t="s">
        <v>144</v>
      </c>
      <c r="D119" t="s">
        <v>144</v>
      </c>
      <c r="E119" s="9">
        <v>42927</v>
      </c>
      <c r="F119" s="1" t="s">
        <v>176</v>
      </c>
      <c r="G119">
        <v>80</v>
      </c>
      <c r="H119">
        <v>1</v>
      </c>
      <c r="I119">
        <v>6</v>
      </c>
      <c r="J119">
        <v>16</v>
      </c>
      <c r="K119">
        <v>17</v>
      </c>
      <c r="L119">
        <v>5</v>
      </c>
      <c r="M119" s="4">
        <f t="shared" si="54"/>
        <v>93.76</v>
      </c>
      <c r="N119" s="4">
        <f t="shared" si="54"/>
        <v>83.36</v>
      </c>
      <c r="O119" s="4">
        <f t="shared" si="54"/>
        <v>82.32</v>
      </c>
      <c r="P119" s="4">
        <f t="shared" si="52"/>
        <v>94.8</v>
      </c>
      <c r="Q119" s="4">
        <f t="shared" si="48"/>
        <v>88.56</v>
      </c>
      <c r="R119">
        <v>5</v>
      </c>
      <c r="S119">
        <v>8</v>
      </c>
      <c r="T119">
        <v>8</v>
      </c>
      <c r="U119">
        <v>1</v>
      </c>
      <c r="V119">
        <v>5</v>
      </c>
      <c r="W119" t="s">
        <v>144</v>
      </c>
      <c r="X119">
        <v>6</v>
      </c>
      <c r="Y119">
        <v>2</v>
      </c>
      <c r="Z119">
        <v>7</v>
      </c>
      <c r="AA119">
        <v>5</v>
      </c>
      <c r="AB119">
        <v>1</v>
      </c>
      <c r="AC119">
        <v>9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3</v>
      </c>
      <c r="AO119">
        <v>3</v>
      </c>
      <c r="AP119">
        <v>0</v>
      </c>
      <c r="AQ119">
        <v>18</v>
      </c>
      <c r="AR119">
        <v>30</v>
      </c>
      <c r="AS119">
        <v>26</v>
      </c>
      <c r="AT119">
        <v>5</v>
      </c>
      <c r="AU119">
        <v>1</v>
      </c>
      <c r="AV119">
        <v>5</v>
      </c>
      <c r="AW119">
        <v>6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0.5</v>
      </c>
      <c r="BG119">
        <v>1.25</v>
      </c>
      <c r="BH119">
        <v>0.75</v>
      </c>
      <c r="BI119">
        <f t="shared" si="33"/>
        <v>0.875</v>
      </c>
      <c r="BJ119">
        <v>82</v>
      </c>
      <c r="BK119">
        <v>-7</v>
      </c>
      <c r="BL119">
        <v>47</v>
      </c>
      <c r="BM119">
        <f t="shared" si="34"/>
        <v>89</v>
      </c>
      <c r="BN119" s="6">
        <f t="shared" si="35"/>
        <v>0.47191011235955055</v>
      </c>
      <c r="BO119">
        <v>80</v>
      </c>
      <c r="BP119">
        <v>-5</v>
      </c>
      <c r="BQ119">
        <v>45</v>
      </c>
      <c r="BR119">
        <f t="shared" si="36"/>
        <v>85</v>
      </c>
      <c r="BS119" s="6">
        <f t="shared" si="37"/>
        <v>0.47058823529411764</v>
      </c>
      <c r="BT119">
        <v>75</v>
      </c>
      <c r="BU119">
        <v>-7</v>
      </c>
      <c r="BV119">
        <v>42</v>
      </c>
      <c r="BW119">
        <f t="shared" si="38"/>
        <v>82</v>
      </c>
      <c r="BX119" s="6">
        <f t="shared" si="39"/>
        <v>0.48780487804878048</v>
      </c>
      <c r="BY119" t="s">
        <v>144</v>
      </c>
      <c r="BZ119" t="s">
        <v>144</v>
      </c>
      <c r="CA119" t="s">
        <v>144</v>
      </c>
      <c r="CB119" t="e">
        <f t="shared" si="40"/>
        <v>#VALUE!</v>
      </c>
      <c r="CC119" s="6" t="e">
        <f t="shared" si="41"/>
        <v>#VALUE!</v>
      </c>
      <c r="CD119" s="7">
        <f t="shared" si="58"/>
        <v>85.333333333333329</v>
      </c>
      <c r="CE119" s="8">
        <f t="shared" si="58"/>
        <v>0.47676774190081622</v>
      </c>
      <c r="CF119">
        <v>7.5</v>
      </c>
      <c r="CG119">
        <v>62.5</v>
      </c>
      <c r="CH119">
        <v>62.5</v>
      </c>
      <c r="CI119">
        <v>0</v>
      </c>
      <c r="CJ119">
        <v>7.5</v>
      </c>
      <c r="CK119">
        <v>0</v>
      </c>
      <c r="CL119">
        <v>17.5</v>
      </c>
      <c r="CM119">
        <v>0.5</v>
      </c>
      <c r="CN119">
        <v>37.5</v>
      </c>
      <c r="CO119">
        <v>7.5</v>
      </c>
      <c r="CP119">
        <v>0</v>
      </c>
      <c r="CQ119" s="66">
        <f t="shared" si="59"/>
        <v>0.45</v>
      </c>
      <c r="CR119" s="66">
        <f t="shared" si="42"/>
        <v>7.4999999999999997E-2</v>
      </c>
      <c r="CS119" s="66">
        <f t="shared" si="43"/>
        <v>0.10714285714285714</v>
      </c>
      <c r="CT119" s="66">
        <f t="shared" si="44"/>
        <v>1</v>
      </c>
      <c r="CU119" s="66">
        <f t="shared" si="45"/>
        <v>6</v>
      </c>
      <c r="CV119" s="66">
        <f t="shared" si="46"/>
        <v>6</v>
      </c>
      <c r="CW119" s="66">
        <f t="shared" si="47"/>
        <v>48</v>
      </c>
    </row>
    <row r="120" spans="1:101" x14ac:dyDescent="0.3">
      <c r="A120" s="1" t="s">
        <v>23</v>
      </c>
      <c r="B120" s="1" t="s">
        <v>141</v>
      </c>
      <c r="C120" t="s">
        <v>144</v>
      </c>
      <c r="D120" t="s">
        <v>144</v>
      </c>
      <c r="E120" s="9">
        <v>42927</v>
      </c>
      <c r="F120" s="1" t="s">
        <v>176</v>
      </c>
      <c r="G120">
        <v>80</v>
      </c>
      <c r="H120">
        <v>1</v>
      </c>
      <c r="I120">
        <v>7</v>
      </c>
      <c r="J120">
        <v>21</v>
      </c>
      <c r="K120">
        <v>3</v>
      </c>
      <c r="L120">
        <v>12</v>
      </c>
      <c r="M120" s="4">
        <f t="shared" si="54"/>
        <v>92.72</v>
      </c>
      <c r="N120" s="4">
        <f t="shared" si="54"/>
        <v>78.16</v>
      </c>
      <c r="O120" s="4">
        <f t="shared" si="54"/>
        <v>96.88</v>
      </c>
      <c r="P120" s="4">
        <f t="shared" si="52"/>
        <v>87.52</v>
      </c>
      <c r="Q120" s="4">
        <f t="shared" si="48"/>
        <v>88.82</v>
      </c>
      <c r="R120">
        <v>5</v>
      </c>
      <c r="S120">
        <v>8</v>
      </c>
      <c r="T120">
        <v>1</v>
      </c>
      <c r="U120">
        <v>1</v>
      </c>
      <c r="V120">
        <v>7</v>
      </c>
      <c r="W120" t="s">
        <v>144</v>
      </c>
      <c r="X120">
        <v>3</v>
      </c>
      <c r="Y120">
        <v>1</v>
      </c>
      <c r="Z120">
        <v>7</v>
      </c>
      <c r="AA120">
        <v>7</v>
      </c>
      <c r="AB120">
        <v>2</v>
      </c>
      <c r="AC120">
        <v>3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4</v>
      </c>
      <c r="AP120">
        <v>1</v>
      </c>
      <c r="AQ120">
        <v>11</v>
      </c>
      <c r="AR120">
        <v>3</v>
      </c>
      <c r="AS120">
        <v>0</v>
      </c>
      <c r="AT120">
        <v>0</v>
      </c>
      <c r="AU120">
        <v>0</v>
      </c>
      <c r="AV120">
        <v>0</v>
      </c>
      <c r="AW120">
        <v>2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0.25</v>
      </c>
      <c r="BF120">
        <v>0.25</v>
      </c>
      <c r="BG120">
        <v>1</v>
      </c>
      <c r="BH120">
        <v>1</v>
      </c>
      <c r="BI120">
        <f t="shared" si="33"/>
        <v>0.625</v>
      </c>
      <c r="BJ120">
        <v>64</v>
      </c>
      <c r="BK120">
        <v>-7</v>
      </c>
      <c r="BL120">
        <v>41</v>
      </c>
      <c r="BM120">
        <f t="shared" si="34"/>
        <v>71</v>
      </c>
      <c r="BN120" s="6">
        <f t="shared" si="35"/>
        <v>0.42253521126760563</v>
      </c>
      <c r="BO120">
        <v>78</v>
      </c>
      <c r="BP120">
        <v>-5</v>
      </c>
      <c r="BQ120">
        <v>47</v>
      </c>
      <c r="BR120">
        <f t="shared" si="36"/>
        <v>83</v>
      </c>
      <c r="BS120" s="6">
        <f t="shared" si="37"/>
        <v>0.43373493975903615</v>
      </c>
      <c r="BT120">
        <v>62</v>
      </c>
      <c r="BU120">
        <v>-5</v>
      </c>
      <c r="BV120">
        <v>32</v>
      </c>
      <c r="BW120">
        <f t="shared" si="38"/>
        <v>67</v>
      </c>
      <c r="BX120" s="6">
        <f t="shared" si="39"/>
        <v>0.52238805970149249</v>
      </c>
      <c r="BY120" t="s">
        <v>144</v>
      </c>
      <c r="BZ120" t="s">
        <v>144</v>
      </c>
      <c r="CA120" t="s">
        <v>144</v>
      </c>
      <c r="CB120" t="e">
        <f t="shared" si="40"/>
        <v>#VALUE!</v>
      </c>
      <c r="CC120" s="6" t="e">
        <f t="shared" si="41"/>
        <v>#VALUE!</v>
      </c>
      <c r="CD120" s="7">
        <f t="shared" si="58"/>
        <v>73.666666666666671</v>
      </c>
      <c r="CE120" s="8">
        <f t="shared" si="58"/>
        <v>0.45955273690937809</v>
      </c>
      <c r="CF120">
        <v>7.5</v>
      </c>
      <c r="CG120">
        <v>62.5</v>
      </c>
      <c r="CH120">
        <v>0</v>
      </c>
      <c r="CI120">
        <v>0</v>
      </c>
      <c r="CJ120">
        <v>37.5</v>
      </c>
      <c r="CK120">
        <v>0</v>
      </c>
      <c r="CL120">
        <v>1.5</v>
      </c>
      <c r="CM120">
        <v>0</v>
      </c>
      <c r="CN120">
        <v>37.5</v>
      </c>
      <c r="CO120">
        <v>37.5</v>
      </c>
      <c r="CP120">
        <v>0.5</v>
      </c>
      <c r="CQ120" s="66">
        <f t="shared" si="59"/>
        <v>0.75</v>
      </c>
      <c r="CR120" s="66">
        <f t="shared" si="42"/>
        <v>0.375</v>
      </c>
      <c r="CS120" s="66">
        <f t="shared" si="43"/>
        <v>0.10714285714285714</v>
      </c>
      <c r="CT120" s="66">
        <v>0</v>
      </c>
      <c r="CU120" s="66">
        <f t="shared" si="45"/>
        <v>6</v>
      </c>
      <c r="CV120" s="66">
        <f t="shared" si="46"/>
        <v>0</v>
      </c>
      <c r="CW120" s="66">
        <f t="shared" si="47"/>
        <v>14</v>
      </c>
    </row>
    <row r="121" spans="1:101" x14ac:dyDescent="0.3">
      <c r="A121" s="1" t="s">
        <v>23</v>
      </c>
      <c r="B121" s="1" t="s">
        <v>142</v>
      </c>
      <c r="C121" t="s">
        <v>144</v>
      </c>
      <c r="D121" t="s">
        <v>144</v>
      </c>
      <c r="E121" s="9">
        <v>42927</v>
      </c>
      <c r="F121" s="1" t="s">
        <v>176</v>
      </c>
      <c r="G121">
        <v>105</v>
      </c>
      <c r="H121">
        <v>1</v>
      </c>
      <c r="I121">
        <v>5</v>
      </c>
      <c r="J121">
        <v>8</v>
      </c>
      <c r="K121">
        <v>10</v>
      </c>
      <c r="L121">
        <v>14</v>
      </c>
      <c r="M121" s="4">
        <f t="shared" si="54"/>
        <v>94.8</v>
      </c>
      <c r="N121" s="4">
        <f t="shared" si="54"/>
        <v>91.68</v>
      </c>
      <c r="O121" s="4">
        <f t="shared" si="54"/>
        <v>89.6</v>
      </c>
      <c r="P121" s="4">
        <f t="shared" si="52"/>
        <v>85.44</v>
      </c>
      <c r="Q121" s="4">
        <f t="shared" si="48"/>
        <v>90.38000000000001</v>
      </c>
      <c r="R121">
        <v>4</v>
      </c>
      <c r="S121">
        <v>9</v>
      </c>
      <c r="T121">
        <v>5</v>
      </c>
      <c r="U121">
        <v>1</v>
      </c>
      <c r="V121" t="s">
        <v>144</v>
      </c>
      <c r="W121" t="s">
        <v>144</v>
      </c>
      <c r="X121">
        <v>5</v>
      </c>
      <c r="Y121">
        <v>2</v>
      </c>
      <c r="Z121">
        <v>6</v>
      </c>
      <c r="AA121">
        <v>9</v>
      </c>
      <c r="AB121">
        <v>1</v>
      </c>
      <c r="AC121">
        <v>5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2</v>
      </c>
      <c r="AP121">
        <v>0</v>
      </c>
      <c r="AQ121">
        <v>38</v>
      </c>
      <c r="AR121">
        <v>19</v>
      </c>
      <c r="AS121">
        <v>15</v>
      </c>
      <c r="AT121">
        <v>1</v>
      </c>
      <c r="AU121">
        <v>0</v>
      </c>
      <c r="AV121">
        <v>1</v>
      </c>
      <c r="AW121">
        <v>3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2.5</v>
      </c>
      <c r="BF121">
        <v>0.5</v>
      </c>
      <c r="BG121">
        <v>0.75</v>
      </c>
      <c r="BH121">
        <v>0.25</v>
      </c>
      <c r="BI121">
        <f t="shared" si="33"/>
        <v>1</v>
      </c>
      <c r="BJ121">
        <v>65</v>
      </c>
      <c r="BK121">
        <v>-4</v>
      </c>
      <c r="BL121">
        <v>35</v>
      </c>
      <c r="BM121">
        <f t="shared" si="34"/>
        <v>69</v>
      </c>
      <c r="BN121" s="6">
        <f t="shared" si="35"/>
        <v>0.49275362318840582</v>
      </c>
      <c r="BO121">
        <v>72</v>
      </c>
      <c r="BP121">
        <v>-5</v>
      </c>
      <c r="BQ121">
        <v>39</v>
      </c>
      <c r="BR121">
        <f t="shared" si="36"/>
        <v>77</v>
      </c>
      <c r="BS121" s="6">
        <f t="shared" si="37"/>
        <v>0.4935064935064935</v>
      </c>
      <c r="BT121">
        <v>72</v>
      </c>
      <c r="BU121">
        <v>0</v>
      </c>
      <c r="BV121">
        <v>39</v>
      </c>
      <c r="BW121">
        <f t="shared" si="38"/>
        <v>72</v>
      </c>
      <c r="BX121" s="6">
        <f t="shared" si="39"/>
        <v>0.45833333333333331</v>
      </c>
      <c r="BY121" t="s">
        <v>144</v>
      </c>
      <c r="BZ121" t="s">
        <v>144</v>
      </c>
      <c r="CA121" t="s">
        <v>144</v>
      </c>
      <c r="CB121" t="e">
        <f t="shared" si="40"/>
        <v>#VALUE!</v>
      </c>
      <c r="CC121" s="6" t="e">
        <f t="shared" si="41"/>
        <v>#VALUE!</v>
      </c>
      <c r="CD121" s="7">
        <f t="shared" si="58"/>
        <v>72.666666666666671</v>
      </c>
      <c r="CE121" s="8">
        <f t="shared" si="58"/>
        <v>0.48153115000941088</v>
      </c>
      <c r="CF121">
        <v>3.5</v>
      </c>
      <c r="CG121">
        <v>85</v>
      </c>
      <c r="CH121">
        <v>7.5</v>
      </c>
      <c r="CI121">
        <v>0</v>
      </c>
      <c r="CJ121">
        <v>0</v>
      </c>
      <c r="CK121">
        <v>0</v>
      </c>
      <c r="CL121">
        <v>7.5</v>
      </c>
      <c r="CM121">
        <v>0.5</v>
      </c>
      <c r="CN121">
        <v>17.5</v>
      </c>
      <c r="CO121">
        <v>85</v>
      </c>
      <c r="CP121">
        <v>0</v>
      </c>
      <c r="CQ121" s="66">
        <f t="shared" si="59"/>
        <v>1.0249999999999999</v>
      </c>
      <c r="CR121" s="66">
        <f t="shared" si="42"/>
        <v>0</v>
      </c>
      <c r="CS121" s="66">
        <f t="shared" si="43"/>
        <v>3.954802259887006E-2</v>
      </c>
      <c r="CT121" s="66">
        <f t="shared" si="44"/>
        <v>1</v>
      </c>
      <c r="CU121" s="66">
        <f t="shared" si="45"/>
        <v>4</v>
      </c>
      <c r="CV121" s="66">
        <f t="shared" si="46"/>
        <v>1</v>
      </c>
      <c r="CW121" s="66">
        <f t="shared" si="47"/>
        <v>57</v>
      </c>
    </row>
    <row r="122" spans="1:101" x14ac:dyDescent="0.3">
      <c r="A122" s="1" t="s">
        <v>23</v>
      </c>
      <c r="B122" s="1" t="s">
        <v>143</v>
      </c>
      <c r="C122" t="s">
        <v>144</v>
      </c>
      <c r="D122" t="s">
        <v>144</v>
      </c>
      <c r="E122" s="9">
        <v>42927</v>
      </c>
      <c r="F122" s="1" t="s">
        <v>176</v>
      </c>
      <c r="G122">
        <v>80</v>
      </c>
      <c r="H122">
        <v>0</v>
      </c>
      <c r="I122">
        <v>8</v>
      </c>
      <c r="J122">
        <v>10</v>
      </c>
      <c r="K122">
        <v>12</v>
      </c>
      <c r="L122">
        <v>11</v>
      </c>
      <c r="M122" s="4">
        <f t="shared" si="54"/>
        <v>91.68</v>
      </c>
      <c r="N122" s="4">
        <f t="shared" si="54"/>
        <v>89.6</v>
      </c>
      <c r="O122" s="4">
        <f t="shared" si="54"/>
        <v>87.52</v>
      </c>
      <c r="P122" s="4">
        <f t="shared" si="52"/>
        <v>88.56</v>
      </c>
      <c r="Q122" s="4">
        <f t="shared" si="48"/>
        <v>89.34</v>
      </c>
      <c r="R122">
        <v>2</v>
      </c>
      <c r="S122">
        <v>8</v>
      </c>
      <c r="T122">
        <v>1</v>
      </c>
      <c r="U122">
        <v>1</v>
      </c>
      <c r="V122">
        <v>9</v>
      </c>
      <c r="W122">
        <v>7</v>
      </c>
      <c r="X122">
        <v>3</v>
      </c>
      <c r="Y122">
        <v>1</v>
      </c>
      <c r="Z122">
        <v>6</v>
      </c>
      <c r="AA122">
        <v>9</v>
      </c>
      <c r="AB122">
        <v>1</v>
      </c>
      <c r="AC122" t="s">
        <v>144</v>
      </c>
      <c r="AD122" t="s">
        <v>144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3</v>
      </c>
      <c r="AP122">
        <v>0</v>
      </c>
      <c r="AQ122" t="s">
        <v>144</v>
      </c>
      <c r="AR122" t="s">
        <v>144</v>
      </c>
      <c r="AS122">
        <v>6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2</v>
      </c>
      <c r="BF122">
        <v>1</v>
      </c>
      <c r="BG122">
        <v>0.75</v>
      </c>
      <c r="BH122">
        <v>1.25</v>
      </c>
      <c r="BI122">
        <f t="shared" si="33"/>
        <v>1.25</v>
      </c>
      <c r="BJ122">
        <v>67</v>
      </c>
      <c r="BK122">
        <v>2</v>
      </c>
      <c r="BL122">
        <v>44</v>
      </c>
      <c r="BM122">
        <f t="shared" si="34"/>
        <v>65</v>
      </c>
      <c r="BN122" s="6">
        <f t="shared" si="35"/>
        <v>0.32307692307692309</v>
      </c>
      <c r="BO122">
        <v>67</v>
      </c>
      <c r="BP122">
        <v>-2</v>
      </c>
      <c r="BQ122">
        <v>53</v>
      </c>
      <c r="BR122">
        <f t="shared" si="36"/>
        <v>69</v>
      </c>
      <c r="BS122" s="6">
        <f t="shared" si="37"/>
        <v>0.2318840579710145</v>
      </c>
      <c r="BT122">
        <v>80</v>
      </c>
      <c r="BU122">
        <v>3</v>
      </c>
      <c r="BV122">
        <v>58</v>
      </c>
      <c r="BW122">
        <f t="shared" si="38"/>
        <v>77</v>
      </c>
      <c r="BX122" s="6">
        <f t="shared" si="39"/>
        <v>0.24675324675324675</v>
      </c>
      <c r="BY122" t="s">
        <v>144</v>
      </c>
      <c r="BZ122" t="s">
        <v>144</v>
      </c>
      <c r="CA122" t="s">
        <v>144</v>
      </c>
      <c r="CB122" t="e">
        <f t="shared" si="40"/>
        <v>#VALUE!</v>
      </c>
      <c r="CC122" s="6" t="e">
        <f t="shared" si="41"/>
        <v>#VALUE!</v>
      </c>
      <c r="CD122" s="7">
        <f t="shared" si="58"/>
        <v>70.333333333333329</v>
      </c>
      <c r="CE122" s="8">
        <f t="shared" si="58"/>
        <v>0.26723807593372811</v>
      </c>
      <c r="CF122">
        <v>0.5</v>
      </c>
      <c r="CG122">
        <v>62.5</v>
      </c>
      <c r="CH122">
        <v>0</v>
      </c>
      <c r="CI122">
        <v>0</v>
      </c>
      <c r="CJ122">
        <v>85</v>
      </c>
      <c r="CK122">
        <v>37.5</v>
      </c>
      <c r="CL122">
        <v>1.5</v>
      </c>
      <c r="CM122">
        <v>0</v>
      </c>
      <c r="CN122">
        <v>17.5</v>
      </c>
      <c r="CO122">
        <v>85</v>
      </c>
      <c r="CP122">
        <v>0</v>
      </c>
      <c r="CQ122" s="66">
        <f t="shared" si="59"/>
        <v>1.0249999999999999</v>
      </c>
      <c r="CR122" s="66">
        <f t="shared" si="42"/>
        <v>1.2250000000000001</v>
      </c>
      <c r="CS122" s="66">
        <f t="shared" si="43"/>
        <v>7.9365079365079361E-3</v>
      </c>
      <c r="CT122" s="66">
        <v>0</v>
      </c>
      <c r="CU122" s="66">
        <f t="shared" si="45"/>
        <v>3</v>
      </c>
      <c r="CV122" s="66">
        <f t="shared" si="46"/>
        <v>0</v>
      </c>
    </row>
    <row r="123" spans="1:101" x14ac:dyDescent="0.3">
      <c r="A123" s="1" t="s">
        <v>24</v>
      </c>
      <c r="B123" s="1" t="s">
        <v>139</v>
      </c>
      <c r="C123" s="40">
        <v>34.227193059999998</v>
      </c>
      <c r="D123" s="40">
        <v>-82.298867540000003</v>
      </c>
      <c r="E123" s="9">
        <v>42927</v>
      </c>
      <c r="F123" s="1" t="s">
        <v>176</v>
      </c>
      <c r="G123">
        <v>80</v>
      </c>
      <c r="H123">
        <v>2</v>
      </c>
      <c r="I123">
        <v>2</v>
      </c>
      <c r="J123">
        <v>9</v>
      </c>
      <c r="K123">
        <v>5</v>
      </c>
      <c r="L123">
        <v>2</v>
      </c>
      <c r="M123" s="4">
        <f t="shared" si="54"/>
        <v>97.92</v>
      </c>
      <c r="N123" s="4">
        <f t="shared" si="54"/>
        <v>90.64</v>
      </c>
      <c r="O123" s="4">
        <f t="shared" si="54"/>
        <v>94.8</v>
      </c>
      <c r="P123" s="4">
        <f t="shared" si="52"/>
        <v>97.92</v>
      </c>
      <c r="Q123" s="4">
        <f t="shared" si="48"/>
        <v>95.320000000000007</v>
      </c>
      <c r="R123">
        <v>7</v>
      </c>
      <c r="S123">
        <v>9</v>
      </c>
      <c r="T123">
        <v>6</v>
      </c>
      <c r="U123">
        <v>1</v>
      </c>
      <c r="V123" t="s">
        <v>144</v>
      </c>
      <c r="W123" t="s">
        <v>144</v>
      </c>
      <c r="X123">
        <v>3</v>
      </c>
      <c r="Y123">
        <v>1</v>
      </c>
      <c r="Z123">
        <v>7</v>
      </c>
      <c r="AA123">
        <v>8</v>
      </c>
      <c r="AB123">
        <v>6</v>
      </c>
      <c r="AC123">
        <v>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2</v>
      </c>
      <c r="AQ123">
        <v>17</v>
      </c>
      <c r="AR123">
        <v>12</v>
      </c>
      <c r="AS123">
        <v>3</v>
      </c>
      <c r="AT123">
        <v>6</v>
      </c>
      <c r="AU123">
        <v>6</v>
      </c>
      <c r="AV123">
        <v>0</v>
      </c>
      <c r="AW123">
        <v>1</v>
      </c>
      <c r="AX123">
        <v>2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1.25</v>
      </c>
      <c r="BF123">
        <v>1</v>
      </c>
      <c r="BG123">
        <v>2.25</v>
      </c>
      <c r="BH123">
        <v>0.75</v>
      </c>
      <c r="BI123">
        <f t="shared" si="33"/>
        <v>1.3125</v>
      </c>
      <c r="BJ123">
        <v>81</v>
      </c>
      <c r="BK123">
        <v>-5</v>
      </c>
      <c r="BL123">
        <v>55</v>
      </c>
      <c r="BM123">
        <f t="shared" si="34"/>
        <v>86</v>
      </c>
      <c r="BN123" s="6">
        <f t="shared" si="35"/>
        <v>0.36046511627906974</v>
      </c>
      <c r="BO123">
        <v>86</v>
      </c>
      <c r="BP123">
        <v>6</v>
      </c>
      <c r="BQ123">
        <v>55</v>
      </c>
      <c r="BR123">
        <f t="shared" si="36"/>
        <v>80</v>
      </c>
      <c r="BS123" s="6">
        <f t="shared" si="37"/>
        <v>0.3125</v>
      </c>
      <c r="BT123">
        <v>68</v>
      </c>
      <c r="BU123">
        <v>-3</v>
      </c>
      <c r="BV123">
        <v>38</v>
      </c>
      <c r="BW123">
        <f t="shared" si="38"/>
        <v>71</v>
      </c>
      <c r="BX123" s="6">
        <f t="shared" si="39"/>
        <v>0.46478873239436619</v>
      </c>
      <c r="BY123" t="s">
        <v>144</v>
      </c>
      <c r="BZ123" t="s">
        <v>144</v>
      </c>
      <c r="CA123" t="s">
        <v>144</v>
      </c>
      <c r="CB123" t="e">
        <f t="shared" si="40"/>
        <v>#VALUE!</v>
      </c>
      <c r="CC123" s="6" t="e">
        <f t="shared" si="41"/>
        <v>#VALUE!</v>
      </c>
      <c r="CD123" s="7">
        <f t="shared" si="58"/>
        <v>79</v>
      </c>
      <c r="CE123" s="8">
        <f t="shared" si="58"/>
        <v>0.37925128289114535</v>
      </c>
      <c r="CF123">
        <v>37.5</v>
      </c>
      <c r="CG123">
        <v>85</v>
      </c>
      <c r="CH123">
        <v>17.5</v>
      </c>
      <c r="CI123">
        <v>0</v>
      </c>
      <c r="CJ123">
        <v>0</v>
      </c>
      <c r="CK123">
        <v>0</v>
      </c>
      <c r="CL123">
        <v>1.5</v>
      </c>
      <c r="CM123">
        <v>0</v>
      </c>
      <c r="CN123">
        <v>37.5</v>
      </c>
      <c r="CO123">
        <v>62.5</v>
      </c>
      <c r="CP123">
        <v>17.5</v>
      </c>
      <c r="CQ123" s="66">
        <f t="shared" si="59"/>
        <v>1</v>
      </c>
      <c r="CR123" s="66">
        <f t="shared" si="42"/>
        <v>0</v>
      </c>
      <c r="CS123" s="66">
        <f t="shared" si="43"/>
        <v>0.30612244897959184</v>
      </c>
      <c r="CT123" s="66">
        <f t="shared" si="44"/>
        <v>1</v>
      </c>
      <c r="CU123" s="66">
        <f t="shared" si="45"/>
        <v>3</v>
      </c>
      <c r="CV123" s="66">
        <f t="shared" si="46"/>
        <v>12</v>
      </c>
      <c r="CW123" s="66">
        <f t="shared" si="47"/>
        <v>29</v>
      </c>
    </row>
    <row r="124" spans="1:101" x14ac:dyDescent="0.3">
      <c r="A124" s="1" t="s">
        <v>24</v>
      </c>
      <c r="B124" s="1" t="s">
        <v>140</v>
      </c>
      <c r="C124" t="s">
        <v>144</v>
      </c>
      <c r="D124" t="s">
        <v>144</v>
      </c>
      <c r="E124" s="9">
        <v>42927</v>
      </c>
      <c r="F124" s="1" t="s">
        <v>176</v>
      </c>
      <c r="G124">
        <v>100</v>
      </c>
      <c r="H124">
        <v>0</v>
      </c>
      <c r="I124">
        <v>0</v>
      </c>
      <c r="J124">
        <v>3</v>
      </c>
      <c r="K124">
        <v>2</v>
      </c>
      <c r="L124">
        <v>0</v>
      </c>
      <c r="M124" s="4">
        <f t="shared" si="54"/>
        <v>100</v>
      </c>
      <c r="N124" s="4">
        <f t="shared" si="54"/>
        <v>96.88</v>
      </c>
      <c r="O124" s="4">
        <f t="shared" si="54"/>
        <v>97.92</v>
      </c>
      <c r="P124" s="4">
        <f t="shared" si="52"/>
        <v>100</v>
      </c>
      <c r="Q124" s="4">
        <f t="shared" si="48"/>
        <v>98.7</v>
      </c>
      <c r="R124">
        <v>7</v>
      </c>
      <c r="S124">
        <v>8</v>
      </c>
      <c r="T124">
        <v>8</v>
      </c>
      <c r="U124">
        <v>1</v>
      </c>
      <c r="V124" t="s">
        <v>144</v>
      </c>
      <c r="W124" t="s">
        <v>144</v>
      </c>
      <c r="X124">
        <v>7</v>
      </c>
      <c r="Y124">
        <v>1</v>
      </c>
      <c r="Z124">
        <v>7</v>
      </c>
      <c r="AA124">
        <v>6</v>
      </c>
      <c r="AB124">
        <v>6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3</v>
      </c>
      <c r="AO124">
        <v>1</v>
      </c>
      <c r="AP124">
        <v>0</v>
      </c>
      <c r="AQ124">
        <v>32</v>
      </c>
      <c r="AR124">
        <v>26</v>
      </c>
      <c r="AS124">
        <v>40</v>
      </c>
      <c r="AT124">
        <v>15</v>
      </c>
      <c r="AU124">
        <v>13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1.75</v>
      </c>
      <c r="BF124">
        <v>1.75</v>
      </c>
      <c r="BG124">
        <v>2</v>
      </c>
      <c r="BH124">
        <v>2.25</v>
      </c>
      <c r="BI124">
        <f>AVERAGE(BE124:BH124)</f>
        <v>1.9375</v>
      </c>
      <c r="BJ124">
        <v>79</v>
      </c>
      <c r="BK124">
        <v>0</v>
      </c>
      <c r="BL124">
        <v>50</v>
      </c>
      <c r="BM124">
        <f t="shared" si="34"/>
        <v>79</v>
      </c>
      <c r="BN124" s="6">
        <f t="shared" si="35"/>
        <v>0.36708860759493672</v>
      </c>
      <c r="BO124">
        <v>74</v>
      </c>
      <c r="BP124">
        <v>-6</v>
      </c>
      <c r="BQ124">
        <v>44</v>
      </c>
      <c r="BR124">
        <f t="shared" si="36"/>
        <v>80</v>
      </c>
      <c r="BS124" s="6">
        <f t="shared" si="37"/>
        <v>0.45</v>
      </c>
      <c r="BT124">
        <v>80</v>
      </c>
      <c r="BU124">
        <v>-1</v>
      </c>
      <c r="BV124">
        <v>47</v>
      </c>
      <c r="BW124">
        <f t="shared" si="38"/>
        <v>81</v>
      </c>
      <c r="BX124" s="6">
        <f t="shared" si="39"/>
        <v>0.41975308641975306</v>
      </c>
      <c r="BY124" t="s">
        <v>144</v>
      </c>
      <c r="BZ124" t="s">
        <v>144</v>
      </c>
      <c r="CA124" t="s">
        <v>144</v>
      </c>
      <c r="CB124" t="e">
        <f t="shared" si="40"/>
        <v>#VALUE!</v>
      </c>
      <c r="CC124" s="6" t="e">
        <f t="shared" si="41"/>
        <v>#VALUE!</v>
      </c>
      <c r="CD124" s="7">
        <f t="shared" si="58"/>
        <v>80</v>
      </c>
      <c r="CE124" s="8">
        <f t="shared" si="58"/>
        <v>0.41228056467156327</v>
      </c>
      <c r="CF124">
        <v>37.5</v>
      </c>
      <c r="CG124">
        <v>62.5</v>
      </c>
      <c r="CH124">
        <v>62.5</v>
      </c>
      <c r="CI124">
        <v>0</v>
      </c>
      <c r="CJ124">
        <v>0</v>
      </c>
      <c r="CK124">
        <v>0</v>
      </c>
      <c r="CL124">
        <v>37.5</v>
      </c>
      <c r="CM124">
        <v>0</v>
      </c>
      <c r="CN124">
        <v>37.5</v>
      </c>
      <c r="CO124">
        <v>17.5</v>
      </c>
      <c r="CP124">
        <v>17.5</v>
      </c>
      <c r="CQ124" s="66">
        <f t="shared" si="59"/>
        <v>0.55000000000000004</v>
      </c>
      <c r="CR124" s="66">
        <f t="shared" si="42"/>
        <v>0</v>
      </c>
      <c r="CS124" s="66">
        <f t="shared" si="43"/>
        <v>0.375</v>
      </c>
      <c r="CT124" s="66">
        <f t="shared" si="44"/>
        <v>1</v>
      </c>
      <c r="CU124" s="66">
        <f t="shared" si="45"/>
        <v>4</v>
      </c>
      <c r="CV124" s="66">
        <f t="shared" si="46"/>
        <v>28</v>
      </c>
      <c r="CW124" s="66">
        <f t="shared" si="47"/>
        <v>58</v>
      </c>
    </row>
    <row r="125" spans="1:101" x14ac:dyDescent="0.3">
      <c r="A125" s="1" t="s">
        <v>24</v>
      </c>
      <c r="B125" s="1" t="s">
        <v>141</v>
      </c>
      <c r="C125" t="s">
        <v>144</v>
      </c>
      <c r="D125" t="s">
        <v>144</v>
      </c>
      <c r="E125" s="9">
        <v>42927</v>
      </c>
      <c r="F125" s="1" t="s">
        <v>176</v>
      </c>
      <c r="G125">
        <v>45</v>
      </c>
      <c r="H125">
        <v>2</v>
      </c>
      <c r="I125">
        <v>11</v>
      </c>
      <c r="J125">
        <v>4</v>
      </c>
      <c r="K125">
        <v>7</v>
      </c>
      <c r="L125">
        <v>10</v>
      </c>
      <c r="M125" s="4">
        <f t="shared" si="54"/>
        <v>88.56</v>
      </c>
      <c r="N125" s="4">
        <f t="shared" si="54"/>
        <v>95.84</v>
      </c>
      <c r="O125" s="4">
        <f t="shared" si="54"/>
        <v>92.72</v>
      </c>
      <c r="P125" s="4">
        <f t="shared" si="52"/>
        <v>89.6</v>
      </c>
      <c r="Q125" s="4">
        <f t="shared" si="48"/>
        <v>91.68</v>
      </c>
      <c r="R125">
        <v>5</v>
      </c>
      <c r="S125">
        <v>8</v>
      </c>
      <c r="T125">
        <v>8</v>
      </c>
      <c r="U125">
        <v>1</v>
      </c>
      <c r="V125" t="s">
        <v>144</v>
      </c>
      <c r="W125" t="s">
        <v>144</v>
      </c>
      <c r="X125">
        <v>7</v>
      </c>
      <c r="Y125">
        <v>1</v>
      </c>
      <c r="Z125">
        <v>7</v>
      </c>
      <c r="AA125">
        <v>8</v>
      </c>
      <c r="AB125">
        <v>5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3</v>
      </c>
      <c r="AP125">
        <v>0</v>
      </c>
      <c r="AQ125">
        <v>47</v>
      </c>
      <c r="AR125">
        <v>31</v>
      </c>
      <c r="AS125">
        <v>29</v>
      </c>
      <c r="AT125">
        <v>6</v>
      </c>
      <c r="AU125">
        <v>8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1.5</v>
      </c>
      <c r="BF125">
        <v>1.75</v>
      </c>
      <c r="BG125">
        <v>1.5</v>
      </c>
      <c r="BH125">
        <v>2</v>
      </c>
      <c r="BI125">
        <f>AVERAGE(BE125:BH125)</f>
        <v>1.6875</v>
      </c>
      <c r="BJ125">
        <v>76</v>
      </c>
      <c r="BK125">
        <v>8</v>
      </c>
      <c r="BL125">
        <v>50</v>
      </c>
      <c r="BM125">
        <f t="shared" si="34"/>
        <v>68</v>
      </c>
      <c r="BN125" s="6">
        <f t="shared" si="35"/>
        <v>0.26470588235294118</v>
      </c>
      <c r="BO125">
        <v>75</v>
      </c>
      <c r="BP125">
        <v>-1</v>
      </c>
      <c r="BQ125">
        <v>42</v>
      </c>
      <c r="BR125">
        <f t="shared" si="36"/>
        <v>76</v>
      </c>
      <c r="BS125" s="6">
        <f t="shared" si="37"/>
        <v>0.44736842105263158</v>
      </c>
      <c r="BT125">
        <v>76</v>
      </c>
      <c r="BU125">
        <v>-3</v>
      </c>
      <c r="BV125">
        <v>36</v>
      </c>
      <c r="BW125">
        <f t="shared" si="38"/>
        <v>79</v>
      </c>
      <c r="BX125" s="6">
        <f t="shared" si="39"/>
        <v>0.54430379746835444</v>
      </c>
      <c r="BY125" t="s">
        <v>144</v>
      </c>
      <c r="BZ125" t="s">
        <v>144</v>
      </c>
      <c r="CA125" t="s">
        <v>144</v>
      </c>
      <c r="CB125" t="e">
        <f t="shared" si="40"/>
        <v>#VALUE!</v>
      </c>
      <c r="CC125" s="6" t="e">
        <f t="shared" si="41"/>
        <v>#VALUE!</v>
      </c>
      <c r="CD125" s="7">
        <f t="shared" ref="CD125:CE127" si="60">AVERAGE(BM125,BR125,BW125)</f>
        <v>74.333333333333329</v>
      </c>
      <c r="CE125" s="8">
        <f t="shared" si="60"/>
        <v>0.41879270029130905</v>
      </c>
      <c r="CF125">
        <v>7.5</v>
      </c>
      <c r="CG125">
        <v>62.5</v>
      </c>
      <c r="CH125">
        <v>62.5</v>
      </c>
      <c r="CI125">
        <v>0</v>
      </c>
      <c r="CJ125">
        <v>0</v>
      </c>
      <c r="CK125">
        <v>0</v>
      </c>
      <c r="CL125">
        <v>37.5</v>
      </c>
      <c r="CM125">
        <v>0</v>
      </c>
      <c r="CN125">
        <v>37.5</v>
      </c>
      <c r="CO125">
        <v>62.5</v>
      </c>
      <c r="CP125">
        <v>7.5</v>
      </c>
      <c r="CQ125" s="66">
        <f t="shared" si="59"/>
        <v>1</v>
      </c>
      <c r="CR125" s="66">
        <f t="shared" si="42"/>
        <v>0</v>
      </c>
      <c r="CS125" s="66">
        <f t="shared" si="43"/>
        <v>0.10714285714285714</v>
      </c>
      <c r="CT125" s="66">
        <f t="shared" si="44"/>
        <v>1</v>
      </c>
      <c r="CU125" s="66">
        <f t="shared" si="45"/>
        <v>3</v>
      </c>
      <c r="CV125" s="66">
        <f t="shared" si="46"/>
        <v>14</v>
      </c>
      <c r="CW125" s="66">
        <f t="shared" si="47"/>
        <v>78</v>
      </c>
    </row>
    <row r="126" spans="1:101" x14ac:dyDescent="0.3">
      <c r="A126" s="1" t="s">
        <v>24</v>
      </c>
      <c r="B126" s="1" t="s">
        <v>142</v>
      </c>
      <c r="C126" t="s">
        <v>144</v>
      </c>
      <c r="D126" t="s">
        <v>144</v>
      </c>
      <c r="E126" s="9">
        <v>42927</v>
      </c>
      <c r="F126" s="1" t="s">
        <v>176</v>
      </c>
      <c r="G126">
        <v>80</v>
      </c>
      <c r="H126">
        <v>1</v>
      </c>
      <c r="I126">
        <v>1</v>
      </c>
      <c r="J126">
        <v>9</v>
      </c>
      <c r="K126">
        <v>4</v>
      </c>
      <c r="L126">
        <v>7</v>
      </c>
      <c r="M126" s="4">
        <f t="shared" si="54"/>
        <v>98.96</v>
      </c>
      <c r="N126" s="4">
        <f t="shared" si="54"/>
        <v>90.64</v>
      </c>
      <c r="O126" s="4">
        <f t="shared" si="54"/>
        <v>95.84</v>
      </c>
      <c r="P126" s="4">
        <f t="shared" si="52"/>
        <v>92.72</v>
      </c>
      <c r="Q126" s="4">
        <f t="shared" si="48"/>
        <v>94.539999999999992</v>
      </c>
      <c r="R126">
        <v>3</v>
      </c>
      <c r="S126">
        <v>9</v>
      </c>
      <c r="T126">
        <v>6</v>
      </c>
      <c r="U126">
        <v>1</v>
      </c>
      <c r="V126" t="s">
        <v>144</v>
      </c>
      <c r="W126" t="s">
        <v>144</v>
      </c>
      <c r="X126">
        <v>7</v>
      </c>
      <c r="Y126">
        <v>2</v>
      </c>
      <c r="Z126">
        <v>7</v>
      </c>
      <c r="AA126">
        <v>6</v>
      </c>
      <c r="AB126">
        <v>1</v>
      </c>
      <c r="AC126">
        <v>9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3</v>
      </c>
      <c r="AO126">
        <v>2</v>
      </c>
      <c r="AP126">
        <v>0</v>
      </c>
      <c r="AQ126">
        <v>18</v>
      </c>
      <c r="AR126">
        <v>31</v>
      </c>
      <c r="AS126">
        <v>17</v>
      </c>
      <c r="AT126">
        <v>6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1.25</v>
      </c>
      <c r="BF126">
        <v>1</v>
      </c>
      <c r="BG126">
        <v>1.75</v>
      </c>
      <c r="BH126">
        <v>1</v>
      </c>
      <c r="BI126">
        <f t="shared" si="33"/>
        <v>1.25</v>
      </c>
      <c r="BJ126">
        <v>61</v>
      </c>
      <c r="BK126">
        <v>-7</v>
      </c>
      <c r="BL126">
        <v>25</v>
      </c>
      <c r="BM126">
        <f t="shared" si="34"/>
        <v>68</v>
      </c>
      <c r="BN126" s="6">
        <f t="shared" si="35"/>
        <v>0.63235294117647056</v>
      </c>
      <c r="BO126">
        <v>82</v>
      </c>
      <c r="BP126">
        <v>-1</v>
      </c>
      <c r="BQ126">
        <v>50</v>
      </c>
      <c r="BR126">
        <f t="shared" si="36"/>
        <v>83</v>
      </c>
      <c r="BS126" s="6">
        <f t="shared" si="37"/>
        <v>0.39759036144578314</v>
      </c>
      <c r="BT126">
        <v>75</v>
      </c>
      <c r="BU126">
        <v>-4</v>
      </c>
      <c r="BV126">
        <v>47</v>
      </c>
      <c r="BW126">
        <f t="shared" si="38"/>
        <v>79</v>
      </c>
      <c r="BX126" s="6">
        <f t="shared" si="39"/>
        <v>0.4050632911392405</v>
      </c>
      <c r="BY126" t="s">
        <v>144</v>
      </c>
      <c r="BZ126" t="s">
        <v>144</v>
      </c>
      <c r="CA126" t="s">
        <v>144</v>
      </c>
      <c r="CB126" t="e">
        <f t="shared" si="40"/>
        <v>#VALUE!</v>
      </c>
      <c r="CC126" s="6" t="e">
        <f t="shared" si="41"/>
        <v>#VALUE!</v>
      </c>
      <c r="CD126" s="7">
        <f t="shared" si="60"/>
        <v>76.666666666666671</v>
      </c>
      <c r="CE126" s="8">
        <f t="shared" si="60"/>
        <v>0.47833553125383138</v>
      </c>
      <c r="CF126">
        <v>1.5</v>
      </c>
      <c r="CG126">
        <v>85</v>
      </c>
      <c r="CH126">
        <v>17.5</v>
      </c>
      <c r="CI126">
        <v>0</v>
      </c>
      <c r="CJ126">
        <v>0</v>
      </c>
      <c r="CK126">
        <v>0</v>
      </c>
      <c r="CL126">
        <v>37.5</v>
      </c>
      <c r="CM126">
        <v>0.5</v>
      </c>
      <c r="CN126">
        <v>37.5</v>
      </c>
      <c r="CO126">
        <v>17.5</v>
      </c>
      <c r="CP126">
        <v>0</v>
      </c>
      <c r="CQ126" s="66">
        <f t="shared" si="59"/>
        <v>0.55000000000000004</v>
      </c>
      <c r="CR126" s="66">
        <f t="shared" si="42"/>
        <v>0</v>
      </c>
      <c r="CS126" s="66">
        <f t="shared" si="43"/>
        <v>1.7341040462427744E-2</v>
      </c>
      <c r="CT126" s="66">
        <f t="shared" si="44"/>
        <v>1</v>
      </c>
      <c r="CU126" s="66">
        <f t="shared" si="45"/>
        <v>5</v>
      </c>
      <c r="CV126" s="66">
        <f t="shared" si="46"/>
        <v>7</v>
      </c>
      <c r="CW126" s="66">
        <f t="shared" si="47"/>
        <v>49</v>
      </c>
    </row>
    <row r="127" spans="1:101" x14ac:dyDescent="0.3">
      <c r="A127" s="1" t="s">
        <v>24</v>
      </c>
      <c r="B127" s="1" t="s">
        <v>143</v>
      </c>
      <c r="C127" t="s">
        <v>144</v>
      </c>
      <c r="D127" t="s">
        <v>144</v>
      </c>
      <c r="E127" s="9">
        <v>42927</v>
      </c>
      <c r="F127" s="1" t="s">
        <v>176</v>
      </c>
      <c r="G127">
        <v>70</v>
      </c>
      <c r="H127">
        <v>3</v>
      </c>
      <c r="I127">
        <v>11</v>
      </c>
      <c r="J127">
        <v>16</v>
      </c>
      <c r="K127">
        <v>5</v>
      </c>
      <c r="L127">
        <v>2</v>
      </c>
      <c r="M127" s="4">
        <f t="shared" si="54"/>
        <v>88.56</v>
      </c>
      <c r="N127" s="4">
        <f t="shared" si="54"/>
        <v>83.36</v>
      </c>
      <c r="O127" s="4">
        <f t="shared" si="54"/>
        <v>94.8</v>
      </c>
      <c r="P127" s="4">
        <f t="shared" si="52"/>
        <v>97.92</v>
      </c>
      <c r="Q127" s="4">
        <f t="shared" si="48"/>
        <v>91.160000000000011</v>
      </c>
      <c r="R127">
        <v>7</v>
      </c>
      <c r="S127">
        <v>9</v>
      </c>
      <c r="T127">
        <v>8</v>
      </c>
      <c r="U127">
        <v>1</v>
      </c>
      <c r="V127">
        <v>7</v>
      </c>
      <c r="W127" t="s">
        <v>144</v>
      </c>
      <c r="X127">
        <v>6</v>
      </c>
      <c r="Y127">
        <v>2</v>
      </c>
      <c r="Z127">
        <v>6</v>
      </c>
      <c r="AA127">
        <v>8</v>
      </c>
      <c r="AB127">
        <v>2</v>
      </c>
      <c r="AC127">
        <v>5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2</v>
      </c>
      <c r="AO127">
        <v>0</v>
      </c>
      <c r="AP127">
        <v>1</v>
      </c>
      <c r="AQ127">
        <v>15</v>
      </c>
      <c r="AR127">
        <v>26</v>
      </c>
      <c r="AS127">
        <v>32</v>
      </c>
      <c r="AT127">
        <v>7</v>
      </c>
      <c r="AU127">
        <v>2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1.75</v>
      </c>
      <c r="BF127">
        <v>1.5</v>
      </c>
      <c r="BG127">
        <v>2</v>
      </c>
      <c r="BH127">
        <v>1.75</v>
      </c>
      <c r="BI127">
        <f t="shared" si="33"/>
        <v>1.75</v>
      </c>
      <c r="BJ127">
        <v>88</v>
      </c>
      <c r="BK127">
        <v>2</v>
      </c>
      <c r="BL127">
        <v>56</v>
      </c>
      <c r="BM127">
        <f t="shared" si="34"/>
        <v>86</v>
      </c>
      <c r="BN127" s="6">
        <f t="shared" si="35"/>
        <v>0.34883720930232559</v>
      </c>
      <c r="BO127">
        <v>74</v>
      </c>
      <c r="BP127">
        <v>-1</v>
      </c>
      <c r="BQ127">
        <v>38</v>
      </c>
      <c r="BR127">
        <f t="shared" si="36"/>
        <v>75</v>
      </c>
      <c r="BS127" s="6">
        <f t="shared" si="37"/>
        <v>0.49333333333333335</v>
      </c>
      <c r="BT127">
        <v>82</v>
      </c>
      <c r="BU127">
        <v>-4</v>
      </c>
      <c r="BV127">
        <v>40</v>
      </c>
      <c r="BW127">
        <f t="shared" si="38"/>
        <v>86</v>
      </c>
      <c r="BX127" s="6">
        <f t="shared" si="39"/>
        <v>0.53488372093023251</v>
      </c>
      <c r="BY127" t="s">
        <v>144</v>
      </c>
      <c r="BZ127" t="s">
        <v>144</v>
      </c>
      <c r="CA127" t="s">
        <v>144</v>
      </c>
      <c r="CB127" t="e">
        <f t="shared" si="40"/>
        <v>#VALUE!</v>
      </c>
      <c r="CC127" s="6" t="e">
        <f t="shared" si="41"/>
        <v>#VALUE!</v>
      </c>
      <c r="CD127" s="7">
        <f t="shared" si="60"/>
        <v>82.333333333333329</v>
      </c>
      <c r="CE127" s="8">
        <f t="shared" si="60"/>
        <v>0.45901808785529719</v>
      </c>
      <c r="CF127">
        <v>37.5</v>
      </c>
      <c r="CG127">
        <v>85</v>
      </c>
      <c r="CH127">
        <v>62.5</v>
      </c>
      <c r="CI127">
        <v>0</v>
      </c>
      <c r="CJ127">
        <v>37.5</v>
      </c>
      <c r="CK127">
        <v>0</v>
      </c>
      <c r="CL127">
        <v>17.5</v>
      </c>
      <c r="CM127">
        <v>0.5</v>
      </c>
      <c r="CN127">
        <v>17.5</v>
      </c>
      <c r="CO127">
        <v>62.5</v>
      </c>
      <c r="CP127">
        <v>0.5</v>
      </c>
      <c r="CQ127" s="66">
        <f t="shared" si="59"/>
        <v>0.8</v>
      </c>
      <c r="CR127" s="66">
        <f t="shared" si="42"/>
        <v>0.375</v>
      </c>
      <c r="CS127" s="66">
        <f t="shared" si="43"/>
        <v>0.30612244897959184</v>
      </c>
      <c r="CT127" s="66">
        <f t="shared" si="44"/>
        <v>1</v>
      </c>
      <c r="CU127" s="66">
        <f t="shared" si="45"/>
        <v>3</v>
      </c>
      <c r="CV127" s="66">
        <f t="shared" si="46"/>
        <v>9</v>
      </c>
      <c r="CW127" s="66">
        <f t="shared" si="47"/>
        <v>41</v>
      </c>
    </row>
    <row r="128" spans="1:101" x14ac:dyDescent="0.3">
      <c r="A128" s="1" t="s">
        <v>25</v>
      </c>
      <c r="B128" s="1" t="s">
        <v>139</v>
      </c>
      <c r="C128" s="41">
        <v>34.165485410000002</v>
      </c>
      <c r="D128" s="41">
        <v>-81.830501630000001</v>
      </c>
      <c r="E128" s="9">
        <v>42919</v>
      </c>
      <c r="F128" s="1" t="s">
        <v>176</v>
      </c>
      <c r="G128">
        <v>65</v>
      </c>
      <c r="H128">
        <v>2</v>
      </c>
      <c r="I128">
        <v>8</v>
      </c>
      <c r="J128">
        <v>8</v>
      </c>
      <c r="K128">
        <v>10</v>
      </c>
      <c r="L128">
        <v>2</v>
      </c>
      <c r="M128" s="4">
        <f t="shared" si="54"/>
        <v>91.68</v>
      </c>
      <c r="N128" s="4">
        <f t="shared" si="54"/>
        <v>91.68</v>
      </c>
      <c r="O128" s="4">
        <f t="shared" si="54"/>
        <v>89.6</v>
      </c>
      <c r="P128" s="4">
        <f t="shared" si="52"/>
        <v>97.92</v>
      </c>
      <c r="Q128" s="4">
        <f t="shared" si="48"/>
        <v>92.720000000000013</v>
      </c>
      <c r="R128">
        <v>5</v>
      </c>
      <c r="S128">
        <v>9</v>
      </c>
      <c r="T128">
        <v>4</v>
      </c>
      <c r="U128">
        <v>3</v>
      </c>
      <c r="V128">
        <v>4</v>
      </c>
      <c r="W128" t="s">
        <v>144</v>
      </c>
      <c r="X128">
        <v>6</v>
      </c>
      <c r="Y128">
        <v>2</v>
      </c>
      <c r="Z128">
        <v>5</v>
      </c>
      <c r="AA128">
        <v>9</v>
      </c>
      <c r="AB128">
        <v>1</v>
      </c>
      <c r="AC128">
        <v>4</v>
      </c>
      <c r="AD128">
        <v>28</v>
      </c>
      <c r="AE128">
        <v>8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4</v>
      </c>
      <c r="AO128">
        <v>0</v>
      </c>
      <c r="AP128">
        <v>0</v>
      </c>
      <c r="AQ128">
        <v>45</v>
      </c>
      <c r="AR128">
        <v>24</v>
      </c>
      <c r="AS128">
        <v>20</v>
      </c>
      <c r="AT128">
        <v>5</v>
      </c>
      <c r="AU128">
        <v>14</v>
      </c>
      <c r="AV128">
        <v>11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0.25</v>
      </c>
      <c r="BF128">
        <v>0</v>
      </c>
      <c r="BG128">
        <v>1.5</v>
      </c>
      <c r="BH128">
        <v>1</v>
      </c>
      <c r="BI128">
        <f t="shared" si="33"/>
        <v>0.6875</v>
      </c>
      <c r="BJ128">
        <v>62</v>
      </c>
      <c r="BK128">
        <v>-5</v>
      </c>
      <c r="BL128">
        <v>34</v>
      </c>
      <c r="BM128">
        <f t="shared" si="34"/>
        <v>67</v>
      </c>
      <c r="BN128" s="6">
        <f t="shared" si="35"/>
        <v>0.4925373134328358</v>
      </c>
      <c r="BO128">
        <v>70</v>
      </c>
      <c r="BP128">
        <v>0</v>
      </c>
      <c r="BQ128">
        <v>42</v>
      </c>
      <c r="BR128">
        <f t="shared" si="36"/>
        <v>70</v>
      </c>
      <c r="BS128" s="6">
        <f t="shared" si="37"/>
        <v>0.4</v>
      </c>
      <c r="BT128">
        <v>70</v>
      </c>
      <c r="BU128">
        <v>2</v>
      </c>
      <c r="BV128">
        <v>44</v>
      </c>
      <c r="BW128">
        <f t="shared" si="38"/>
        <v>68</v>
      </c>
      <c r="BX128" s="6">
        <f t="shared" si="39"/>
        <v>0.35294117647058826</v>
      </c>
      <c r="BY128" t="s">
        <v>144</v>
      </c>
      <c r="BZ128" t="s">
        <v>144</v>
      </c>
      <c r="CA128" t="s">
        <v>144</v>
      </c>
      <c r="CB128" t="e">
        <f t="shared" si="40"/>
        <v>#VALUE!</v>
      </c>
      <c r="CC128" s="6" t="e">
        <f t="shared" si="41"/>
        <v>#VALUE!</v>
      </c>
      <c r="CD128" s="7">
        <f>AVERAGE(BM128,BR128,BW128)</f>
        <v>68.333333333333329</v>
      </c>
      <c r="CE128" s="8">
        <f>AVERAGE(BN128,BS128,BX128)</f>
        <v>0.41515949663447471</v>
      </c>
      <c r="CF128">
        <v>7.5</v>
      </c>
      <c r="CG128">
        <v>85</v>
      </c>
      <c r="CH128">
        <v>3.5</v>
      </c>
      <c r="CI128">
        <v>1.5</v>
      </c>
      <c r="CJ128">
        <v>3.5</v>
      </c>
      <c r="CK128">
        <v>0</v>
      </c>
      <c r="CL128">
        <v>17.5</v>
      </c>
      <c r="CM128">
        <v>0.5</v>
      </c>
      <c r="CN128">
        <v>7.5</v>
      </c>
      <c r="CO128">
        <v>85</v>
      </c>
      <c r="CP128">
        <v>0</v>
      </c>
      <c r="CQ128" s="66">
        <f t="shared" si="59"/>
        <v>0.92500000000000004</v>
      </c>
      <c r="CR128" s="66">
        <f t="shared" si="42"/>
        <v>3.5000000000000003E-2</v>
      </c>
      <c r="CS128" s="66">
        <f t="shared" si="43"/>
        <v>8.1081081081081086E-2</v>
      </c>
      <c r="CT128" s="66">
        <f t="shared" si="44"/>
        <v>0.7</v>
      </c>
      <c r="CU128" s="66">
        <f t="shared" si="45"/>
        <v>4</v>
      </c>
      <c r="CV128" s="66">
        <f t="shared" si="46"/>
        <v>19</v>
      </c>
      <c r="CW128" s="66">
        <f t="shared" si="47"/>
        <v>69</v>
      </c>
    </row>
    <row r="129" spans="1:101" x14ac:dyDescent="0.3">
      <c r="A129" s="1" t="s">
        <v>25</v>
      </c>
      <c r="B129" s="1" t="s">
        <v>140</v>
      </c>
      <c r="C129" t="s">
        <v>144</v>
      </c>
      <c r="D129" t="s">
        <v>144</v>
      </c>
      <c r="E129" s="9">
        <v>42919</v>
      </c>
      <c r="F129" s="1" t="s">
        <v>176</v>
      </c>
      <c r="G129">
        <v>55</v>
      </c>
      <c r="H129">
        <v>1</v>
      </c>
      <c r="I129">
        <v>4</v>
      </c>
      <c r="J129">
        <v>9</v>
      </c>
      <c r="K129">
        <v>0</v>
      </c>
      <c r="L129">
        <v>1</v>
      </c>
      <c r="M129" s="4">
        <f t="shared" si="54"/>
        <v>95.84</v>
      </c>
      <c r="N129" s="4">
        <f t="shared" si="54"/>
        <v>90.64</v>
      </c>
      <c r="O129" s="4">
        <f t="shared" si="54"/>
        <v>100</v>
      </c>
      <c r="P129" s="4">
        <f t="shared" si="52"/>
        <v>98.96</v>
      </c>
      <c r="Q129" s="4">
        <f t="shared" si="48"/>
        <v>96.36</v>
      </c>
      <c r="R129">
        <v>7</v>
      </c>
      <c r="S129">
        <v>7</v>
      </c>
      <c r="T129">
        <v>7</v>
      </c>
      <c r="U129">
        <v>7</v>
      </c>
      <c r="V129">
        <v>4</v>
      </c>
      <c r="W129" t="s">
        <v>144</v>
      </c>
      <c r="X129">
        <v>7</v>
      </c>
      <c r="Y129">
        <v>6</v>
      </c>
      <c r="Z129">
        <v>6</v>
      </c>
      <c r="AA129">
        <v>6</v>
      </c>
      <c r="AB129">
        <v>2</v>
      </c>
      <c r="AC129">
        <v>3</v>
      </c>
      <c r="AD129">
        <v>8</v>
      </c>
      <c r="AE129">
        <v>12</v>
      </c>
      <c r="AF129">
        <v>2</v>
      </c>
      <c r="AG129">
        <v>11</v>
      </c>
      <c r="AH129">
        <v>2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</v>
      </c>
      <c r="AQ129">
        <v>85</v>
      </c>
      <c r="AR129">
        <v>40</v>
      </c>
      <c r="AS129">
        <v>25</v>
      </c>
      <c r="AT129">
        <v>6</v>
      </c>
      <c r="AU129">
        <v>14</v>
      </c>
      <c r="AV129">
        <v>4</v>
      </c>
      <c r="AW129">
        <v>2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2</v>
      </c>
      <c r="BF129">
        <v>1</v>
      </c>
      <c r="BG129">
        <v>1.75</v>
      </c>
      <c r="BH129">
        <v>2</v>
      </c>
      <c r="BI129">
        <f t="shared" si="33"/>
        <v>1.6875</v>
      </c>
      <c r="BJ129">
        <v>82</v>
      </c>
      <c r="BK129">
        <v>0</v>
      </c>
      <c r="BL129">
        <v>44</v>
      </c>
      <c r="BM129">
        <f t="shared" si="34"/>
        <v>82</v>
      </c>
      <c r="BN129" s="6">
        <f t="shared" si="35"/>
        <v>0.46341463414634149</v>
      </c>
      <c r="BO129">
        <v>85</v>
      </c>
      <c r="BP129">
        <v>0</v>
      </c>
      <c r="BQ129" t="s">
        <v>144</v>
      </c>
      <c r="BR129">
        <f t="shared" si="36"/>
        <v>85</v>
      </c>
      <c r="BS129" s="6" t="s">
        <v>144</v>
      </c>
      <c r="BT129">
        <v>90</v>
      </c>
      <c r="BU129">
        <v>6</v>
      </c>
      <c r="BV129">
        <v>46</v>
      </c>
      <c r="BW129">
        <f t="shared" si="38"/>
        <v>84</v>
      </c>
      <c r="BX129" s="6">
        <f t="shared" si="39"/>
        <v>0.45238095238095238</v>
      </c>
      <c r="BY129" t="s">
        <v>144</v>
      </c>
      <c r="BZ129" t="s">
        <v>144</v>
      </c>
      <c r="CA129" t="s">
        <v>144</v>
      </c>
      <c r="CB129" t="e">
        <f t="shared" si="40"/>
        <v>#VALUE!</v>
      </c>
      <c r="CC129" s="6" t="e">
        <f t="shared" si="41"/>
        <v>#VALUE!</v>
      </c>
      <c r="CD129" s="7">
        <f t="shared" ref="CD129:CE131" si="61">AVERAGE(BM129,BR129,BW129)</f>
        <v>83.666666666666671</v>
      </c>
      <c r="CE129" s="8">
        <f t="shared" si="61"/>
        <v>0.45789779326364694</v>
      </c>
      <c r="CF129">
        <v>37.5</v>
      </c>
      <c r="CG129">
        <v>37.5</v>
      </c>
      <c r="CH129">
        <v>37.5</v>
      </c>
      <c r="CI129">
        <v>37.5</v>
      </c>
      <c r="CJ129">
        <v>3.5</v>
      </c>
      <c r="CK129">
        <v>0</v>
      </c>
      <c r="CL129">
        <v>37.5</v>
      </c>
      <c r="CM129">
        <v>17.5</v>
      </c>
      <c r="CN129">
        <v>17.5</v>
      </c>
      <c r="CO129">
        <v>17.5</v>
      </c>
      <c r="CP129">
        <v>0.5</v>
      </c>
      <c r="CQ129" s="66">
        <f t="shared" si="59"/>
        <v>0.35</v>
      </c>
      <c r="CR129" s="66">
        <f t="shared" si="42"/>
        <v>3.5000000000000003E-2</v>
      </c>
      <c r="CS129" s="66">
        <f t="shared" si="43"/>
        <v>0.5</v>
      </c>
      <c r="CT129" s="66">
        <f t="shared" si="44"/>
        <v>0.5</v>
      </c>
      <c r="CU129" s="66">
        <f t="shared" si="45"/>
        <v>2</v>
      </c>
      <c r="CV129" s="66">
        <f t="shared" si="46"/>
        <v>20</v>
      </c>
      <c r="CW129" s="66">
        <f t="shared" si="47"/>
        <v>125</v>
      </c>
    </row>
    <row r="130" spans="1:101" x14ac:dyDescent="0.3">
      <c r="A130" s="1" t="s">
        <v>25</v>
      </c>
      <c r="B130" s="1" t="s">
        <v>141</v>
      </c>
      <c r="C130" t="s">
        <v>144</v>
      </c>
      <c r="D130" t="s">
        <v>144</v>
      </c>
      <c r="E130" s="9">
        <v>42919</v>
      </c>
      <c r="F130" s="1" t="s">
        <v>176</v>
      </c>
      <c r="G130">
        <v>70</v>
      </c>
      <c r="H130">
        <v>2</v>
      </c>
      <c r="I130">
        <v>1</v>
      </c>
      <c r="J130">
        <v>3</v>
      </c>
      <c r="K130">
        <v>5</v>
      </c>
      <c r="L130">
        <v>6</v>
      </c>
      <c r="M130" s="4">
        <f t="shared" si="54"/>
        <v>98.96</v>
      </c>
      <c r="N130" s="4">
        <f t="shared" si="54"/>
        <v>96.88</v>
      </c>
      <c r="O130" s="4">
        <f t="shared" si="54"/>
        <v>94.8</v>
      </c>
      <c r="P130" s="4">
        <f t="shared" si="52"/>
        <v>93.76</v>
      </c>
      <c r="Q130" s="4">
        <f t="shared" si="48"/>
        <v>96.1</v>
      </c>
      <c r="R130">
        <v>5</v>
      </c>
      <c r="S130">
        <v>9</v>
      </c>
      <c r="T130">
        <v>6</v>
      </c>
      <c r="U130">
        <v>2</v>
      </c>
      <c r="V130" t="s">
        <v>144</v>
      </c>
      <c r="W130" t="s">
        <v>144</v>
      </c>
      <c r="X130">
        <v>6</v>
      </c>
      <c r="Y130">
        <v>1</v>
      </c>
      <c r="Z130">
        <v>6</v>
      </c>
      <c r="AA130">
        <v>7</v>
      </c>
      <c r="AB130">
        <v>1</v>
      </c>
      <c r="AC130">
        <v>1</v>
      </c>
      <c r="AD130">
        <v>3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3</v>
      </c>
      <c r="AO130">
        <v>1</v>
      </c>
      <c r="AP130">
        <v>2</v>
      </c>
      <c r="AQ130">
        <v>27</v>
      </c>
      <c r="AR130">
        <v>60</v>
      </c>
      <c r="AS130">
        <v>3</v>
      </c>
      <c r="AT130">
        <v>14</v>
      </c>
      <c r="AU130">
        <v>9</v>
      </c>
      <c r="AV130">
        <v>10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1.5</v>
      </c>
      <c r="BG130">
        <v>0.25</v>
      </c>
      <c r="BH130">
        <v>0.5</v>
      </c>
      <c r="BI130">
        <f t="shared" si="33"/>
        <v>0.8125</v>
      </c>
      <c r="BJ130">
        <v>88</v>
      </c>
      <c r="BK130">
        <v>-5</v>
      </c>
      <c r="BL130">
        <v>53</v>
      </c>
      <c r="BM130">
        <f t="shared" si="34"/>
        <v>93</v>
      </c>
      <c r="BN130" s="6">
        <f t="shared" si="35"/>
        <v>0.43010752688172044</v>
      </c>
      <c r="BO130">
        <v>65</v>
      </c>
      <c r="BP130">
        <v>-8</v>
      </c>
      <c r="BQ130">
        <v>38</v>
      </c>
      <c r="BR130">
        <f t="shared" si="36"/>
        <v>73</v>
      </c>
      <c r="BS130" s="6">
        <f t="shared" si="37"/>
        <v>0.47945205479452052</v>
      </c>
      <c r="BT130">
        <v>80</v>
      </c>
      <c r="BU130">
        <v>-4</v>
      </c>
      <c r="BV130">
        <v>37</v>
      </c>
      <c r="BW130">
        <f t="shared" si="38"/>
        <v>84</v>
      </c>
      <c r="BX130" s="6">
        <f t="shared" si="39"/>
        <v>0.55952380952380953</v>
      </c>
      <c r="BY130" t="s">
        <v>144</v>
      </c>
      <c r="BZ130" t="s">
        <v>144</v>
      </c>
      <c r="CA130" t="s">
        <v>144</v>
      </c>
      <c r="CB130" t="e">
        <f t="shared" si="40"/>
        <v>#VALUE!</v>
      </c>
      <c r="CC130" s="6" t="e">
        <f t="shared" si="41"/>
        <v>#VALUE!</v>
      </c>
      <c r="CD130" s="7">
        <f t="shared" si="61"/>
        <v>83.333333333333329</v>
      </c>
      <c r="CE130" s="8">
        <f t="shared" si="61"/>
        <v>0.48969446373335018</v>
      </c>
      <c r="CF130">
        <v>7.5</v>
      </c>
      <c r="CG130">
        <v>85</v>
      </c>
      <c r="CH130">
        <v>17.5</v>
      </c>
      <c r="CI130">
        <v>0.5</v>
      </c>
      <c r="CJ130">
        <v>0</v>
      </c>
      <c r="CK130">
        <v>0</v>
      </c>
      <c r="CL130">
        <v>17.5</v>
      </c>
      <c r="CM130">
        <v>0</v>
      </c>
      <c r="CN130">
        <v>17.5</v>
      </c>
      <c r="CO130">
        <v>37.5</v>
      </c>
      <c r="CP130">
        <v>0</v>
      </c>
      <c r="CQ130" s="66">
        <f t="shared" si="59"/>
        <v>0.55000000000000004</v>
      </c>
      <c r="CR130" s="66">
        <f t="shared" si="42"/>
        <v>0</v>
      </c>
      <c r="CS130" s="66">
        <f t="shared" si="43"/>
        <v>8.1081081081081086E-2</v>
      </c>
      <c r="CT130" s="66">
        <f t="shared" si="44"/>
        <v>0.97222222222222221</v>
      </c>
      <c r="CU130" s="66">
        <f t="shared" si="45"/>
        <v>6</v>
      </c>
      <c r="CV130" s="66">
        <f t="shared" si="46"/>
        <v>23</v>
      </c>
      <c r="CW130" s="66">
        <f t="shared" si="47"/>
        <v>87</v>
      </c>
    </row>
    <row r="131" spans="1:101" x14ac:dyDescent="0.3">
      <c r="A131" s="1" t="s">
        <v>25</v>
      </c>
      <c r="B131" s="1" t="s">
        <v>142</v>
      </c>
      <c r="C131" t="s">
        <v>144</v>
      </c>
      <c r="D131" t="s">
        <v>144</v>
      </c>
      <c r="E131" s="9">
        <v>42919</v>
      </c>
      <c r="F131" s="1" t="s">
        <v>176</v>
      </c>
      <c r="G131">
        <v>75</v>
      </c>
      <c r="H131">
        <v>1</v>
      </c>
      <c r="I131">
        <v>2</v>
      </c>
      <c r="J131">
        <v>2</v>
      </c>
      <c r="K131">
        <v>8</v>
      </c>
      <c r="L131">
        <v>6</v>
      </c>
      <c r="M131" s="4">
        <f t="shared" si="54"/>
        <v>97.92</v>
      </c>
      <c r="N131" s="4">
        <f t="shared" si="54"/>
        <v>97.92</v>
      </c>
      <c r="O131" s="4">
        <f t="shared" si="54"/>
        <v>91.68</v>
      </c>
      <c r="P131" s="4">
        <f t="shared" si="52"/>
        <v>93.76</v>
      </c>
      <c r="Q131" s="4">
        <f t="shared" si="48"/>
        <v>95.32</v>
      </c>
      <c r="R131">
        <v>2</v>
      </c>
      <c r="S131">
        <v>9</v>
      </c>
      <c r="T131">
        <v>3</v>
      </c>
      <c r="U131">
        <v>4</v>
      </c>
      <c r="V131" t="s">
        <v>144</v>
      </c>
      <c r="W131" t="s">
        <v>144</v>
      </c>
      <c r="X131">
        <v>3</v>
      </c>
      <c r="Y131">
        <v>3</v>
      </c>
      <c r="Z131">
        <v>6</v>
      </c>
      <c r="AA131">
        <v>9</v>
      </c>
      <c r="AB131">
        <v>1</v>
      </c>
      <c r="AC131">
        <v>4</v>
      </c>
      <c r="AD131">
        <v>23</v>
      </c>
      <c r="AE131">
        <v>8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2</v>
      </c>
      <c r="AO131">
        <v>2</v>
      </c>
      <c r="AP131">
        <v>0</v>
      </c>
      <c r="AQ131">
        <v>7</v>
      </c>
      <c r="AR131">
        <v>4</v>
      </c>
      <c r="AS131">
        <v>4</v>
      </c>
      <c r="AT131">
        <v>0</v>
      </c>
      <c r="AU131">
        <v>1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0.25</v>
      </c>
      <c r="BF131">
        <v>0.5</v>
      </c>
      <c r="BG131">
        <v>0.5</v>
      </c>
      <c r="BH131">
        <v>1.25</v>
      </c>
      <c r="BI131">
        <f t="shared" si="33"/>
        <v>0.625</v>
      </c>
      <c r="BJ131">
        <v>70</v>
      </c>
      <c r="BK131">
        <v>-4</v>
      </c>
      <c r="BL131">
        <v>38</v>
      </c>
      <c r="BM131">
        <f t="shared" si="34"/>
        <v>74</v>
      </c>
      <c r="BN131" s="6">
        <f t="shared" si="35"/>
        <v>0.48648648648648651</v>
      </c>
      <c r="BO131">
        <v>75</v>
      </c>
      <c r="BP131">
        <v>-10</v>
      </c>
      <c r="BQ131">
        <v>50</v>
      </c>
      <c r="BR131">
        <f t="shared" si="36"/>
        <v>85</v>
      </c>
      <c r="BS131" s="6">
        <f t="shared" si="37"/>
        <v>0.41176470588235292</v>
      </c>
      <c r="BT131">
        <v>65</v>
      </c>
      <c r="BU131">
        <v>-7</v>
      </c>
      <c r="BV131">
        <v>38</v>
      </c>
      <c r="BW131">
        <f t="shared" si="38"/>
        <v>72</v>
      </c>
      <c r="BX131" s="6">
        <f t="shared" si="39"/>
        <v>0.47222222222222221</v>
      </c>
      <c r="BY131" t="s">
        <v>144</v>
      </c>
      <c r="BZ131" t="s">
        <v>144</v>
      </c>
      <c r="CA131" t="s">
        <v>144</v>
      </c>
      <c r="CB131" t="e">
        <f t="shared" si="40"/>
        <v>#VALUE!</v>
      </c>
      <c r="CC131" s="6" t="e">
        <f t="shared" si="41"/>
        <v>#VALUE!</v>
      </c>
      <c r="CD131" s="7">
        <f t="shared" si="61"/>
        <v>77</v>
      </c>
      <c r="CE131" s="8">
        <f t="shared" si="61"/>
        <v>0.45682447153035383</v>
      </c>
      <c r="CF131">
        <v>0.5</v>
      </c>
      <c r="CG131">
        <v>85</v>
      </c>
      <c r="CH131">
        <v>1.5</v>
      </c>
      <c r="CI131">
        <v>3.5</v>
      </c>
      <c r="CJ131">
        <v>0</v>
      </c>
      <c r="CK131">
        <v>0</v>
      </c>
      <c r="CL131">
        <v>1.5</v>
      </c>
      <c r="CM131">
        <v>1.5</v>
      </c>
      <c r="CN131">
        <v>17.5</v>
      </c>
      <c r="CO131">
        <v>85</v>
      </c>
      <c r="CP131">
        <v>0</v>
      </c>
      <c r="CQ131" s="66">
        <f t="shared" si="59"/>
        <v>1.0249999999999999</v>
      </c>
      <c r="CR131" s="66">
        <f t="shared" si="42"/>
        <v>0</v>
      </c>
      <c r="CS131" s="66">
        <f t="shared" si="43"/>
        <v>5.8479532163742687E-3</v>
      </c>
      <c r="CT131" s="66">
        <f t="shared" si="44"/>
        <v>0.3</v>
      </c>
      <c r="CU131" s="66">
        <f t="shared" si="45"/>
        <v>4</v>
      </c>
      <c r="CV131" s="66">
        <f t="shared" si="46"/>
        <v>1</v>
      </c>
      <c r="CW131" s="66">
        <f t="shared" si="47"/>
        <v>11</v>
      </c>
    </row>
    <row r="132" spans="1:101" x14ac:dyDescent="0.3">
      <c r="A132" s="1" t="s">
        <v>25</v>
      </c>
      <c r="B132" s="1" t="s">
        <v>143</v>
      </c>
      <c r="C132" t="s">
        <v>144</v>
      </c>
      <c r="D132" t="s">
        <v>144</v>
      </c>
      <c r="E132" s="9">
        <v>42919</v>
      </c>
      <c r="F132" s="1" t="s">
        <v>176</v>
      </c>
      <c r="G132">
        <v>100</v>
      </c>
      <c r="H132">
        <v>1</v>
      </c>
      <c r="I132">
        <v>0</v>
      </c>
      <c r="J132">
        <v>0</v>
      </c>
      <c r="K132">
        <v>0</v>
      </c>
      <c r="L132">
        <v>0</v>
      </c>
      <c r="M132" s="4">
        <f t="shared" si="54"/>
        <v>100</v>
      </c>
      <c r="N132" s="4">
        <f t="shared" si="54"/>
        <v>100</v>
      </c>
      <c r="O132" s="4">
        <f t="shared" si="54"/>
        <v>100</v>
      </c>
      <c r="P132" s="4">
        <f t="shared" si="52"/>
        <v>100</v>
      </c>
      <c r="Q132" s="4">
        <f t="shared" si="48"/>
        <v>100</v>
      </c>
      <c r="R132">
        <v>97.5</v>
      </c>
      <c r="S132" t="s">
        <v>144</v>
      </c>
      <c r="T132" t="s">
        <v>144</v>
      </c>
      <c r="U132" t="s">
        <v>144</v>
      </c>
      <c r="V132" t="s">
        <v>144</v>
      </c>
      <c r="W132" t="s">
        <v>144</v>
      </c>
      <c r="X132" t="s">
        <v>144</v>
      </c>
      <c r="Y132" t="s">
        <v>144</v>
      </c>
      <c r="Z132" t="s">
        <v>144</v>
      </c>
      <c r="AA132" t="s">
        <v>144</v>
      </c>
      <c r="AB132" t="s">
        <v>144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2</v>
      </c>
      <c r="AQ132">
        <v>3</v>
      </c>
      <c r="AR132">
        <v>2</v>
      </c>
      <c r="AS132">
        <v>0</v>
      </c>
      <c r="AT132">
        <v>4</v>
      </c>
      <c r="AU132">
        <v>8</v>
      </c>
      <c r="AV132">
        <v>9</v>
      </c>
      <c r="AW132">
        <v>3</v>
      </c>
      <c r="AX132">
        <v>4</v>
      </c>
      <c r="AY132">
        <v>2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3</v>
      </c>
      <c r="BF132">
        <v>2.75</v>
      </c>
      <c r="BG132">
        <v>3</v>
      </c>
      <c r="BH132">
        <v>6.5</v>
      </c>
      <c r="BI132">
        <f t="shared" ref="BI132:BI195" si="62">AVERAGE(BE132:BH132)</f>
        <v>3.8125</v>
      </c>
      <c r="BJ132" t="s">
        <v>144</v>
      </c>
      <c r="BK132" t="s">
        <v>144</v>
      </c>
      <c r="BL132" t="s">
        <v>144</v>
      </c>
      <c r="BM132" t="s">
        <v>144</v>
      </c>
      <c r="BN132" s="6" t="s">
        <v>144</v>
      </c>
      <c r="BO132" t="s">
        <v>144</v>
      </c>
      <c r="BP132" t="s">
        <v>144</v>
      </c>
      <c r="BQ132" t="s">
        <v>144</v>
      </c>
      <c r="BR132" t="s">
        <v>144</v>
      </c>
      <c r="BS132" s="6" t="s">
        <v>144</v>
      </c>
      <c r="BT132" t="s">
        <v>144</v>
      </c>
      <c r="BU132" t="s">
        <v>144</v>
      </c>
      <c r="BV132" t="s">
        <v>144</v>
      </c>
      <c r="BW132" t="s">
        <v>144</v>
      </c>
      <c r="BX132" s="6" t="s">
        <v>144</v>
      </c>
      <c r="BY132" t="s">
        <v>144</v>
      </c>
      <c r="BZ132" t="s">
        <v>144</v>
      </c>
      <c r="CA132" t="s">
        <v>144</v>
      </c>
      <c r="CB132" t="e">
        <f t="shared" ref="CB132:CB195" si="63">(BY132+(-BZ132))</f>
        <v>#VALUE!</v>
      </c>
      <c r="CC132" s="6" t="e">
        <f t="shared" ref="CC132:CC195" si="64">(CB132-CA132)/CB132</f>
        <v>#VALUE!</v>
      </c>
      <c r="CD132" s="7" t="s">
        <v>144</v>
      </c>
      <c r="CE132" s="8" t="s">
        <v>144</v>
      </c>
      <c r="CF132">
        <v>97.5</v>
      </c>
      <c r="CG132">
        <v>0</v>
      </c>
      <c r="CH132" t="s">
        <v>144</v>
      </c>
      <c r="CI132" t="s">
        <v>144</v>
      </c>
      <c r="CJ132">
        <v>0</v>
      </c>
      <c r="CK132">
        <v>0</v>
      </c>
      <c r="CL132" t="s">
        <v>144</v>
      </c>
      <c r="CM132" t="s">
        <v>144</v>
      </c>
      <c r="CN132" t="s">
        <v>144</v>
      </c>
      <c r="CO132" t="s">
        <v>144</v>
      </c>
      <c r="CP132" t="s">
        <v>144</v>
      </c>
      <c r="CQ132" s="66" t="s">
        <v>144</v>
      </c>
      <c r="CR132" s="66">
        <f t="shared" ref="CR132:CR195" si="65">(CJ132+CK132)/100</f>
        <v>0</v>
      </c>
      <c r="CS132" s="66">
        <f t="shared" ref="CS132:CS195" si="66">(CF132)/(CF132+CG132)</f>
        <v>1</v>
      </c>
      <c r="CT132" s="66">
        <v>0</v>
      </c>
      <c r="CU132" s="66">
        <f t="shared" ref="CU132:CU195" si="67">SUM(AL132:AP132)</f>
        <v>4</v>
      </c>
      <c r="CV132" s="66">
        <f t="shared" ref="CV132:CV195" si="68">SUM(AT132:AU132)</f>
        <v>12</v>
      </c>
      <c r="CW132" s="66">
        <f t="shared" ref="CW132:CW195" si="69">AQ132+AR132</f>
        <v>5</v>
      </c>
    </row>
    <row r="133" spans="1:101" x14ac:dyDescent="0.3">
      <c r="A133" s="1" t="s">
        <v>26</v>
      </c>
      <c r="B133" s="1" t="s">
        <v>139</v>
      </c>
      <c r="C133" s="42">
        <v>33.81044559</v>
      </c>
      <c r="D133" s="42">
        <v>-82.082483600000003</v>
      </c>
      <c r="E133" s="9">
        <v>42914</v>
      </c>
      <c r="F133" s="1" t="s">
        <v>175</v>
      </c>
      <c r="G133">
        <v>35</v>
      </c>
      <c r="H133">
        <v>0</v>
      </c>
      <c r="I133">
        <v>28</v>
      </c>
      <c r="J133">
        <v>77</v>
      </c>
      <c r="K133">
        <v>44</v>
      </c>
      <c r="L133">
        <v>42</v>
      </c>
      <c r="M133" s="4">
        <f t="shared" si="54"/>
        <v>70.88</v>
      </c>
      <c r="N133" s="4">
        <f t="shared" si="54"/>
        <v>19.920000000000002</v>
      </c>
      <c r="O133" s="4">
        <f t="shared" si="54"/>
        <v>54.239999999999995</v>
      </c>
      <c r="P133" s="4">
        <f t="shared" si="52"/>
        <v>56.32</v>
      </c>
      <c r="Q133" s="4">
        <f t="shared" ref="Q133:Q196" si="70">AVERAGE(M133:P133)</f>
        <v>50.339999999999996</v>
      </c>
      <c r="R133">
        <v>6</v>
      </c>
      <c r="S133">
        <v>6</v>
      </c>
      <c r="T133">
        <v>8</v>
      </c>
      <c r="U133">
        <v>1</v>
      </c>
      <c r="V133">
        <v>6</v>
      </c>
      <c r="W133">
        <v>7</v>
      </c>
      <c r="X133">
        <v>7</v>
      </c>
      <c r="Y133">
        <v>3</v>
      </c>
      <c r="Z133">
        <v>5</v>
      </c>
      <c r="AA133">
        <v>7</v>
      </c>
      <c r="AB133">
        <v>6</v>
      </c>
      <c r="AC133">
        <v>12</v>
      </c>
      <c r="AD133">
        <v>5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23</v>
      </c>
      <c r="AR133">
        <v>52</v>
      </c>
      <c r="AS133">
        <v>29</v>
      </c>
      <c r="AT133">
        <v>40</v>
      </c>
      <c r="AU133">
        <v>5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1.75</v>
      </c>
      <c r="BG133">
        <v>0.25</v>
      </c>
      <c r="BH133">
        <v>0</v>
      </c>
      <c r="BI133">
        <f t="shared" si="62"/>
        <v>0.75</v>
      </c>
      <c r="BJ133">
        <v>52</v>
      </c>
      <c r="BK133">
        <v>-2</v>
      </c>
      <c r="BL133">
        <v>24</v>
      </c>
      <c r="BM133">
        <f t="shared" ref="BM133:BM196" si="71">(BJ133+(-BK133))</f>
        <v>54</v>
      </c>
      <c r="BN133" s="6">
        <f t="shared" ref="BN133:BN196" si="72">(BM133-BL133)/BM133</f>
        <v>0.55555555555555558</v>
      </c>
      <c r="BO133">
        <v>57</v>
      </c>
      <c r="BP133">
        <v>0</v>
      </c>
      <c r="BQ133">
        <v>32</v>
      </c>
      <c r="BR133">
        <f t="shared" ref="BR133:BR196" si="73">(BO133+(-BP133))</f>
        <v>57</v>
      </c>
      <c r="BS133" s="6">
        <f t="shared" ref="BS133:BS196" si="74">(BR133-BQ133)/BR133</f>
        <v>0.43859649122807015</v>
      </c>
      <c r="BT133">
        <v>72</v>
      </c>
      <c r="BU133">
        <v>8</v>
      </c>
      <c r="BV133">
        <v>46</v>
      </c>
      <c r="BW133">
        <f t="shared" ref="BW133:BW196" si="75">(BT133+(-BU133))</f>
        <v>64</v>
      </c>
      <c r="BX133" s="6">
        <f t="shared" ref="BX133:BX196" si="76">(BW133-BV133)/BW133</f>
        <v>0.28125</v>
      </c>
      <c r="BY133" t="s">
        <v>144</v>
      </c>
      <c r="BZ133" t="s">
        <v>144</v>
      </c>
      <c r="CA133" t="s">
        <v>144</v>
      </c>
      <c r="CB133" t="e">
        <f t="shared" si="63"/>
        <v>#VALUE!</v>
      </c>
      <c r="CC133" s="6" t="e">
        <f t="shared" si="64"/>
        <v>#VALUE!</v>
      </c>
      <c r="CD133" s="7">
        <f>AVERAGE(BM133,BR133,BW133)</f>
        <v>58.333333333333336</v>
      </c>
      <c r="CE133" s="8">
        <f>AVERAGE(BN133,BS133,BX133)</f>
        <v>0.42513401559454195</v>
      </c>
      <c r="CF133">
        <v>17.5</v>
      </c>
      <c r="CG133">
        <v>17.5</v>
      </c>
      <c r="CH133">
        <v>62.5</v>
      </c>
      <c r="CI133">
        <v>0</v>
      </c>
      <c r="CJ133">
        <v>17.5</v>
      </c>
      <c r="CK133">
        <v>37.5</v>
      </c>
      <c r="CL133">
        <v>37.5</v>
      </c>
      <c r="CM133">
        <v>1.5</v>
      </c>
      <c r="CN133">
        <v>7.5</v>
      </c>
      <c r="CO133">
        <v>37.5</v>
      </c>
      <c r="CP133">
        <v>17.5</v>
      </c>
      <c r="CQ133" s="66">
        <f t="shared" ref="CQ133:CQ164" si="77">(CN133+CO133)/100</f>
        <v>0.45</v>
      </c>
      <c r="CR133" s="66">
        <f t="shared" si="65"/>
        <v>0.55000000000000004</v>
      </c>
      <c r="CS133" s="66">
        <f t="shared" si="66"/>
        <v>0.5</v>
      </c>
      <c r="CT133" s="66">
        <f t="shared" ref="CT133:CT195" si="78">(CH133)/(CH133+CI133)</f>
        <v>1</v>
      </c>
      <c r="CU133" s="66">
        <f t="shared" si="67"/>
        <v>1</v>
      </c>
      <c r="CV133" s="66">
        <f t="shared" si="68"/>
        <v>45</v>
      </c>
      <c r="CW133" s="66">
        <f t="shared" si="69"/>
        <v>75</v>
      </c>
    </row>
    <row r="134" spans="1:101" x14ac:dyDescent="0.3">
      <c r="A134" s="1" t="s">
        <v>26</v>
      </c>
      <c r="B134" s="1" t="s">
        <v>140</v>
      </c>
      <c r="C134" t="s">
        <v>144</v>
      </c>
      <c r="D134" t="s">
        <v>144</v>
      </c>
      <c r="E134" s="9">
        <v>42914</v>
      </c>
      <c r="F134" s="1" t="s">
        <v>175</v>
      </c>
      <c r="G134">
        <v>55</v>
      </c>
      <c r="H134">
        <v>0</v>
      </c>
      <c r="I134">
        <v>33</v>
      </c>
      <c r="J134">
        <v>12</v>
      </c>
      <c r="K134">
        <v>15</v>
      </c>
      <c r="L134">
        <v>44</v>
      </c>
      <c r="M134" s="4">
        <f t="shared" si="54"/>
        <v>65.680000000000007</v>
      </c>
      <c r="N134" s="4">
        <f t="shared" si="54"/>
        <v>87.52</v>
      </c>
      <c r="O134" s="4">
        <f t="shared" si="54"/>
        <v>84.4</v>
      </c>
      <c r="P134" s="4">
        <f t="shared" si="52"/>
        <v>54.239999999999995</v>
      </c>
      <c r="Q134" s="4">
        <f t="shared" si="70"/>
        <v>72.959999999999994</v>
      </c>
      <c r="R134">
        <v>5</v>
      </c>
      <c r="S134">
        <v>7</v>
      </c>
      <c r="T134">
        <v>7</v>
      </c>
      <c r="U134">
        <v>1</v>
      </c>
      <c r="V134" t="s">
        <v>144</v>
      </c>
      <c r="W134" t="s">
        <v>144</v>
      </c>
      <c r="X134">
        <v>6</v>
      </c>
      <c r="Y134">
        <v>2</v>
      </c>
      <c r="Z134">
        <v>5</v>
      </c>
      <c r="AA134">
        <v>7</v>
      </c>
      <c r="AB134">
        <v>6</v>
      </c>
      <c r="AC134">
        <v>21</v>
      </c>
      <c r="AD134">
        <v>3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2</v>
      </c>
      <c r="AQ134">
        <v>65</v>
      </c>
      <c r="AR134">
        <v>90</v>
      </c>
      <c r="AS134">
        <v>75</v>
      </c>
      <c r="AT134">
        <v>27</v>
      </c>
      <c r="AU134">
        <v>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2</v>
      </c>
      <c r="BF134">
        <v>1.5</v>
      </c>
      <c r="BG134">
        <v>1</v>
      </c>
      <c r="BH134">
        <v>1.5</v>
      </c>
      <c r="BI134">
        <f t="shared" si="62"/>
        <v>1.5</v>
      </c>
      <c r="BJ134">
        <v>57</v>
      </c>
      <c r="BK134">
        <v>-3</v>
      </c>
      <c r="BL134">
        <v>35</v>
      </c>
      <c r="BM134">
        <f t="shared" si="71"/>
        <v>60</v>
      </c>
      <c r="BN134" s="6">
        <f t="shared" si="72"/>
        <v>0.41666666666666669</v>
      </c>
      <c r="BO134">
        <v>57</v>
      </c>
      <c r="BP134">
        <v>-1</v>
      </c>
      <c r="BQ134">
        <v>34</v>
      </c>
      <c r="BR134">
        <f t="shared" si="73"/>
        <v>58</v>
      </c>
      <c r="BS134" s="6">
        <f t="shared" si="74"/>
        <v>0.41379310344827586</v>
      </c>
      <c r="BT134">
        <v>63</v>
      </c>
      <c r="BU134">
        <v>0</v>
      </c>
      <c r="BV134">
        <v>46</v>
      </c>
      <c r="BW134">
        <f t="shared" si="75"/>
        <v>63</v>
      </c>
      <c r="BX134" s="6">
        <f t="shared" si="76"/>
        <v>0.26984126984126983</v>
      </c>
      <c r="BY134" t="s">
        <v>144</v>
      </c>
      <c r="BZ134" t="s">
        <v>144</v>
      </c>
      <c r="CA134" t="s">
        <v>144</v>
      </c>
      <c r="CB134" t="e">
        <f t="shared" si="63"/>
        <v>#VALUE!</v>
      </c>
      <c r="CC134" s="6" t="e">
        <f t="shared" si="64"/>
        <v>#VALUE!</v>
      </c>
      <c r="CD134" s="7">
        <f t="shared" ref="CD134:CE137" si="79">AVERAGE(BM134,BR134,BW134)</f>
        <v>60.333333333333336</v>
      </c>
      <c r="CE134" s="8">
        <f t="shared" si="79"/>
        <v>0.36676701331873746</v>
      </c>
      <c r="CF134">
        <v>7.5</v>
      </c>
      <c r="CG134">
        <v>37.5</v>
      </c>
      <c r="CH134">
        <v>37.5</v>
      </c>
      <c r="CI134">
        <v>0</v>
      </c>
      <c r="CJ134">
        <v>0</v>
      </c>
      <c r="CK134">
        <v>0</v>
      </c>
      <c r="CL134">
        <v>17.5</v>
      </c>
      <c r="CM134">
        <v>0.5</v>
      </c>
      <c r="CN134">
        <v>7.5</v>
      </c>
      <c r="CO134">
        <v>37.5</v>
      </c>
      <c r="CP134">
        <v>17.5</v>
      </c>
      <c r="CQ134" s="66">
        <f t="shared" si="77"/>
        <v>0.45</v>
      </c>
      <c r="CR134" s="66">
        <f t="shared" si="65"/>
        <v>0</v>
      </c>
      <c r="CS134" s="66">
        <f t="shared" si="66"/>
        <v>0.16666666666666666</v>
      </c>
      <c r="CT134" s="66">
        <f t="shared" si="78"/>
        <v>1</v>
      </c>
      <c r="CU134" s="66">
        <f t="shared" si="67"/>
        <v>2</v>
      </c>
      <c r="CV134" s="66">
        <f t="shared" si="68"/>
        <v>31</v>
      </c>
      <c r="CW134" s="66">
        <f t="shared" si="69"/>
        <v>155</v>
      </c>
    </row>
    <row r="135" spans="1:101" x14ac:dyDescent="0.3">
      <c r="A135" s="1" t="s">
        <v>26</v>
      </c>
      <c r="B135" s="1" t="s">
        <v>141</v>
      </c>
      <c r="C135" t="s">
        <v>144</v>
      </c>
      <c r="D135" t="s">
        <v>144</v>
      </c>
      <c r="E135" s="9">
        <v>42914</v>
      </c>
      <c r="F135" s="1" t="s">
        <v>175</v>
      </c>
      <c r="G135">
        <v>60</v>
      </c>
      <c r="H135">
        <v>0</v>
      </c>
      <c r="I135">
        <v>16</v>
      </c>
      <c r="J135">
        <v>19</v>
      </c>
      <c r="K135">
        <v>33</v>
      </c>
      <c r="L135">
        <v>7</v>
      </c>
      <c r="M135" s="4">
        <f t="shared" si="54"/>
        <v>83.36</v>
      </c>
      <c r="N135" s="4">
        <f t="shared" si="54"/>
        <v>80.239999999999995</v>
      </c>
      <c r="O135" s="4">
        <f t="shared" si="54"/>
        <v>65.680000000000007</v>
      </c>
      <c r="P135" s="4">
        <f t="shared" si="52"/>
        <v>92.72</v>
      </c>
      <c r="Q135" s="4">
        <f t="shared" si="70"/>
        <v>80.5</v>
      </c>
      <c r="R135">
        <v>7</v>
      </c>
      <c r="S135">
        <v>1</v>
      </c>
      <c r="T135">
        <v>6</v>
      </c>
      <c r="U135">
        <v>1</v>
      </c>
      <c r="V135" t="s">
        <v>144</v>
      </c>
      <c r="W135" t="s">
        <v>144</v>
      </c>
      <c r="X135">
        <v>5</v>
      </c>
      <c r="Y135">
        <v>6</v>
      </c>
      <c r="Z135">
        <v>4</v>
      </c>
      <c r="AA135">
        <v>9</v>
      </c>
      <c r="AB135">
        <v>7</v>
      </c>
      <c r="AC135">
        <v>38</v>
      </c>
      <c r="AD135">
        <v>7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15</v>
      </c>
      <c r="AR135">
        <v>16</v>
      </c>
      <c r="AS135">
        <v>23</v>
      </c>
      <c r="AT135">
        <v>8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0.5</v>
      </c>
      <c r="BG135">
        <v>0.5</v>
      </c>
      <c r="BH135">
        <v>1.25</v>
      </c>
      <c r="BI135">
        <f t="shared" si="62"/>
        <v>0.8125</v>
      </c>
      <c r="BJ135">
        <v>62</v>
      </c>
      <c r="BK135">
        <v>-2</v>
      </c>
      <c r="BL135">
        <v>35</v>
      </c>
      <c r="BM135">
        <f t="shared" si="71"/>
        <v>64</v>
      </c>
      <c r="BN135" s="6">
        <f t="shared" si="72"/>
        <v>0.453125</v>
      </c>
      <c r="BO135">
        <v>60</v>
      </c>
      <c r="BP135">
        <v>1</v>
      </c>
      <c r="BQ135">
        <v>32</v>
      </c>
      <c r="BR135">
        <f t="shared" si="73"/>
        <v>59</v>
      </c>
      <c r="BS135" s="6">
        <f t="shared" si="74"/>
        <v>0.4576271186440678</v>
      </c>
      <c r="BT135">
        <v>66</v>
      </c>
      <c r="BU135">
        <v>2</v>
      </c>
      <c r="BV135">
        <v>30</v>
      </c>
      <c r="BW135">
        <f t="shared" si="75"/>
        <v>64</v>
      </c>
      <c r="BX135" s="6">
        <f t="shared" si="76"/>
        <v>0.53125</v>
      </c>
      <c r="BY135" t="s">
        <v>144</v>
      </c>
      <c r="BZ135" t="s">
        <v>144</v>
      </c>
      <c r="CA135" t="s">
        <v>144</v>
      </c>
      <c r="CB135" t="e">
        <f t="shared" si="63"/>
        <v>#VALUE!</v>
      </c>
      <c r="CC135" s="6" t="e">
        <f t="shared" si="64"/>
        <v>#VALUE!</v>
      </c>
      <c r="CD135" s="7">
        <f t="shared" si="79"/>
        <v>62.333333333333336</v>
      </c>
      <c r="CE135" s="8">
        <f t="shared" si="79"/>
        <v>0.48066737288135597</v>
      </c>
      <c r="CF135">
        <v>37.5</v>
      </c>
      <c r="CG135">
        <v>0</v>
      </c>
      <c r="CH135">
        <v>17.5</v>
      </c>
      <c r="CI135">
        <v>0</v>
      </c>
      <c r="CJ135">
        <v>0</v>
      </c>
      <c r="CK135">
        <v>0</v>
      </c>
      <c r="CL135">
        <v>7.5</v>
      </c>
      <c r="CM135">
        <v>17.5</v>
      </c>
      <c r="CN135">
        <v>3.5</v>
      </c>
      <c r="CO135">
        <v>85</v>
      </c>
      <c r="CP135">
        <v>37.5</v>
      </c>
      <c r="CQ135" s="66">
        <f t="shared" si="77"/>
        <v>0.88500000000000001</v>
      </c>
      <c r="CR135" s="66">
        <f t="shared" si="65"/>
        <v>0</v>
      </c>
      <c r="CS135" s="66">
        <f t="shared" si="66"/>
        <v>1</v>
      </c>
      <c r="CT135" s="66">
        <f t="shared" si="78"/>
        <v>1</v>
      </c>
      <c r="CU135" s="66">
        <f t="shared" si="67"/>
        <v>0</v>
      </c>
      <c r="CV135" s="66">
        <f t="shared" si="68"/>
        <v>9</v>
      </c>
      <c r="CW135" s="66">
        <f t="shared" si="69"/>
        <v>31</v>
      </c>
    </row>
    <row r="136" spans="1:101" x14ac:dyDescent="0.3">
      <c r="A136" s="1" t="s">
        <v>26</v>
      </c>
      <c r="B136" s="1" t="s">
        <v>142</v>
      </c>
      <c r="C136" t="s">
        <v>144</v>
      </c>
      <c r="D136" t="s">
        <v>144</v>
      </c>
      <c r="E136" s="9">
        <v>42914</v>
      </c>
      <c r="F136" s="1" t="s">
        <v>175</v>
      </c>
      <c r="G136">
        <v>60</v>
      </c>
      <c r="H136">
        <v>0</v>
      </c>
      <c r="I136">
        <v>52</v>
      </c>
      <c r="J136">
        <v>21</v>
      </c>
      <c r="K136">
        <v>7</v>
      </c>
      <c r="L136">
        <v>17</v>
      </c>
      <c r="M136" s="4">
        <f t="shared" si="54"/>
        <v>45.92</v>
      </c>
      <c r="N136" s="4">
        <f t="shared" si="54"/>
        <v>78.16</v>
      </c>
      <c r="O136" s="4">
        <f t="shared" si="54"/>
        <v>92.72</v>
      </c>
      <c r="P136" s="4">
        <f t="shared" si="52"/>
        <v>82.32</v>
      </c>
      <c r="Q136" s="4">
        <f t="shared" si="70"/>
        <v>74.78</v>
      </c>
      <c r="R136">
        <v>6</v>
      </c>
      <c r="S136">
        <v>7</v>
      </c>
      <c r="T136">
        <v>8</v>
      </c>
      <c r="U136">
        <v>1</v>
      </c>
      <c r="V136" t="s">
        <v>144</v>
      </c>
      <c r="W136" t="s">
        <v>144</v>
      </c>
      <c r="X136">
        <v>7</v>
      </c>
      <c r="Y136">
        <v>3</v>
      </c>
      <c r="Z136">
        <v>7</v>
      </c>
      <c r="AA136">
        <v>7</v>
      </c>
      <c r="AB136">
        <v>7</v>
      </c>
      <c r="AC136">
        <v>35</v>
      </c>
      <c r="AD136">
        <v>20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</v>
      </c>
      <c r="AN136">
        <v>0</v>
      </c>
      <c r="AO136">
        <v>0</v>
      </c>
      <c r="AP136">
        <v>0</v>
      </c>
      <c r="AQ136">
        <v>29</v>
      </c>
      <c r="AR136">
        <v>47</v>
      </c>
      <c r="AS136">
        <v>25</v>
      </c>
      <c r="AT136">
        <v>42</v>
      </c>
      <c r="AU136">
        <v>9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2.5</v>
      </c>
      <c r="BF136">
        <v>2.5</v>
      </c>
      <c r="BG136">
        <v>0.5</v>
      </c>
      <c r="BH136">
        <v>1.75</v>
      </c>
      <c r="BI136">
        <f t="shared" si="62"/>
        <v>1.8125</v>
      </c>
      <c r="BJ136">
        <v>65</v>
      </c>
      <c r="BK136">
        <v>-2</v>
      </c>
      <c r="BL136">
        <v>35</v>
      </c>
      <c r="BM136">
        <f t="shared" si="71"/>
        <v>67</v>
      </c>
      <c r="BN136" s="6">
        <f t="shared" si="72"/>
        <v>0.47761194029850745</v>
      </c>
      <c r="BO136">
        <v>45</v>
      </c>
      <c r="BP136">
        <v>-7</v>
      </c>
      <c r="BQ136">
        <v>25</v>
      </c>
      <c r="BR136">
        <f t="shared" si="73"/>
        <v>52</v>
      </c>
      <c r="BS136" s="6">
        <f t="shared" si="74"/>
        <v>0.51923076923076927</v>
      </c>
      <c r="BT136">
        <v>68</v>
      </c>
      <c r="BU136">
        <v>4</v>
      </c>
      <c r="BV136" t="s">
        <v>144</v>
      </c>
      <c r="BW136">
        <f t="shared" si="75"/>
        <v>64</v>
      </c>
      <c r="BX136" s="6" t="e">
        <f t="shared" si="76"/>
        <v>#VALUE!</v>
      </c>
      <c r="BY136" t="s">
        <v>144</v>
      </c>
      <c r="BZ136" t="s">
        <v>144</v>
      </c>
      <c r="CA136" t="s">
        <v>144</v>
      </c>
      <c r="CB136" t="e">
        <f t="shared" si="63"/>
        <v>#VALUE!</v>
      </c>
      <c r="CC136" s="6" t="e">
        <f t="shared" si="64"/>
        <v>#VALUE!</v>
      </c>
      <c r="CD136" s="7">
        <f t="shared" si="79"/>
        <v>61</v>
      </c>
      <c r="CE136" s="8">
        <f>AVERAGE(BN136,BS136)</f>
        <v>0.49842135476463834</v>
      </c>
      <c r="CF136">
        <v>17.5</v>
      </c>
      <c r="CG136">
        <v>37.5</v>
      </c>
      <c r="CH136">
        <v>62.5</v>
      </c>
      <c r="CI136">
        <v>0</v>
      </c>
      <c r="CJ136">
        <v>0</v>
      </c>
      <c r="CK136">
        <v>0</v>
      </c>
      <c r="CL136">
        <v>37.5</v>
      </c>
      <c r="CM136">
        <v>1.5</v>
      </c>
      <c r="CN136">
        <v>37.5</v>
      </c>
      <c r="CO136">
        <v>37.5</v>
      </c>
      <c r="CP136">
        <v>37.5</v>
      </c>
      <c r="CQ136" s="66">
        <f t="shared" si="77"/>
        <v>0.75</v>
      </c>
      <c r="CR136" s="66">
        <f t="shared" si="65"/>
        <v>0</v>
      </c>
      <c r="CS136" s="66">
        <f t="shared" si="66"/>
        <v>0.31818181818181818</v>
      </c>
      <c r="CT136" s="66">
        <f t="shared" si="78"/>
        <v>1</v>
      </c>
      <c r="CU136" s="66">
        <f t="shared" si="67"/>
        <v>2</v>
      </c>
      <c r="CV136" s="66">
        <f t="shared" si="68"/>
        <v>51</v>
      </c>
      <c r="CW136" s="66">
        <f t="shared" si="69"/>
        <v>76</v>
      </c>
    </row>
    <row r="137" spans="1:101" x14ac:dyDescent="0.3">
      <c r="A137" s="1" t="s">
        <v>26</v>
      </c>
      <c r="B137" s="1" t="s">
        <v>143</v>
      </c>
      <c r="C137" t="s">
        <v>144</v>
      </c>
      <c r="D137" t="s">
        <v>144</v>
      </c>
      <c r="E137" s="9">
        <v>42914</v>
      </c>
      <c r="F137" s="1" t="s">
        <v>175</v>
      </c>
      <c r="G137">
        <v>40</v>
      </c>
      <c r="H137">
        <v>0</v>
      </c>
      <c r="I137">
        <v>45</v>
      </c>
      <c r="J137">
        <v>28</v>
      </c>
      <c r="K137">
        <v>21</v>
      </c>
      <c r="L137">
        <v>32</v>
      </c>
      <c r="M137" s="4">
        <f t="shared" si="54"/>
        <v>53.199999999999996</v>
      </c>
      <c r="N137" s="4">
        <f t="shared" si="54"/>
        <v>70.88</v>
      </c>
      <c r="O137" s="4">
        <f t="shared" si="54"/>
        <v>78.16</v>
      </c>
      <c r="P137" s="4">
        <f t="shared" si="52"/>
        <v>66.72</v>
      </c>
      <c r="Q137" s="4">
        <f t="shared" si="70"/>
        <v>67.239999999999995</v>
      </c>
      <c r="R137">
        <v>4</v>
      </c>
      <c r="S137">
        <v>7</v>
      </c>
      <c r="T137">
        <v>8</v>
      </c>
      <c r="U137">
        <v>1</v>
      </c>
      <c r="V137" t="s">
        <v>144</v>
      </c>
      <c r="W137" t="s">
        <v>144</v>
      </c>
      <c r="X137">
        <v>6</v>
      </c>
      <c r="Y137">
        <v>3</v>
      </c>
      <c r="Z137">
        <v>6</v>
      </c>
      <c r="AA137">
        <v>7</v>
      </c>
      <c r="AB137">
        <v>8</v>
      </c>
      <c r="AC137">
        <v>8</v>
      </c>
      <c r="AD137">
        <v>2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2</v>
      </c>
      <c r="AN137">
        <v>0</v>
      </c>
      <c r="AO137">
        <v>0</v>
      </c>
      <c r="AP137">
        <v>0</v>
      </c>
      <c r="AQ137">
        <v>41</v>
      </c>
      <c r="AR137">
        <v>60</v>
      </c>
      <c r="AS137">
        <v>45</v>
      </c>
      <c r="AT137">
        <v>4</v>
      </c>
      <c r="AU137">
        <v>0</v>
      </c>
      <c r="AV137">
        <v>2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1.5</v>
      </c>
      <c r="BF137">
        <v>1</v>
      </c>
      <c r="BG137">
        <v>2</v>
      </c>
      <c r="BH137">
        <v>3.5</v>
      </c>
      <c r="BI137">
        <f t="shared" si="62"/>
        <v>2</v>
      </c>
      <c r="BJ137">
        <v>57</v>
      </c>
      <c r="BK137">
        <v>-4</v>
      </c>
      <c r="BL137">
        <v>37</v>
      </c>
      <c r="BM137">
        <f t="shared" si="71"/>
        <v>61</v>
      </c>
      <c r="BN137" s="6">
        <f t="shared" si="72"/>
        <v>0.39344262295081966</v>
      </c>
      <c r="BO137">
        <v>58</v>
      </c>
      <c r="BP137">
        <v>-4</v>
      </c>
      <c r="BQ137">
        <v>32</v>
      </c>
      <c r="BR137">
        <f t="shared" si="73"/>
        <v>62</v>
      </c>
      <c r="BS137" s="6">
        <f t="shared" si="74"/>
        <v>0.4838709677419355</v>
      </c>
      <c r="BT137">
        <v>48</v>
      </c>
      <c r="BU137">
        <v>-8</v>
      </c>
      <c r="BV137">
        <v>25</v>
      </c>
      <c r="BW137">
        <f t="shared" si="75"/>
        <v>56</v>
      </c>
      <c r="BX137" s="6">
        <f t="shared" si="76"/>
        <v>0.5535714285714286</v>
      </c>
      <c r="BY137" t="s">
        <v>144</v>
      </c>
      <c r="BZ137" t="s">
        <v>144</v>
      </c>
      <c r="CA137" t="s">
        <v>144</v>
      </c>
      <c r="CB137" t="e">
        <f t="shared" si="63"/>
        <v>#VALUE!</v>
      </c>
      <c r="CC137" s="6" t="e">
        <f t="shared" si="64"/>
        <v>#VALUE!</v>
      </c>
      <c r="CD137" s="7">
        <f t="shared" si="79"/>
        <v>59.666666666666664</v>
      </c>
      <c r="CE137" s="8">
        <f t="shared" si="79"/>
        <v>0.47696167308806126</v>
      </c>
      <c r="CF137">
        <v>3.5</v>
      </c>
      <c r="CG137">
        <v>37.5</v>
      </c>
      <c r="CH137">
        <v>62.5</v>
      </c>
      <c r="CI137">
        <v>0</v>
      </c>
      <c r="CJ137">
        <v>0</v>
      </c>
      <c r="CK137">
        <v>0</v>
      </c>
      <c r="CL137">
        <v>17.5</v>
      </c>
      <c r="CM137">
        <v>1.5</v>
      </c>
      <c r="CN137">
        <v>17.5</v>
      </c>
      <c r="CO137">
        <v>37.5</v>
      </c>
      <c r="CP137">
        <v>62.5</v>
      </c>
      <c r="CQ137" s="66">
        <f t="shared" si="77"/>
        <v>0.55000000000000004</v>
      </c>
      <c r="CR137" s="66">
        <f t="shared" si="65"/>
        <v>0</v>
      </c>
      <c r="CS137" s="66">
        <f t="shared" si="66"/>
        <v>8.5365853658536592E-2</v>
      </c>
      <c r="CT137" s="66">
        <f t="shared" si="78"/>
        <v>1</v>
      </c>
      <c r="CU137" s="66">
        <f t="shared" si="67"/>
        <v>2</v>
      </c>
      <c r="CV137" s="66">
        <f t="shared" si="68"/>
        <v>4</v>
      </c>
      <c r="CW137" s="66">
        <f t="shared" si="69"/>
        <v>101</v>
      </c>
    </row>
    <row r="138" spans="1:101" x14ac:dyDescent="0.3">
      <c r="A138" s="1" t="s">
        <v>27</v>
      </c>
      <c r="B138" s="1" t="s">
        <v>139</v>
      </c>
      <c r="C138" s="43">
        <v>33.814083840000002</v>
      </c>
      <c r="D138" s="43">
        <v>-82.072805520000003</v>
      </c>
      <c r="E138" s="9">
        <v>42914</v>
      </c>
      <c r="F138" s="1" t="s">
        <v>175</v>
      </c>
      <c r="G138">
        <v>60</v>
      </c>
      <c r="H138">
        <v>0</v>
      </c>
      <c r="I138">
        <v>23</v>
      </c>
      <c r="J138">
        <v>16</v>
      </c>
      <c r="K138">
        <v>36</v>
      </c>
      <c r="L138">
        <v>3</v>
      </c>
      <c r="M138" s="4">
        <f t="shared" si="54"/>
        <v>76.08</v>
      </c>
      <c r="N138" s="4">
        <f t="shared" si="54"/>
        <v>83.36</v>
      </c>
      <c r="O138" s="4">
        <f t="shared" si="54"/>
        <v>62.56</v>
      </c>
      <c r="P138" s="4">
        <f t="shared" si="52"/>
        <v>96.88</v>
      </c>
      <c r="Q138" s="4">
        <f t="shared" si="70"/>
        <v>79.72</v>
      </c>
      <c r="R138">
        <v>4</v>
      </c>
      <c r="S138">
        <v>8</v>
      </c>
      <c r="T138">
        <v>7</v>
      </c>
      <c r="U138">
        <v>1</v>
      </c>
      <c r="V138" t="s">
        <v>144</v>
      </c>
      <c r="W138" t="s">
        <v>144</v>
      </c>
      <c r="X138">
        <v>7</v>
      </c>
      <c r="Y138">
        <v>3</v>
      </c>
      <c r="Z138">
        <v>6</v>
      </c>
      <c r="AA138">
        <v>7</v>
      </c>
      <c r="AB138">
        <v>4</v>
      </c>
      <c r="AC138">
        <v>26</v>
      </c>
      <c r="AD138">
        <v>4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3</v>
      </c>
      <c r="AN138">
        <v>0</v>
      </c>
      <c r="AO138">
        <v>0</v>
      </c>
      <c r="AP138">
        <v>0</v>
      </c>
      <c r="AQ138">
        <v>40</v>
      </c>
      <c r="AR138">
        <v>58</v>
      </c>
      <c r="AS138">
        <v>29</v>
      </c>
      <c r="AT138">
        <v>24</v>
      </c>
      <c r="AU138">
        <v>9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0.5</v>
      </c>
      <c r="BF138">
        <v>2.5</v>
      </c>
      <c r="BG138">
        <v>2</v>
      </c>
      <c r="BH138">
        <v>3</v>
      </c>
      <c r="BI138">
        <f t="shared" si="62"/>
        <v>2</v>
      </c>
      <c r="BJ138">
        <v>55</v>
      </c>
      <c r="BK138">
        <v>-4</v>
      </c>
      <c r="BL138">
        <v>25</v>
      </c>
      <c r="BM138">
        <f t="shared" si="71"/>
        <v>59</v>
      </c>
      <c r="BN138" s="6">
        <f t="shared" si="72"/>
        <v>0.57627118644067798</v>
      </c>
      <c r="BO138">
        <v>51</v>
      </c>
      <c r="BP138">
        <v>-4</v>
      </c>
      <c r="BQ138">
        <v>30</v>
      </c>
      <c r="BR138">
        <f t="shared" si="73"/>
        <v>55</v>
      </c>
      <c r="BS138" s="6">
        <f t="shared" si="74"/>
        <v>0.45454545454545453</v>
      </c>
      <c r="BT138">
        <v>49</v>
      </c>
      <c r="BU138">
        <v>-6</v>
      </c>
      <c r="BV138">
        <v>32</v>
      </c>
      <c r="BW138">
        <f t="shared" si="75"/>
        <v>55</v>
      </c>
      <c r="BX138" s="6">
        <f t="shared" si="76"/>
        <v>0.41818181818181815</v>
      </c>
      <c r="BY138" t="s">
        <v>144</v>
      </c>
      <c r="BZ138" t="s">
        <v>144</v>
      </c>
      <c r="CA138" t="s">
        <v>144</v>
      </c>
      <c r="CB138" t="e">
        <f t="shared" si="63"/>
        <v>#VALUE!</v>
      </c>
      <c r="CC138" s="6" t="e">
        <f t="shared" si="64"/>
        <v>#VALUE!</v>
      </c>
      <c r="CD138" s="7">
        <f>AVERAGE(BM138,BR138,BW138)</f>
        <v>56.333333333333336</v>
      </c>
      <c r="CE138" s="8">
        <f>AVERAGE(BN138,BS138,BX138)</f>
        <v>0.48299948638931695</v>
      </c>
      <c r="CF138">
        <v>3.5</v>
      </c>
      <c r="CG138">
        <v>62.5</v>
      </c>
      <c r="CH138">
        <v>37.5</v>
      </c>
      <c r="CI138">
        <v>0</v>
      </c>
      <c r="CJ138">
        <v>0</v>
      </c>
      <c r="CK138">
        <v>0</v>
      </c>
      <c r="CL138">
        <v>37.5</v>
      </c>
      <c r="CM138">
        <v>1.5</v>
      </c>
      <c r="CN138">
        <v>17.5</v>
      </c>
      <c r="CO138">
        <v>37.5</v>
      </c>
      <c r="CP138">
        <v>3.5</v>
      </c>
      <c r="CQ138" s="66">
        <f t="shared" si="77"/>
        <v>0.55000000000000004</v>
      </c>
      <c r="CR138" s="66">
        <f t="shared" si="65"/>
        <v>0</v>
      </c>
      <c r="CS138" s="66">
        <f t="shared" si="66"/>
        <v>5.3030303030303032E-2</v>
      </c>
      <c r="CT138" s="66">
        <f t="shared" si="78"/>
        <v>1</v>
      </c>
      <c r="CU138" s="66">
        <f t="shared" si="67"/>
        <v>3</v>
      </c>
      <c r="CV138" s="66">
        <f t="shared" si="68"/>
        <v>33</v>
      </c>
      <c r="CW138" s="66">
        <f t="shared" si="69"/>
        <v>98</v>
      </c>
    </row>
    <row r="139" spans="1:101" x14ac:dyDescent="0.3">
      <c r="A139" s="1" t="s">
        <v>27</v>
      </c>
      <c r="B139" s="1" t="s">
        <v>140</v>
      </c>
      <c r="C139" t="s">
        <v>144</v>
      </c>
      <c r="D139" t="s">
        <v>144</v>
      </c>
      <c r="E139" s="9">
        <v>42914</v>
      </c>
      <c r="F139" s="1" t="s">
        <v>175</v>
      </c>
      <c r="G139">
        <v>60</v>
      </c>
      <c r="H139">
        <v>2</v>
      </c>
      <c r="I139">
        <v>5</v>
      </c>
      <c r="J139">
        <v>9</v>
      </c>
      <c r="K139">
        <v>35</v>
      </c>
      <c r="L139">
        <v>20</v>
      </c>
      <c r="M139" s="4">
        <f t="shared" si="54"/>
        <v>94.8</v>
      </c>
      <c r="N139" s="4">
        <f t="shared" si="54"/>
        <v>90.64</v>
      </c>
      <c r="O139" s="4">
        <f t="shared" si="54"/>
        <v>63.6</v>
      </c>
      <c r="P139" s="4">
        <f t="shared" si="52"/>
        <v>79.2</v>
      </c>
      <c r="Q139" s="4">
        <f t="shared" si="70"/>
        <v>82.06</v>
      </c>
      <c r="R139">
        <v>5</v>
      </c>
      <c r="S139">
        <v>9</v>
      </c>
      <c r="T139">
        <v>7</v>
      </c>
      <c r="U139">
        <v>1</v>
      </c>
      <c r="V139" t="s">
        <v>144</v>
      </c>
      <c r="W139" t="s">
        <v>144</v>
      </c>
      <c r="X139">
        <v>6</v>
      </c>
      <c r="Y139">
        <v>2</v>
      </c>
      <c r="Z139">
        <v>5</v>
      </c>
      <c r="AA139">
        <v>8</v>
      </c>
      <c r="AB139">
        <v>4</v>
      </c>
      <c r="AC139">
        <v>20</v>
      </c>
      <c r="AD139">
        <v>8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3</v>
      </c>
      <c r="AN139">
        <v>0</v>
      </c>
      <c r="AO139">
        <v>0</v>
      </c>
      <c r="AP139">
        <v>1</v>
      </c>
      <c r="AQ139">
        <v>72</v>
      </c>
      <c r="AR139">
        <v>35</v>
      </c>
      <c r="AS139">
        <v>56</v>
      </c>
      <c r="AT139">
        <v>18</v>
      </c>
      <c r="AU139">
        <v>9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</v>
      </c>
      <c r="BF139">
        <v>3.5</v>
      </c>
      <c r="BG139">
        <v>6</v>
      </c>
      <c r="BH139">
        <v>4.5</v>
      </c>
      <c r="BI139">
        <f t="shared" si="62"/>
        <v>4.25</v>
      </c>
      <c r="BJ139">
        <v>64</v>
      </c>
      <c r="BK139">
        <v>-3</v>
      </c>
      <c r="BL139">
        <v>39</v>
      </c>
      <c r="BM139">
        <f t="shared" si="71"/>
        <v>67</v>
      </c>
      <c r="BN139" s="6">
        <f t="shared" si="72"/>
        <v>0.41791044776119401</v>
      </c>
      <c r="BO139">
        <v>63</v>
      </c>
      <c r="BP139">
        <v>-2</v>
      </c>
      <c r="BQ139">
        <v>38</v>
      </c>
      <c r="BR139">
        <f t="shared" si="73"/>
        <v>65</v>
      </c>
      <c r="BS139" s="6">
        <f t="shared" si="74"/>
        <v>0.41538461538461541</v>
      </c>
      <c r="BT139">
        <v>60</v>
      </c>
      <c r="BU139">
        <v>-2</v>
      </c>
      <c r="BV139">
        <v>30</v>
      </c>
      <c r="BW139">
        <f t="shared" si="75"/>
        <v>62</v>
      </c>
      <c r="BX139" s="6">
        <f t="shared" si="76"/>
        <v>0.5161290322580645</v>
      </c>
      <c r="BY139" t="s">
        <v>144</v>
      </c>
      <c r="BZ139" t="s">
        <v>144</v>
      </c>
      <c r="CA139" t="s">
        <v>144</v>
      </c>
      <c r="CB139" t="e">
        <f t="shared" si="63"/>
        <v>#VALUE!</v>
      </c>
      <c r="CC139" s="6" t="e">
        <f t="shared" si="64"/>
        <v>#VALUE!</v>
      </c>
      <c r="CD139" s="7">
        <f t="shared" ref="CD139:CE142" si="80">AVERAGE(BM139,BR139,BW139)</f>
        <v>64.666666666666671</v>
      </c>
      <c r="CE139" s="8">
        <f t="shared" si="80"/>
        <v>0.44980803180129131</v>
      </c>
      <c r="CF139">
        <v>7.5</v>
      </c>
      <c r="CG139">
        <v>85</v>
      </c>
      <c r="CH139">
        <v>37.5</v>
      </c>
      <c r="CI139">
        <v>0</v>
      </c>
      <c r="CJ139">
        <v>0</v>
      </c>
      <c r="CK139">
        <v>0</v>
      </c>
      <c r="CL139">
        <v>17.5</v>
      </c>
      <c r="CM139">
        <v>0.5</v>
      </c>
      <c r="CN139">
        <v>7.5</v>
      </c>
      <c r="CO139">
        <v>62.5</v>
      </c>
      <c r="CP139">
        <v>3.5</v>
      </c>
      <c r="CQ139" s="66">
        <f t="shared" si="77"/>
        <v>0.7</v>
      </c>
      <c r="CR139" s="66">
        <f t="shared" si="65"/>
        <v>0</v>
      </c>
      <c r="CS139" s="66">
        <f t="shared" si="66"/>
        <v>8.1081081081081086E-2</v>
      </c>
      <c r="CT139" s="66">
        <f t="shared" si="78"/>
        <v>1</v>
      </c>
      <c r="CU139" s="66">
        <f t="shared" si="67"/>
        <v>4</v>
      </c>
      <c r="CV139" s="66">
        <f t="shared" si="68"/>
        <v>27</v>
      </c>
      <c r="CW139" s="66">
        <f t="shared" si="69"/>
        <v>107</v>
      </c>
    </row>
    <row r="140" spans="1:101" x14ac:dyDescent="0.3">
      <c r="A140" s="1" t="s">
        <v>27</v>
      </c>
      <c r="B140" s="1" t="s">
        <v>141</v>
      </c>
      <c r="C140" t="s">
        <v>144</v>
      </c>
      <c r="D140" t="s">
        <v>144</v>
      </c>
      <c r="E140" s="9">
        <v>42914</v>
      </c>
      <c r="F140" s="1" t="s">
        <v>175</v>
      </c>
      <c r="G140">
        <v>90</v>
      </c>
      <c r="H140">
        <v>2</v>
      </c>
      <c r="I140">
        <v>12</v>
      </c>
      <c r="J140">
        <v>7</v>
      </c>
      <c r="K140">
        <v>19</v>
      </c>
      <c r="L140">
        <v>7</v>
      </c>
      <c r="M140" s="4">
        <f t="shared" si="54"/>
        <v>87.52</v>
      </c>
      <c r="N140" s="4">
        <f t="shared" si="54"/>
        <v>92.72</v>
      </c>
      <c r="O140" s="4">
        <f t="shared" si="54"/>
        <v>80.239999999999995</v>
      </c>
      <c r="P140" s="4">
        <f t="shared" si="52"/>
        <v>92.72</v>
      </c>
      <c r="Q140" s="4">
        <f t="shared" si="70"/>
        <v>88.300000000000011</v>
      </c>
      <c r="R140">
        <v>6</v>
      </c>
      <c r="S140">
        <v>7</v>
      </c>
      <c r="T140">
        <v>9</v>
      </c>
      <c r="U140">
        <v>1</v>
      </c>
      <c r="V140" t="s">
        <v>144</v>
      </c>
      <c r="W140" t="s">
        <v>144</v>
      </c>
      <c r="X140">
        <v>5</v>
      </c>
      <c r="Y140">
        <v>2</v>
      </c>
      <c r="Z140">
        <v>5</v>
      </c>
      <c r="AA140">
        <v>6</v>
      </c>
      <c r="AB140">
        <v>8</v>
      </c>
      <c r="AC140">
        <v>11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3</v>
      </c>
      <c r="AN140">
        <v>0</v>
      </c>
      <c r="AO140">
        <v>0</v>
      </c>
      <c r="AP140">
        <v>0</v>
      </c>
      <c r="AQ140">
        <v>22</v>
      </c>
      <c r="AR140">
        <v>20</v>
      </c>
      <c r="AS140">
        <v>90</v>
      </c>
      <c r="AT140">
        <v>70</v>
      </c>
      <c r="AU140">
        <v>12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</v>
      </c>
      <c r="BF140">
        <v>3.5</v>
      </c>
      <c r="BG140">
        <v>4</v>
      </c>
      <c r="BH140">
        <v>3.25</v>
      </c>
      <c r="BI140">
        <f t="shared" si="62"/>
        <v>3.4375</v>
      </c>
      <c r="BJ140">
        <v>63</v>
      </c>
      <c r="BK140">
        <v>-2</v>
      </c>
      <c r="BL140">
        <v>32</v>
      </c>
      <c r="BM140">
        <f t="shared" si="71"/>
        <v>65</v>
      </c>
      <c r="BN140" s="6">
        <f t="shared" si="72"/>
        <v>0.50769230769230766</v>
      </c>
      <c r="BO140">
        <v>60</v>
      </c>
      <c r="BP140">
        <v>-5</v>
      </c>
      <c r="BQ140">
        <v>39</v>
      </c>
      <c r="BR140">
        <f t="shared" si="73"/>
        <v>65</v>
      </c>
      <c r="BS140" s="6">
        <f t="shared" si="74"/>
        <v>0.4</v>
      </c>
      <c r="BT140">
        <v>52</v>
      </c>
      <c r="BU140">
        <v>-5</v>
      </c>
      <c r="BV140">
        <v>28</v>
      </c>
      <c r="BW140">
        <f t="shared" si="75"/>
        <v>57</v>
      </c>
      <c r="BX140" s="6">
        <f t="shared" si="76"/>
        <v>0.50877192982456143</v>
      </c>
      <c r="BY140" t="s">
        <v>144</v>
      </c>
      <c r="BZ140" t="s">
        <v>144</v>
      </c>
      <c r="CA140" t="s">
        <v>144</v>
      </c>
      <c r="CB140" t="e">
        <f t="shared" si="63"/>
        <v>#VALUE!</v>
      </c>
      <c r="CC140" s="6" t="e">
        <f t="shared" si="64"/>
        <v>#VALUE!</v>
      </c>
      <c r="CD140" s="7">
        <f t="shared" si="80"/>
        <v>62.333333333333336</v>
      </c>
      <c r="CE140" s="8">
        <f t="shared" si="80"/>
        <v>0.47215474583895639</v>
      </c>
      <c r="CF140">
        <v>17.5</v>
      </c>
      <c r="CG140">
        <v>37.5</v>
      </c>
      <c r="CH140">
        <v>85</v>
      </c>
      <c r="CI140">
        <v>0</v>
      </c>
      <c r="CJ140">
        <v>0</v>
      </c>
      <c r="CK140">
        <v>0</v>
      </c>
      <c r="CL140">
        <v>7.5</v>
      </c>
      <c r="CM140">
        <v>0.5</v>
      </c>
      <c r="CN140">
        <v>7.5</v>
      </c>
      <c r="CO140">
        <v>17.5</v>
      </c>
      <c r="CP140">
        <v>62.5</v>
      </c>
      <c r="CQ140" s="66">
        <f t="shared" si="77"/>
        <v>0.25</v>
      </c>
      <c r="CR140" s="66">
        <f t="shared" si="65"/>
        <v>0</v>
      </c>
      <c r="CS140" s="66">
        <f t="shared" si="66"/>
        <v>0.31818181818181818</v>
      </c>
      <c r="CT140" s="66">
        <f t="shared" si="78"/>
        <v>1</v>
      </c>
      <c r="CU140" s="66">
        <f t="shared" si="67"/>
        <v>4</v>
      </c>
      <c r="CV140" s="66">
        <f t="shared" si="68"/>
        <v>82</v>
      </c>
      <c r="CW140" s="66">
        <f t="shared" si="69"/>
        <v>42</v>
      </c>
    </row>
    <row r="141" spans="1:101" x14ac:dyDescent="0.3">
      <c r="A141" s="1" t="s">
        <v>27</v>
      </c>
      <c r="B141" s="1" t="s">
        <v>142</v>
      </c>
      <c r="C141" t="s">
        <v>144</v>
      </c>
      <c r="D141" t="s">
        <v>144</v>
      </c>
      <c r="E141" s="9">
        <v>42914</v>
      </c>
      <c r="F141" s="1" t="s">
        <v>175</v>
      </c>
      <c r="G141">
        <v>85</v>
      </c>
      <c r="H141">
        <v>2</v>
      </c>
      <c r="I141">
        <v>13</v>
      </c>
      <c r="J141">
        <v>9</v>
      </c>
      <c r="K141">
        <v>28</v>
      </c>
      <c r="L141">
        <v>5</v>
      </c>
      <c r="M141" s="4">
        <f t="shared" si="54"/>
        <v>86.48</v>
      </c>
      <c r="N141" s="4">
        <f t="shared" si="54"/>
        <v>90.64</v>
      </c>
      <c r="O141" s="4">
        <f t="shared" si="54"/>
        <v>70.88</v>
      </c>
      <c r="P141" s="4">
        <f t="shared" si="52"/>
        <v>94.8</v>
      </c>
      <c r="Q141" s="4">
        <f t="shared" si="70"/>
        <v>85.7</v>
      </c>
      <c r="R141">
        <v>5</v>
      </c>
      <c r="S141">
        <v>8</v>
      </c>
      <c r="T141">
        <v>6</v>
      </c>
      <c r="U141">
        <v>1</v>
      </c>
      <c r="V141" t="s">
        <v>144</v>
      </c>
      <c r="W141" t="s">
        <v>144</v>
      </c>
      <c r="X141">
        <v>5</v>
      </c>
      <c r="Y141">
        <v>4</v>
      </c>
      <c r="Z141">
        <v>6</v>
      </c>
      <c r="AA141">
        <v>8</v>
      </c>
      <c r="AB141">
        <v>6</v>
      </c>
      <c r="AC141">
        <v>125</v>
      </c>
      <c r="AD141">
        <v>15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</v>
      </c>
      <c r="AM141">
        <v>2</v>
      </c>
      <c r="AN141">
        <v>0</v>
      </c>
      <c r="AO141">
        <v>0</v>
      </c>
      <c r="AP141">
        <v>0</v>
      </c>
      <c r="AQ141">
        <v>33</v>
      </c>
      <c r="AR141">
        <v>50</v>
      </c>
      <c r="AS141">
        <v>23</v>
      </c>
      <c r="AT141">
        <v>8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2</v>
      </c>
      <c r="BF141">
        <v>2.5</v>
      </c>
      <c r="BG141">
        <v>2.5</v>
      </c>
      <c r="BH141">
        <v>1.75</v>
      </c>
      <c r="BI141">
        <f t="shared" si="62"/>
        <v>2.1875</v>
      </c>
      <c r="BJ141">
        <v>45</v>
      </c>
      <c r="BK141">
        <v>-10</v>
      </c>
      <c r="BL141">
        <v>29</v>
      </c>
      <c r="BM141">
        <f t="shared" si="71"/>
        <v>55</v>
      </c>
      <c r="BN141" s="6">
        <f t="shared" si="72"/>
        <v>0.47272727272727272</v>
      </c>
      <c r="BO141">
        <v>67</v>
      </c>
      <c r="BP141">
        <v>0</v>
      </c>
      <c r="BQ141">
        <v>33</v>
      </c>
      <c r="BR141">
        <f t="shared" si="73"/>
        <v>67</v>
      </c>
      <c r="BS141" s="6">
        <f t="shared" si="74"/>
        <v>0.5074626865671642</v>
      </c>
      <c r="BT141">
        <v>55</v>
      </c>
      <c r="BU141">
        <v>-4</v>
      </c>
      <c r="BV141">
        <v>40</v>
      </c>
      <c r="BW141">
        <f t="shared" si="75"/>
        <v>59</v>
      </c>
      <c r="BX141" s="6">
        <f t="shared" si="76"/>
        <v>0.32203389830508472</v>
      </c>
      <c r="BY141" t="s">
        <v>144</v>
      </c>
      <c r="BZ141" t="s">
        <v>144</v>
      </c>
      <c r="CA141" t="s">
        <v>144</v>
      </c>
      <c r="CB141" t="e">
        <f t="shared" si="63"/>
        <v>#VALUE!</v>
      </c>
      <c r="CC141" s="6" t="e">
        <f t="shared" si="64"/>
        <v>#VALUE!</v>
      </c>
      <c r="CD141" s="7">
        <f t="shared" si="80"/>
        <v>60.333333333333336</v>
      </c>
      <c r="CE141" s="8">
        <f t="shared" si="80"/>
        <v>0.43407461919984058</v>
      </c>
      <c r="CF141">
        <v>7.5</v>
      </c>
      <c r="CG141">
        <v>62.5</v>
      </c>
      <c r="CH141">
        <v>17.5</v>
      </c>
      <c r="CI141">
        <v>0</v>
      </c>
      <c r="CJ141">
        <v>0</v>
      </c>
      <c r="CK141">
        <v>0</v>
      </c>
      <c r="CL141">
        <v>7.5</v>
      </c>
      <c r="CM141">
        <v>3.5</v>
      </c>
      <c r="CN141">
        <v>17.5</v>
      </c>
      <c r="CO141">
        <v>62.5</v>
      </c>
      <c r="CP141">
        <v>17.5</v>
      </c>
      <c r="CQ141" s="66">
        <f t="shared" si="77"/>
        <v>0.8</v>
      </c>
      <c r="CR141" s="66">
        <f t="shared" si="65"/>
        <v>0</v>
      </c>
      <c r="CS141" s="66">
        <f t="shared" si="66"/>
        <v>0.10714285714285714</v>
      </c>
      <c r="CT141" s="66">
        <f t="shared" si="78"/>
        <v>1</v>
      </c>
      <c r="CU141" s="66">
        <f t="shared" si="67"/>
        <v>4</v>
      </c>
      <c r="CV141" s="66">
        <f t="shared" si="68"/>
        <v>8</v>
      </c>
      <c r="CW141" s="66">
        <f t="shared" si="69"/>
        <v>83</v>
      </c>
    </row>
    <row r="142" spans="1:101" x14ac:dyDescent="0.3">
      <c r="A142" s="1" t="s">
        <v>27</v>
      </c>
      <c r="B142" s="1" t="s">
        <v>143</v>
      </c>
      <c r="C142" t="s">
        <v>144</v>
      </c>
      <c r="D142" t="s">
        <v>144</v>
      </c>
      <c r="E142" s="9">
        <v>42914</v>
      </c>
      <c r="F142" s="1" t="s">
        <v>175</v>
      </c>
      <c r="G142">
        <v>75</v>
      </c>
      <c r="H142">
        <v>2</v>
      </c>
      <c r="I142">
        <v>16</v>
      </c>
      <c r="J142">
        <v>27</v>
      </c>
      <c r="K142">
        <v>11</v>
      </c>
      <c r="L142">
        <v>4</v>
      </c>
      <c r="M142" s="4">
        <f t="shared" si="54"/>
        <v>83.36</v>
      </c>
      <c r="N142" s="4">
        <f t="shared" si="54"/>
        <v>71.92</v>
      </c>
      <c r="O142" s="4">
        <f t="shared" si="54"/>
        <v>88.56</v>
      </c>
      <c r="P142" s="4">
        <f t="shared" si="52"/>
        <v>95.84</v>
      </c>
      <c r="Q142" s="4">
        <f t="shared" si="70"/>
        <v>84.92</v>
      </c>
      <c r="R142">
        <v>7</v>
      </c>
      <c r="S142">
        <v>8</v>
      </c>
      <c r="T142">
        <v>6</v>
      </c>
      <c r="U142">
        <v>1</v>
      </c>
      <c r="V142" t="s">
        <v>144</v>
      </c>
      <c r="W142" t="s">
        <v>144</v>
      </c>
      <c r="X142">
        <v>6</v>
      </c>
      <c r="Y142">
        <v>2</v>
      </c>
      <c r="Z142">
        <v>7</v>
      </c>
      <c r="AA142">
        <v>7</v>
      </c>
      <c r="AB142">
        <v>5</v>
      </c>
      <c r="AC142">
        <v>20</v>
      </c>
      <c r="AD142">
        <v>5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3</v>
      </c>
      <c r="AN142">
        <v>0</v>
      </c>
      <c r="AO142">
        <v>1</v>
      </c>
      <c r="AP142">
        <v>0</v>
      </c>
      <c r="AQ142">
        <v>100</v>
      </c>
      <c r="AR142">
        <v>34</v>
      </c>
      <c r="AS142">
        <v>65</v>
      </c>
      <c r="AT142">
        <v>31</v>
      </c>
      <c r="AU142">
        <v>10</v>
      </c>
      <c r="AV142">
        <v>5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1.75</v>
      </c>
      <c r="BF142">
        <v>2</v>
      </c>
      <c r="BG142">
        <v>2.5</v>
      </c>
      <c r="BH142">
        <v>3.75</v>
      </c>
      <c r="BI142">
        <f t="shared" si="62"/>
        <v>2.5</v>
      </c>
      <c r="BJ142">
        <v>48</v>
      </c>
      <c r="BK142">
        <v>-2</v>
      </c>
      <c r="BL142">
        <v>38</v>
      </c>
      <c r="BM142">
        <f t="shared" si="71"/>
        <v>50</v>
      </c>
      <c r="BN142" s="6">
        <f t="shared" si="72"/>
        <v>0.24</v>
      </c>
      <c r="BO142">
        <v>55</v>
      </c>
      <c r="BP142">
        <v>0</v>
      </c>
      <c r="BQ142">
        <v>26</v>
      </c>
      <c r="BR142">
        <f t="shared" si="73"/>
        <v>55</v>
      </c>
      <c r="BS142" s="6">
        <f t="shared" si="74"/>
        <v>0.52727272727272723</v>
      </c>
      <c r="BT142">
        <v>65</v>
      </c>
      <c r="BU142">
        <v>4</v>
      </c>
      <c r="BV142">
        <v>36</v>
      </c>
      <c r="BW142">
        <f t="shared" si="75"/>
        <v>61</v>
      </c>
      <c r="BX142" s="6">
        <f t="shared" si="76"/>
        <v>0.4098360655737705</v>
      </c>
      <c r="BY142" t="s">
        <v>144</v>
      </c>
      <c r="BZ142" t="s">
        <v>144</v>
      </c>
      <c r="CA142" t="s">
        <v>144</v>
      </c>
      <c r="CB142" t="e">
        <f t="shared" si="63"/>
        <v>#VALUE!</v>
      </c>
      <c r="CC142" s="6" t="e">
        <f t="shared" si="64"/>
        <v>#VALUE!</v>
      </c>
      <c r="CD142" s="7">
        <f t="shared" si="80"/>
        <v>55.333333333333336</v>
      </c>
      <c r="CE142" s="8">
        <f t="shared" si="80"/>
        <v>0.39236959761549928</v>
      </c>
      <c r="CF142">
        <v>37.5</v>
      </c>
      <c r="CG142">
        <v>62.5</v>
      </c>
      <c r="CH142">
        <v>17.5</v>
      </c>
      <c r="CI142">
        <v>0</v>
      </c>
      <c r="CJ142">
        <v>0</v>
      </c>
      <c r="CK142">
        <v>0</v>
      </c>
      <c r="CL142">
        <v>17.5</v>
      </c>
      <c r="CM142">
        <v>0.5</v>
      </c>
      <c r="CN142">
        <v>37.5</v>
      </c>
      <c r="CO142">
        <v>37.5</v>
      </c>
      <c r="CP142">
        <v>7.5</v>
      </c>
      <c r="CQ142" s="66">
        <f t="shared" si="77"/>
        <v>0.75</v>
      </c>
      <c r="CR142" s="66">
        <f t="shared" si="65"/>
        <v>0</v>
      </c>
      <c r="CS142" s="66">
        <f t="shared" si="66"/>
        <v>0.375</v>
      </c>
      <c r="CT142" s="66">
        <f t="shared" si="78"/>
        <v>1</v>
      </c>
      <c r="CU142" s="66">
        <f t="shared" si="67"/>
        <v>4</v>
      </c>
      <c r="CV142" s="66">
        <f t="shared" si="68"/>
        <v>41</v>
      </c>
      <c r="CW142" s="66">
        <f t="shared" si="69"/>
        <v>134</v>
      </c>
    </row>
    <row r="143" spans="1:101" x14ac:dyDescent="0.3">
      <c r="A143" s="1" t="s">
        <v>28</v>
      </c>
      <c r="B143" s="1" t="s">
        <v>139</v>
      </c>
      <c r="C143" s="44">
        <v>33.772798860000002</v>
      </c>
      <c r="D143" s="44">
        <v>-81.718436589999996</v>
      </c>
      <c r="E143" s="9">
        <v>42918</v>
      </c>
      <c r="F143" s="1" t="s">
        <v>178</v>
      </c>
      <c r="G143">
        <v>100</v>
      </c>
      <c r="H143">
        <v>2</v>
      </c>
      <c r="I143">
        <v>0</v>
      </c>
      <c r="J143">
        <v>0</v>
      </c>
      <c r="K143">
        <v>2</v>
      </c>
      <c r="L143">
        <v>0</v>
      </c>
      <c r="M143" s="4">
        <f t="shared" si="54"/>
        <v>100</v>
      </c>
      <c r="N143" s="4">
        <f t="shared" si="54"/>
        <v>100</v>
      </c>
      <c r="O143" s="4">
        <f t="shared" si="54"/>
        <v>97.92</v>
      </c>
      <c r="P143" s="4">
        <f t="shared" si="52"/>
        <v>100</v>
      </c>
      <c r="Q143" s="4">
        <f t="shared" si="70"/>
        <v>99.48</v>
      </c>
      <c r="R143">
        <v>8</v>
      </c>
      <c r="S143">
        <v>8</v>
      </c>
      <c r="T143">
        <v>6</v>
      </c>
      <c r="U143">
        <v>1</v>
      </c>
      <c r="V143" t="s">
        <v>144</v>
      </c>
      <c r="W143" t="s">
        <v>144</v>
      </c>
      <c r="X143">
        <v>5</v>
      </c>
      <c r="Y143">
        <v>1</v>
      </c>
      <c r="Z143">
        <v>2</v>
      </c>
      <c r="AA143">
        <v>1</v>
      </c>
      <c r="AB143">
        <v>5</v>
      </c>
      <c r="AC143">
        <v>4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3</v>
      </c>
      <c r="AN143">
        <v>0</v>
      </c>
      <c r="AO143">
        <v>0</v>
      </c>
      <c r="AP143">
        <v>0</v>
      </c>
      <c r="AQ143">
        <v>18</v>
      </c>
      <c r="AR143">
        <v>14</v>
      </c>
      <c r="AS143">
        <v>18</v>
      </c>
      <c r="AT143">
        <v>12</v>
      </c>
      <c r="AU143">
        <v>9</v>
      </c>
      <c r="AV143">
        <v>4</v>
      </c>
      <c r="AW143">
        <v>9</v>
      </c>
      <c r="AX143">
        <v>3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0.75</v>
      </c>
      <c r="BG143">
        <v>0.5</v>
      </c>
      <c r="BH143">
        <v>1.25</v>
      </c>
      <c r="BI143">
        <f t="shared" si="62"/>
        <v>0.875</v>
      </c>
      <c r="BJ143">
        <v>82</v>
      </c>
      <c r="BK143">
        <v>4</v>
      </c>
      <c r="BL143">
        <v>50</v>
      </c>
      <c r="BM143">
        <f t="shared" si="71"/>
        <v>78</v>
      </c>
      <c r="BN143" s="6">
        <f t="shared" si="72"/>
        <v>0.35897435897435898</v>
      </c>
      <c r="BO143">
        <v>70</v>
      </c>
      <c r="BP143">
        <v>-6</v>
      </c>
      <c r="BQ143">
        <v>46</v>
      </c>
      <c r="BR143">
        <f t="shared" si="73"/>
        <v>76</v>
      </c>
      <c r="BS143" s="6">
        <f t="shared" si="74"/>
        <v>0.39473684210526316</v>
      </c>
      <c r="BT143">
        <v>68</v>
      </c>
      <c r="BU143">
        <v>-8</v>
      </c>
      <c r="BV143">
        <v>44</v>
      </c>
      <c r="BW143">
        <f t="shared" si="75"/>
        <v>76</v>
      </c>
      <c r="BX143" s="6">
        <f t="shared" si="76"/>
        <v>0.42105263157894735</v>
      </c>
      <c r="BY143" t="s">
        <v>144</v>
      </c>
      <c r="BZ143" t="s">
        <v>144</v>
      </c>
      <c r="CA143" t="s">
        <v>144</v>
      </c>
      <c r="CB143" t="e">
        <f t="shared" si="63"/>
        <v>#VALUE!</v>
      </c>
      <c r="CC143" s="6" t="e">
        <f t="shared" si="64"/>
        <v>#VALUE!</v>
      </c>
      <c r="CD143" s="7">
        <f>AVERAGE(BM143,BR143,BW143)</f>
        <v>76.666666666666671</v>
      </c>
      <c r="CE143" s="8">
        <f>AVERAGE(BN143,BS143,BX143)</f>
        <v>0.39158794421952314</v>
      </c>
      <c r="CF143">
        <v>62.5</v>
      </c>
      <c r="CG143">
        <v>62.5</v>
      </c>
      <c r="CH143">
        <v>17.5</v>
      </c>
      <c r="CI143">
        <v>0</v>
      </c>
      <c r="CJ143">
        <v>0</v>
      </c>
      <c r="CK143">
        <v>0</v>
      </c>
      <c r="CL143">
        <v>7.5</v>
      </c>
      <c r="CM143">
        <v>0</v>
      </c>
      <c r="CN143">
        <v>0.5</v>
      </c>
      <c r="CO143">
        <v>0</v>
      </c>
      <c r="CP143">
        <v>7.5</v>
      </c>
      <c r="CQ143" s="66">
        <f t="shared" si="77"/>
        <v>5.0000000000000001E-3</v>
      </c>
      <c r="CR143" s="66">
        <f t="shared" si="65"/>
        <v>0</v>
      </c>
      <c r="CS143" s="66">
        <f t="shared" si="66"/>
        <v>0.5</v>
      </c>
      <c r="CT143" s="66">
        <f t="shared" si="78"/>
        <v>1</v>
      </c>
      <c r="CU143" s="66">
        <f t="shared" si="67"/>
        <v>4</v>
      </c>
      <c r="CV143" s="66">
        <f t="shared" si="68"/>
        <v>21</v>
      </c>
      <c r="CW143" s="66">
        <f t="shared" si="69"/>
        <v>32</v>
      </c>
    </row>
    <row r="144" spans="1:101" x14ac:dyDescent="0.3">
      <c r="A144" s="1" t="s">
        <v>28</v>
      </c>
      <c r="B144" s="1" t="s">
        <v>140</v>
      </c>
      <c r="C144" t="s">
        <v>144</v>
      </c>
      <c r="D144" t="s">
        <v>144</v>
      </c>
      <c r="E144" s="9">
        <v>42918</v>
      </c>
      <c r="F144" s="1" t="s">
        <v>178</v>
      </c>
      <c r="G144">
        <v>100</v>
      </c>
      <c r="H144">
        <v>1</v>
      </c>
      <c r="I144">
        <v>1</v>
      </c>
      <c r="J144">
        <v>0</v>
      </c>
      <c r="K144">
        <v>0</v>
      </c>
      <c r="L144">
        <v>3</v>
      </c>
      <c r="M144" s="4">
        <f t="shared" si="54"/>
        <v>98.96</v>
      </c>
      <c r="N144" s="4">
        <f t="shared" si="54"/>
        <v>100</v>
      </c>
      <c r="O144" s="4">
        <f t="shared" si="54"/>
        <v>100</v>
      </c>
      <c r="P144" s="4">
        <f t="shared" si="52"/>
        <v>96.88</v>
      </c>
      <c r="Q144" s="4">
        <f t="shared" si="70"/>
        <v>98.96</v>
      </c>
      <c r="R144">
        <v>7</v>
      </c>
      <c r="S144">
        <v>8</v>
      </c>
      <c r="T144">
        <v>6</v>
      </c>
      <c r="U144">
        <v>1</v>
      </c>
      <c r="V144" t="s">
        <v>144</v>
      </c>
      <c r="W144" t="s">
        <v>144</v>
      </c>
      <c r="X144">
        <v>6</v>
      </c>
      <c r="Y144">
        <v>1</v>
      </c>
      <c r="Z144">
        <v>2</v>
      </c>
      <c r="AA144">
        <v>1</v>
      </c>
      <c r="AB144">
        <v>9</v>
      </c>
      <c r="AC144">
        <v>5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3</v>
      </c>
      <c r="AN144">
        <v>2</v>
      </c>
      <c r="AO144">
        <v>2</v>
      </c>
      <c r="AP144">
        <v>0</v>
      </c>
      <c r="AQ144">
        <v>34</v>
      </c>
      <c r="AR144">
        <v>10</v>
      </c>
      <c r="AS144">
        <v>12</v>
      </c>
      <c r="AT144">
        <v>6</v>
      </c>
      <c r="AU144">
        <v>4</v>
      </c>
      <c r="AV144">
        <v>3</v>
      </c>
      <c r="AW144">
        <v>3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1.25</v>
      </c>
      <c r="BG144">
        <v>0.75</v>
      </c>
      <c r="BH144">
        <v>2.75</v>
      </c>
      <c r="BI144">
        <f t="shared" si="62"/>
        <v>1.4375</v>
      </c>
      <c r="BJ144" t="s">
        <v>144</v>
      </c>
      <c r="BK144" t="s">
        <v>144</v>
      </c>
      <c r="BL144" t="s">
        <v>144</v>
      </c>
      <c r="BM144" t="e">
        <f t="shared" si="71"/>
        <v>#VALUE!</v>
      </c>
      <c r="BN144" s="6" t="e">
        <f t="shared" si="72"/>
        <v>#VALUE!</v>
      </c>
      <c r="BO144" t="s">
        <v>144</v>
      </c>
      <c r="BP144" t="s">
        <v>144</v>
      </c>
      <c r="BQ144" t="s">
        <v>144</v>
      </c>
      <c r="BR144" t="e">
        <f t="shared" si="73"/>
        <v>#VALUE!</v>
      </c>
      <c r="BS144" s="6" t="e">
        <f t="shared" si="74"/>
        <v>#VALUE!</v>
      </c>
      <c r="BT144" t="s">
        <v>144</v>
      </c>
      <c r="BU144" t="s">
        <v>144</v>
      </c>
      <c r="BV144" t="s">
        <v>144</v>
      </c>
      <c r="BW144" t="e">
        <f t="shared" si="75"/>
        <v>#VALUE!</v>
      </c>
      <c r="BX144" s="6" t="e">
        <f t="shared" si="76"/>
        <v>#VALUE!</v>
      </c>
      <c r="BY144" t="s">
        <v>144</v>
      </c>
      <c r="BZ144" t="s">
        <v>144</v>
      </c>
      <c r="CA144" t="s">
        <v>144</v>
      </c>
      <c r="CB144" t="e">
        <f t="shared" si="63"/>
        <v>#VALUE!</v>
      </c>
      <c r="CC144" s="6" t="e">
        <f t="shared" si="64"/>
        <v>#VALUE!</v>
      </c>
      <c r="CD144" s="7" t="s">
        <v>144</v>
      </c>
      <c r="CE144" s="8" t="s">
        <v>144</v>
      </c>
      <c r="CF144">
        <v>37.5</v>
      </c>
      <c r="CG144">
        <v>62.5</v>
      </c>
      <c r="CH144">
        <v>17.5</v>
      </c>
      <c r="CI144">
        <v>0</v>
      </c>
      <c r="CJ144">
        <v>0</v>
      </c>
      <c r="CK144">
        <v>0</v>
      </c>
      <c r="CL144">
        <v>17.5</v>
      </c>
      <c r="CM144">
        <v>0</v>
      </c>
      <c r="CN144">
        <v>0.5</v>
      </c>
      <c r="CO144">
        <v>0</v>
      </c>
      <c r="CP144">
        <v>85</v>
      </c>
      <c r="CQ144" s="66">
        <f t="shared" si="77"/>
        <v>5.0000000000000001E-3</v>
      </c>
      <c r="CR144" s="66">
        <f t="shared" si="65"/>
        <v>0</v>
      </c>
      <c r="CS144" s="66">
        <f t="shared" si="66"/>
        <v>0.375</v>
      </c>
      <c r="CT144" s="66">
        <f t="shared" si="78"/>
        <v>1</v>
      </c>
      <c r="CU144" s="66">
        <f t="shared" si="67"/>
        <v>7</v>
      </c>
      <c r="CV144" s="66">
        <f t="shared" si="68"/>
        <v>10</v>
      </c>
      <c r="CW144" s="66">
        <f t="shared" si="69"/>
        <v>44</v>
      </c>
    </row>
    <row r="145" spans="1:101" x14ac:dyDescent="0.3">
      <c r="A145" s="1" t="s">
        <v>28</v>
      </c>
      <c r="B145" s="1" t="s">
        <v>141</v>
      </c>
      <c r="C145" t="s">
        <v>144</v>
      </c>
      <c r="D145" t="s">
        <v>144</v>
      </c>
      <c r="E145" s="9">
        <v>42918</v>
      </c>
      <c r="F145" s="1" t="s">
        <v>178</v>
      </c>
      <c r="G145">
        <v>130</v>
      </c>
      <c r="H145">
        <v>2</v>
      </c>
      <c r="I145">
        <v>4</v>
      </c>
      <c r="J145">
        <v>5</v>
      </c>
      <c r="K145">
        <v>1</v>
      </c>
      <c r="L145">
        <v>2</v>
      </c>
      <c r="M145" s="4">
        <f t="shared" si="54"/>
        <v>95.84</v>
      </c>
      <c r="N145" s="4">
        <f t="shared" si="54"/>
        <v>94.8</v>
      </c>
      <c r="O145" s="4">
        <f t="shared" si="54"/>
        <v>98.96</v>
      </c>
      <c r="P145" s="4">
        <f t="shared" si="52"/>
        <v>97.92</v>
      </c>
      <c r="Q145" s="4">
        <f t="shared" si="70"/>
        <v>96.88</v>
      </c>
      <c r="R145">
        <v>5</v>
      </c>
      <c r="S145">
        <v>9</v>
      </c>
      <c r="T145">
        <v>6</v>
      </c>
      <c r="U145">
        <v>1</v>
      </c>
      <c r="V145" t="s">
        <v>144</v>
      </c>
      <c r="W145" t="s">
        <v>144</v>
      </c>
      <c r="X145">
        <v>4</v>
      </c>
      <c r="Y145">
        <v>2</v>
      </c>
      <c r="Z145">
        <v>2</v>
      </c>
      <c r="AA145">
        <v>3</v>
      </c>
      <c r="AB145">
        <v>9</v>
      </c>
      <c r="AC145">
        <v>9</v>
      </c>
      <c r="AD145">
        <v>4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2</v>
      </c>
      <c r="AM145">
        <v>2</v>
      </c>
      <c r="AN145">
        <v>1</v>
      </c>
      <c r="AO145">
        <v>0</v>
      </c>
      <c r="AP145">
        <v>0</v>
      </c>
      <c r="AQ145">
        <v>12</v>
      </c>
      <c r="AR145">
        <v>6</v>
      </c>
      <c r="AS145">
        <v>8</v>
      </c>
      <c r="AT145">
        <v>2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2</v>
      </c>
      <c r="BF145">
        <v>2.5</v>
      </c>
      <c r="BG145">
        <v>2</v>
      </c>
      <c r="BH145">
        <v>1.75</v>
      </c>
      <c r="BI145">
        <f t="shared" si="62"/>
        <v>2.0625</v>
      </c>
      <c r="BJ145">
        <v>53</v>
      </c>
      <c r="BK145">
        <v>-14</v>
      </c>
      <c r="BL145">
        <v>29</v>
      </c>
      <c r="BM145">
        <f t="shared" si="71"/>
        <v>67</v>
      </c>
      <c r="BN145" s="6">
        <f t="shared" si="72"/>
        <v>0.56716417910447758</v>
      </c>
      <c r="BO145">
        <v>78</v>
      </c>
      <c r="BP145">
        <v>-4</v>
      </c>
      <c r="BQ145">
        <v>45</v>
      </c>
      <c r="BR145">
        <f t="shared" si="73"/>
        <v>82</v>
      </c>
      <c r="BS145" s="6">
        <f t="shared" si="74"/>
        <v>0.45121951219512196</v>
      </c>
      <c r="BT145" t="s">
        <v>144</v>
      </c>
      <c r="BU145" t="s">
        <v>144</v>
      </c>
      <c r="BV145" t="s">
        <v>144</v>
      </c>
      <c r="BW145" t="e">
        <f t="shared" si="75"/>
        <v>#VALUE!</v>
      </c>
      <c r="BX145" s="6" t="e">
        <f t="shared" si="76"/>
        <v>#VALUE!</v>
      </c>
      <c r="BY145" t="s">
        <v>144</v>
      </c>
      <c r="BZ145" t="s">
        <v>144</v>
      </c>
      <c r="CA145" t="s">
        <v>144</v>
      </c>
      <c r="CB145" t="e">
        <f t="shared" si="63"/>
        <v>#VALUE!</v>
      </c>
      <c r="CC145" s="6" t="e">
        <f t="shared" si="64"/>
        <v>#VALUE!</v>
      </c>
      <c r="CD145" s="7">
        <f>AVERAGE(BM145,BR145)</f>
        <v>74.5</v>
      </c>
      <c r="CE145" s="8">
        <f>AVERAGE(BN145,BS145)</f>
        <v>0.5091918456497998</v>
      </c>
      <c r="CF145">
        <v>7.5</v>
      </c>
      <c r="CG145">
        <v>85</v>
      </c>
      <c r="CH145">
        <v>17.5</v>
      </c>
      <c r="CI145">
        <v>0</v>
      </c>
      <c r="CJ145">
        <v>0</v>
      </c>
      <c r="CK145">
        <v>0</v>
      </c>
      <c r="CL145">
        <v>3.5</v>
      </c>
      <c r="CM145">
        <v>0.5</v>
      </c>
      <c r="CN145">
        <v>0.5</v>
      </c>
      <c r="CO145">
        <v>1.5</v>
      </c>
      <c r="CP145">
        <v>85</v>
      </c>
      <c r="CQ145" s="66">
        <f t="shared" si="77"/>
        <v>0.02</v>
      </c>
      <c r="CR145" s="66">
        <f t="shared" si="65"/>
        <v>0</v>
      </c>
      <c r="CS145" s="66">
        <f t="shared" si="66"/>
        <v>8.1081081081081086E-2</v>
      </c>
      <c r="CT145" s="66">
        <f t="shared" si="78"/>
        <v>1</v>
      </c>
      <c r="CU145" s="66">
        <f t="shared" si="67"/>
        <v>5</v>
      </c>
      <c r="CV145" s="66">
        <f t="shared" si="68"/>
        <v>3</v>
      </c>
      <c r="CW145" s="66">
        <f t="shared" si="69"/>
        <v>18</v>
      </c>
    </row>
    <row r="146" spans="1:101" x14ac:dyDescent="0.3">
      <c r="A146" s="1" t="s">
        <v>28</v>
      </c>
      <c r="B146" s="1" t="s">
        <v>142</v>
      </c>
      <c r="C146" t="s">
        <v>144</v>
      </c>
      <c r="D146" t="s">
        <v>144</v>
      </c>
      <c r="E146" s="9">
        <v>42918</v>
      </c>
      <c r="F146" s="1" t="s">
        <v>178</v>
      </c>
      <c r="G146">
        <v>70</v>
      </c>
      <c r="H146">
        <v>0</v>
      </c>
      <c r="I146">
        <v>16</v>
      </c>
      <c r="J146">
        <v>0</v>
      </c>
      <c r="K146">
        <v>0</v>
      </c>
      <c r="L146">
        <v>17</v>
      </c>
      <c r="M146" s="4">
        <f t="shared" si="54"/>
        <v>83.36</v>
      </c>
      <c r="N146" s="4">
        <f t="shared" si="54"/>
        <v>100</v>
      </c>
      <c r="O146" s="4">
        <f t="shared" si="54"/>
        <v>100</v>
      </c>
      <c r="P146" s="4">
        <f t="shared" si="52"/>
        <v>82.32</v>
      </c>
      <c r="Q146" s="4">
        <f t="shared" si="70"/>
        <v>91.42</v>
      </c>
      <c r="R146">
        <v>8</v>
      </c>
      <c r="S146">
        <v>7</v>
      </c>
      <c r="T146">
        <v>6</v>
      </c>
      <c r="U146">
        <v>1</v>
      </c>
      <c r="V146" t="s">
        <v>144</v>
      </c>
      <c r="W146" t="s">
        <v>144</v>
      </c>
      <c r="X146">
        <v>6</v>
      </c>
      <c r="Y146">
        <v>1</v>
      </c>
      <c r="Z146">
        <v>2</v>
      </c>
      <c r="AA146">
        <v>4</v>
      </c>
      <c r="AB146">
        <v>5</v>
      </c>
      <c r="AC146">
        <v>6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2</v>
      </c>
      <c r="AK146">
        <v>0</v>
      </c>
      <c r="AL146">
        <v>4</v>
      </c>
      <c r="AM146">
        <v>0</v>
      </c>
      <c r="AN146">
        <v>0</v>
      </c>
      <c r="AO146">
        <v>0</v>
      </c>
      <c r="AP146">
        <v>0</v>
      </c>
      <c r="AQ146">
        <v>23</v>
      </c>
      <c r="AR146">
        <v>14</v>
      </c>
      <c r="AS146">
        <v>4</v>
      </c>
      <c r="AT146">
        <v>3</v>
      </c>
      <c r="AU146">
        <v>6</v>
      </c>
      <c r="AV146">
        <v>2</v>
      </c>
      <c r="AW146">
        <v>6</v>
      </c>
      <c r="AX146">
        <v>3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0.75</v>
      </c>
      <c r="BG146">
        <v>0.5</v>
      </c>
      <c r="BH146">
        <v>1</v>
      </c>
      <c r="BI146">
        <f t="shared" si="62"/>
        <v>0.8125</v>
      </c>
      <c r="BJ146">
        <v>60</v>
      </c>
      <c r="BK146">
        <v>-4</v>
      </c>
      <c r="BL146">
        <v>29</v>
      </c>
      <c r="BM146">
        <f t="shared" si="71"/>
        <v>64</v>
      </c>
      <c r="BN146" s="6">
        <f t="shared" si="72"/>
        <v>0.546875</v>
      </c>
      <c r="BO146">
        <v>55</v>
      </c>
      <c r="BP146">
        <v>-6</v>
      </c>
      <c r="BQ146">
        <v>36</v>
      </c>
      <c r="BR146">
        <f t="shared" si="73"/>
        <v>61</v>
      </c>
      <c r="BS146" s="6">
        <f t="shared" si="74"/>
        <v>0.4098360655737705</v>
      </c>
      <c r="BT146">
        <v>52</v>
      </c>
      <c r="BU146">
        <v>-3</v>
      </c>
      <c r="BV146">
        <v>28</v>
      </c>
      <c r="BW146">
        <f t="shared" si="75"/>
        <v>55</v>
      </c>
      <c r="BX146" s="6">
        <f t="shared" si="76"/>
        <v>0.49090909090909091</v>
      </c>
      <c r="BY146" t="s">
        <v>144</v>
      </c>
      <c r="BZ146" t="s">
        <v>144</v>
      </c>
      <c r="CA146" t="s">
        <v>144</v>
      </c>
      <c r="CB146" t="e">
        <f t="shared" si="63"/>
        <v>#VALUE!</v>
      </c>
      <c r="CC146" s="6" t="e">
        <f t="shared" si="64"/>
        <v>#VALUE!</v>
      </c>
      <c r="CD146" s="7">
        <f t="shared" ref="CD146:CE152" si="81">AVERAGE(BM146,BR146,BW146)</f>
        <v>60</v>
      </c>
      <c r="CE146" s="8">
        <f t="shared" si="81"/>
        <v>0.4825400521609538</v>
      </c>
      <c r="CF146">
        <v>62.5</v>
      </c>
      <c r="CG146">
        <v>37.5</v>
      </c>
      <c r="CH146">
        <v>17.5</v>
      </c>
      <c r="CI146">
        <v>0</v>
      </c>
      <c r="CJ146">
        <v>0</v>
      </c>
      <c r="CK146">
        <v>0</v>
      </c>
      <c r="CL146">
        <v>17.5</v>
      </c>
      <c r="CM146">
        <v>0</v>
      </c>
      <c r="CN146">
        <v>0.5</v>
      </c>
      <c r="CO146">
        <v>3.5</v>
      </c>
      <c r="CP146">
        <v>7.5</v>
      </c>
      <c r="CQ146" s="66">
        <f t="shared" si="77"/>
        <v>0.04</v>
      </c>
      <c r="CR146" s="66">
        <f t="shared" si="65"/>
        <v>0</v>
      </c>
      <c r="CS146" s="66">
        <f t="shared" si="66"/>
        <v>0.625</v>
      </c>
      <c r="CT146" s="66">
        <f t="shared" si="78"/>
        <v>1</v>
      </c>
      <c r="CU146" s="66">
        <f t="shared" si="67"/>
        <v>4</v>
      </c>
      <c r="CV146" s="66">
        <f t="shared" si="68"/>
        <v>9</v>
      </c>
      <c r="CW146" s="66">
        <f t="shared" si="69"/>
        <v>37</v>
      </c>
    </row>
    <row r="147" spans="1:101" x14ac:dyDescent="0.3">
      <c r="A147" s="1" t="s">
        <v>28</v>
      </c>
      <c r="B147" s="1" t="s">
        <v>143</v>
      </c>
      <c r="C147" t="s">
        <v>144</v>
      </c>
      <c r="D147" t="s">
        <v>144</v>
      </c>
      <c r="E147" s="9">
        <v>42918</v>
      </c>
      <c r="F147" s="1" t="s">
        <v>178</v>
      </c>
      <c r="G147">
        <v>80</v>
      </c>
      <c r="H147">
        <v>1</v>
      </c>
      <c r="I147">
        <v>33</v>
      </c>
      <c r="J147">
        <v>18</v>
      </c>
      <c r="K147">
        <v>0</v>
      </c>
      <c r="L147">
        <v>0</v>
      </c>
      <c r="M147" s="4">
        <f t="shared" si="54"/>
        <v>65.680000000000007</v>
      </c>
      <c r="N147" s="4">
        <f t="shared" si="54"/>
        <v>81.28</v>
      </c>
      <c r="O147" s="4">
        <f t="shared" si="54"/>
        <v>100</v>
      </c>
      <c r="P147" s="4">
        <f t="shared" si="52"/>
        <v>100</v>
      </c>
      <c r="Q147" s="4">
        <f t="shared" si="70"/>
        <v>86.740000000000009</v>
      </c>
      <c r="R147">
        <v>8</v>
      </c>
      <c r="S147">
        <v>8</v>
      </c>
      <c r="T147">
        <v>7</v>
      </c>
      <c r="U147">
        <v>1</v>
      </c>
      <c r="V147" t="s">
        <v>144</v>
      </c>
      <c r="W147" t="s">
        <v>144</v>
      </c>
      <c r="X147">
        <v>7</v>
      </c>
      <c r="Y147">
        <v>1</v>
      </c>
      <c r="Z147">
        <v>2</v>
      </c>
      <c r="AA147">
        <v>2</v>
      </c>
      <c r="AB147">
        <v>7</v>
      </c>
      <c r="AC147">
        <v>4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2</v>
      </c>
      <c r="AL147">
        <v>2</v>
      </c>
      <c r="AM147">
        <v>3</v>
      </c>
      <c r="AN147">
        <v>0</v>
      </c>
      <c r="AO147">
        <v>0</v>
      </c>
      <c r="AP147">
        <v>0</v>
      </c>
      <c r="AQ147">
        <v>8</v>
      </c>
      <c r="AR147">
        <v>26</v>
      </c>
      <c r="AS147">
        <v>12</v>
      </c>
      <c r="AT147">
        <v>2</v>
      </c>
      <c r="AU147">
        <v>6</v>
      </c>
      <c r="AV147">
        <v>4</v>
      </c>
      <c r="AW147">
        <v>7</v>
      </c>
      <c r="AX147">
        <v>3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0.25</v>
      </c>
      <c r="BF147">
        <v>0.5</v>
      </c>
      <c r="BG147">
        <v>0.75</v>
      </c>
      <c r="BH147">
        <v>1.5</v>
      </c>
      <c r="BI147">
        <f t="shared" si="62"/>
        <v>0.75</v>
      </c>
      <c r="BJ147">
        <v>64</v>
      </c>
      <c r="BK147">
        <v>0</v>
      </c>
      <c r="BL147">
        <v>43</v>
      </c>
      <c r="BM147">
        <f t="shared" si="71"/>
        <v>64</v>
      </c>
      <c r="BN147" s="6">
        <f t="shared" si="72"/>
        <v>0.328125</v>
      </c>
      <c r="BO147">
        <v>70</v>
      </c>
      <c r="BP147">
        <v>2</v>
      </c>
      <c r="BQ147">
        <v>45</v>
      </c>
      <c r="BR147">
        <f t="shared" si="73"/>
        <v>68</v>
      </c>
      <c r="BS147" s="6">
        <f t="shared" si="74"/>
        <v>0.33823529411764708</v>
      </c>
      <c r="BT147">
        <v>47</v>
      </c>
      <c r="BU147">
        <v>-8</v>
      </c>
      <c r="BV147">
        <v>27</v>
      </c>
      <c r="BW147">
        <f t="shared" si="75"/>
        <v>55</v>
      </c>
      <c r="BX147" s="6">
        <f t="shared" si="76"/>
        <v>0.50909090909090904</v>
      </c>
      <c r="BY147" t="s">
        <v>144</v>
      </c>
      <c r="BZ147" t="s">
        <v>144</v>
      </c>
      <c r="CA147" t="s">
        <v>144</v>
      </c>
      <c r="CB147" t="e">
        <f t="shared" si="63"/>
        <v>#VALUE!</v>
      </c>
      <c r="CC147" s="6" t="e">
        <f t="shared" si="64"/>
        <v>#VALUE!</v>
      </c>
      <c r="CD147" s="7">
        <f t="shared" si="81"/>
        <v>62.333333333333336</v>
      </c>
      <c r="CE147" s="8">
        <f t="shared" si="81"/>
        <v>0.39181706773618535</v>
      </c>
      <c r="CF147">
        <v>62.5</v>
      </c>
      <c r="CG147">
        <v>62.5</v>
      </c>
      <c r="CH147">
        <v>37.5</v>
      </c>
      <c r="CI147">
        <v>0</v>
      </c>
      <c r="CJ147">
        <v>0</v>
      </c>
      <c r="CK147">
        <v>0</v>
      </c>
      <c r="CL147">
        <v>37.5</v>
      </c>
      <c r="CM147">
        <v>0</v>
      </c>
      <c r="CN147">
        <v>0.5</v>
      </c>
      <c r="CO147">
        <v>0.5</v>
      </c>
      <c r="CP147">
        <v>37.5</v>
      </c>
      <c r="CQ147" s="66">
        <f t="shared" si="77"/>
        <v>0.01</v>
      </c>
      <c r="CR147" s="66">
        <f t="shared" si="65"/>
        <v>0</v>
      </c>
      <c r="CS147" s="66">
        <f t="shared" si="66"/>
        <v>0.5</v>
      </c>
      <c r="CT147" s="66">
        <f t="shared" si="78"/>
        <v>1</v>
      </c>
      <c r="CU147" s="66">
        <f t="shared" si="67"/>
        <v>5</v>
      </c>
      <c r="CV147" s="66">
        <f t="shared" si="68"/>
        <v>8</v>
      </c>
      <c r="CW147" s="66">
        <f t="shared" si="69"/>
        <v>34</v>
      </c>
    </row>
    <row r="148" spans="1:101" x14ac:dyDescent="0.3">
      <c r="A148" s="1" t="s">
        <v>29</v>
      </c>
      <c r="B148" s="1" t="s">
        <v>139</v>
      </c>
      <c r="C148" s="45">
        <v>33.76843968</v>
      </c>
      <c r="D148" s="45">
        <v>-81.752981599999998</v>
      </c>
      <c r="E148" s="9">
        <v>42918</v>
      </c>
      <c r="F148" s="1" t="s">
        <v>175</v>
      </c>
      <c r="G148">
        <v>100</v>
      </c>
      <c r="H148">
        <v>3</v>
      </c>
      <c r="I148">
        <v>8</v>
      </c>
      <c r="J148">
        <v>3</v>
      </c>
      <c r="K148">
        <v>9</v>
      </c>
      <c r="L148">
        <v>19</v>
      </c>
      <c r="M148" s="4">
        <f t="shared" si="54"/>
        <v>91.68</v>
      </c>
      <c r="N148" s="4">
        <f t="shared" si="54"/>
        <v>96.88</v>
      </c>
      <c r="O148" s="4">
        <f t="shared" si="54"/>
        <v>90.64</v>
      </c>
      <c r="P148" s="4">
        <f t="shared" si="54"/>
        <v>80.239999999999995</v>
      </c>
      <c r="Q148" s="4">
        <f t="shared" si="70"/>
        <v>89.86</v>
      </c>
      <c r="R148">
        <v>1</v>
      </c>
      <c r="S148">
        <v>9</v>
      </c>
      <c r="T148">
        <v>5</v>
      </c>
      <c r="U148">
        <v>1</v>
      </c>
      <c r="V148" t="s">
        <v>144</v>
      </c>
      <c r="W148" t="s">
        <v>144</v>
      </c>
      <c r="X148">
        <v>7</v>
      </c>
      <c r="Y148">
        <v>2</v>
      </c>
      <c r="Z148">
        <v>6</v>
      </c>
      <c r="AA148">
        <v>1</v>
      </c>
      <c r="AB148">
        <v>5</v>
      </c>
      <c r="AC148">
        <v>4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4</v>
      </c>
      <c r="AM148">
        <v>4</v>
      </c>
      <c r="AN148">
        <v>0</v>
      </c>
      <c r="AO148">
        <v>0</v>
      </c>
      <c r="AP148">
        <v>0</v>
      </c>
      <c r="AQ148">
        <v>48</v>
      </c>
      <c r="AR148">
        <v>27</v>
      </c>
      <c r="AS148">
        <v>7</v>
      </c>
      <c r="AT148">
        <v>0</v>
      </c>
      <c r="AU148">
        <v>0</v>
      </c>
      <c r="AV148">
        <v>0</v>
      </c>
      <c r="AW148">
        <v>3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3.5</v>
      </c>
      <c r="BF148">
        <v>3.75</v>
      </c>
      <c r="BG148">
        <v>1.25</v>
      </c>
      <c r="BH148">
        <v>0.75</v>
      </c>
      <c r="BI148">
        <f t="shared" si="62"/>
        <v>2.3125</v>
      </c>
      <c r="BJ148">
        <v>76</v>
      </c>
      <c r="BK148">
        <v>-4</v>
      </c>
      <c r="BL148">
        <v>53</v>
      </c>
      <c r="BM148">
        <f t="shared" si="71"/>
        <v>80</v>
      </c>
      <c r="BN148" s="6">
        <f t="shared" si="72"/>
        <v>0.33750000000000002</v>
      </c>
      <c r="BO148">
        <v>72</v>
      </c>
      <c r="BP148">
        <v>-5</v>
      </c>
      <c r="BQ148">
        <v>35</v>
      </c>
      <c r="BR148">
        <f t="shared" si="73"/>
        <v>77</v>
      </c>
      <c r="BS148" s="6">
        <f t="shared" si="74"/>
        <v>0.54545454545454541</v>
      </c>
      <c r="BT148">
        <v>84</v>
      </c>
      <c r="BU148">
        <v>2</v>
      </c>
      <c r="BV148">
        <v>36</v>
      </c>
      <c r="BW148">
        <f t="shared" si="75"/>
        <v>82</v>
      </c>
      <c r="BX148" s="6">
        <f t="shared" si="76"/>
        <v>0.56097560975609762</v>
      </c>
      <c r="BY148" t="s">
        <v>144</v>
      </c>
      <c r="BZ148" t="s">
        <v>144</v>
      </c>
      <c r="CA148" t="s">
        <v>144</v>
      </c>
      <c r="CB148" t="e">
        <f t="shared" si="63"/>
        <v>#VALUE!</v>
      </c>
      <c r="CC148" s="6" t="e">
        <f t="shared" si="64"/>
        <v>#VALUE!</v>
      </c>
      <c r="CD148" s="7">
        <f t="shared" si="81"/>
        <v>79.666666666666671</v>
      </c>
      <c r="CE148" s="8">
        <f t="shared" si="81"/>
        <v>0.48131005173688096</v>
      </c>
      <c r="CF148">
        <v>0</v>
      </c>
      <c r="CG148">
        <v>85</v>
      </c>
      <c r="CH148">
        <v>7.5</v>
      </c>
      <c r="CI148">
        <v>0</v>
      </c>
      <c r="CJ148">
        <v>0</v>
      </c>
      <c r="CK148">
        <v>0</v>
      </c>
      <c r="CL148">
        <v>37.5</v>
      </c>
      <c r="CM148">
        <v>0.5</v>
      </c>
      <c r="CN148">
        <v>17.5</v>
      </c>
      <c r="CO148">
        <v>0</v>
      </c>
      <c r="CP148">
        <v>7.5</v>
      </c>
      <c r="CQ148" s="66">
        <f t="shared" si="77"/>
        <v>0.17499999999999999</v>
      </c>
      <c r="CR148" s="66">
        <f t="shared" si="65"/>
        <v>0</v>
      </c>
      <c r="CS148" s="66">
        <f t="shared" si="66"/>
        <v>0</v>
      </c>
      <c r="CT148" s="66">
        <f t="shared" si="78"/>
        <v>1</v>
      </c>
      <c r="CU148" s="66">
        <f t="shared" si="67"/>
        <v>8</v>
      </c>
      <c r="CV148" s="66">
        <f t="shared" si="68"/>
        <v>0</v>
      </c>
      <c r="CW148" s="66">
        <f t="shared" si="69"/>
        <v>75</v>
      </c>
    </row>
    <row r="149" spans="1:101" x14ac:dyDescent="0.3">
      <c r="A149" s="1" t="s">
        <v>29</v>
      </c>
      <c r="B149" s="1" t="s">
        <v>140</v>
      </c>
      <c r="C149" t="s">
        <v>144</v>
      </c>
      <c r="D149" t="s">
        <v>144</v>
      </c>
      <c r="E149" s="9">
        <v>42918</v>
      </c>
      <c r="F149" s="1" t="s">
        <v>175</v>
      </c>
      <c r="G149">
        <v>100</v>
      </c>
      <c r="H149">
        <v>0</v>
      </c>
      <c r="I149">
        <v>3</v>
      </c>
      <c r="J149">
        <v>3</v>
      </c>
      <c r="K149">
        <v>8</v>
      </c>
      <c r="L149">
        <v>0</v>
      </c>
      <c r="M149" s="4">
        <f t="shared" ref="M149:P212" si="82">100-(I149*1.04)</f>
        <v>96.88</v>
      </c>
      <c r="N149" s="4">
        <f t="shared" si="82"/>
        <v>96.88</v>
      </c>
      <c r="O149" s="4">
        <f t="shared" si="82"/>
        <v>91.68</v>
      </c>
      <c r="P149" s="4">
        <f t="shared" si="82"/>
        <v>100</v>
      </c>
      <c r="Q149" s="4">
        <f t="shared" si="70"/>
        <v>96.36</v>
      </c>
      <c r="R149">
        <v>4</v>
      </c>
      <c r="S149">
        <v>9</v>
      </c>
      <c r="T149">
        <v>4</v>
      </c>
      <c r="U149">
        <v>1</v>
      </c>
      <c r="V149" t="s">
        <v>144</v>
      </c>
      <c r="W149" t="s">
        <v>144</v>
      </c>
      <c r="X149">
        <v>5</v>
      </c>
      <c r="Y149">
        <v>1</v>
      </c>
      <c r="Z149">
        <v>5</v>
      </c>
      <c r="AA149">
        <v>6</v>
      </c>
      <c r="AB149">
        <v>6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1</v>
      </c>
      <c r="AP149">
        <v>0</v>
      </c>
      <c r="AQ149">
        <v>32</v>
      </c>
      <c r="AR149">
        <v>18</v>
      </c>
      <c r="AS149">
        <v>11</v>
      </c>
      <c r="AT149">
        <v>4</v>
      </c>
      <c r="AU149">
        <v>1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2</v>
      </c>
      <c r="BF149">
        <v>1.5</v>
      </c>
      <c r="BG149">
        <v>3.25</v>
      </c>
      <c r="BH149">
        <v>2.25</v>
      </c>
      <c r="BI149">
        <f t="shared" si="62"/>
        <v>2.25</v>
      </c>
      <c r="BJ149">
        <v>87</v>
      </c>
      <c r="BK149">
        <v>0</v>
      </c>
      <c r="BL149">
        <v>62</v>
      </c>
      <c r="BM149">
        <f t="shared" si="71"/>
        <v>87</v>
      </c>
      <c r="BN149" s="6">
        <f t="shared" si="72"/>
        <v>0.28735632183908044</v>
      </c>
      <c r="BO149">
        <v>73</v>
      </c>
      <c r="BP149">
        <v>-6</v>
      </c>
      <c r="BQ149">
        <v>40</v>
      </c>
      <c r="BR149">
        <f t="shared" si="73"/>
        <v>79</v>
      </c>
      <c r="BS149" s="6">
        <f t="shared" si="74"/>
        <v>0.49367088607594939</v>
      </c>
      <c r="BT149">
        <v>78</v>
      </c>
      <c r="BU149">
        <v>-4</v>
      </c>
      <c r="BV149">
        <v>56</v>
      </c>
      <c r="BW149">
        <f t="shared" si="75"/>
        <v>82</v>
      </c>
      <c r="BX149" s="6">
        <f t="shared" si="76"/>
        <v>0.31707317073170732</v>
      </c>
      <c r="BY149" t="s">
        <v>144</v>
      </c>
      <c r="BZ149" t="s">
        <v>144</v>
      </c>
      <c r="CA149" t="s">
        <v>144</v>
      </c>
      <c r="CB149" t="e">
        <f t="shared" si="63"/>
        <v>#VALUE!</v>
      </c>
      <c r="CC149" s="6" t="e">
        <f t="shared" si="64"/>
        <v>#VALUE!</v>
      </c>
      <c r="CD149" s="7">
        <f t="shared" si="81"/>
        <v>82.666666666666671</v>
      </c>
      <c r="CE149" s="8">
        <f t="shared" si="81"/>
        <v>0.36603345954891237</v>
      </c>
      <c r="CF149">
        <v>3.5</v>
      </c>
      <c r="CG149">
        <v>85</v>
      </c>
      <c r="CH149">
        <v>3.5</v>
      </c>
      <c r="CI149">
        <v>0</v>
      </c>
      <c r="CJ149">
        <v>0</v>
      </c>
      <c r="CK149">
        <v>0</v>
      </c>
      <c r="CL149">
        <v>7.5</v>
      </c>
      <c r="CM149">
        <v>0</v>
      </c>
      <c r="CN149">
        <v>7.5</v>
      </c>
      <c r="CO149">
        <v>17.5</v>
      </c>
      <c r="CP149">
        <v>17.5</v>
      </c>
      <c r="CQ149" s="66">
        <f t="shared" si="77"/>
        <v>0.25</v>
      </c>
      <c r="CR149" s="66">
        <f t="shared" si="65"/>
        <v>0</v>
      </c>
      <c r="CS149" s="66">
        <f t="shared" si="66"/>
        <v>3.954802259887006E-2</v>
      </c>
      <c r="CT149" s="66">
        <f t="shared" si="78"/>
        <v>1</v>
      </c>
      <c r="CU149" s="66">
        <f t="shared" si="67"/>
        <v>4</v>
      </c>
      <c r="CV149" s="66">
        <f t="shared" si="68"/>
        <v>5</v>
      </c>
      <c r="CW149" s="66">
        <f t="shared" si="69"/>
        <v>50</v>
      </c>
    </row>
    <row r="150" spans="1:101" x14ac:dyDescent="0.3">
      <c r="A150" s="1" t="s">
        <v>29</v>
      </c>
      <c r="B150" s="1" t="s">
        <v>141</v>
      </c>
      <c r="C150" t="s">
        <v>144</v>
      </c>
      <c r="D150" t="s">
        <v>144</v>
      </c>
      <c r="E150" s="9">
        <v>42918</v>
      </c>
      <c r="F150" s="1" t="s">
        <v>175</v>
      </c>
      <c r="G150">
        <v>110</v>
      </c>
      <c r="H150">
        <v>2</v>
      </c>
      <c r="I150">
        <v>3</v>
      </c>
      <c r="J150">
        <v>1</v>
      </c>
      <c r="K150">
        <v>0</v>
      </c>
      <c r="L150">
        <v>0</v>
      </c>
      <c r="M150" s="4">
        <f t="shared" si="82"/>
        <v>96.88</v>
      </c>
      <c r="N150" s="4">
        <f t="shared" si="82"/>
        <v>98.96</v>
      </c>
      <c r="O150" s="4">
        <f t="shared" si="82"/>
        <v>100</v>
      </c>
      <c r="P150" s="4">
        <f t="shared" si="82"/>
        <v>100</v>
      </c>
      <c r="Q150" s="4">
        <f t="shared" si="70"/>
        <v>98.96</v>
      </c>
      <c r="R150">
        <v>6</v>
      </c>
      <c r="S150">
        <v>8</v>
      </c>
      <c r="T150">
        <v>4</v>
      </c>
      <c r="U150">
        <v>1</v>
      </c>
      <c r="V150" t="s">
        <v>144</v>
      </c>
      <c r="W150" t="s">
        <v>144</v>
      </c>
      <c r="X150">
        <v>5</v>
      </c>
      <c r="Y150">
        <v>1</v>
      </c>
      <c r="Z150">
        <v>2</v>
      </c>
      <c r="AA150">
        <v>1</v>
      </c>
      <c r="AB150">
        <v>5</v>
      </c>
      <c r="AC150">
        <v>3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2</v>
      </c>
      <c r="AM150">
        <v>2</v>
      </c>
      <c r="AN150">
        <v>1</v>
      </c>
      <c r="AO150">
        <v>0</v>
      </c>
      <c r="AP150">
        <v>0</v>
      </c>
      <c r="AQ150">
        <v>30</v>
      </c>
      <c r="AR150">
        <v>16</v>
      </c>
      <c r="AS150">
        <v>5</v>
      </c>
      <c r="AT150">
        <v>0</v>
      </c>
      <c r="AU150">
        <v>1</v>
      </c>
      <c r="AV150">
        <v>3</v>
      </c>
      <c r="AW150">
        <v>2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1.25</v>
      </c>
      <c r="BF150">
        <v>1.25</v>
      </c>
      <c r="BG150">
        <v>2</v>
      </c>
      <c r="BH150">
        <v>2.5</v>
      </c>
      <c r="BI150">
        <f t="shared" si="62"/>
        <v>1.75</v>
      </c>
      <c r="BJ150">
        <v>84</v>
      </c>
      <c r="BK150">
        <v>0</v>
      </c>
      <c r="BL150">
        <v>42</v>
      </c>
      <c r="BM150">
        <f t="shared" si="71"/>
        <v>84</v>
      </c>
      <c r="BN150" s="6">
        <f t="shared" si="72"/>
        <v>0.5</v>
      </c>
      <c r="BO150">
        <v>80</v>
      </c>
      <c r="BP150">
        <v>-1</v>
      </c>
      <c r="BQ150">
        <v>44</v>
      </c>
      <c r="BR150">
        <f t="shared" si="73"/>
        <v>81</v>
      </c>
      <c r="BS150" s="6">
        <f t="shared" si="74"/>
        <v>0.4567901234567901</v>
      </c>
      <c r="BT150">
        <v>80</v>
      </c>
      <c r="BU150">
        <v>-1</v>
      </c>
      <c r="BV150">
        <v>43</v>
      </c>
      <c r="BW150">
        <f t="shared" si="75"/>
        <v>81</v>
      </c>
      <c r="BX150" s="6">
        <f t="shared" si="76"/>
        <v>0.46913580246913578</v>
      </c>
      <c r="BY150" t="s">
        <v>144</v>
      </c>
      <c r="BZ150" t="s">
        <v>144</v>
      </c>
      <c r="CA150" t="s">
        <v>144</v>
      </c>
      <c r="CB150" t="e">
        <f t="shared" si="63"/>
        <v>#VALUE!</v>
      </c>
      <c r="CC150" s="6" t="e">
        <f t="shared" si="64"/>
        <v>#VALUE!</v>
      </c>
      <c r="CD150" s="7">
        <f t="shared" si="81"/>
        <v>82</v>
      </c>
      <c r="CE150" s="8">
        <f t="shared" si="81"/>
        <v>0.4753086419753087</v>
      </c>
      <c r="CF150">
        <v>17.5</v>
      </c>
      <c r="CG150">
        <v>62.5</v>
      </c>
      <c r="CH150">
        <v>3.5</v>
      </c>
      <c r="CI150">
        <v>0</v>
      </c>
      <c r="CJ150">
        <v>0</v>
      </c>
      <c r="CK150">
        <v>0</v>
      </c>
      <c r="CL150">
        <v>7.5</v>
      </c>
      <c r="CM150">
        <v>0</v>
      </c>
      <c r="CN150">
        <v>0.5</v>
      </c>
      <c r="CO150">
        <v>0</v>
      </c>
      <c r="CP150">
        <v>7.5</v>
      </c>
      <c r="CQ150" s="66">
        <f t="shared" si="77"/>
        <v>5.0000000000000001E-3</v>
      </c>
      <c r="CR150" s="66">
        <f t="shared" si="65"/>
        <v>0</v>
      </c>
      <c r="CS150" s="66">
        <f t="shared" si="66"/>
        <v>0.21875</v>
      </c>
      <c r="CT150" s="66">
        <f t="shared" si="78"/>
        <v>1</v>
      </c>
      <c r="CU150" s="66">
        <f t="shared" si="67"/>
        <v>5</v>
      </c>
      <c r="CV150" s="66">
        <f t="shared" si="68"/>
        <v>1</v>
      </c>
      <c r="CW150" s="66">
        <f t="shared" si="69"/>
        <v>46</v>
      </c>
    </row>
    <row r="151" spans="1:101" x14ac:dyDescent="0.3">
      <c r="A151" s="1" t="s">
        <v>29</v>
      </c>
      <c r="B151" s="1" t="s">
        <v>142</v>
      </c>
      <c r="C151" t="s">
        <v>144</v>
      </c>
      <c r="D151" t="s">
        <v>144</v>
      </c>
      <c r="E151" s="9">
        <v>42918</v>
      </c>
      <c r="F151" s="1" t="s">
        <v>175</v>
      </c>
      <c r="G151">
        <v>90</v>
      </c>
      <c r="H151">
        <v>1</v>
      </c>
      <c r="I151">
        <v>0</v>
      </c>
      <c r="J151">
        <v>1</v>
      </c>
      <c r="K151">
        <v>1</v>
      </c>
      <c r="L151">
        <v>1</v>
      </c>
      <c r="M151" s="4">
        <f t="shared" si="82"/>
        <v>100</v>
      </c>
      <c r="N151" s="4">
        <f t="shared" si="82"/>
        <v>98.96</v>
      </c>
      <c r="O151" s="4">
        <f t="shared" si="82"/>
        <v>98.96</v>
      </c>
      <c r="P151" s="4">
        <f t="shared" si="82"/>
        <v>98.96</v>
      </c>
      <c r="Q151" s="4">
        <f t="shared" si="70"/>
        <v>99.219999999999985</v>
      </c>
      <c r="R151">
        <v>6</v>
      </c>
      <c r="S151">
        <v>8</v>
      </c>
      <c r="T151">
        <v>5</v>
      </c>
      <c r="U151">
        <v>1</v>
      </c>
      <c r="V151" t="s">
        <v>144</v>
      </c>
      <c r="W151" t="s">
        <v>144</v>
      </c>
      <c r="X151">
        <v>5</v>
      </c>
      <c r="Y151">
        <v>1</v>
      </c>
      <c r="Z151">
        <v>5</v>
      </c>
      <c r="AA151">
        <v>3</v>
      </c>
      <c r="AB151">
        <v>2</v>
      </c>
      <c r="AC151">
        <v>2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2</v>
      </c>
      <c r="AM151">
        <v>1</v>
      </c>
      <c r="AN151">
        <v>1</v>
      </c>
      <c r="AO151">
        <v>0</v>
      </c>
      <c r="AP151">
        <v>0</v>
      </c>
      <c r="AQ151">
        <v>18</v>
      </c>
      <c r="AR151">
        <v>28</v>
      </c>
      <c r="AS151">
        <v>22</v>
      </c>
      <c r="AT151">
        <v>1</v>
      </c>
      <c r="AU151">
        <v>3</v>
      </c>
      <c r="AV151">
        <v>1</v>
      </c>
      <c r="AW151">
        <v>4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</v>
      </c>
      <c r="BF151">
        <v>3.5</v>
      </c>
      <c r="BG151">
        <v>4</v>
      </c>
      <c r="BH151">
        <v>3.75</v>
      </c>
      <c r="BI151">
        <f t="shared" si="62"/>
        <v>3.0625</v>
      </c>
      <c r="BJ151">
        <v>78</v>
      </c>
      <c r="BK151">
        <v>0</v>
      </c>
      <c r="BL151">
        <v>42</v>
      </c>
      <c r="BM151">
        <f t="shared" si="71"/>
        <v>78</v>
      </c>
      <c r="BN151" s="6">
        <f t="shared" si="72"/>
        <v>0.46153846153846156</v>
      </c>
      <c r="BO151">
        <v>80</v>
      </c>
      <c r="BP151">
        <v>-3</v>
      </c>
      <c r="BQ151">
        <v>40</v>
      </c>
      <c r="BR151">
        <f t="shared" si="73"/>
        <v>83</v>
      </c>
      <c r="BS151" s="6">
        <f t="shared" si="74"/>
        <v>0.51807228915662651</v>
      </c>
      <c r="BT151">
        <v>70</v>
      </c>
      <c r="BU151">
        <v>-5</v>
      </c>
      <c r="BV151">
        <v>38</v>
      </c>
      <c r="BW151">
        <f t="shared" si="75"/>
        <v>75</v>
      </c>
      <c r="BX151" s="6">
        <f t="shared" si="76"/>
        <v>0.49333333333333335</v>
      </c>
      <c r="BY151" t="s">
        <v>144</v>
      </c>
      <c r="BZ151" t="s">
        <v>144</v>
      </c>
      <c r="CA151" t="s">
        <v>144</v>
      </c>
      <c r="CB151" t="e">
        <f t="shared" si="63"/>
        <v>#VALUE!</v>
      </c>
      <c r="CC151" s="6" t="e">
        <f t="shared" si="64"/>
        <v>#VALUE!</v>
      </c>
      <c r="CD151" s="7">
        <f t="shared" si="81"/>
        <v>78.666666666666671</v>
      </c>
      <c r="CE151" s="8">
        <f t="shared" si="81"/>
        <v>0.49098136134280712</v>
      </c>
      <c r="CF151">
        <v>17.5</v>
      </c>
      <c r="CG151">
        <v>62.5</v>
      </c>
      <c r="CH151">
        <v>7.5</v>
      </c>
      <c r="CI151">
        <v>0</v>
      </c>
      <c r="CJ151">
        <v>0</v>
      </c>
      <c r="CK151">
        <v>0</v>
      </c>
      <c r="CL151">
        <v>7.5</v>
      </c>
      <c r="CM151">
        <v>0</v>
      </c>
      <c r="CN151">
        <v>7.5</v>
      </c>
      <c r="CO151">
        <v>1.5</v>
      </c>
      <c r="CP151">
        <v>0.5</v>
      </c>
      <c r="CQ151" s="66">
        <f t="shared" si="77"/>
        <v>0.09</v>
      </c>
      <c r="CR151" s="66">
        <f t="shared" si="65"/>
        <v>0</v>
      </c>
      <c r="CS151" s="66">
        <f t="shared" si="66"/>
        <v>0.21875</v>
      </c>
      <c r="CT151" s="66">
        <f t="shared" si="78"/>
        <v>1</v>
      </c>
      <c r="CU151" s="66">
        <f t="shared" si="67"/>
        <v>4</v>
      </c>
      <c r="CV151" s="66">
        <f t="shared" si="68"/>
        <v>4</v>
      </c>
      <c r="CW151" s="66">
        <f t="shared" si="69"/>
        <v>46</v>
      </c>
    </row>
    <row r="152" spans="1:101" x14ac:dyDescent="0.3">
      <c r="A152" s="1" t="s">
        <v>29</v>
      </c>
      <c r="B152" s="1" t="s">
        <v>143</v>
      </c>
      <c r="C152" t="s">
        <v>144</v>
      </c>
      <c r="D152" t="s">
        <v>144</v>
      </c>
      <c r="E152" s="9">
        <v>42918</v>
      </c>
      <c r="F152" s="1" t="s">
        <v>175</v>
      </c>
      <c r="G152">
        <v>85</v>
      </c>
      <c r="H152">
        <v>0</v>
      </c>
      <c r="I152">
        <v>2</v>
      </c>
      <c r="J152">
        <v>2</v>
      </c>
      <c r="K152">
        <v>0</v>
      </c>
      <c r="L152">
        <v>3</v>
      </c>
      <c r="M152" s="4">
        <f t="shared" si="82"/>
        <v>97.92</v>
      </c>
      <c r="N152" s="4">
        <f t="shared" si="82"/>
        <v>97.92</v>
      </c>
      <c r="O152" s="4">
        <f t="shared" si="82"/>
        <v>100</v>
      </c>
      <c r="P152" s="4">
        <f t="shared" si="82"/>
        <v>96.88</v>
      </c>
      <c r="Q152" s="4">
        <f t="shared" si="70"/>
        <v>98.18</v>
      </c>
      <c r="R152">
        <v>5</v>
      </c>
      <c r="S152">
        <v>9</v>
      </c>
      <c r="T152">
        <v>5</v>
      </c>
      <c r="U152">
        <v>1</v>
      </c>
      <c r="V152" t="s">
        <v>144</v>
      </c>
      <c r="W152" t="s">
        <v>144</v>
      </c>
      <c r="X152">
        <v>4</v>
      </c>
      <c r="Y152">
        <v>1</v>
      </c>
      <c r="Z152">
        <v>5</v>
      </c>
      <c r="AA152">
        <v>3</v>
      </c>
      <c r="AB152">
        <v>5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3</v>
      </c>
      <c r="AN152">
        <v>1</v>
      </c>
      <c r="AO152">
        <v>0</v>
      </c>
      <c r="AP152">
        <v>0</v>
      </c>
      <c r="AQ152">
        <v>39</v>
      </c>
      <c r="AR152">
        <v>14</v>
      </c>
      <c r="AS152">
        <v>9</v>
      </c>
      <c r="AT152">
        <v>0</v>
      </c>
      <c r="AU152">
        <v>3</v>
      </c>
      <c r="AV152">
        <v>3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2.75</v>
      </c>
      <c r="BG152">
        <v>1</v>
      </c>
      <c r="BH152">
        <v>2</v>
      </c>
      <c r="BI152">
        <f t="shared" si="62"/>
        <v>1.6875</v>
      </c>
      <c r="BJ152">
        <v>78</v>
      </c>
      <c r="BK152">
        <v>2</v>
      </c>
      <c r="BL152">
        <v>45</v>
      </c>
      <c r="BM152">
        <f t="shared" si="71"/>
        <v>76</v>
      </c>
      <c r="BN152" s="6">
        <f t="shared" si="72"/>
        <v>0.40789473684210525</v>
      </c>
      <c r="BO152">
        <v>78</v>
      </c>
      <c r="BP152">
        <v>1</v>
      </c>
      <c r="BQ152">
        <v>46</v>
      </c>
      <c r="BR152">
        <f t="shared" si="73"/>
        <v>77</v>
      </c>
      <c r="BS152" s="6">
        <f t="shared" si="74"/>
        <v>0.40259740259740262</v>
      </c>
      <c r="BT152">
        <v>80</v>
      </c>
      <c r="BU152">
        <v>-2</v>
      </c>
      <c r="BV152">
        <v>46</v>
      </c>
      <c r="BW152">
        <f t="shared" si="75"/>
        <v>82</v>
      </c>
      <c r="BX152" s="6">
        <f t="shared" si="76"/>
        <v>0.43902439024390244</v>
      </c>
      <c r="BY152" t="s">
        <v>144</v>
      </c>
      <c r="BZ152" t="s">
        <v>144</v>
      </c>
      <c r="CA152" t="s">
        <v>144</v>
      </c>
      <c r="CB152" t="e">
        <f t="shared" si="63"/>
        <v>#VALUE!</v>
      </c>
      <c r="CC152" s="6" t="e">
        <f t="shared" si="64"/>
        <v>#VALUE!</v>
      </c>
      <c r="CD152" s="7">
        <f t="shared" si="81"/>
        <v>78.333333333333329</v>
      </c>
      <c r="CE152" s="8">
        <f t="shared" si="81"/>
        <v>0.41650550989447011</v>
      </c>
      <c r="CF152">
        <v>7.5</v>
      </c>
      <c r="CG152">
        <v>85</v>
      </c>
      <c r="CH152">
        <v>7.5</v>
      </c>
      <c r="CI152">
        <v>0</v>
      </c>
      <c r="CJ152">
        <v>0</v>
      </c>
      <c r="CK152">
        <v>0</v>
      </c>
      <c r="CL152">
        <v>3.5</v>
      </c>
      <c r="CM152">
        <v>0</v>
      </c>
      <c r="CN152">
        <v>7.5</v>
      </c>
      <c r="CO152">
        <v>1.5</v>
      </c>
      <c r="CP152">
        <v>7.5</v>
      </c>
      <c r="CQ152" s="66">
        <f t="shared" si="77"/>
        <v>0.09</v>
      </c>
      <c r="CR152" s="66">
        <f t="shared" si="65"/>
        <v>0</v>
      </c>
      <c r="CS152" s="66">
        <f t="shared" si="66"/>
        <v>8.1081081081081086E-2</v>
      </c>
      <c r="CT152" s="66">
        <f t="shared" si="78"/>
        <v>1</v>
      </c>
      <c r="CU152" s="66">
        <f t="shared" si="67"/>
        <v>5</v>
      </c>
      <c r="CV152" s="66">
        <f t="shared" si="68"/>
        <v>3</v>
      </c>
      <c r="CW152" s="66">
        <f t="shared" si="69"/>
        <v>53</v>
      </c>
    </row>
    <row r="153" spans="1:101" x14ac:dyDescent="0.3">
      <c r="A153" s="1" t="s">
        <v>30</v>
      </c>
      <c r="B153" s="1" t="s">
        <v>139</v>
      </c>
      <c r="C153" s="46">
        <v>33.767805930000002</v>
      </c>
      <c r="D153" s="46">
        <v>-81.710132639999998</v>
      </c>
      <c r="E153" s="9">
        <v>42918</v>
      </c>
      <c r="F153" s="1" t="s">
        <v>175</v>
      </c>
      <c r="G153">
        <v>110</v>
      </c>
      <c r="H153">
        <v>2</v>
      </c>
      <c r="I153">
        <v>2</v>
      </c>
      <c r="J153">
        <v>12</v>
      </c>
      <c r="K153">
        <v>6</v>
      </c>
      <c r="L153">
        <v>1</v>
      </c>
      <c r="M153" s="4">
        <f t="shared" si="82"/>
        <v>97.92</v>
      </c>
      <c r="N153" s="4">
        <f t="shared" si="82"/>
        <v>87.52</v>
      </c>
      <c r="O153" s="4">
        <f t="shared" si="82"/>
        <v>93.76</v>
      </c>
      <c r="P153" s="4">
        <f t="shared" si="82"/>
        <v>98.96</v>
      </c>
      <c r="Q153" s="4">
        <f t="shared" si="70"/>
        <v>94.539999999999992</v>
      </c>
      <c r="R153">
        <v>6</v>
      </c>
      <c r="S153">
        <v>6</v>
      </c>
      <c r="T153">
        <v>7</v>
      </c>
      <c r="U153">
        <v>1</v>
      </c>
      <c r="V153">
        <v>2</v>
      </c>
      <c r="W153" t="s">
        <v>144</v>
      </c>
      <c r="X153">
        <v>6</v>
      </c>
      <c r="Y153">
        <v>3</v>
      </c>
      <c r="Z153">
        <v>6</v>
      </c>
      <c r="AA153">
        <v>6</v>
      </c>
      <c r="AB153">
        <v>7</v>
      </c>
      <c r="AC153">
        <v>20</v>
      </c>
      <c r="AD153">
        <v>9</v>
      </c>
      <c r="AE153">
        <v>3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1</v>
      </c>
      <c r="AM153">
        <v>2</v>
      </c>
      <c r="AN153">
        <v>0</v>
      </c>
      <c r="AO153">
        <v>0</v>
      </c>
      <c r="AP153">
        <v>0</v>
      </c>
      <c r="AQ153">
        <v>60</v>
      </c>
      <c r="AR153">
        <v>23</v>
      </c>
      <c r="AS153">
        <v>16</v>
      </c>
      <c r="AT153">
        <v>1</v>
      </c>
      <c r="AU153">
        <v>2</v>
      </c>
      <c r="AV153">
        <v>1</v>
      </c>
      <c r="AW153">
        <v>3</v>
      </c>
      <c r="AX153">
        <v>2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5</v>
      </c>
      <c r="BF153">
        <v>1</v>
      </c>
      <c r="BG153">
        <v>2.25</v>
      </c>
      <c r="BH153" t="s">
        <v>144</v>
      </c>
      <c r="BI153">
        <f t="shared" si="62"/>
        <v>2.75</v>
      </c>
      <c r="BJ153">
        <v>80</v>
      </c>
      <c r="BK153">
        <v>4</v>
      </c>
      <c r="BL153">
        <v>50</v>
      </c>
      <c r="BM153">
        <f t="shared" si="71"/>
        <v>76</v>
      </c>
      <c r="BN153" s="6">
        <f t="shared" si="72"/>
        <v>0.34210526315789475</v>
      </c>
      <c r="BO153">
        <v>78</v>
      </c>
      <c r="BP153">
        <v>-4</v>
      </c>
      <c r="BQ153">
        <v>46</v>
      </c>
      <c r="BR153">
        <f t="shared" si="73"/>
        <v>82</v>
      </c>
      <c r="BS153" s="6">
        <f t="shared" si="74"/>
        <v>0.43902439024390244</v>
      </c>
      <c r="BT153">
        <v>86</v>
      </c>
      <c r="BU153">
        <v>0</v>
      </c>
      <c r="BV153">
        <v>40</v>
      </c>
      <c r="BW153">
        <f t="shared" si="75"/>
        <v>86</v>
      </c>
      <c r="BX153" s="6">
        <f t="shared" si="76"/>
        <v>0.53488372093023251</v>
      </c>
      <c r="BY153" t="s">
        <v>144</v>
      </c>
      <c r="BZ153" t="s">
        <v>144</v>
      </c>
      <c r="CA153" t="s">
        <v>144</v>
      </c>
      <c r="CB153" t="e">
        <f t="shared" si="63"/>
        <v>#VALUE!</v>
      </c>
      <c r="CC153" s="6" t="e">
        <f t="shared" si="64"/>
        <v>#VALUE!</v>
      </c>
      <c r="CD153" s="7">
        <f>AVERAGE(BM153,BR153,BW153)</f>
        <v>81.333333333333329</v>
      </c>
      <c r="CE153" s="8">
        <f>AVERAGE(BN153,BS153,BX153)</f>
        <v>0.43867112477734321</v>
      </c>
      <c r="CF153">
        <v>17.5</v>
      </c>
      <c r="CG153">
        <v>17.5</v>
      </c>
      <c r="CH153">
        <v>37.5</v>
      </c>
      <c r="CI153">
        <v>0</v>
      </c>
      <c r="CJ153">
        <v>0.5</v>
      </c>
      <c r="CK153">
        <v>0</v>
      </c>
      <c r="CL153">
        <v>17.5</v>
      </c>
      <c r="CM153">
        <v>1.5</v>
      </c>
      <c r="CN153">
        <v>17.5</v>
      </c>
      <c r="CO153">
        <v>17.5</v>
      </c>
      <c r="CP153">
        <v>37.5</v>
      </c>
      <c r="CQ153" s="66">
        <f t="shared" si="77"/>
        <v>0.35</v>
      </c>
      <c r="CR153" s="66">
        <f t="shared" si="65"/>
        <v>5.0000000000000001E-3</v>
      </c>
      <c r="CS153" s="66">
        <f t="shared" si="66"/>
        <v>0.5</v>
      </c>
      <c r="CT153" s="66">
        <f t="shared" si="78"/>
        <v>1</v>
      </c>
      <c r="CU153" s="66">
        <f t="shared" si="67"/>
        <v>3</v>
      </c>
      <c r="CV153" s="66">
        <f t="shared" si="68"/>
        <v>3</v>
      </c>
      <c r="CW153" s="66">
        <f t="shared" si="69"/>
        <v>83</v>
      </c>
    </row>
    <row r="154" spans="1:101" x14ac:dyDescent="0.3">
      <c r="A154" s="1" t="s">
        <v>30</v>
      </c>
      <c r="B154" s="1" t="s">
        <v>140</v>
      </c>
      <c r="C154" t="s">
        <v>144</v>
      </c>
      <c r="D154" t="s">
        <v>144</v>
      </c>
      <c r="E154" s="9">
        <v>42918</v>
      </c>
      <c r="F154" s="1" t="s">
        <v>175</v>
      </c>
      <c r="G154">
        <v>80</v>
      </c>
      <c r="H154">
        <v>3</v>
      </c>
      <c r="I154">
        <v>16</v>
      </c>
      <c r="J154">
        <v>5</v>
      </c>
      <c r="K154">
        <v>18</v>
      </c>
      <c r="L154">
        <v>2</v>
      </c>
      <c r="M154" s="4">
        <f t="shared" si="82"/>
        <v>83.36</v>
      </c>
      <c r="N154" s="4">
        <f t="shared" si="82"/>
        <v>94.8</v>
      </c>
      <c r="O154" s="4">
        <f t="shared" si="82"/>
        <v>81.28</v>
      </c>
      <c r="P154" s="4">
        <f t="shared" si="82"/>
        <v>97.92</v>
      </c>
      <c r="Q154" s="4">
        <f t="shared" si="70"/>
        <v>89.34</v>
      </c>
      <c r="R154">
        <v>8</v>
      </c>
      <c r="S154">
        <v>8</v>
      </c>
      <c r="T154">
        <v>6</v>
      </c>
      <c r="U154">
        <v>1</v>
      </c>
      <c r="V154" t="s">
        <v>144</v>
      </c>
      <c r="W154" t="s">
        <v>144</v>
      </c>
      <c r="X154">
        <v>4</v>
      </c>
      <c r="Y154">
        <v>2</v>
      </c>
      <c r="Z154">
        <v>5</v>
      </c>
      <c r="AA154">
        <v>1</v>
      </c>
      <c r="AB154">
        <v>9</v>
      </c>
      <c r="AC154">
        <v>4</v>
      </c>
      <c r="AD154">
        <v>3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2</v>
      </c>
      <c r="AM154">
        <v>1</v>
      </c>
      <c r="AN154">
        <v>2</v>
      </c>
      <c r="AO154">
        <v>0</v>
      </c>
      <c r="AP154">
        <v>0</v>
      </c>
      <c r="AQ154">
        <v>30</v>
      </c>
      <c r="AR154">
        <v>20</v>
      </c>
      <c r="AS154">
        <v>2</v>
      </c>
      <c r="AT154">
        <v>0</v>
      </c>
      <c r="AU154">
        <v>2</v>
      </c>
      <c r="AV154">
        <v>1</v>
      </c>
      <c r="AW154">
        <v>1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1.25</v>
      </c>
      <c r="BG154">
        <v>1.75</v>
      </c>
      <c r="BH154">
        <v>2</v>
      </c>
      <c r="BI154">
        <f t="shared" si="62"/>
        <v>1.5</v>
      </c>
      <c r="BJ154">
        <v>70</v>
      </c>
      <c r="BK154">
        <v>-6</v>
      </c>
      <c r="BL154">
        <v>42</v>
      </c>
      <c r="BM154">
        <f t="shared" si="71"/>
        <v>76</v>
      </c>
      <c r="BN154" s="6">
        <f t="shared" si="72"/>
        <v>0.44736842105263158</v>
      </c>
      <c r="BO154">
        <v>66</v>
      </c>
      <c r="BP154">
        <v>0</v>
      </c>
      <c r="BQ154">
        <v>36</v>
      </c>
      <c r="BR154">
        <f t="shared" si="73"/>
        <v>66</v>
      </c>
      <c r="BS154" s="6">
        <f t="shared" si="74"/>
        <v>0.45454545454545453</v>
      </c>
      <c r="BT154">
        <v>77</v>
      </c>
      <c r="BU154">
        <v>-4</v>
      </c>
      <c r="BV154">
        <v>55</v>
      </c>
      <c r="BW154">
        <f t="shared" si="75"/>
        <v>81</v>
      </c>
      <c r="BX154" s="6">
        <f t="shared" si="76"/>
        <v>0.32098765432098764</v>
      </c>
      <c r="BY154" t="s">
        <v>144</v>
      </c>
      <c r="BZ154" t="s">
        <v>144</v>
      </c>
      <c r="CA154" t="s">
        <v>144</v>
      </c>
      <c r="CB154" t="e">
        <f t="shared" si="63"/>
        <v>#VALUE!</v>
      </c>
      <c r="CC154" s="6" t="e">
        <f t="shared" si="64"/>
        <v>#VALUE!</v>
      </c>
      <c r="CD154" s="7">
        <f t="shared" ref="CD154:CE167" si="83">AVERAGE(BM154,BR154,BW154)</f>
        <v>74.333333333333329</v>
      </c>
      <c r="CE154" s="8">
        <f t="shared" si="83"/>
        <v>0.40763384330635793</v>
      </c>
      <c r="CF154">
        <v>62.5</v>
      </c>
      <c r="CG154">
        <v>62.5</v>
      </c>
      <c r="CH154">
        <v>17.5</v>
      </c>
      <c r="CI154">
        <v>0</v>
      </c>
      <c r="CJ154">
        <v>0</v>
      </c>
      <c r="CK154">
        <v>0</v>
      </c>
      <c r="CL154">
        <v>3.5</v>
      </c>
      <c r="CM154">
        <v>0.5</v>
      </c>
      <c r="CN154">
        <v>7.5</v>
      </c>
      <c r="CO154">
        <v>0</v>
      </c>
      <c r="CP154">
        <v>85</v>
      </c>
      <c r="CQ154" s="66">
        <f t="shared" si="77"/>
        <v>7.4999999999999997E-2</v>
      </c>
      <c r="CR154" s="66">
        <f t="shared" si="65"/>
        <v>0</v>
      </c>
      <c r="CS154" s="66">
        <f t="shared" si="66"/>
        <v>0.5</v>
      </c>
      <c r="CT154" s="66">
        <f t="shared" si="78"/>
        <v>1</v>
      </c>
      <c r="CU154" s="66">
        <f t="shared" si="67"/>
        <v>5</v>
      </c>
      <c r="CV154" s="66">
        <f t="shared" si="68"/>
        <v>2</v>
      </c>
      <c r="CW154" s="66">
        <f t="shared" si="69"/>
        <v>50</v>
      </c>
    </row>
    <row r="155" spans="1:101" x14ac:dyDescent="0.3">
      <c r="A155" s="1" t="s">
        <v>30</v>
      </c>
      <c r="B155" s="1" t="s">
        <v>141</v>
      </c>
      <c r="C155" t="s">
        <v>144</v>
      </c>
      <c r="D155" t="s">
        <v>144</v>
      </c>
      <c r="E155" s="9">
        <v>42918</v>
      </c>
      <c r="F155" s="1" t="s">
        <v>175</v>
      </c>
      <c r="G155">
        <v>75</v>
      </c>
      <c r="H155">
        <v>0</v>
      </c>
      <c r="I155">
        <v>5</v>
      </c>
      <c r="J155">
        <v>0</v>
      </c>
      <c r="K155">
        <v>7</v>
      </c>
      <c r="L155">
        <v>1</v>
      </c>
      <c r="M155" s="4">
        <f t="shared" si="82"/>
        <v>94.8</v>
      </c>
      <c r="N155" s="4">
        <f t="shared" si="82"/>
        <v>100</v>
      </c>
      <c r="O155" s="4">
        <f t="shared" si="82"/>
        <v>92.72</v>
      </c>
      <c r="P155" s="4">
        <f t="shared" si="82"/>
        <v>98.96</v>
      </c>
      <c r="Q155" s="4">
        <f t="shared" si="70"/>
        <v>96.61999999999999</v>
      </c>
      <c r="R155">
        <v>6</v>
      </c>
      <c r="S155">
        <v>7</v>
      </c>
      <c r="T155">
        <v>9</v>
      </c>
      <c r="U155">
        <v>1</v>
      </c>
      <c r="V155" t="s">
        <v>144</v>
      </c>
      <c r="W155" t="s">
        <v>144</v>
      </c>
      <c r="X155">
        <v>5</v>
      </c>
      <c r="Y155">
        <v>2</v>
      </c>
      <c r="Z155">
        <v>6</v>
      </c>
      <c r="AA155">
        <v>1</v>
      </c>
      <c r="AB155">
        <v>6</v>
      </c>
      <c r="AC155">
        <v>10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</v>
      </c>
      <c r="AM155">
        <v>2</v>
      </c>
      <c r="AN155">
        <v>0</v>
      </c>
      <c r="AO155">
        <v>0</v>
      </c>
      <c r="AP155">
        <v>0</v>
      </c>
      <c r="AQ155">
        <v>20</v>
      </c>
      <c r="AR155">
        <v>25</v>
      </c>
      <c r="AS155">
        <v>60</v>
      </c>
      <c r="AT155">
        <v>15</v>
      </c>
      <c r="AU155">
        <v>20</v>
      </c>
      <c r="AV155">
        <v>6</v>
      </c>
      <c r="AW155">
        <v>2</v>
      </c>
      <c r="AX155">
        <v>2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1.75</v>
      </c>
      <c r="BG155">
        <v>2.25</v>
      </c>
      <c r="BH155">
        <v>0.75</v>
      </c>
      <c r="BI155">
        <f t="shared" si="62"/>
        <v>1.4375</v>
      </c>
      <c r="BJ155">
        <v>78</v>
      </c>
      <c r="BK155">
        <v>2</v>
      </c>
      <c r="BL155">
        <v>45</v>
      </c>
      <c r="BM155">
        <f t="shared" si="71"/>
        <v>76</v>
      </c>
      <c r="BN155" s="6">
        <f t="shared" si="72"/>
        <v>0.40789473684210525</v>
      </c>
      <c r="BO155">
        <v>72</v>
      </c>
      <c r="BP155">
        <v>0</v>
      </c>
      <c r="BQ155">
        <v>44</v>
      </c>
      <c r="BR155">
        <f t="shared" si="73"/>
        <v>72</v>
      </c>
      <c r="BS155" s="6">
        <f t="shared" si="74"/>
        <v>0.3888888888888889</v>
      </c>
      <c r="BT155">
        <v>80</v>
      </c>
      <c r="BU155">
        <v>-4</v>
      </c>
      <c r="BV155">
        <v>43</v>
      </c>
      <c r="BW155">
        <f t="shared" si="75"/>
        <v>84</v>
      </c>
      <c r="BX155" s="6">
        <f t="shared" si="76"/>
        <v>0.48809523809523808</v>
      </c>
      <c r="BY155" t="s">
        <v>144</v>
      </c>
      <c r="BZ155" t="s">
        <v>144</v>
      </c>
      <c r="CA155" t="s">
        <v>144</v>
      </c>
      <c r="CB155" t="e">
        <f t="shared" si="63"/>
        <v>#VALUE!</v>
      </c>
      <c r="CC155" s="6" t="e">
        <f t="shared" si="64"/>
        <v>#VALUE!</v>
      </c>
      <c r="CD155" s="7">
        <f t="shared" si="83"/>
        <v>77.333333333333329</v>
      </c>
      <c r="CE155" s="8">
        <f t="shared" si="83"/>
        <v>0.42829295460874411</v>
      </c>
      <c r="CF155">
        <v>17.5</v>
      </c>
      <c r="CG155">
        <v>37.5</v>
      </c>
      <c r="CH155">
        <v>85</v>
      </c>
      <c r="CI155">
        <v>0</v>
      </c>
      <c r="CJ155">
        <v>0</v>
      </c>
      <c r="CK155">
        <v>0</v>
      </c>
      <c r="CL155">
        <v>7.5</v>
      </c>
      <c r="CM155">
        <v>0.5</v>
      </c>
      <c r="CN155">
        <v>17.5</v>
      </c>
      <c r="CO155">
        <v>0</v>
      </c>
      <c r="CP155">
        <v>17.5</v>
      </c>
      <c r="CQ155" s="66">
        <f t="shared" si="77"/>
        <v>0.17499999999999999</v>
      </c>
      <c r="CR155" s="66">
        <f t="shared" si="65"/>
        <v>0</v>
      </c>
      <c r="CS155" s="66">
        <f t="shared" si="66"/>
        <v>0.31818181818181818</v>
      </c>
      <c r="CT155" s="66">
        <f t="shared" si="78"/>
        <v>1</v>
      </c>
      <c r="CU155" s="66">
        <f t="shared" si="67"/>
        <v>4</v>
      </c>
      <c r="CV155" s="66">
        <f t="shared" si="68"/>
        <v>35</v>
      </c>
      <c r="CW155" s="66">
        <f t="shared" si="69"/>
        <v>45</v>
      </c>
    </row>
    <row r="156" spans="1:101" x14ac:dyDescent="0.3">
      <c r="A156" s="1" t="s">
        <v>30</v>
      </c>
      <c r="B156" s="1" t="s">
        <v>142</v>
      </c>
      <c r="C156" t="s">
        <v>144</v>
      </c>
      <c r="D156" t="s">
        <v>144</v>
      </c>
      <c r="E156" s="9">
        <v>42918</v>
      </c>
      <c r="F156" s="1" t="s">
        <v>175</v>
      </c>
      <c r="G156">
        <v>130</v>
      </c>
      <c r="H156">
        <v>1</v>
      </c>
      <c r="I156">
        <v>0</v>
      </c>
      <c r="J156">
        <v>0</v>
      </c>
      <c r="K156">
        <v>1</v>
      </c>
      <c r="L156">
        <v>0</v>
      </c>
      <c r="M156" s="4">
        <f t="shared" si="82"/>
        <v>100</v>
      </c>
      <c r="N156" s="4">
        <f t="shared" si="82"/>
        <v>100</v>
      </c>
      <c r="O156" s="4">
        <f t="shared" si="82"/>
        <v>98.96</v>
      </c>
      <c r="P156" s="4">
        <f t="shared" si="82"/>
        <v>100</v>
      </c>
      <c r="Q156" s="4">
        <f t="shared" si="70"/>
        <v>99.74</v>
      </c>
      <c r="R156">
        <v>6</v>
      </c>
      <c r="S156">
        <v>9</v>
      </c>
      <c r="T156">
        <v>5</v>
      </c>
      <c r="U156">
        <v>1</v>
      </c>
      <c r="V156" t="s">
        <v>144</v>
      </c>
      <c r="W156" t="s">
        <v>144</v>
      </c>
      <c r="X156">
        <v>3</v>
      </c>
      <c r="Y156">
        <v>2</v>
      </c>
      <c r="Z156">
        <v>3</v>
      </c>
      <c r="AA156">
        <v>5</v>
      </c>
      <c r="AB156">
        <v>7</v>
      </c>
      <c r="AC156">
        <v>2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</v>
      </c>
      <c r="AK156">
        <v>0</v>
      </c>
      <c r="AL156">
        <v>0</v>
      </c>
      <c r="AM156">
        <v>4</v>
      </c>
      <c r="AN156">
        <v>5</v>
      </c>
      <c r="AO156">
        <v>2</v>
      </c>
      <c r="AP156">
        <v>0</v>
      </c>
      <c r="AQ156">
        <v>7</v>
      </c>
      <c r="AR156">
        <v>15</v>
      </c>
      <c r="AS156">
        <v>6</v>
      </c>
      <c r="AT156">
        <v>8</v>
      </c>
      <c r="AU156">
        <v>2</v>
      </c>
      <c r="AV156">
        <v>6</v>
      </c>
      <c r="AW156">
        <v>6</v>
      </c>
      <c r="AX156">
        <v>4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4.5</v>
      </c>
      <c r="BF156">
        <v>4</v>
      </c>
      <c r="BG156">
        <v>4</v>
      </c>
      <c r="BH156">
        <v>5</v>
      </c>
      <c r="BI156">
        <f t="shared" si="62"/>
        <v>4.375</v>
      </c>
      <c r="BJ156" t="s">
        <v>144</v>
      </c>
      <c r="BK156" t="s">
        <v>144</v>
      </c>
      <c r="BL156" t="s">
        <v>144</v>
      </c>
      <c r="BM156" t="e">
        <f t="shared" si="71"/>
        <v>#VALUE!</v>
      </c>
      <c r="BN156" s="6" t="e">
        <f t="shared" si="72"/>
        <v>#VALUE!</v>
      </c>
      <c r="BO156" t="s">
        <v>144</v>
      </c>
      <c r="BP156" t="s">
        <v>144</v>
      </c>
      <c r="BQ156" t="s">
        <v>144</v>
      </c>
      <c r="BR156" t="e">
        <f t="shared" si="73"/>
        <v>#VALUE!</v>
      </c>
      <c r="BS156" s="6" t="e">
        <f t="shared" si="74"/>
        <v>#VALUE!</v>
      </c>
      <c r="BT156" t="s">
        <v>144</v>
      </c>
      <c r="BU156" t="s">
        <v>144</v>
      </c>
      <c r="BV156" t="s">
        <v>144</v>
      </c>
      <c r="BW156" t="e">
        <f t="shared" si="75"/>
        <v>#VALUE!</v>
      </c>
      <c r="BX156" s="6" t="e">
        <f t="shared" si="76"/>
        <v>#VALUE!</v>
      </c>
      <c r="BY156" t="s">
        <v>144</v>
      </c>
      <c r="BZ156" t="s">
        <v>144</v>
      </c>
      <c r="CA156" t="s">
        <v>144</v>
      </c>
      <c r="CB156" t="e">
        <f t="shared" si="63"/>
        <v>#VALUE!</v>
      </c>
      <c r="CC156" s="6" t="e">
        <f t="shared" si="64"/>
        <v>#VALUE!</v>
      </c>
      <c r="CD156" s="7" t="s">
        <v>144</v>
      </c>
      <c r="CE156" s="8" t="s">
        <v>144</v>
      </c>
      <c r="CF156">
        <v>17.5</v>
      </c>
      <c r="CG156">
        <v>85</v>
      </c>
      <c r="CH156">
        <v>7.5</v>
      </c>
      <c r="CI156">
        <v>0</v>
      </c>
      <c r="CJ156">
        <v>0</v>
      </c>
      <c r="CK156">
        <v>0</v>
      </c>
      <c r="CL156">
        <v>1.5</v>
      </c>
      <c r="CM156">
        <v>0.5</v>
      </c>
      <c r="CN156">
        <v>1.5</v>
      </c>
      <c r="CO156">
        <v>7.5</v>
      </c>
      <c r="CP156">
        <v>37.5</v>
      </c>
      <c r="CQ156" s="66">
        <f t="shared" si="77"/>
        <v>0.09</v>
      </c>
      <c r="CR156" s="66">
        <f t="shared" si="65"/>
        <v>0</v>
      </c>
      <c r="CS156" s="66">
        <f t="shared" si="66"/>
        <v>0.17073170731707318</v>
      </c>
      <c r="CT156" s="66">
        <f t="shared" si="78"/>
        <v>1</v>
      </c>
      <c r="CU156" s="66">
        <f t="shared" si="67"/>
        <v>11</v>
      </c>
      <c r="CV156" s="66">
        <f t="shared" si="68"/>
        <v>10</v>
      </c>
      <c r="CW156" s="66">
        <f t="shared" si="69"/>
        <v>22</v>
      </c>
    </row>
    <row r="157" spans="1:101" x14ac:dyDescent="0.3">
      <c r="A157" s="1" t="s">
        <v>30</v>
      </c>
      <c r="B157" s="1" t="s">
        <v>143</v>
      </c>
      <c r="C157" t="s">
        <v>144</v>
      </c>
      <c r="D157" t="s">
        <v>144</v>
      </c>
      <c r="E157" s="9">
        <v>42918</v>
      </c>
      <c r="F157" s="1" t="s">
        <v>175</v>
      </c>
      <c r="G157">
        <v>100</v>
      </c>
      <c r="H157">
        <v>2</v>
      </c>
      <c r="I157">
        <v>1</v>
      </c>
      <c r="J157">
        <v>0</v>
      </c>
      <c r="K157">
        <v>0</v>
      </c>
      <c r="L157">
        <v>1</v>
      </c>
      <c r="M157" s="4">
        <f t="shared" si="82"/>
        <v>98.96</v>
      </c>
      <c r="N157" s="4">
        <f t="shared" si="82"/>
        <v>100</v>
      </c>
      <c r="O157" s="4">
        <f t="shared" si="82"/>
        <v>100</v>
      </c>
      <c r="P157" s="4">
        <f t="shared" si="82"/>
        <v>98.96</v>
      </c>
      <c r="Q157" s="4">
        <f t="shared" si="70"/>
        <v>99.47999999999999</v>
      </c>
      <c r="R157">
        <v>7</v>
      </c>
      <c r="S157">
        <v>7</v>
      </c>
      <c r="T157">
        <v>6</v>
      </c>
      <c r="U157">
        <v>1</v>
      </c>
      <c r="V157" t="s">
        <v>144</v>
      </c>
      <c r="W157" t="s">
        <v>144</v>
      </c>
      <c r="X157">
        <v>6</v>
      </c>
      <c r="Y157">
        <v>2</v>
      </c>
      <c r="Z157">
        <v>5</v>
      </c>
      <c r="AA157">
        <v>7</v>
      </c>
      <c r="AB157">
        <v>7</v>
      </c>
      <c r="AC157">
        <v>6</v>
      </c>
      <c r="AD157">
        <v>2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3</v>
      </c>
      <c r="AN157">
        <v>1</v>
      </c>
      <c r="AO157">
        <v>0</v>
      </c>
      <c r="AP157">
        <v>0</v>
      </c>
      <c r="AQ157">
        <v>14</v>
      </c>
      <c r="AR157">
        <v>12</v>
      </c>
      <c r="AS157">
        <v>7</v>
      </c>
      <c r="AT157">
        <v>13</v>
      </c>
      <c r="AU157">
        <v>7</v>
      </c>
      <c r="AV157">
        <v>6</v>
      </c>
      <c r="AW157">
        <v>3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2.5</v>
      </c>
      <c r="BF157">
        <v>3</v>
      </c>
      <c r="BG157">
        <v>0.5</v>
      </c>
      <c r="BH157">
        <v>0.75</v>
      </c>
      <c r="BI157">
        <f t="shared" si="62"/>
        <v>1.6875</v>
      </c>
      <c r="BJ157">
        <v>86</v>
      </c>
      <c r="BK157">
        <v>-7</v>
      </c>
      <c r="BL157">
        <v>56</v>
      </c>
      <c r="BM157">
        <f t="shared" si="71"/>
        <v>93</v>
      </c>
      <c r="BN157" s="6">
        <f t="shared" si="72"/>
        <v>0.39784946236559138</v>
      </c>
      <c r="BO157">
        <v>68</v>
      </c>
      <c r="BP157">
        <v>-7</v>
      </c>
      <c r="BQ157">
        <v>57</v>
      </c>
      <c r="BR157">
        <f t="shared" si="73"/>
        <v>75</v>
      </c>
      <c r="BS157" s="6">
        <f t="shared" si="74"/>
        <v>0.24</v>
      </c>
      <c r="BT157">
        <v>70</v>
      </c>
      <c r="BU157">
        <v>-6</v>
      </c>
      <c r="BV157">
        <v>45</v>
      </c>
      <c r="BW157">
        <f t="shared" si="75"/>
        <v>76</v>
      </c>
      <c r="BX157" s="6">
        <f t="shared" si="76"/>
        <v>0.40789473684210525</v>
      </c>
      <c r="BY157" t="s">
        <v>144</v>
      </c>
      <c r="BZ157" t="s">
        <v>144</v>
      </c>
      <c r="CA157" t="s">
        <v>144</v>
      </c>
      <c r="CB157" t="e">
        <f t="shared" si="63"/>
        <v>#VALUE!</v>
      </c>
      <c r="CC157" s="6" t="e">
        <f t="shared" si="64"/>
        <v>#VALUE!</v>
      </c>
      <c r="CD157" s="7">
        <f t="shared" si="83"/>
        <v>81.333333333333329</v>
      </c>
      <c r="CE157" s="8">
        <f t="shared" si="83"/>
        <v>0.34858139973589886</v>
      </c>
      <c r="CF157">
        <v>37.5</v>
      </c>
      <c r="CG157">
        <v>37.5</v>
      </c>
      <c r="CH157">
        <v>17.5</v>
      </c>
      <c r="CI157">
        <v>0</v>
      </c>
      <c r="CJ157">
        <v>0</v>
      </c>
      <c r="CK157">
        <v>0</v>
      </c>
      <c r="CL157">
        <v>17.5</v>
      </c>
      <c r="CM157">
        <v>0.5</v>
      </c>
      <c r="CN157">
        <v>7.5</v>
      </c>
      <c r="CO157">
        <v>37.5</v>
      </c>
      <c r="CP157">
        <v>37.5</v>
      </c>
      <c r="CQ157" s="66">
        <f t="shared" si="77"/>
        <v>0.45</v>
      </c>
      <c r="CR157" s="66">
        <f t="shared" si="65"/>
        <v>0</v>
      </c>
      <c r="CS157" s="66">
        <f t="shared" si="66"/>
        <v>0.5</v>
      </c>
      <c r="CT157" s="66">
        <f t="shared" si="78"/>
        <v>1</v>
      </c>
      <c r="CU157" s="66">
        <f t="shared" si="67"/>
        <v>4</v>
      </c>
      <c r="CV157" s="66">
        <f t="shared" si="68"/>
        <v>20</v>
      </c>
      <c r="CW157" s="66">
        <f t="shared" si="69"/>
        <v>26</v>
      </c>
    </row>
    <row r="158" spans="1:101" x14ac:dyDescent="0.3">
      <c r="A158" s="1" t="s">
        <v>31</v>
      </c>
      <c r="B158" s="1" t="s">
        <v>139</v>
      </c>
      <c r="C158" s="47">
        <v>34.228258910000001</v>
      </c>
      <c r="D158" s="47">
        <v>-81.929631549999996</v>
      </c>
      <c r="E158" s="9">
        <v>42922</v>
      </c>
      <c r="F158" s="1" t="s">
        <v>178</v>
      </c>
      <c r="G158">
        <v>110</v>
      </c>
      <c r="H158">
        <v>1</v>
      </c>
      <c r="I158">
        <v>3</v>
      </c>
      <c r="J158">
        <v>1</v>
      </c>
      <c r="K158">
        <v>8</v>
      </c>
      <c r="L158">
        <v>5</v>
      </c>
      <c r="M158" s="4">
        <f t="shared" si="82"/>
        <v>96.88</v>
      </c>
      <c r="N158" s="4">
        <f t="shared" si="82"/>
        <v>98.96</v>
      </c>
      <c r="O158" s="4">
        <f t="shared" si="82"/>
        <v>91.68</v>
      </c>
      <c r="P158" s="4">
        <f t="shared" si="82"/>
        <v>94.8</v>
      </c>
      <c r="Q158" s="4">
        <f t="shared" si="70"/>
        <v>95.58</v>
      </c>
      <c r="R158">
        <v>4</v>
      </c>
      <c r="S158">
        <v>9</v>
      </c>
      <c r="T158">
        <v>4</v>
      </c>
      <c r="U158">
        <v>1</v>
      </c>
      <c r="V158">
        <v>5</v>
      </c>
      <c r="W158" t="s">
        <v>144</v>
      </c>
      <c r="X158">
        <v>2</v>
      </c>
      <c r="Y158">
        <v>1</v>
      </c>
      <c r="Z158">
        <v>5</v>
      </c>
      <c r="AA158">
        <v>7</v>
      </c>
      <c r="AB158">
        <v>3</v>
      </c>
      <c r="AC158">
        <v>2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3</v>
      </c>
      <c r="AJ158">
        <v>8</v>
      </c>
      <c r="AK158">
        <v>2</v>
      </c>
      <c r="AL158">
        <v>2</v>
      </c>
      <c r="AM158">
        <v>0</v>
      </c>
      <c r="AN158">
        <v>0</v>
      </c>
      <c r="AO158">
        <v>0</v>
      </c>
      <c r="AP158">
        <v>0</v>
      </c>
      <c r="AQ158">
        <v>16</v>
      </c>
      <c r="AR158">
        <v>9</v>
      </c>
      <c r="AS158">
        <v>5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0.75</v>
      </c>
      <c r="BF158">
        <v>2</v>
      </c>
      <c r="BG158">
        <v>2</v>
      </c>
      <c r="BH158">
        <v>2.25</v>
      </c>
      <c r="BI158">
        <f t="shared" si="62"/>
        <v>1.75</v>
      </c>
      <c r="BJ158">
        <v>37</v>
      </c>
      <c r="BK158">
        <v>-6</v>
      </c>
      <c r="BL158">
        <v>15</v>
      </c>
      <c r="BM158">
        <f t="shared" si="71"/>
        <v>43</v>
      </c>
      <c r="BN158" s="6">
        <f t="shared" si="72"/>
        <v>0.65116279069767447</v>
      </c>
      <c r="BO158">
        <v>39</v>
      </c>
      <c r="BP158">
        <v>-6</v>
      </c>
      <c r="BQ158">
        <v>12</v>
      </c>
      <c r="BR158">
        <f t="shared" si="73"/>
        <v>45</v>
      </c>
      <c r="BS158" s="6">
        <f t="shared" si="74"/>
        <v>0.73333333333333328</v>
      </c>
      <c r="BT158">
        <v>37</v>
      </c>
      <c r="BU158">
        <v>-12</v>
      </c>
      <c r="BV158">
        <v>13</v>
      </c>
      <c r="BW158">
        <f t="shared" si="75"/>
        <v>49</v>
      </c>
      <c r="BX158" s="6">
        <f t="shared" si="76"/>
        <v>0.73469387755102045</v>
      </c>
      <c r="BY158" t="s">
        <v>144</v>
      </c>
      <c r="BZ158" t="s">
        <v>144</v>
      </c>
      <c r="CA158" t="s">
        <v>144</v>
      </c>
      <c r="CB158" t="e">
        <f t="shared" si="63"/>
        <v>#VALUE!</v>
      </c>
      <c r="CC158" s="6" t="e">
        <f t="shared" si="64"/>
        <v>#VALUE!</v>
      </c>
      <c r="CD158" s="7">
        <f t="shared" si="83"/>
        <v>45.666666666666664</v>
      </c>
      <c r="CE158" s="8">
        <f t="shared" si="83"/>
        <v>0.70639666719400929</v>
      </c>
      <c r="CF158">
        <v>3.5</v>
      </c>
      <c r="CG158">
        <v>85</v>
      </c>
      <c r="CH158">
        <v>3.5</v>
      </c>
      <c r="CI158">
        <v>0</v>
      </c>
      <c r="CJ158">
        <v>7.5</v>
      </c>
      <c r="CK158">
        <v>0</v>
      </c>
      <c r="CL158">
        <v>0.5</v>
      </c>
      <c r="CM158">
        <v>0</v>
      </c>
      <c r="CN158">
        <v>7.5</v>
      </c>
      <c r="CO158">
        <v>37.5</v>
      </c>
      <c r="CP158">
        <v>1.5</v>
      </c>
      <c r="CQ158" s="66">
        <f t="shared" si="77"/>
        <v>0.45</v>
      </c>
      <c r="CR158" s="66">
        <f t="shared" si="65"/>
        <v>7.4999999999999997E-2</v>
      </c>
      <c r="CS158" s="66">
        <f t="shared" si="66"/>
        <v>3.954802259887006E-2</v>
      </c>
      <c r="CT158" s="66">
        <f t="shared" si="78"/>
        <v>1</v>
      </c>
      <c r="CU158" s="66">
        <f t="shared" si="67"/>
        <v>2</v>
      </c>
      <c r="CV158" s="66">
        <f t="shared" si="68"/>
        <v>0</v>
      </c>
      <c r="CW158" s="66">
        <f t="shared" si="69"/>
        <v>25</v>
      </c>
    </row>
    <row r="159" spans="1:101" x14ac:dyDescent="0.3">
      <c r="A159" s="1" t="s">
        <v>31</v>
      </c>
      <c r="B159" s="1" t="s">
        <v>140</v>
      </c>
      <c r="C159" t="s">
        <v>144</v>
      </c>
      <c r="D159" t="s">
        <v>144</v>
      </c>
      <c r="E159" s="9">
        <v>42922</v>
      </c>
      <c r="F159" s="1" t="s">
        <v>178</v>
      </c>
      <c r="G159">
        <v>100</v>
      </c>
      <c r="H159">
        <v>0</v>
      </c>
      <c r="I159">
        <v>3</v>
      </c>
      <c r="J159">
        <v>6</v>
      </c>
      <c r="K159">
        <v>10</v>
      </c>
      <c r="L159">
        <v>24</v>
      </c>
      <c r="M159" s="4">
        <f t="shared" si="82"/>
        <v>96.88</v>
      </c>
      <c r="N159" s="4">
        <f t="shared" si="82"/>
        <v>93.76</v>
      </c>
      <c r="O159" s="4">
        <f t="shared" si="82"/>
        <v>89.6</v>
      </c>
      <c r="P159" s="4">
        <f t="shared" si="82"/>
        <v>75.039999999999992</v>
      </c>
      <c r="Q159" s="4">
        <f t="shared" si="70"/>
        <v>88.82</v>
      </c>
      <c r="R159">
        <v>2</v>
      </c>
      <c r="S159">
        <v>8</v>
      </c>
      <c r="T159">
        <v>3</v>
      </c>
      <c r="U159">
        <v>1</v>
      </c>
      <c r="V159">
        <v>6</v>
      </c>
      <c r="W159" t="s">
        <v>144</v>
      </c>
      <c r="X159">
        <v>2</v>
      </c>
      <c r="Y159">
        <v>1</v>
      </c>
      <c r="Z159">
        <v>5</v>
      </c>
      <c r="AA159">
        <v>6</v>
      </c>
      <c r="AB159">
        <v>5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3</v>
      </c>
      <c r="AL159">
        <v>3</v>
      </c>
      <c r="AM159">
        <v>1</v>
      </c>
      <c r="AN159">
        <v>0</v>
      </c>
      <c r="AO159">
        <v>0</v>
      </c>
      <c r="AP159">
        <v>0</v>
      </c>
      <c r="AQ159">
        <v>11</v>
      </c>
      <c r="AR159">
        <v>5</v>
      </c>
      <c r="AS159">
        <v>4</v>
      </c>
      <c r="AT159">
        <v>0</v>
      </c>
      <c r="AU159">
        <v>1</v>
      </c>
      <c r="AV159">
        <v>2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4.5</v>
      </c>
      <c r="BF159">
        <v>2</v>
      </c>
      <c r="BG159">
        <v>0.5</v>
      </c>
      <c r="BH159">
        <v>2</v>
      </c>
      <c r="BI159">
        <f t="shared" si="62"/>
        <v>2.25</v>
      </c>
      <c r="BJ159">
        <v>45</v>
      </c>
      <c r="BK159">
        <v>-3</v>
      </c>
      <c r="BL159">
        <v>12</v>
      </c>
      <c r="BM159">
        <f t="shared" si="71"/>
        <v>48</v>
      </c>
      <c r="BN159" s="6">
        <f t="shared" si="72"/>
        <v>0.75</v>
      </c>
      <c r="BO159">
        <v>55</v>
      </c>
      <c r="BP159">
        <v>6</v>
      </c>
      <c r="BQ159">
        <v>24</v>
      </c>
      <c r="BR159">
        <f t="shared" si="73"/>
        <v>49</v>
      </c>
      <c r="BS159" s="6">
        <f t="shared" si="74"/>
        <v>0.51020408163265307</v>
      </c>
      <c r="BT159" t="s">
        <v>144</v>
      </c>
      <c r="BU159" t="s">
        <v>144</v>
      </c>
      <c r="BV159" t="s">
        <v>144</v>
      </c>
      <c r="BW159" t="s">
        <v>144</v>
      </c>
      <c r="BX159" s="6" t="s">
        <v>144</v>
      </c>
      <c r="BY159" t="s">
        <v>144</v>
      </c>
      <c r="BZ159" t="s">
        <v>144</v>
      </c>
      <c r="CA159" t="s">
        <v>144</v>
      </c>
      <c r="CB159" t="e">
        <f t="shared" si="63"/>
        <v>#VALUE!</v>
      </c>
      <c r="CC159" s="6" t="e">
        <f t="shared" si="64"/>
        <v>#VALUE!</v>
      </c>
      <c r="CD159" s="7">
        <f t="shared" si="83"/>
        <v>48.5</v>
      </c>
      <c r="CE159" s="8">
        <f t="shared" si="83"/>
        <v>0.63010204081632648</v>
      </c>
      <c r="CF159">
        <v>0.5</v>
      </c>
      <c r="CG159">
        <v>62.5</v>
      </c>
      <c r="CH159">
        <v>1.5</v>
      </c>
      <c r="CI159">
        <v>0</v>
      </c>
      <c r="CJ159">
        <v>17.5</v>
      </c>
      <c r="CK159">
        <v>0</v>
      </c>
      <c r="CL159">
        <v>0.5</v>
      </c>
      <c r="CM159">
        <v>0</v>
      </c>
      <c r="CN159">
        <v>7.5</v>
      </c>
      <c r="CO159">
        <v>17.5</v>
      </c>
      <c r="CP159">
        <v>7.5</v>
      </c>
      <c r="CQ159" s="66">
        <f t="shared" si="77"/>
        <v>0.25</v>
      </c>
      <c r="CR159" s="66">
        <f t="shared" si="65"/>
        <v>0.17499999999999999</v>
      </c>
      <c r="CS159" s="66">
        <f t="shared" si="66"/>
        <v>7.9365079365079361E-3</v>
      </c>
      <c r="CT159" s="66">
        <f t="shared" si="78"/>
        <v>1</v>
      </c>
      <c r="CU159" s="66">
        <f t="shared" si="67"/>
        <v>4</v>
      </c>
      <c r="CV159" s="66">
        <f t="shared" si="68"/>
        <v>1</v>
      </c>
      <c r="CW159" s="66">
        <f t="shared" si="69"/>
        <v>16</v>
      </c>
    </row>
    <row r="160" spans="1:101" x14ac:dyDescent="0.3">
      <c r="A160" s="1" t="s">
        <v>31</v>
      </c>
      <c r="B160" s="1" t="s">
        <v>141</v>
      </c>
      <c r="C160" t="s">
        <v>144</v>
      </c>
      <c r="D160" t="s">
        <v>144</v>
      </c>
      <c r="E160" s="9">
        <v>42922</v>
      </c>
      <c r="F160" s="1" t="s">
        <v>178</v>
      </c>
      <c r="G160">
        <v>100</v>
      </c>
      <c r="H160">
        <v>4</v>
      </c>
      <c r="I160">
        <v>9</v>
      </c>
      <c r="J160">
        <v>31</v>
      </c>
      <c r="K160">
        <v>4</v>
      </c>
      <c r="L160">
        <v>16</v>
      </c>
      <c r="M160" s="4">
        <f t="shared" si="82"/>
        <v>90.64</v>
      </c>
      <c r="N160" s="4">
        <f t="shared" si="82"/>
        <v>67.759999999999991</v>
      </c>
      <c r="O160" s="4">
        <f t="shared" si="82"/>
        <v>95.84</v>
      </c>
      <c r="P160" s="4">
        <f t="shared" si="82"/>
        <v>83.36</v>
      </c>
      <c r="Q160" s="4">
        <f t="shared" si="70"/>
        <v>84.399999999999991</v>
      </c>
      <c r="R160">
        <v>1</v>
      </c>
      <c r="S160">
        <v>8</v>
      </c>
      <c r="T160">
        <v>3</v>
      </c>
      <c r="U160">
        <v>2</v>
      </c>
      <c r="V160">
        <v>5</v>
      </c>
      <c r="W160">
        <v>7</v>
      </c>
      <c r="X160">
        <v>2</v>
      </c>
      <c r="Y160">
        <v>2</v>
      </c>
      <c r="Z160">
        <v>3</v>
      </c>
      <c r="AA160">
        <v>9</v>
      </c>
      <c r="AB160">
        <v>3</v>
      </c>
      <c r="AC160">
        <v>10</v>
      </c>
      <c r="AD160">
        <v>2</v>
      </c>
      <c r="AE160">
        <v>1</v>
      </c>
      <c r="AF160">
        <v>0</v>
      </c>
      <c r="AG160">
        <v>1</v>
      </c>
      <c r="AH160">
        <v>2</v>
      </c>
      <c r="AI160">
        <v>2</v>
      </c>
      <c r="AJ160">
        <v>8</v>
      </c>
      <c r="AK160">
        <v>4</v>
      </c>
      <c r="AL160">
        <v>2</v>
      </c>
      <c r="AM160">
        <v>0</v>
      </c>
      <c r="AN160">
        <v>0</v>
      </c>
      <c r="AO160">
        <v>0</v>
      </c>
      <c r="AP160">
        <v>0</v>
      </c>
      <c r="AQ160">
        <v>9</v>
      </c>
      <c r="AR160">
        <v>3</v>
      </c>
      <c r="AS160">
        <v>2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3</v>
      </c>
      <c r="BF160">
        <v>3.5</v>
      </c>
      <c r="BG160">
        <v>0.5</v>
      </c>
      <c r="BH160">
        <v>0.5</v>
      </c>
      <c r="BI160">
        <f t="shared" si="62"/>
        <v>1.875</v>
      </c>
      <c r="BJ160">
        <v>43</v>
      </c>
      <c r="BK160">
        <v>-6</v>
      </c>
      <c r="BL160">
        <v>15</v>
      </c>
      <c r="BM160">
        <f t="shared" si="71"/>
        <v>49</v>
      </c>
      <c r="BN160" s="6">
        <f t="shared" si="72"/>
        <v>0.69387755102040816</v>
      </c>
      <c r="BO160">
        <v>39</v>
      </c>
      <c r="BP160">
        <v>-4</v>
      </c>
      <c r="BQ160">
        <v>22</v>
      </c>
      <c r="BR160">
        <f t="shared" si="73"/>
        <v>43</v>
      </c>
      <c r="BS160" s="6">
        <f t="shared" si="74"/>
        <v>0.48837209302325579</v>
      </c>
      <c r="BT160">
        <v>41</v>
      </c>
      <c r="BU160">
        <v>-7</v>
      </c>
      <c r="BV160">
        <v>16</v>
      </c>
      <c r="BW160">
        <f t="shared" si="75"/>
        <v>48</v>
      </c>
      <c r="BX160" s="6">
        <f t="shared" si="76"/>
        <v>0.66666666666666663</v>
      </c>
      <c r="BY160" t="s">
        <v>144</v>
      </c>
      <c r="BZ160" t="s">
        <v>144</v>
      </c>
      <c r="CA160" t="s">
        <v>144</v>
      </c>
      <c r="CB160" t="e">
        <f t="shared" si="63"/>
        <v>#VALUE!</v>
      </c>
      <c r="CC160" s="6" t="e">
        <f t="shared" si="64"/>
        <v>#VALUE!</v>
      </c>
      <c r="CD160" s="7">
        <f t="shared" si="83"/>
        <v>46.666666666666664</v>
      </c>
      <c r="CE160" s="8">
        <f t="shared" si="83"/>
        <v>0.61630543690344342</v>
      </c>
      <c r="CF160">
        <v>0</v>
      </c>
      <c r="CG160">
        <v>62.5</v>
      </c>
      <c r="CH160">
        <v>1.5</v>
      </c>
      <c r="CI160">
        <v>0.5</v>
      </c>
      <c r="CJ160">
        <v>7.5</v>
      </c>
      <c r="CK160">
        <v>37.5</v>
      </c>
      <c r="CL160">
        <v>0.5</v>
      </c>
      <c r="CM160">
        <v>0.5</v>
      </c>
      <c r="CN160">
        <v>1.5</v>
      </c>
      <c r="CO160">
        <v>85</v>
      </c>
      <c r="CP160">
        <v>1.5</v>
      </c>
      <c r="CQ160" s="66">
        <f t="shared" si="77"/>
        <v>0.86499999999999999</v>
      </c>
      <c r="CR160" s="66">
        <f t="shared" si="65"/>
        <v>0.45</v>
      </c>
      <c r="CS160" s="66">
        <f t="shared" si="66"/>
        <v>0</v>
      </c>
      <c r="CT160" s="66">
        <f t="shared" si="78"/>
        <v>0.75</v>
      </c>
      <c r="CU160" s="66">
        <f t="shared" si="67"/>
        <v>2</v>
      </c>
      <c r="CV160" s="66">
        <f t="shared" si="68"/>
        <v>0</v>
      </c>
      <c r="CW160" s="66">
        <f t="shared" si="69"/>
        <v>12</v>
      </c>
    </row>
    <row r="161" spans="1:101" x14ac:dyDescent="0.3">
      <c r="A161" s="1" t="s">
        <v>31</v>
      </c>
      <c r="B161" s="1" t="s">
        <v>142</v>
      </c>
      <c r="C161" t="s">
        <v>144</v>
      </c>
      <c r="D161" t="s">
        <v>144</v>
      </c>
      <c r="E161" s="9">
        <v>42922</v>
      </c>
      <c r="F161" s="1" t="s">
        <v>178</v>
      </c>
      <c r="G161">
        <v>90</v>
      </c>
      <c r="H161">
        <v>2</v>
      </c>
      <c r="I161">
        <v>10</v>
      </c>
      <c r="J161">
        <v>0</v>
      </c>
      <c r="K161">
        <v>12</v>
      </c>
      <c r="L161">
        <v>11</v>
      </c>
      <c r="M161" s="4">
        <f t="shared" si="82"/>
        <v>89.6</v>
      </c>
      <c r="N161" s="4">
        <f t="shared" si="82"/>
        <v>100</v>
      </c>
      <c r="O161" s="4">
        <f t="shared" si="82"/>
        <v>87.52</v>
      </c>
      <c r="P161" s="4">
        <f t="shared" si="82"/>
        <v>88.56</v>
      </c>
      <c r="Q161" s="4">
        <f t="shared" si="70"/>
        <v>91.42</v>
      </c>
      <c r="R161">
        <v>5</v>
      </c>
      <c r="S161">
        <v>8</v>
      </c>
      <c r="T161">
        <v>4</v>
      </c>
      <c r="U161">
        <v>1</v>
      </c>
      <c r="V161" t="s">
        <v>144</v>
      </c>
      <c r="W161">
        <v>6</v>
      </c>
      <c r="X161">
        <v>3</v>
      </c>
      <c r="Y161">
        <v>1</v>
      </c>
      <c r="Z161">
        <v>3</v>
      </c>
      <c r="AA161">
        <v>9</v>
      </c>
      <c r="AB161">
        <v>3</v>
      </c>
      <c r="AC161">
        <v>4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2</v>
      </c>
      <c r="AJ161">
        <v>2</v>
      </c>
      <c r="AK161">
        <v>4</v>
      </c>
      <c r="AL161">
        <v>1</v>
      </c>
      <c r="AM161">
        <v>1</v>
      </c>
      <c r="AN161">
        <v>0</v>
      </c>
      <c r="AO161">
        <v>0</v>
      </c>
      <c r="AP161">
        <v>0</v>
      </c>
      <c r="AQ161">
        <v>12</v>
      </c>
      <c r="AR161">
        <v>11</v>
      </c>
      <c r="AS161">
        <v>3</v>
      </c>
      <c r="AT161">
        <v>0</v>
      </c>
      <c r="AU161">
        <v>4</v>
      </c>
      <c r="AV161">
        <v>2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</v>
      </c>
      <c r="BF161">
        <v>2.25</v>
      </c>
      <c r="BG161">
        <v>1</v>
      </c>
      <c r="BH161">
        <v>1.75</v>
      </c>
      <c r="BI161">
        <f t="shared" si="62"/>
        <v>1.75</v>
      </c>
      <c r="BJ161">
        <v>40</v>
      </c>
      <c r="BK161">
        <v>-10</v>
      </c>
      <c r="BL161">
        <v>11</v>
      </c>
      <c r="BM161">
        <f t="shared" si="71"/>
        <v>50</v>
      </c>
      <c r="BN161" s="6">
        <f t="shared" si="72"/>
        <v>0.78</v>
      </c>
      <c r="BO161">
        <v>50</v>
      </c>
      <c r="BP161">
        <v>2</v>
      </c>
      <c r="BQ161">
        <v>28</v>
      </c>
      <c r="BR161">
        <f t="shared" si="73"/>
        <v>48</v>
      </c>
      <c r="BS161" s="6">
        <f t="shared" si="74"/>
        <v>0.41666666666666669</v>
      </c>
      <c r="BT161">
        <v>35</v>
      </c>
      <c r="BU161">
        <v>-7</v>
      </c>
      <c r="BV161">
        <v>15</v>
      </c>
      <c r="BW161">
        <f t="shared" si="75"/>
        <v>42</v>
      </c>
      <c r="BX161" s="6">
        <f t="shared" si="76"/>
        <v>0.6428571428571429</v>
      </c>
      <c r="BY161" t="s">
        <v>144</v>
      </c>
      <c r="BZ161" t="s">
        <v>144</v>
      </c>
      <c r="CA161" t="s">
        <v>144</v>
      </c>
      <c r="CB161" t="e">
        <f t="shared" si="63"/>
        <v>#VALUE!</v>
      </c>
      <c r="CC161" s="6" t="e">
        <f t="shared" si="64"/>
        <v>#VALUE!</v>
      </c>
      <c r="CD161" s="7">
        <f t="shared" si="83"/>
        <v>46.666666666666664</v>
      </c>
      <c r="CE161" s="8">
        <f t="shared" si="83"/>
        <v>0.61317460317460315</v>
      </c>
      <c r="CF161">
        <v>7.5</v>
      </c>
      <c r="CG161">
        <v>62.5</v>
      </c>
      <c r="CH161">
        <v>3.5</v>
      </c>
      <c r="CI161">
        <v>0</v>
      </c>
      <c r="CJ161">
        <v>0</v>
      </c>
      <c r="CK161">
        <v>17.5</v>
      </c>
      <c r="CL161">
        <v>1.5</v>
      </c>
      <c r="CM161">
        <v>0</v>
      </c>
      <c r="CN161">
        <v>1.5</v>
      </c>
      <c r="CO161">
        <v>85</v>
      </c>
      <c r="CP161">
        <v>1.5</v>
      </c>
      <c r="CQ161" s="66">
        <f t="shared" si="77"/>
        <v>0.86499999999999999</v>
      </c>
      <c r="CR161" s="66">
        <f t="shared" si="65"/>
        <v>0.17499999999999999</v>
      </c>
      <c r="CS161" s="66">
        <f t="shared" si="66"/>
        <v>0.10714285714285714</v>
      </c>
      <c r="CT161" s="66">
        <f t="shared" si="78"/>
        <v>1</v>
      </c>
      <c r="CU161" s="66">
        <f t="shared" si="67"/>
        <v>2</v>
      </c>
      <c r="CV161" s="66">
        <f t="shared" si="68"/>
        <v>4</v>
      </c>
      <c r="CW161" s="66">
        <f t="shared" si="69"/>
        <v>23</v>
      </c>
    </row>
    <row r="162" spans="1:101" x14ac:dyDescent="0.3">
      <c r="A162" s="1" t="s">
        <v>31</v>
      </c>
      <c r="B162" s="1" t="s">
        <v>143</v>
      </c>
      <c r="C162" t="s">
        <v>144</v>
      </c>
      <c r="D162" t="s">
        <v>144</v>
      </c>
      <c r="E162" s="9">
        <v>42922</v>
      </c>
      <c r="F162" s="1" t="s">
        <v>178</v>
      </c>
      <c r="G162">
        <v>105</v>
      </c>
      <c r="H162">
        <v>1</v>
      </c>
      <c r="I162">
        <v>4</v>
      </c>
      <c r="J162">
        <v>2</v>
      </c>
      <c r="K162">
        <v>7</v>
      </c>
      <c r="L162">
        <v>2</v>
      </c>
      <c r="M162" s="4">
        <f t="shared" si="82"/>
        <v>95.84</v>
      </c>
      <c r="N162" s="4">
        <f t="shared" si="82"/>
        <v>97.92</v>
      </c>
      <c r="O162" s="4">
        <f t="shared" si="82"/>
        <v>92.72</v>
      </c>
      <c r="P162" s="4">
        <f t="shared" si="82"/>
        <v>97.92</v>
      </c>
      <c r="Q162" s="4">
        <f t="shared" si="70"/>
        <v>96.100000000000009</v>
      </c>
      <c r="R162">
        <v>3</v>
      </c>
      <c r="S162">
        <v>9</v>
      </c>
      <c r="T162">
        <v>5</v>
      </c>
      <c r="U162">
        <v>2</v>
      </c>
      <c r="V162" t="s">
        <v>144</v>
      </c>
      <c r="W162" t="s">
        <v>144</v>
      </c>
      <c r="X162">
        <v>3</v>
      </c>
      <c r="Y162">
        <v>2</v>
      </c>
      <c r="Z162">
        <v>5</v>
      </c>
      <c r="AA162">
        <v>6</v>
      </c>
      <c r="AB162">
        <v>7</v>
      </c>
      <c r="AC162">
        <v>6</v>
      </c>
      <c r="AD162">
        <v>2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</v>
      </c>
      <c r="AK162">
        <v>4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12</v>
      </c>
      <c r="AR162">
        <v>14</v>
      </c>
      <c r="AS162">
        <v>8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1.75</v>
      </c>
      <c r="BF162">
        <v>3</v>
      </c>
      <c r="BG162">
        <v>0.75</v>
      </c>
      <c r="BH162">
        <v>1.75</v>
      </c>
      <c r="BI162">
        <f t="shared" si="62"/>
        <v>1.8125</v>
      </c>
      <c r="BJ162">
        <v>43</v>
      </c>
      <c r="BK162">
        <v>-4</v>
      </c>
      <c r="BL162">
        <v>22</v>
      </c>
      <c r="BM162">
        <f t="shared" si="71"/>
        <v>47</v>
      </c>
      <c r="BN162" s="6">
        <f t="shared" si="72"/>
        <v>0.53191489361702127</v>
      </c>
      <c r="BO162">
        <v>39</v>
      </c>
      <c r="BP162">
        <v>-6</v>
      </c>
      <c r="BQ162">
        <v>17</v>
      </c>
      <c r="BR162">
        <f t="shared" si="73"/>
        <v>45</v>
      </c>
      <c r="BS162" s="6">
        <f t="shared" si="74"/>
        <v>0.62222222222222223</v>
      </c>
      <c r="BT162">
        <v>38</v>
      </c>
      <c r="BU162">
        <v>-4</v>
      </c>
      <c r="BV162">
        <v>18</v>
      </c>
      <c r="BW162">
        <f t="shared" si="75"/>
        <v>42</v>
      </c>
      <c r="BX162" s="6">
        <f t="shared" si="76"/>
        <v>0.5714285714285714</v>
      </c>
      <c r="BY162" t="s">
        <v>144</v>
      </c>
      <c r="BZ162" t="s">
        <v>144</v>
      </c>
      <c r="CA162" t="s">
        <v>144</v>
      </c>
      <c r="CB162" t="e">
        <f t="shared" si="63"/>
        <v>#VALUE!</v>
      </c>
      <c r="CC162" s="6" t="e">
        <f t="shared" si="64"/>
        <v>#VALUE!</v>
      </c>
      <c r="CD162" s="7">
        <f t="shared" si="83"/>
        <v>44.666666666666664</v>
      </c>
      <c r="CE162" s="8">
        <f t="shared" si="83"/>
        <v>0.57518856242260497</v>
      </c>
      <c r="CF162">
        <v>1.5</v>
      </c>
      <c r="CG162">
        <v>85</v>
      </c>
      <c r="CH162">
        <v>7.5</v>
      </c>
      <c r="CI162">
        <v>0.5</v>
      </c>
      <c r="CJ162">
        <v>0</v>
      </c>
      <c r="CK162">
        <v>0</v>
      </c>
      <c r="CL162">
        <v>1.5</v>
      </c>
      <c r="CM162">
        <v>0.5</v>
      </c>
      <c r="CN162">
        <v>7.5</v>
      </c>
      <c r="CO162">
        <v>17.5</v>
      </c>
      <c r="CP162">
        <v>37.5</v>
      </c>
      <c r="CQ162" s="66">
        <f t="shared" si="77"/>
        <v>0.25</v>
      </c>
      <c r="CR162" s="66">
        <f t="shared" si="65"/>
        <v>0</v>
      </c>
      <c r="CS162" s="66">
        <f t="shared" si="66"/>
        <v>1.7341040462427744E-2</v>
      </c>
      <c r="CT162" s="66">
        <f t="shared" si="78"/>
        <v>0.9375</v>
      </c>
      <c r="CU162" s="66">
        <f t="shared" si="67"/>
        <v>1</v>
      </c>
      <c r="CV162" s="66">
        <f t="shared" si="68"/>
        <v>0</v>
      </c>
      <c r="CW162" s="66">
        <f t="shared" si="69"/>
        <v>26</v>
      </c>
    </row>
    <row r="163" spans="1:101" x14ac:dyDescent="0.3">
      <c r="A163" s="1" t="s">
        <v>32</v>
      </c>
      <c r="B163" s="1" t="s">
        <v>139</v>
      </c>
      <c r="C163" s="48">
        <v>34.226414380000001</v>
      </c>
      <c r="D163" s="48">
        <v>-81.937860900000004</v>
      </c>
      <c r="E163" s="9">
        <v>42922</v>
      </c>
      <c r="F163" s="1" t="s">
        <v>178</v>
      </c>
      <c r="G163">
        <v>100</v>
      </c>
      <c r="H163">
        <v>0</v>
      </c>
      <c r="I163">
        <v>3</v>
      </c>
      <c r="J163">
        <v>5</v>
      </c>
      <c r="K163">
        <v>6</v>
      </c>
      <c r="L163">
        <v>1</v>
      </c>
      <c r="M163" s="4">
        <f t="shared" si="82"/>
        <v>96.88</v>
      </c>
      <c r="N163" s="4">
        <f t="shared" si="82"/>
        <v>94.8</v>
      </c>
      <c r="O163" s="4">
        <f t="shared" si="82"/>
        <v>93.76</v>
      </c>
      <c r="P163" s="4">
        <f t="shared" si="82"/>
        <v>98.96</v>
      </c>
      <c r="Q163" s="4">
        <f t="shared" si="70"/>
        <v>96.1</v>
      </c>
      <c r="R163">
        <v>6</v>
      </c>
      <c r="S163">
        <v>9</v>
      </c>
      <c r="T163">
        <v>6</v>
      </c>
      <c r="U163">
        <v>1</v>
      </c>
      <c r="V163">
        <v>6</v>
      </c>
      <c r="W163" t="s">
        <v>144</v>
      </c>
      <c r="X163">
        <v>3</v>
      </c>
      <c r="Y163">
        <v>2</v>
      </c>
      <c r="Z163">
        <v>4</v>
      </c>
      <c r="AA163">
        <v>8</v>
      </c>
      <c r="AB163">
        <v>5</v>
      </c>
      <c r="AC163">
        <v>5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3</v>
      </c>
      <c r="AM163">
        <v>3</v>
      </c>
      <c r="AN163">
        <v>0</v>
      </c>
      <c r="AO163">
        <v>0</v>
      </c>
      <c r="AP163">
        <v>0</v>
      </c>
      <c r="AQ163">
        <v>9</v>
      </c>
      <c r="AR163">
        <v>13</v>
      </c>
      <c r="AS163">
        <v>15</v>
      </c>
      <c r="AT163">
        <v>3</v>
      </c>
      <c r="AU163">
        <v>2</v>
      </c>
      <c r="AV163">
        <v>3</v>
      </c>
      <c r="AW163">
        <v>5</v>
      </c>
      <c r="AX163">
        <v>1</v>
      </c>
      <c r="AY163">
        <v>0</v>
      </c>
      <c r="AZ163">
        <v>2</v>
      </c>
      <c r="BA163">
        <v>1</v>
      </c>
      <c r="BB163">
        <v>0</v>
      </c>
      <c r="BC163">
        <v>0</v>
      </c>
      <c r="BD163">
        <v>0</v>
      </c>
      <c r="BE163">
        <v>1.75</v>
      </c>
      <c r="BF163">
        <v>2</v>
      </c>
      <c r="BG163">
        <v>2</v>
      </c>
      <c r="BH163">
        <v>0.5</v>
      </c>
      <c r="BI163">
        <f t="shared" si="62"/>
        <v>1.5625</v>
      </c>
      <c r="BJ163">
        <v>60</v>
      </c>
      <c r="BK163">
        <v>0</v>
      </c>
      <c r="BL163">
        <v>30</v>
      </c>
      <c r="BM163">
        <f t="shared" si="71"/>
        <v>60</v>
      </c>
      <c r="BN163" s="6">
        <f t="shared" si="72"/>
        <v>0.5</v>
      </c>
      <c r="BO163">
        <v>56</v>
      </c>
      <c r="BP163">
        <v>0</v>
      </c>
      <c r="BQ163">
        <v>26</v>
      </c>
      <c r="BR163">
        <f t="shared" si="73"/>
        <v>56</v>
      </c>
      <c r="BS163" s="6">
        <f t="shared" si="74"/>
        <v>0.5357142857142857</v>
      </c>
      <c r="BT163">
        <v>40</v>
      </c>
      <c r="BU163">
        <v>-5</v>
      </c>
      <c r="BV163">
        <v>13</v>
      </c>
      <c r="BW163">
        <f t="shared" si="75"/>
        <v>45</v>
      </c>
      <c r="BX163" s="6">
        <f t="shared" si="76"/>
        <v>0.71111111111111114</v>
      </c>
      <c r="BY163" t="s">
        <v>144</v>
      </c>
      <c r="BZ163" t="s">
        <v>144</v>
      </c>
      <c r="CA163" t="s">
        <v>144</v>
      </c>
      <c r="CB163" t="e">
        <f t="shared" si="63"/>
        <v>#VALUE!</v>
      </c>
      <c r="CC163" s="6" t="e">
        <f t="shared" si="64"/>
        <v>#VALUE!</v>
      </c>
      <c r="CD163" s="7">
        <f t="shared" si="83"/>
        <v>53.666666666666664</v>
      </c>
      <c r="CE163" s="8">
        <f t="shared" si="83"/>
        <v>0.58227513227513228</v>
      </c>
      <c r="CF163">
        <v>17.5</v>
      </c>
      <c r="CG163">
        <v>85</v>
      </c>
      <c r="CH163">
        <v>17.5</v>
      </c>
      <c r="CI163">
        <v>0</v>
      </c>
      <c r="CJ163">
        <v>17.5</v>
      </c>
      <c r="CK163">
        <v>0</v>
      </c>
      <c r="CL163">
        <v>1.5</v>
      </c>
      <c r="CM163">
        <v>0.5</v>
      </c>
      <c r="CN163">
        <v>3.5</v>
      </c>
      <c r="CO163">
        <v>62.5</v>
      </c>
      <c r="CP163">
        <v>7.5</v>
      </c>
      <c r="CQ163" s="66">
        <f t="shared" si="77"/>
        <v>0.66</v>
      </c>
      <c r="CR163" s="66">
        <f t="shared" si="65"/>
        <v>0.17499999999999999</v>
      </c>
      <c r="CS163" s="66">
        <f t="shared" si="66"/>
        <v>0.17073170731707318</v>
      </c>
      <c r="CT163" s="66">
        <f t="shared" si="78"/>
        <v>1</v>
      </c>
      <c r="CU163" s="66">
        <f t="shared" si="67"/>
        <v>6</v>
      </c>
      <c r="CV163" s="66">
        <f t="shared" si="68"/>
        <v>5</v>
      </c>
      <c r="CW163" s="66">
        <f t="shared" si="69"/>
        <v>22</v>
      </c>
    </row>
    <row r="164" spans="1:101" x14ac:dyDescent="0.3">
      <c r="A164" s="1" t="s">
        <v>32</v>
      </c>
      <c r="B164" s="1" t="s">
        <v>140</v>
      </c>
      <c r="C164" t="s">
        <v>144</v>
      </c>
      <c r="D164" t="s">
        <v>144</v>
      </c>
      <c r="E164" s="9">
        <v>42922</v>
      </c>
      <c r="F164" s="1" t="s">
        <v>178</v>
      </c>
      <c r="G164">
        <v>100</v>
      </c>
      <c r="H164">
        <v>0</v>
      </c>
      <c r="I164">
        <v>4</v>
      </c>
      <c r="J164">
        <v>19</v>
      </c>
      <c r="K164">
        <v>20</v>
      </c>
      <c r="L164">
        <v>11</v>
      </c>
      <c r="M164" s="4">
        <f t="shared" si="82"/>
        <v>95.84</v>
      </c>
      <c r="N164" s="4">
        <f t="shared" si="82"/>
        <v>80.239999999999995</v>
      </c>
      <c r="O164" s="4">
        <f t="shared" si="82"/>
        <v>79.2</v>
      </c>
      <c r="P164" s="4">
        <f t="shared" si="82"/>
        <v>88.56</v>
      </c>
      <c r="Q164" s="4">
        <f t="shared" si="70"/>
        <v>85.96</v>
      </c>
      <c r="R164">
        <v>6</v>
      </c>
      <c r="S164">
        <v>9</v>
      </c>
      <c r="T164">
        <v>5</v>
      </c>
      <c r="U164">
        <v>1</v>
      </c>
      <c r="V164">
        <v>6</v>
      </c>
      <c r="W164" t="s">
        <v>144</v>
      </c>
      <c r="X164">
        <v>4</v>
      </c>
      <c r="Y164">
        <v>1</v>
      </c>
      <c r="Z164">
        <v>3</v>
      </c>
      <c r="AA164">
        <v>6</v>
      </c>
      <c r="AB164">
        <v>5</v>
      </c>
      <c r="AC164">
        <v>3</v>
      </c>
      <c r="AD164">
        <v>2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3</v>
      </c>
      <c r="AM164">
        <v>1</v>
      </c>
      <c r="AN164">
        <v>1</v>
      </c>
      <c r="AO164">
        <v>1</v>
      </c>
      <c r="AP164">
        <v>1</v>
      </c>
      <c r="AQ164">
        <v>13</v>
      </c>
      <c r="AR164">
        <v>23</v>
      </c>
      <c r="AS164">
        <v>16</v>
      </c>
      <c r="AT164">
        <v>3</v>
      </c>
      <c r="AU164">
        <v>4</v>
      </c>
      <c r="AV164">
        <v>7</v>
      </c>
      <c r="AW164">
        <v>3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1.25</v>
      </c>
      <c r="BF164">
        <v>0.5</v>
      </c>
      <c r="BG164">
        <v>2</v>
      </c>
      <c r="BH164">
        <v>2.25</v>
      </c>
      <c r="BI164">
        <f t="shared" si="62"/>
        <v>1.5</v>
      </c>
      <c r="BJ164">
        <v>62</v>
      </c>
      <c r="BK164">
        <v>-2</v>
      </c>
      <c r="BL164">
        <v>32</v>
      </c>
      <c r="BM164">
        <f t="shared" si="71"/>
        <v>64</v>
      </c>
      <c r="BN164" s="6">
        <f t="shared" si="72"/>
        <v>0.5</v>
      </c>
      <c r="BO164">
        <v>45</v>
      </c>
      <c r="BP164">
        <v>-2</v>
      </c>
      <c r="BQ164">
        <v>22</v>
      </c>
      <c r="BR164">
        <f t="shared" si="73"/>
        <v>47</v>
      </c>
      <c r="BS164" s="6">
        <f t="shared" si="74"/>
        <v>0.53191489361702127</v>
      </c>
      <c r="BT164" t="s">
        <v>144</v>
      </c>
      <c r="BU164" t="s">
        <v>144</v>
      </c>
      <c r="BV164" t="s">
        <v>144</v>
      </c>
      <c r="BW164" t="s">
        <v>144</v>
      </c>
      <c r="BX164" s="6" t="s">
        <v>144</v>
      </c>
      <c r="BY164" t="s">
        <v>144</v>
      </c>
      <c r="BZ164" t="s">
        <v>144</v>
      </c>
      <c r="CA164" t="s">
        <v>144</v>
      </c>
      <c r="CB164" t="e">
        <f t="shared" si="63"/>
        <v>#VALUE!</v>
      </c>
      <c r="CC164" s="6" t="e">
        <f t="shared" si="64"/>
        <v>#VALUE!</v>
      </c>
      <c r="CD164" s="7">
        <f t="shared" si="83"/>
        <v>55.5</v>
      </c>
      <c r="CE164" s="8">
        <f t="shared" si="83"/>
        <v>0.51595744680851063</v>
      </c>
      <c r="CF164">
        <v>17.5</v>
      </c>
      <c r="CG164">
        <v>85</v>
      </c>
      <c r="CH164">
        <v>7.5</v>
      </c>
      <c r="CI164">
        <v>0</v>
      </c>
      <c r="CJ164">
        <v>17.5</v>
      </c>
      <c r="CK164">
        <v>0</v>
      </c>
      <c r="CL164">
        <v>3.5</v>
      </c>
      <c r="CM164">
        <v>0</v>
      </c>
      <c r="CN164">
        <v>1.5</v>
      </c>
      <c r="CO164">
        <v>17.5</v>
      </c>
      <c r="CP164">
        <v>7.5</v>
      </c>
      <c r="CQ164" s="66">
        <f t="shared" si="77"/>
        <v>0.19</v>
      </c>
      <c r="CR164" s="66">
        <f t="shared" si="65"/>
        <v>0.17499999999999999</v>
      </c>
      <c r="CS164" s="66">
        <f t="shared" si="66"/>
        <v>0.17073170731707318</v>
      </c>
      <c r="CT164" s="66">
        <f t="shared" si="78"/>
        <v>1</v>
      </c>
      <c r="CU164" s="66">
        <f t="shared" si="67"/>
        <v>7</v>
      </c>
      <c r="CV164" s="66">
        <f t="shared" si="68"/>
        <v>7</v>
      </c>
      <c r="CW164" s="66">
        <f t="shared" si="69"/>
        <v>36</v>
      </c>
    </row>
    <row r="165" spans="1:101" x14ac:dyDescent="0.3">
      <c r="A165" s="1" t="s">
        <v>32</v>
      </c>
      <c r="B165" s="1" t="s">
        <v>141</v>
      </c>
      <c r="C165" t="s">
        <v>144</v>
      </c>
      <c r="D165" t="s">
        <v>144</v>
      </c>
      <c r="E165" s="9">
        <v>42922</v>
      </c>
      <c r="F165" s="1" t="s">
        <v>178</v>
      </c>
      <c r="G165">
        <v>80</v>
      </c>
      <c r="H165">
        <v>1</v>
      </c>
      <c r="I165">
        <v>3</v>
      </c>
      <c r="J165">
        <v>3</v>
      </c>
      <c r="K165">
        <v>2</v>
      </c>
      <c r="L165">
        <v>9</v>
      </c>
      <c r="M165" s="4">
        <f t="shared" si="82"/>
        <v>96.88</v>
      </c>
      <c r="N165" s="4">
        <f t="shared" si="82"/>
        <v>96.88</v>
      </c>
      <c r="O165" s="4">
        <f t="shared" si="82"/>
        <v>97.92</v>
      </c>
      <c r="P165" s="4">
        <f t="shared" si="82"/>
        <v>90.64</v>
      </c>
      <c r="Q165" s="4">
        <f t="shared" si="70"/>
        <v>95.58</v>
      </c>
      <c r="R165">
        <v>6</v>
      </c>
      <c r="S165">
        <v>9</v>
      </c>
      <c r="T165">
        <v>6</v>
      </c>
      <c r="U165">
        <v>1</v>
      </c>
      <c r="V165">
        <v>5</v>
      </c>
      <c r="W165" t="s">
        <v>144</v>
      </c>
      <c r="X165">
        <v>4</v>
      </c>
      <c r="Y165">
        <v>2</v>
      </c>
      <c r="Z165">
        <v>4</v>
      </c>
      <c r="AA165">
        <v>5</v>
      </c>
      <c r="AB165">
        <v>6</v>
      </c>
      <c r="AC165">
        <v>4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2</v>
      </c>
      <c r="AL165">
        <v>3</v>
      </c>
      <c r="AM165">
        <v>3</v>
      </c>
      <c r="AN165">
        <v>0</v>
      </c>
      <c r="AO165">
        <v>0</v>
      </c>
      <c r="AP165">
        <v>0</v>
      </c>
      <c r="AQ165">
        <v>3</v>
      </c>
      <c r="AR165">
        <v>10</v>
      </c>
      <c r="AS165">
        <v>6</v>
      </c>
      <c r="AT165">
        <v>3</v>
      </c>
      <c r="AU165">
        <v>1</v>
      </c>
      <c r="AV165">
        <v>2</v>
      </c>
      <c r="AW165">
        <v>4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1.5</v>
      </c>
      <c r="BF165">
        <v>1</v>
      </c>
      <c r="BG165">
        <v>1.75</v>
      </c>
      <c r="BH165">
        <v>1</v>
      </c>
      <c r="BI165">
        <f t="shared" si="62"/>
        <v>1.3125</v>
      </c>
      <c r="BJ165">
        <v>57</v>
      </c>
      <c r="BK165">
        <v>0</v>
      </c>
      <c r="BL165">
        <v>23</v>
      </c>
      <c r="BM165">
        <f t="shared" si="71"/>
        <v>57</v>
      </c>
      <c r="BN165" s="6">
        <f t="shared" si="72"/>
        <v>0.59649122807017541</v>
      </c>
      <c r="BO165">
        <v>75</v>
      </c>
      <c r="BP165">
        <v>-8</v>
      </c>
      <c r="BQ165">
        <v>38</v>
      </c>
      <c r="BR165">
        <f t="shared" si="73"/>
        <v>83</v>
      </c>
      <c r="BS165" s="6">
        <f t="shared" si="74"/>
        <v>0.54216867469879515</v>
      </c>
      <c r="BT165">
        <v>54</v>
      </c>
      <c r="BU165">
        <v>0</v>
      </c>
      <c r="BV165">
        <v>29</v>
      </c>
      <c r="BW165">
        <f t="shared" si="75"/>
        <v>54</v>
      </c>
      <c r="BX165" s="6">
        <f t="shared" si="76"/>
        <v>0.46296296296296297</v>
      </c>
      <c r="BY165" t="s">
        <v>144</v>
      </c>
      <c r="BZ165" t="s">
        <v>144</v>
      </c>
      <c r="CA165" t="s">
        <v>144</v>
      </c>
      <c r="CB165" t="e">
        <f t="shared" si="63"/>
        <v>#VALUE!</v>
      </c>
      <c r="CC165" s="6" t="e">
        <f t="shared" si="64"/>
        <v>#VALUE!</v>
      </c>
      <c r="CD165" s="7">
        <f t="shared" si="83"/>
        <v>64.666666666666671</v>
      </c>
      <c r="CE165" s="8">
        <f t="shared" si="83"/>
        <v>0.53387428857731123</v>
      </c>
      <c r="CF165">
        <v>17.5</v>
      </c>
      <c r="CG165">
        <v>85</v>
      </c>
      <c r="CH165">
        <v>17.5</v>
      </c>
      <c r="CI165">
        <v>0</v>
      </c>
      <c r="CJ165">
        <v>7.5</v>
      </c>
      <c r="CK165">
        <v>0</v>
      </c>
      <c r="CL165">
        <v>3.5</v>
      </c>
      <c r="CM165">
        <v>0.5</v>
      </c>
      <c r="CN165">
        <v>3.5</v>
      </c>
      <c r="CO165">
        <v>7.5</v>
      </c>
      <c r="CP165">
        <v>17.5</v>
      </c>
      <c r="CQ165" s="66">
        <f t="shared" ref="CQ165:CQ196" si="84">(CN165+CO165)/100</f>
        <v>0.11</v>
      </c>
      <c r="CR165" s="66">
        <f t="shared" si="65"/>
        <v>7.4999999999999997E-2</v>
      </c>
      <c r="CS165" s="66">
        <f t="shared" si="66"/>
        <v>0.17073170731707318</v>
      </c>
      <c r="CT165" s="66">
        <f t="shared" si="78"/>
        <v>1</v>
      </c>
      <c r="CU165" s="66">
        <f t="shared" si="67"/>
        <v>6</v>
      </c>
      <c r="CV165" s="66">
        <f t="shared" si="68"/>
        <v>4</v>
      </c>
      <c r="CW165" s="66">
        <f t="shared" si="69"/>
        <v>13</v>
      </c>
    </row>
    <row r="166" spans="1:101" x14ac:dyDescent="0.3">
      <c r="A166" s="1" t="s">
        <v>32</v>
      </c>
      <c r="B166" s="1" t="s">
        <v>142</v>
      </c>
      <c r="C166" t="s">
        <v>144</v>
      </c>
      <c r="D166" t="s">
        <v>144</v>
      </c>
      <c r="E166" s="9">
        <v>42922</v>
      </c>
      <c r="F166" s="1" t="s">
        <v>178</v>
      </c>
      <c r="G166">
        <v>100</v>
      </c>
      <c r="H166">
        <v>0</v>
      </c>
      <c r="I166">
        <v>1</v>
      </c>
      <c r="J166">
        <v>4</v>
      </c>
      <c r="K166">
        <v>5</v>
      </c>
      <c r="L166">
        <v>0</v>
      </c>
      <c r="M166" s="4">
        <f t="shared" si="82"/>
        <v>98.96</v>
      </c>
      <c r="N166" s="4">
        <f t="shared" si="82"/>
        <v>95.84</v>
      </c>
      <c r="O166" s="4">
        <f t="shared" si="82"/>
        <v>94.8</v>
      </c>
      <c r="P166" s="4">
        <f t="shared" si="82"/>
        <v>100</v>
      </c>
      <c r="Q166" s="4">
        <f t="shared" si="70"/>
        <v>97.4</v>
      </c>
      <c r="R166">
        <v>7</v>
      </c>
      <c r="S166">
        <v>9</v>
      </c>
      <c r="T166">
        <v>5</v>
      </c>
      <c r="U166">
        <v>1</v>
      </c>
      <c r="V166">
        <v>6</v>
      </c>
      <c r="W166" t="s">
        <v>144</v>
      </c>
      <c r="X166">
        <v>4</v>
      </c>
      <c r="Y166">
        <v>2</v>
      </c>
      <c r="Z166">
        <v>4</v>
      </c>
      <c r="AA166">
        <v>7</v>
      </c>
      <c r="AB166">
        <v>7</v>
      </c>
      <c r="AC166">
        <v>9</v>
      </c>
      <c r="AD166">
        <v>3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</v>
      </c>
      <c r="AM166">
        <v>2</v>
      </c>
      <c r="AN166">
        <v>1</v>
      </c>
      <c r="AO166">
        <v>1</v>
      </c>
      <c r="AP166">
        <v>0</v>
      </c>
      <c r="AQ166">
        <v>23</v>
      </c>
      <c r="AR166">
        <v>25</v>
      </c>
      <c r="AS166">
        <v>12</v>
      </c>
      <c r="AT166">
        <v>4</v>
      </c>
      <c r="AU166">
        <v>6</v>
      </c>
      <c r="AV166">
        <v>9</v>
      </c>
      <c r="AW166">
        <v>4</v>
      </c>
      <c r="AX166">
        <v>3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1.25</v>
      </c>
      <c r="BF166">
        <v>1.75</v>
      </c>
      <c r="BG166">
        <v>1.5</v>
      </c>
      <c r="BH166">
        <v>1.75</v>
      </c>
      <c r="BI166">
        <f t="shared" si="62"/>
        <v>1.5625</v>
      </c>
      <c r="BJ166">
        <v>42</v>
      </c>
      <c r="BK166">
        <v>-2</v>
      </c>
      <c r="BL166">
        <v>13</v>
      </c>
      <c r="BM166">
        <f t="shared" si="71"/>
        <v>44</v>
      </c>
      <c r="BN166" s="6">
        <f t="shared" si="72"/>
        <v>0.70454545454545459</v>
      </c>
      <c r="BO166">
        <v>53</v>
      </c>
      <c r="BP166">
        <v>-2</v>
      </c>
      <c r="BQ166">
        <v>20</v>
      </c>
      <c r="BR166">
        <f t="shared" si="73"/>
        <v>55</v>
      </c>
      <c r="BS166" s="6">
        <f t="shared" si="74"/>
        <v>0.63636363636363635</v>
      </c>
      <c r="BT166">
        <v>44</v>
      </c>
      <c r="BU166">
        <v>-5</v>
      </c>
      <c r="BV166">
        <v>15</v>
      </c>
      <c r="BW166">
        <f t="shared" si="75"/>
        <v>49</v>
      </c>
      <c r="BX166" s="6">
        <f t="shared" si="76"/>
        <v>0.69387755102040816</v>
      </c>
      <c r="BY166" t="s">
        <v>144</v>
      </c>
      <c r="BZ166" t="s">
        <v>144</v>
      </c>
      <c r="CA166" t="s">
        <v>144</v>
      </c>
      <c r="CB166" t="e">
        <f t="shared" si="63"/>
        <v>#VALUE!</v>
      </c>
      <c r="CC166" s="6" t="e">
        <f t="shared" si="64"/>
        <v>#VALUE!</v>
      </c>
      <c r="CD166" s="7">
        <f t="shared" si="83"/>
        <v>49.333333333333336</v>
      </c>
      <c r="CE166" s="8">
        <f t="shared" si="83"/>
        <v>0.67826221397649966</v>
      </c>
      <c r="CF166">
        <v>37.5</v>
      </c>
      <c r="CG166">
        <v>85</v>
      </c>
      <c r="CH166">
        <v>7.5</v>
      </c>
      <c r="CI166">
        <v>0</v>
      </c>
      <c r="CJ166">
        <v>17.5</v>
      </c>
      <c r="CK166">
        <v>0</v>
      </c>
      <c r="CL166">
        <v>3.5</v>
      </c>
      <c r="CM166">
        <v>0.5</v>
      </c>
      <c r="CN166">
        <v>3.5</v>
      </c>
      <c r="CO166">
        <v>37.5</v>
      </c>
      <c r="CP166">
        <v>37.5</v>
      </c>
      <c r="CQ166" s="66">
        <f t="shared" si="84"/>
        <v>0.41</v>
      </c>
      <c r="CR166" s="66">
        <f t="shared" si="65"/>
        <v>0.17499999999999999</v>
      </c>
      <c r="CS166" s="66">
        <f t="shared" si="66"/>
        <v>0.30612244897959184</v>
      </c>
      <c r="CT166" s="66">
        <f t="shared" si="78"/>
        <v>1</v>
      </c>
      <c r="CU166" s="66">
        <f t="shared" si="67"/>
        <v>6</v>
      </c>
      <c r="CV166" s="66">
        <f t="shared" si="68"/>
        <v>10</v>
      </c>
      <c r="CW166" s="66">
        <f t="shared" si="69"/>
        <v>48</v>
      </c>
    </row>
    <row r="167" spans="1:101" x14ac:dyDescent="0.3">
      <c r="A167" s="1" t="s">
        <v>32</v>
      </c>
      <c r="B167" s="1" t="s">
        <v>143</v>
      </c>
      <c r="C167" t="s">
        <v>144</v>
      </c>
      <c r="D167" t="s">
        <v>144</v>
      </c>
      <c r="E167" s="9">
        <v>42922</v>
      </c>
      <c r="F167" s="1" t="s">
        <v>178</v>
      </c>
      <c r="G167">
        <v>75</v>
      </c>
      <c r="H167">
        <v>1</v>
      </c>
      <c r="I167">
        <v>4</v>
      </c>
      <c r="J167">
        <v>6</v>
      </c>
      <c r="K167">
        <v>7</v>
      </c>
      <c r="L167">
        <v>8</v>
      </c>
      <c r="M167" s="4">
        <f t="shared" si="82"/>
        <v>95.84</v>
      </c>
      <c r="N167" s="4">
        <f t="shared" si="82"/>
        <v>93.76</v>
      </c>
      <c r="O167" s="4">
        <f t="shared" si="82"/>
        <v>92.72</v>
      </c>
      <c r="P167" s="4">
        <f t="shared" si="82"/>
        <v>91.68</v>
      </c>
      <c r="Q167" s="4">
        <f t="shared" si="70"/>
        <v>93.500000000000014</v>
      </c>
      <c r="R167">
        <v>7</v>
      </c>
      <c r="S167">
        <v>8</v>
      </c>
      <c r="T167">
        <v>5</v>
      </c>
      <c r="U167">
        <v>1</v>
      </c>
      <c r="V167">
        <v>8</v>
      </c>
      <c r="W167" t="s">
        <v>144</v>
      </c>
      <c r="X167">
        <v>4</v>
      </c>
      <c r="Y167">
        <v>2</v>
      </c>
      <c r="Z167">
        <v>5</v>
      </c>
      <c r="AA167">
        <v>9</v>
      </c>
      <c r="AB167">
        <v>5</v>
      </c>
      <c r="AC167">
        <v>7</v>
      </c>
      <c r="AD167">
        <v>3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2</v>
      </c>
      <c r="AM167">
        <v>3</v>
      </c>
      <c r="AN167">
        <v>0</v>
      </c>
      <c r="AO167">
        <v>0</v>
      </c>
      <c r="AP167">
        <v>0</v>
      </c>
      <c r="AQ167">
        <v>6</v>
      </c>
      <c r="AR167">
        <v>2</v>
      </c>
      <c r="AS167">
        <v>6</v>
      </c>
      <c r="AT167">
        <v>2</v>
      </c>
      <c r="AU167">
        <v>1</v>
      </c>
      <c r="AV167">
        <v>4</v>
      </c>
      <c r="AW167">
        <v>4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1.25</v>
      </c>
      <c r="BF167">
        <v>1</v>
      </c>
      <c r="BG167">
        <v>2.5</v>
      </c>
      <c r="BH167">
        <v>1.25</v>
      </c>
      <c r="BI167">
        <f t="shared" si="62"/>
        <v>1.5</v>
      </c>
      <c r="BJ167">
        <v>65</v>
      </c>
      <c r="BK167">
        <v>0</v>
      </c>
      <c r="BL167">
        <v>24</v>
      </c>
      <c r="BM167">
        <f t="shared" si="71"/>
        <v>65</v>
      </c>
      <c r="BN167" s="6">
        <f t="shared" si="72"/>
        <v>0.63076923076923075</v>
      </c>
      <c r="BO167">
        <v>52</v>
      </c>
      <c r="BP167">
        <v>-2</v>
      </c>
      <c r="BQ167">
        <v>22</v>
      </c>
      <c r="BR167">
        <f t="shared" si="73"/>
        <v>54</v>
      </c>
      <c r="BS167" s="6">
        <f t="shared" si="74"/>
        <v>0.59259259259259256</v>
      </c>
      <c r="BT167">
        <v>60</v>
      </c>
      <c r="BU167">
        <v>-7</v>
      </c>
      <c r="BV167">
        <v>26</v>
      </c>
      <c r="BW167">
        <f t="shared" si="75"/>
        <v>67</v>
      </c>
      <c r="BX167" s="6">
        <f t="shared" si="76"/>
        <v>0.61194029850746268</v>
      </c>
      <c r="BY167" t="s">
        <v>144</v>
      </c>
      <c r="BZ167" t="s">
        <v>144</v>
      </c>
      <c r="CA167" t="s">
        <v>144</v>
      </c>
      <c r="CB167" t="e">
        <f t="shared" si="63"/>
        <v>#VALUE!</v>
      </c>
      <c r="CC167" s="6" t="e">
        <f t="shared" si="64"/>
        <v>#VALUE!</v>
      </c>
      <c r="CD167" s="7">
        <f t="shared" si="83"/>
        <v>62</v>
      </c>
      <c r="CE167" s="8">
        <f t="shared" si="83"/>
        <v>0.61176737395642866</v>
      </c>
      <c r="CF167">
        <v>37.5</v>
      </c>
      <c r="CG167">
        <v>62.5</v>
      </c>
      <c r="CH167">
        <v>7.5</v>
      </c>
      <c r="CI167">
        <v>0</v>
      </c>
      <c r="CJ167">
        <v>62.5</v>
      </c>
      <c r="CK167">
        <v>0</v>
      </c>
      <c r="CL167">
        <v>3.5</v>
      </c>
      <c r="CM167">
        <v>0.5</v>
      </c>
      <c r="CN167">
        <v>7.5</v>
      </c>
      <c r="CO167">
        <v>85</v>
      </c>
      <c r="CP167">
        <v>7.5</v>
      </c>
      <c r="CQ167" s="66">
        <f t="shared" si="84"/>
        <v>0.92500000000000004</v>
      </c>
      <c r="CR167" s="66">
        <f t="shared" si="65"/>
        <v>0.625</v>
      </c>
      <c r="CS167" s="66">
        <f t="shared" si="66"/>
        <v>0.375</v>
      </c>
      <c r="CT167" s="66">
        <f t="shared" si="78"/>
        <v>1</v>
      </c>
      <c r="CU167" s="66">
        <f t="shared" si="67"/>
        <v>5</v>
      </c>
      <c r="CV167" s="66">
        <f t="shared" si="68"/>
        <v>3</v>
      </c>
      <c r="CW167" s="66">
        <f t="shared" si="69"/>
        <v>8</v>
      </c>
    </row>
    <row r="168" spans="1:101" x14ac:dyDescent="0.3">
      <c r="A168" s="1" t="s">
        <v>33</v>
      </c>
      <c r="B168" s="1" t="s">
        <v>139</v>
      </c>
      <c r="C168" s="49">
        <v>34.235088310000002</v>
      </c>
      <c r="D168" s="49">
        <v>-81.940293159999996</v>
      </c>
      <c r="E168" s="9">
        <v>42922</v>
      </c>
      <c r="F168" s="1" t="s">
        <v>175</v>
      </c>
      <c r="G168">
        <v>110</v>
      </c>
      <c r="H168">
        <v>0</v>
      </c>
      <c r="I168">
        <v>0</v>
      </c>
      <c r="J168">
        <v>10</v>
      </c>
      <c r="K168">
        <v>0</v>
      </c>
      <c r="L168">
        <v>2</v>
      </c>
      <c r="M168" s="4">
        <f t="shared" si="82"/>
        <v>100</v>
      </c>
      <c r="N168" s="4">
        <f t="shared" si="82"/>
        <v>89.6</v>
      </c>
      <c r="O168" s="4">
        <f t="shared" si="82"/>
        <v>100</v>
      </c>
      <c r="P168" s="4">
        <f t="shared" si="82"/>
        <v>97.92</v>
      </c>
      <c r="Q168" s="4">
        <f t="shared" si="70"/>
        <v>96.88000000000001</v>
      </c>
      <c r="R168">
        <v>7</v>
      </c>
      <c r="S168">
        <v>9</v>
      </c>
      <c r="T168">
        <v>2</v>
      </c>
      <c r="U168">
        <v>1</v>
      </c>
      <c r="V168" t="s">
        <v>144</v>
      </c>
      <c r="W168" t="s">
        <v>144</v>
      </c>
      <c r="X168">
        <v>3</v>
      </c>
      <c r="Y168">
        <v>3</v>
      </c>
      <c r="Z168">
        <v>7</v>
      </c>
      <c r="AA168">
        <v>8</v>
      </c>
      <c r="AB168">
        <v>8</v>
      </c>
      <c r="AC168">
        <v>28</v>
      </c>
      <c r="AD168">
        <v>5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2</v>
      </c>
      <c r="AL168">
        <v>3</v>
      </c>
      <c r="AM168">
        <v>1</v>
      </c>
      <c r="AN168">
        <v>1</v>
      </c>
      <c r="AO168">
        <v>0</v>
      </c>
      <c r="AP168">
        <v>0</v>
      </c>
      <c r="AQ168">
        <v>3</v>
      </c>
      <c r="AR168">
        <v>2</v>
      </c>
      <c r="AS168">
        <v>4</v>
      </c>
      <c r="AT168">
        <v>0</v>
      </c>
      <c r="AU168">
        <v>2</v>
      </c>
      <c r="AV168">
        <v>3</v>
      </c>
      <c r="AW168">
        <v>2</v>
      </c>
      <c r="AX168">
        <v>2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3</v>
      </c>
      <c r="BF168">
        <v>1.75</v>
      </c>
      <c r="BG168">
        <v>1.75</v>
      </c>
      <c r="BH168">
        <v>4</v>
      </c>
      <c r="BI168">
        <f t="shared" si="62"/>
        <v>2.625</v>
      </c>
      <c r="BJ168">
        <v>62</v>
      </c>
      <c r="BK168">
        <v>-6</v>
      </c>
      <c r="BL168">
        <v>23</v>
      </c>
      <c r="BM168">
        <f t="shared" si="71"/>
        <v>68</v>
      </c>
      <c r="BN168" s="6">
        <f t="shared" si="72"/>
        <v>0.66176470588235292</v>
      </c>
      <c r="BO168">
        <v>46</v>
      </c>
      <c r="BP168">
        <v>-5</v>
      </c>
      <c r="BQ168">
        <v>22</v>
      </c>
      <c r="BR168">
        <f t="shared" si="73"/>
        <v>51</v>
      </c>
      <c r="BS168" s="6">
        <f t="shared" si="74"/>
        <v>0.56862745098039214</v>
      </c>
      <c r="BT168">
        <v>45</v>
      </c>
      <c r="BU168">
        <v>-7</v>
      </c>
      <c r="BV168">
        <v>18</v>
      </c>
      <c r="BW168">
        <f t="shared" si="75"/>
        <v>52</v>
      </c>
      <c r="BX168" s="6">
        <f t="shared" si="76"/>
        <v>0.65384615384615385</v>
      </c>
      <c r="BY168" t="s">
        <v>144</v>
      </c>
      <c r="BZ168" t="s">
        <v>144</v>
      </c>
      <c r="CA168" t="s">
        <v>144</v>
      </c>
      <c r="CB168" t="e">
        <f t="shared" si="63"/>
        <v>#VALUE!</v>
      </c>
      <c r="CC168" s="6" t="e">
        <f t="shared" si="64"/>
        <v>#VALUE!</v>
      </c>
      <c r="CD168" s="7">
        <f>AVERAGE(BM168,BR168,BW168)</f>
        <v>57</v>
      </c>
      <c r="CE168" s="8">
        <f>AVERAGE(BN168,BS168,BX168)</f>
        <v>0.6280794369029663</v>
      </c>
      <c r="CF168">
        <v>37.5</v>
      </c>
      <c r="CG168">
        <v>85</v>
      </c>
      <c r="CH168">
        <v>0.5</v>
      </c>
      <c r="CI168">
        <v>0</v>
      </c>
      <c r="CJ168">
        <v>0</v>
      </c>
      <c r="CK168">
        <v>0</v>
      </c>
      <c r="CL168">
        <v>1.5</v>
      </c>
      <c r="CM168">
        <v>1.5</v>
      </c>
      <c r="CN168">
        <v>37.5</v>
      </c>
      <c r="CO168">
        <v>62.5</v>
      </c>
      <c r="CP168">
        <v>62.5</v>
      </c>
      <c r="CQ168" s="66">
        <f t="shared" si="84"/>
        <v>1</v>
      </c>
      <c r="CR168" s="66">
        <f t="shared" si="65"/>
        <v>0</v>
      </c>
      <c r="CS168" s="66">
        <f t="shared" si="66"/>
        <v>0.30612244897959184</v>
      </c>
      <c r="CT168" s="66">
        <f t="shared" si="78"/>
        <v>1</v>
      </c>
      <c r="CU168" s="66">
        <f t="shared" si="67"/>
        <v>5</v>
      </c>
      <c r="CV168" s="66">
        <f t="shared" si="68"/>
        <v>2</v>
      </c>
      <c r="CW168" s="66">
        <f t="shared" si="69"/>
        <v>5</v>
      </c>
    </row>
    <row r="169" spans="1:101" x14ac:dyDescent="0.3">
      <c r="A169" s="1" t="s">
        <v>33</v>
      </c>
      <c r="B169" s="1" t="s">
        <v>140</v>
      </c>
      <c r="C169" t="s">
        <v>144</v>
      </c>
      <c r="D169" t="s">
        <v>144</v>
      </c>
      <c r="E169" s="9">
        <v>42922</v>
      </c>
      <c r="F169" s="1" t="s">
        <v>175</v>
      </c>
      <c r="G169">
        <v>120</v>
      </c>
      <c r="H169">
        <v>0</v>
      </c>
      <c r="I169">
        <v>0</v>
      </c>
      <c r="J169">
        <v>0</v>
      </c>
      <c r="K169">
        <v>6</v>
      </c>
      <c r="L169">
        <v>3</v>
      </c>
      <c r="M169" s="4">
        <f t="shared" si="82"/>
        <v>100</v>
      </c>
      <c r="N169" s="4">
        <f t="shared" si="82"/>
        <v>100</v>
      </c>
      <c r="O169" s="4">
        <f t="shared" si="82"/>
        <v>93.76</v>
      </c>
      <c r="P169" s="4">
        <f t="shared" si="82"/>
        <v>96.88</v>
      </c>
      <c r="Q169" s="4">
        <f t="shared" si="70"/>
        <v>97.66</v>
      </c>
      <c r="R169">
        <v>7</v>
      </c>
      <c r="S169">
        <v>9</v>
      </c>
      <c r="T169">
        <v>6</v>
      </c>
      <c r="U169">
        <v>2</v>
      </c>
      <c r="V169" t="s">
        <v>144</v>
      </c>
      <c r="W169" t="s">
        <v>144</v>
      </c>
      <c r="X169">
        <v>3</v>
      </c>
      <c r="Y169">
        <v>4</v>
      </c>
      <c r="Z169">
        <v>6</v>
      </c>
      <c r="AA169">
        <v>8</v>
      </c>
      <c r="AB169">
        <v>7</v>
      </c>
      <c r="AC169">
        <v>40</v>
      </c>
      <c r="AD169">
        <v>18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3</v>
      </c>
      <c r="AM169">
        <v>3</v>
      </c>
      <c r="AN169">
        <v>0</v>
      </c>
      <c r="AO169">
        <v>0</v>
      </c>
      <c r="AP169">
        <v>0</v>
      </c>
      <c r="AQ169">
        <v>9</v>
      </c>
      <c r="AR169">
        <v>16</v>
      </c>
      <c r="AS169">
        <v>8</v>
      </c>
      <c r="AT169">
        <v>1</v>
      </c>
      <c r="AU169">
        <v>0</v>
      </c>
      <c r="AV169">
        <v>0</v>
      </c>
      <c r="AW169">
        <v>4</v>
      </c>
      <c r="AX169">
        <v>6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2.75</v>
      </c>
      <c r="BF169">
        <v>2</v>
      </c>
      <c r="BG169">
        <v>2</v>
      </c>
      <c r="BH169">
        <v>1.75</v>
      </c>
      <c r="BI169">
        <f t="shared" si="62"/>
        <v>2.125</v>
      </c>
      <c r="BJ169">
        <v>56</v>
      </c>
      <c r="BK169">
        <v>-2</v>
      </c>
      <c r="BL169">
        <v>32</v>
      </c>
      <c r="BM169">
        <f t="shared" si="71"/>
        <v>58</v>
      </c>
      <c r="BN169" s="6">
        <f t="shared" si="72"/>
        <v>0.44827586206896552</v>
      </c>
      <c r="BO169">
        <v>60</v>
      </c>
      <c r="BP169">
        <v>-1</v>
      </c>
      <c r="BQ169">
        <v>27</v>
      </c>
      <c r="BR169">
        <f t="shared" si="73"/>
        <v>61</v>
      </c>
      <c r="BS169" s="6">
        <f t="shared" si="74"/>
        <v>0.55737704918032782</v>
      </c>
      <c r="BT169">
        <v>60</v>
      </c>
      <c r="BU169">
        <v>-2</v>
      </c>
      <c r="BV169">
        <v>35</v>
      </c>
      <c r="BW169">
        <f t="shared" si="75"/>
        <v>62</v>
      </c>
      <c r="BX169" s="6">
        <f t="shared" si="76"/>
        <v>0.43548387096774194</v>
      </c>
      <c r="BY169" t="s">
        <v>144</v>
      </c>
      <c r="BZ169" t="s">
        <v>144</v>
      </c>
      <c r="CA169" t="s">
        <v>144</v>
      </c>
      <c r="CB169" t="e">
        <f t="shared" si="63"/>
        <v>#VALUE!</v>
      </c>
      <c r="CC169" s="6" t="e">
        <f t="shared" si="64"/>
        <v>#VALUE!</v>
      </c>
      <c r="CD169" s="7">
        <f t="shared" ref="CD169:CE184" si="85">AVERAGE(BM169,BR169,BW169)</f>
        <v>60.333333333333336</v>
      </c>
      <c r="CE169" s="8">
        <f t="shared" si="85"/>
        <v>0.48037892740567845</v>
      </c>
      <c r="CF169">
        <v>37.5</v>
      </c>
      <c r="CG169">
        <v>85</v>
      </c>
      <c r="CH169">
        <v>17.5</v>
      </c>
      <c r="CI169">
        <v>0.5</v>
      </c>
      <c r="CJ169">
        <v>0</v>
      </c>
      <c r="CK169">
        <v>0</v>
      </c>
      <c r="CL169">
        <v>1.5</v>
      </c>
      <c r="CM169">
        <v>3.5</v>
      </c>
      <c r="CN169">
        <v>17.5</v>
      </c>
      <c r="CO169">
        <v>62.5</v>
      </c>
      <c r="CP169">
        <v>37.5</v>
      </c>
      <c r="CQ169" s="66">
        <f t="shared" si="84"/>
        <v>0.8</v>
      </c>
      <c r="CR169" s="66">
        <f t="shared" si="65"/>
        <v>0</v>
      </c>
      <c r="CS169" s="66">
        <f t="shared" si="66"/>
        <v>0.30612244897959184</v>
      </c>
      <c r="CT169" s="66">
        <f t="shared" si="78"/>
        <v>0.97222222222222221</v>
      </c>
      <c r="CU169" s="66">
        <f t="shared" si="67"/>
        <v>6</v>
      </c>
      <c r="CV169" s="66">
        <f t="shared" si="68"/>
        <v>1</v>
      </c>
      <c r="CW169" s="66">
        <f t="shared" si="69"/>
        <v>25</v>
      </c>
    </row>
    <row r="170" spans="1:101" x14ac:dyDescent="0.3">
      <c r="A170" s="1" t="s">
        <v>33</v>
      </c>
      <c r="B170" s="1" t="s">
        <v>141</v>
      </c>
      <c r="C170" t="s">
        <v>144</v>
      </c>
      <c r="D170" t="s">
        <v>144</v>
      </c>
      <c r="E170" s="9">
        <v>42922</v>
      </c>
      <c r="F170" s="1" t="s">
        <v>175</v>
      </c>
      <c r="G170">
        <v>140</v>
      </c>
      <c r="H170">
        <v>1</v>
      </c>
      <c r="I170">
        <v>0</v>
      </c>
      <c r="J170">
        <v>0</v>
      </c>
      <c r="K170">
        <v>0</v>
      </c>
      <c r="L170">
        <v>1</v>
      </c>
      <c r="M170" s="4">
        <f t="shared" si="82"/>
        <v>100</v>
      </c>
      <c r="N170" s="4">
        <f t="shared" si="82"/>
        <v>100</v>
      </c>
      <c r="O170" s="4">
        <f t="shared" si="82"/>
        <v>100</v>
      </c>
      <c r="P170" s="4">
        <f t="shared" si="82"/>
        <v>98.96</v>
      </c>
      <c r="Q170" s="4">
        <f t="shared" si="70"/>
        <v>99.74</v>
      </c>
      <c r="R170">
        <v>7</v>
      </c>
      <c r="S170">
        <v>9</v>
      </c>
      <c r="T170">
        <v>1</v>
      </c>
      <c r="U170">
        <v>1</v>
      </c>
      <c r="V170" t="s">
        <v>144</v>
      </c>
      <c r="W170" t="s">
        <v>144</v>
      </c>
      <c r="X170">
        <v>1</v>
      </c>
      <c r="Y170">
        <v>2</v>
      </c>
      <c r="Z170">
        <v>7</v>
      </c>
      <c r="AA170">
        <v>8</v>
      </c>
      <c r="AB170">
        <v>7</v>
      </c>
      <c r="AC170">
        <v>24</v>
      </c>
      <c r="AD170">
        <v>12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0</v>
      </c>
      <c r="AM170">
        <v>4</v>
      </c>
      <c r="AN170">
        <v>2</v>
      </c>
      <c r="AO170">
        <v>0</v>
      </c>
      <c r="AP170">
        <v>0</v>
      </c>
      <c r="AQ170">
        <v>1</v>
      </c>
      <c r="AR170">
        <v>2</v>
      </c>
      <c r="AS170">
        <v>8</v>
      </c>
      <c r="AT170">
        <v>0</v>
      </c>
      <c r="AU170">
        <v>0</v>
      </c>
      <c r="AV170">
        <v>0</v>
      </c>
      <c r="AW170">
        <v>4</v>
      </c>
      <c r="AX170">
        <v>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1.25</v>
      </c>
      <c r="BG170">
        <v>1.75</v>
      </c>
      <c r="BH170">
        <v>2</v>
      </c>
      <c r="BI170">
        <f t="shared" si="62"/>
        <v>1.5</v>
      </c>
      <c r="BJ170">
        <v>50</v>
      </c>
      <c r="BK170">
        <v>-5</v>
      </c>
      <c r="BL170">
        <v>13</v>
      </c>
      <c r="BM170">
        <f t="shared" si="71"/>
        <v>55</v>
      </c>
      <c r="BN170" s="6">
        <f t="shared" si="72"/>
        <v>0.76363636363636367</v>
      </c>
      <c r="BO170">
        <v>66</v>
      </c>
      <c r="BP170">
        <v>2</v>
      </c>
      <c r="BQ170">
        <v>43</v>
      </c>
      <c r="BR170">
        <f t="shared" si="73"/>
        <v>64</v>
      </c>
      <c r="BS170" s="6">
        <f t="shared" si="74"/>
        <v>0.328125</v>
      </c>
      <c r="BT170">
        <v>38</v>
      </c>
      <c r="BU170">
        <v>-9</v>
      </c>
      <c r="BV170">
        <v>22</v>
      </c>
      <c r="BW170">
        <f t="shared" si="75"/>
        <v>47</v>
      </c>
      <c r="BX170" s="6">
        <f t="shared" si="76"/>
        <v>0.53191489361702127</v>
      </c>
      <c r="BY170" t="s">
        <v>144</v>
      </c>
      <c r="BZ170" t="s">
        <v>144</v>
      </c>
      <c r="CA170" t="s">
        <v>144</v>
      </c>
      <c r="CB170" t="e">
        <f t="shared" si="63"/>
        <v>#VALUE!</v>
      </c>
      <c r="CC170" s="6" t="e">
        <f t="shared" si="64"/>
        <v>#VALUE!</v>
      </c>
      <c r="CD170" s="7">
        <f t="shared" si="85"/>
        <v>55.333333333333336</v>
      </c>
      <c r="CE170" s="8">
        <f t="shared" si="85"/>
        <v>0.54122541908446165</v>
      </c>
      <c r="CF170">
        <v>37.5</v>
      </c>
      <c r="CG170">
        <v>85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0.5</v>
      </c>
      <c r="CN170">
        <v>37.5</v>
      </c>
      <c r="CO170">
        <v>62.5</v>
      </c>
      <c r="CP170">
        <v>37.5</v>
      </c>
      <c r="CQ170" s="66">
        <f t="shared" si="84"/>
        <v>1</v>
      </c>
      <c r="CR170" s="66">
        <f t="shared" si="65"/>
        <v>0</v>
      </c>
      <c r="CS170" s="66">
        <f t="shared" si="66"/>
        <v>0.30612244897959184</v>
      </c>
      <c r="CT170" s="66">
        <v>0</v>
      </c>
      <c r="CU170" s="66">
        <f t="shared" si="67"/>
        <v>6</v>
      </c>
      <c r="CV170" s="66">
        <f t="shared" si="68"/>
        <v>0</v>
      </c>
      <c r="CW170" s="66">
        <f t="shared" si="69"/>
        <v>3</v>
      </c>
    </row>
    <row r="171" spans="1:101" x14ac:dyDescent="0.3">
      <c r="A171" s="1" t="s">
        <v>33</v>
      </c>
      <c r="B171" s="1" t="s">
        <v>142</v>
      </c>
      <c r="C171" t="s">
        <v>144</v>
      </c>
      <c r="D171" t="s">
        <v>144</v>
      </c>
      <c r="E171" s="9">
        <v>42922</v>
      </c>
      <c r="F171" s="1" t="s">
        <v>175</v>
      </c>
      <c r="G171">
        <v>120</v>
      </c>
      <c r="H171">
        <v>1</v>
      </c>
      <c r="I171">
        <v>2</v>
      </c>
      <c r="J171">
        <v>0</v>
      </c>
      <c r="K171">
        <v>1</v>
      </c>
      <c r="L171">
        <v>16</v>
      </c>
      <c r="M171" s="4">
        <f t="shared" si="82"/>
        <v>97.92</v>
      </c>
      <c r="N171" s="4">
        <f t="shared" si="82"/>
        <v>100</v>
      </c>
      <c r="O171" s="4">
        <f t="shared" si="82"/>
        <v>98.96</v>
      </c>
      <c r="P171" s="4">
        <f t="shared" si="82"/>
        <v>83.36</v>
      </c>
      <c r="Q171" s="4">
        <f t="shared" si="70"/>
        <v>95.06</v>
      </c>
      <c r="R171">
        <v>8</v>
      </c>
      <c r="S171">
        <v>9</v>
      </c>
      <c r="T171">
        <v>6</v>
      </c>
      <c r="U171">
        <v>1</v>
      </c>
      <c r="V171" t="s">
        <v>144</v>
      </c>
      <c r="W171" t="s">
        <v>144</v>
      </c>
      <c r="X171">
        <v>3</v>
      </c>
      <c r="Y171">
        <v>2</v>
      </c>
      <c r="Z171">
        <v>4</v>
      </c>
      <c r="AA171">
        <v>8</v>
      </c>
      <c r="AB171">
        <v>6</v>
      </c>
      <c r="AC171">
        <v>16</v>
      </c>
      <c r="AD171">
        <v>3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7</v>
      </c>
      <c r="AM171">
        <v>2</v>
      </c>
      <c r="AN171">
        <v>1</v>
      </c>
      <c r="AO171">
        <v>0</v>
      </c>
      <c r="AP171">
        <v>0</v>
      </c>
      <c r="AQ171">
        <v>8</v>
      </c>
      <c r="AR171">
        <v>14</v>
      </c>
      <c r="AS171">
        <v>5</v>
      </c>
      <c r="AT171">
        <v>0</v>
      </c>
      <c r="AU171">
        <v>0</v>
      </c>
      <c r="AV171">
        <v>2</v>
      </c>
      <c r="AW171">
        <v>5</v>
      </c>
      <c r="AX171">
        <v>5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1.75</v>
      </c>
      <c r="BF171">
        <v>1.5</v>
      </c>
      <c r="BG171">
        <v>2</v>
      </c>
      <c r="BH171">
        <v>1.75</v>
      </c>
      <c r="BI171">
        <f t="shared" si="62"/>
        <v>1.75</v>
      </c>
      <c r="BJ171">
        <v>60</v>
      </c>
      <c r="BK171">
        <v>-2</v>
      </c>
      <c r="BL171">
        <v>34</v>
      </c>
      <c r="BM171">
        <f t="shared" si="71"/>
        <v>62</v>
      </c>
      <c r="BN171" s="6">
        <f t="shared" si="72"/>
        <v>0.45161290322580644</v>
      </c>
      <c r="BO171">
        <v>56</v>
      </c>
      <c r="BP171">
        <v>-4</v>
      </c>
      <c r="BQ171">
        <v>36</v>
      </c>
      <c r="BR171">
        <f t="shared" si="73"/>
        <v>60</v>
      </c>
      <c r="BS171" s="6">
        <f t="shared" si="74"/>
        <v>0.4</v>
      </c>
      <c r="BT171">
        <v>53</v>
      </c>
      <c r="BU171">
        <v>-6</v>
      </c>
      <c r="BV171">
        <v>18</v>
      </c>
      <c r="BW171">
        <f t="shared" si="75"/>
        <v>59</v>
      </c>
      <c r="BX171" s="6">
        <f t="shared" si="76"/>
        <v>0.69491525423728817</v>
      </c>
      <c r="BY171" t="s">
        <v>144</v>
      </c>
      <c r="BZ171" t="s">
        <v>144</v>
      </c>
      <c r="CA171" t="s">
        <v>144</v>
      </c>
      <c r="CB171" t="e">
        <f t="shared" si="63"/>
        <v>#VALUE!</v>
      </c>
      <c r="CC171" s="6" t="e">
        <f t="shared" si="64"/>
        <v>#VALUE!</v>
      </c>
      <c r="CD171" s="7">
        <f t="shared" si="85"/>
        <v>60.333333333333336</v>
      </c>
      <c r="CE171" s="8">
        <f t="shared" si="85"/>
        <v>0.51550938582103145</v>
      </c>
      <c r="CF171">
        <v>62.5</v>
      </c>
      <c r="CG171">
        <v>85</v>
      </c>
      <c r="CH171">
        <v>17.5</v>
      </c>
      <c r="CI171">
        <v>0</v>
      </c>
      <c r="CJ171">
        <v>0</v>
      </c>
      <c r="CK171">
        <v>0</v>
      </c>
      <c r="CL171">
        <v>1.5</v>
      </c>
      <c r="CM171">
        <v>0.5</v>
      </c>
      <c r="CN171">
        <v>3.5</v>
      </c>
      <c r="CO171">
        <v>62.5</v>
      </c>
      <c r="CP171">
        <v>17.5</v>
      </c>
      <c r="CQ171" s="66">
        <f t="shared" si="84"/>
        <v>0.66</v>
      </c>
      <c r="CR171" s="66">
        <f t="shared" si="65"/>
        <v>0</v>
      </c>
      <c r="CS171" s="66">
        <f t="shared" si="66"/>
        <v>0.42372881355932202</v>
      </c>
      <c r="CT171" s="66">
        <f t="shared" si="78"/>
        <v>1</v>
      </c>
      <c r="CU171" s="66">
        <f t="shared" si="67"/>
        <v>10</v>
      </c>
      <c r="CV171" s="66">
        <f t="shared" si="68"/>
        <v>0</v>
      </c>
      <c r="CW171" s="66">
        <f t="shared" si="69"/>
        <v>22</v>
      </c>
    </row>
    <row r="172" spans="1:101" x14ac:dyDescent="0.3">
      <c r="A172" s="1" t="s">
        <v>33</v>
      </c>
      <c r="B172" s="1" t="s">
        <v>143</v>
      </c>
      <c r="C172" t="s">
        <v>144</v>
      </c>
      <c r="D172" t="s">
        <v>144</v>
      </c>
      <c r="E172" s="9">
        <v>42922</v>
      </c>
      <c r="F172" s="1" t="s">
        <v>175</v>
      </c>
      <c r="G172">
        <v>130</v>
      </c>
      <c r="H172">
        <v>3</v>
      </c>
      <c r="I172">
        <v>2</v>
      </c>
      <c r="J172">
        <v>0</v>
      </c>
      <c r="K172">
        <v>3</v>
      </c>
      <c r="L172">
        <v>11</v>
      </c>
      <c r="M172" s="4">
        <f t="shared" si="82"/>
        <v>97.92</v>
      </c>
      <c r="N172" s="4">
        <f t="shared" si="82"/>
        <v>100</v>
      </c>
      <c r="O172" s="4">
        <f t="shared" si="82"/>
        <v>96.88</v>
      </c>
      <c r="P172" s="4">
        <f t="shared" si="82"/>
        <v>88.56</v>
      </c>
      <c r="Q172" s="4">
        <f t="shared" si="70"/>
        <v>95.84</v>
      </c>
      <c r="R172">
        <v>7</v>
      </c>
      <c r="S172">
        <v>9</v>
      </c>
      <c r="T172">
        <v>6</v>
      </c>
      <c r="U172">
        <v>1</v>
      </c>
      <c r="V172">
        <v>7</v>
      </c>
      <c r="W172" t="s">
        <v>144</v>
      </c>
      <c r="X172">
        <v>4</v>
      </c>
      <c r="Y172">
        <v>2</v>
      </c>
      <c r="Z172">
        <v>5</v>
      </c>
      <c r="AA172">
        <v>7</v>
      </c>
      <c r="AB172">
        <v>6</v>
      </c>
      <c r="AC172">
        <v>36</v>
      </c>
      <c r="AD172">
        <v>15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1</v>
      </c>
      <c r="AL172">
        <v>2</v>
      </c>
      <c r="AM172">
        <v>3</v>
      </c>
      <c r="AN172">
        <v>0</v>
      </c>
      <c r="AO172">
        <v>0</v>
      </c>
      <c r="AP172">
        <v>0</v>
      </c>
      <c r="AQ172">
        <v>18</v>
      </c>
      <c r="AR172">
        <v>5</v>
      </c>
      <c r="AS172">
        <v>7</v>
      </c>
      <c r="AT172">
        <v>4</v>
      </c>
      <c r="AU172">
        <v>2</v>
      </c>
      <c r="AV172">
        <v>3</v>
      </c>
      <c r="AW172">
        <v>6</v>
      </c>
      <c r="AX172">
        <v>5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1.75</v>
      </c>
      <c r="BF172">
        <v>2</v>
      </c>
      <c r="BG172">
        <v>2</v>
      </c>
      <c r="BH172">
        <v>2.5</v>
      </c>
      <c r="BI172">
        <f t="shared" si="62"/>
        <v>2.0625</v>
      </c>
      <c r="BJ172">
        <v>43</v>
      </c>
      <c r="BK172">
        <v>-4</v>
      </c>
      <c r="BL172">
        <v>25</v>
      </c>
      <c r="BM172">
        <f t="shared" si="71"/>
        <v>47</v>
      </c>
      <c r="BN172" s="6">
        <f t="shared" si="72"/>
        <v>0.46808510638297873</v>
      </c>
      <c r="BO172">
        <v>53</v>
      </c>
      <c r="BP172">
        <v>-4</v>
      </c>
      <c r="BQ172">
        <v>26</v>
      </c>
      <c r="BR172">
        <f t="shared" si="73"/>
        <v>57</v>
      </c>
      <c r="BS172" s="6">
        <f t="shared" si="74"/>
        <v>0.54385964912280704</v>
      </c>
      <c r="BT172">
        <v>51</v>
      </c>
      <c r="BU172">
        <v>-5</v>
      </c>
      <c r="BV172">
        <v>27</v>
      </c>
      <c r="BW172">
        <f t="shared" si="75"/>
        <v>56</v>
      </c>
      <c r="BX172" s="6">
        <f t="shared" si="76"/>
        <v>0.5178571428571429</v>
      </c>
      <c r="BY172" t="s">
        <v>144</v>
      </c>
      <c r="BZ172" t="s">
        <v>144</v>
      </c>
      <c r="CA172" t="s">
        <v>144</v>
      </c>
      <c r="CB172" t="e">
        <f t="shared" si="63"/>
        <v>#VALUE!</v>
      </c>
      <c r="CC172" s="6" t="e">
        <f t="shared" si="64"/>
        <v>#VALUE!</v>
      </c>
      <c r="CD172" s="7">
        <f t="shared" si="85"/>
        <v>53.333333333333336</v>
      </c>
      <c r="CE172" s="8">
        <f t="shared" si="85"/>
        <v>0.50993396612097619</v>
      </c>
      <c r="CF172">
        <v>37.5</v>
      </c>
      <c r="CG172">
        <v>85</v>
      </c>
      <c r="CH172">
        <v>17.5</v>
      </c>
      <c r="CI172">
        <v>0</v>
      </c>
      <c r="CJ172">
        <v>37.5</v>
      </c>
      <c r="CK172">
        <v>0</v>
      </c>
      <c r="CL172">
        <v>3.5</v>
      </c>
      <c r="CM172">
        <v>0.5</v>
      </c>
      <c r="CN172">
        <v>7.5</v>
      </c>
      <c r="CO172">
        <v>37.5</v>
      </c>
      <c r="CP172">
        <v>17.5</v>
      </c>
      <c r="CQ172" s="66">
        <f t="shared" si="84"/>
        <v>0.45</v>
      </c>
      <c r="CR172" s="66">
        <f t="shared" si="65"/>
        <v>0.375</v>
      </c>
      <c r="CS172" s="66">
        <f t="shared" si="66"/>
        <v>0.30612244897959184</v>
      </c>
      <c r="CT172" s="66">
        <f t="shared" si="78"/>
        <v>1</v>
      </c>
      <c r="CU172" s="66">
        <f t="shared" si="67"/>
        <v>5</v>
      </c>
      <c r="CV172" s="66">
        <f t="shared" si="68"/>
        <v>6</v>
      </c>
      <c r="CW172" s="66">
        <f t="shared" si="69"/>
        <v>23</v>
      </c>
    </row>
    <row r="173" spans="1:101" x14ac:dyDescent="0.3">
      <c r="A173" s="1" t="s">
        <v>34</v>
      </c>
      <c r="B173" s="1" t="s">
        <v>139</v>
      </c>
      <c r="C173" s="50">
        <v>34.238030449999997</v>
      </c>
      <c r="D173" s="50">
        <v>-81.944107349999996</v>
      </c>
      <c r="E173" s="9">
        <v>42922</v>
      </c>
      <c r="F173" s="1" t="s">
        <v>175</v>
      </c>
      <c r="G173">
        <v>110</v>
      </c>
      <c r="H173">
        <v>1</v>
      </c>
      <c r="I173">
        <v>3</v>
      </c>
      <c r="J173">
        <v>6</v>
      </c>
      <c r="K173">
        <v>2</v>
      </c>
      <c r="L173">
        <v>9</v>
      </c>
      <c r="M173" s="4">
        <f t="shared" si="82"/>
        <v>96.88</v>
      </c>
      <c r="N173" s="4">
        <f t="shared" si="82"/>
        <v>93.76</v>
      </c>
      <c r="O173" s="4">
        <f t="shared" si="82"/>
        <v>97.92</v>
      </c>
      <c r="P173" s="4">
        <f t="shared" si="82"/>
        <v>90.64</v>
      </c>
      <c r="Q173" s="4">
        <f t="shared" si="70"/>
        <v>94.8</v>
      </c>
      <c r="R173">
        <v>5</v>
      </c>
      <c r="S173">
        <v>8</v>
      </c>
      <c r="T173">
        <v>6</v>
      </c>
      <c r="U173">
        <v>1</v>
      </c>
      <c r="V173">
        <v>6</v>
      </c>
      <c r="W173" t="s">
        <v>144</v>
      </c>
      <c r="X173">
        <v>3</v>
      </c>
      <c r="Y173">
        <v>2</v>
      </c>
      <c r="Z173">
        <v>3</v>
      </c>
      <c r="AA173">
        <v>7</v>
      </c>
      <c r="AB173">
        <v>7</v>
      </c>
      <c r="AC173">
        <v>18</v>
      </c>
      <c r="AD173">
        <v>6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2</v>
      </c>
      <c r="AN173">
        <v>2</v>
      </c>
      <c r="AO173">
        <v>1</v>
      </c>
      <c r="AP173">
        <v>0</v>
      </c>
      <c r="AQ173">
        <v>14</v>
      </c>
      <c r="AR173">
        <v>23</v>
      </c>
      <c r="AS173">
        <v>10</v>
      </c>
      <c r="AT173">
        <v>1</v>
      </c>
      <c r="AU173">
        <v>0</v>
      </c>
      <c r="AV173">
        <v>0</v>
      </c>
      <c r="AW173">
        <v>3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1.75</v>
      </c>
      <c r="BF173">
        <v>2</v>
      </c>
      <c r="BG173">
        <v>0.75</v>
      </c>
      <c r="BH173">
        <v>1</v>
      </c>
      <c r="BI173">
        <f t="shared" si="62"/>
        <v>1.375</v>
      </c>
      <c r="BJ173">
        <v>43</v>
      </c>
      <c r="BK173">
        <v>-7</v>
      </c>
      <c r="BL173">
        <v>16</v>
      </c>
      <c r="BM173">
        <f t="shared" si="71"/>
        <v>50</v>
      </c>
      <c r="BN173" s="6">
        <f t="shared" si="72"/>
        <v>0.68</v>
      </c>
      <c r="BO173">
        <v>42</v>
      </c>
      <c r="BP173">
        <v>-5</v>
      </c>
      <c r="BQ173">
        <v>37</v>
      </c>
      <c r="BR173">
        <f t="shared" si="73"/>
        <v>47</v>
      </c>
      <c r="BS173" s="6">
        <f t="shared" si="74"/>
        <v>0.21276595744680851</v>
      </c>
      <c r="BT173">
        <v>44</v>
      </c>
      <c r="BU173">
        <v>-5</v>
      </c>
      <c r="BV173">
        <v>24</v>
      </c>
      <c r="BW173">
        <f t="shared" si="75"/>
        <v>49</v>
      </c>
      <c r="BX173" s="6">
        <f t="shared" si="76"/>
        <v>0.51020408163265307</v>
      </c>
      <c r="BY173" t="s">
        <v>144</v>
      </c>
      <c r="BZ173" t="s">
        <v>144</v>
      </c>
      <c r="CA173" t="s">
        <v>144</v>
      </c>
      <c r="CB173" t="e">
        <f t="shared" si="63"/>
        <v>#VALUE!</v>
      </c>
      <c r="CC173" s="6" t="e">
        <f t="shared" si="64"/>
        <v>#VALUE!</v>
      </c>
      <c r="CD173" s="7">
        <f t="shared" si="85"/>
        <v>48.666666666666664</v>
      </c>
      <c r="CE173" s="8">
        <f t="shared" si="85"/>
        <v>0.46765667969315389</v>
      </c>
      <c r="CF173">
        <v>7.5</v>
      </c>
      <c r="CG173">
        <v>62.5</v>
      </c>
      <c r="CH173">
        <v>17.5</v>
      </c>
      <c r="CI173">
        <v>0</v>
      </c>
      <c r="CJ173">
        <v>17.5</v>
      </c>
      <c r="CK173">
        <v>0</v>
      </c>
      <c r="CL173">
        <v>1.5</v>
      </c>
      <c r="CM173">
        <v>0.5</v>
      </c>
      <c r="CN173">
        <v>1.5</v>
      </c>
      <c r="CO173">
        <v>37.5</v>
      </c>
      <c r="CP173">
        <v>37.5</v>
      </c>
      <c r="CQ173" s="66">
        <f t="shared" si="84"/>
        <v>0.39</v>
      </c>
      <c r="CR173" s="66">
        <f t="shared" si="65"/>
        <v>0.17499999999999999</v>
      </c>
      <c r="CS173" s="66">
        <f t="shared" si="66"/>
        <v>0.10714285714285714</v>
      </c>
      <c r="CT173" s="66">
        <f t="shared" si="78"/>
        <v>1</v>
      </c>
      <c r="CU173" s="66">
        <f t="shared" si="67"/>
        <v>5</v>
      </c>
      <c r="CV173" s="66">
        <f t="shared" si="68"/>
        <v>1</v>
      </c>
      <c r="CW173" s="66">
        <f t="shared" si="69"/>
        <v>37</v>
      </c>
    </row>
    <row r="174" spans="1:101" x14ac:dyDescent="0.3">
      <c r="A174" s="1" t="s">
        <v>34</v>
      </c>
      <c r="B174" s="1" t="s">
        <v>140</v>
      </c>
      <c r="C174" t="s">
        <v>144</v>
      </c>
      <c r="D174" t="s">
        <v>144</v>
      </c>
      <c r="E174" s="9">
        <v>42922</v>
      </c>
      <c r="F174" s="1" t="s">
        <v>175</v>
      </c>
      <c r="G174">
        <v>95</v>
      </c>
      <c r="H174">
        <v>1</v>
      </c>
      <c r="I174">
        <v>30</v>
      </c>
      <c r="J174">
        <v>4</v>
      </c>
      <c r="K174">
        <v>4</v>
      </c>
      <c r="L174">
        <v>3</v>
      </c>
      <c r="M174" s="4">
        <f t="shared" si="82"/>
        <v>68.8</v>
      </c>
      <c r="N174" s="4">
        <f t="shared" si="82"/>
        <v>95.84</v>
      </c>
      <c r="O174" s="4">
        <f t="shared" si="82"/>
        <v>95.84</v>
      </c>
      <c r="P174" s="4">
        <f t="shared" si="82"/>
        <v>96.88</v>
      </c>
      <c r="Q174" s="4">
        <f t="shared" si="70"/>
        <v>89.34</v>
      </c>
      <c r="R174">
        <v>7</v>
      </c>
      <c r="S174">
        <v>7</v>
      </c>
      <c r="T174">
        <v>3</v>
      </c>
      <c r="U174">
        <v>1</v>
      </c>
      <c r="V174">
        <v>9</v>
      </c>
      <c r="W174" t="s">
        <v>144</v>
      </c>
      <c r="X174">
        <v>3</v>
      </c>
      <c r="Y174">
        <v>2</v>
      </c>
      <c r="Z174">
        <v>6</v>
      </c>
      <c r="AA174">
        <v>9</v>
      </c>
      <c r="AB174">
        <v>4</v>
      </c>
      <c r="AC174">
        <v>7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3</v>
      </c>
      <c r="AO174">
        <v>0</v>
      </c>
      <c r="AP174">
        <v>0</v>
      </c>
      <c r="AQ174">
        <v>18</v>
      </c>
      <c r="AR174">
        <v>4</v>
      </c>
      <c r="AS174">
        <v>16</v>
      </c>
      <c r="AT174">
        <v>9</v>
      </c>
      <c r="AU174">
        <v>2</v>
      </c>
      <c r="AV174">
        <v>1</v>
      </c>
      <c r="AW174">
        <v>1</v>
      </c>
      <c r="AX174">
        <v>2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1</v>
      </c>
      <c r="BG174">
        <v>0.25</v>
      </c>
      <c r="BH174">
        <v>1.25</v>
      </c>
      <c r="BI174">
        <f t="shared" si="62"/>
        <v>0.875</v>
      </c>
      <c r="BJ174">
        <v>50</v>
      </c>
      <c r="BK174">
        <v>-2</v>
      </c>
      <c r="BL174">
        <v>30</v>
      </c>
      <c r="BM174">
        <f t="shared" si="71"/>
        <v>52</v>
      </c>
      <c r="BN174" s="6">
        <f t="shared" si="72"/>
        <v>0.42307692307692307</v>
      </c>
      <c r="BO174">
        <v>47</v>
      </c>
      <c r="BP174">
        <v>-12</v>
      </c>
      <c r="BQ174">
        <v>24</v>
      </c>
      <c r="BR174">
        <f t="shared" si="73"/>
        <v>59</v>
      </c>
      <c r="BS174" s="6">
        <f t="shared" si="74"/>
        <v>0.59322033898305082</v>
      </c>
      <c r="BT174">
        <v>43</v>
      </c>
      <c r="BU174">
        <v>-6</v>
      </c>
      <c r="BV174">
        <v>20</v>
      </c>
      <c r="BW174">
        <f t="shared" si="75"/>
        <v>49</v>
      </c>
      <c r="BX174" s="6">
        <f t="shared" si="76"/>
        <v>0.59183673469387754</v>
      </c>
      <c r="BY174" t="s">
        <v>144</v>
      </c>
      <c r="BZ174" t="s">
        <v>144</v>
      </c>
      <c r="CA174" t="s">
        <v>144</v>
      </c>
      <c r="CB174" t="e">
        <f t="shared" si="63"/>
        <v>#VALUE!</v>
      </c>
      <c r="CC174" s="6" t="e">
        <f t="shared" si="64"/>
        <v>#VALUE!</v>
      </c>
      <c r="CD174" s="7">
        <f t="shared" si="85"/>
        <v>53.333333333333336</v>
      </c>
      <c r="CE174" s="8">
        <f t="shared" si="85"/>
        <v>0.53604466558461716</v>
      </c>
      <c r="CF174">
        <v>37.5</v>
      </c>
      <c r="CG174">
        <v>37.5</v>
      </c>
      <c r="CH174">
        <v>1.5</v>
      </c>
      <c r="CI174">
        <v>0</v>
      </c>
      <c r="CJ174">
        <v>85</v>
      </c>
      <c r="CK174">
        <v>0</v>
      </c>
      <c r="CL174">
        <v>1.5</v>
      </c>
      <c r="CM174">
        <v>0.5</v>
      </c>
      <c r="CN174">
        <v>17.5</v>
      </c>
      <c r="CO174">
        <v>85</v>
      </c>
      <c r="CP174">
        <v>3.5</v>
      </c>
      <c r="CQ174" s="66">
        <f t="shared" si="84"/>
        <v>1.0249999999999999</v>
      </c>
      <c r="CR174" s="66">
        <f t="shared" si="65"/>
        <v>0.85</v>
      </c>
      <c r="CS174" s="66">
        <f t="shared" si="66"/>
        <v>0.5</v>
      </c>
      <c r="CT174" s="66">
        <f t="shared" si="78"/>
        <v>1</v>
      </c>
      <c r="CU174" s="66">
        <f t="shared" si="67"/>
        <v>3</v>
      </c>
      <c r="CV174" s="66">
        <f t="shared" si="68"/>
        <v>11</v>
      </c>
      <c r="CW174" s="66">
        <f t="shared" si="69"/>
        <v>22</v>
      </c>
    </row>
    <row r="175" spans="1:101" x14ac:dyDescent="0.3">
      <c r="A175" s="1" t="s">
        <v>34</v>
      </c>
      <c r="B175" s="1" t="s">
        <v>141</v>
      </c>
      <c r="C175" t="s">
        <v>144</v>
      </c>
      <c r="D175" t="s">
        <v>144</v>
      </c>
      <c r="E175" s="9">
        <v>42922</v>
      </c>
      <c r="F175" s="1" t="s">
        <v>175</v>
      </c>
      <c r="G175">
        <v>100</v>
      </c>
      <c r="H175">
        <v>0</v>
      </c>
      <c r="I175">
        <v>2</v>
      </c>
      <c r="J175">
        <v>5</v>
      </c>
      <c r="K175">
        <v>4</v>
      </c>
      <c r="L175">
        <v>9</v>
      </c>
      <c r="M175" s="4">
        <f t="shared" si="82"/>
        <v>97.92</v>
      </c>
      <c r="N175" s="4">
        <f t="shared" si="82"/>
        <v>94.8</v>
      </c>
      <c r="O175" s="4">
        <f t="shared" si="82"/>
        <v>95.84</v>
      </c>
      <c r="P175" s="4">
        <f t="shared" si="82"/>
        <v>90.64</v>
      </c>
      <c r="Q175" s="4">
        <f t="shared" si="70"/>
        <v>94.8</v>
      </c>
      <c r="R175">
        <v>6</v>
      </c>
      <c r="S175">
        <v>9</v>
      </c>
      <c r="T175">
        <v>7</v>
      </c>
      <c r="U175">
        <v>1</v>
      </c>
      <c r="V175">
        <v>5</v>
      </c>
      <c r="W175" t="s">
        <v>144</v>
      </c>
      <c r="X175">
        <v>6</v>
      </c>
      <c r="Y175">
        <v>2</v>
      </c>
      <c r="Z175">
        <v>5</v>
      </c>
      <c r="AA175">
        <v>6</v>
      </c>
      <c r="AB175">
        <v>6</v>
      </c>
      <c r="AC175">
        <v>8</v>
      </c>
      <c r="AD175">
        <v>2</v>
      </c>
      <c r="AE175">
        <v>0</v>
      </c>
      <c r="AF175">
        <v>0</v>
      </c>
      <c r="AG175">
        <v>0</v>
      </c>
      <c r="AH175">
        <v>0</v>
      </c>
      <c r="AI175">
        <v>3</v>
      </c>
      <c r="AJ175">
        <v>1</v>
      </c>
      <c r="AK175">
        <v>0</v>
      </c>
      <c r="AL175">
        <v>4</v>
      </c>
      <c r="AM175">
        <v>1</v>
      </c>
      <c r="AN175">
        <v>3</v>
      </c>
      <c r="AO175">
        <v>0</v>
      </c>
      <c r="AP175">
        <v>0</v>
      </c>
      <c r="AQ175">
        <v>12</v>
      </c>
      <c r="AR175">
        <v>14</v>
      </c>
      <c r="AS175">
        <v>36</v>
      </c>
      <c r="AT175">
        <v>5</v>
      </c>
      <c r="AU175">
        <v>7</v>
      </c>
      <c r="AV175">
        <v>8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0.5</v>
      </c>
      <c r="BF175">
        <v>0.75</v>
      </c>
      <c r="BG175">
        <v>0.75</v>
      </c>
      <c r="BH175">
        <v>1.5</v>
      </c>
      <c r="BI175">
        <f t="shared" si="62"/>
        <v>0.875</v>
      </c>
      <c r="BJ175">
        <v>49</v>
      </c>
      <c r="BK175">
        <v>-3</v>
      </c>
      <c r="BL175">
        <v>28</v>
      </c>
      <c r="BM175">
        <f t="shared" si="71"/>
        <v>52</v>
      </c>
      <c r="BN175" s="6">
        <f t="shared" si="72"/>
        <v>0.46153846153846156</v>
      </c>
      <c r="BO175">
        <v>60</v>
      </c>
      <c r="BP175">
        <v>-1</v>
      </c>
      <c r="BQ175">
        <v>35</v>
      </c>
      <c r="BR175">
        <f t="shared" si="73"/>
        <v>61</v>
      </c>
      <c r="BS175" s="6">
        <f t="shared" si="74"/>
        <v>0.42622950819672129</v>
      </c>
      <c r="BT175">
        <v>45</v>
      </c>
      <c r="BU175">
        <v>-6</v>
      </c>
      <c r="BV175">
        <v>36</v>
      </c>
      <c r="BW175">
        <f t="shared" si="75"/>
        <v>51</v>
      </c>
      <c r="BX175" s="6">
        <f t="shared" si="76"/>
        <v>0.29411764705882354</v>
      </c>
      <c r="BY175" t="s">
        <v>144</v>
      </c>
      <c r="BZ175" t="s">
        <v>144</v>
      </c>
      <c r="CA175" t="s">
        <v>144</v>
      </c>
      <c r="CB175" t="e">
        <f t="shared" si="63"/>
        <v>#VALUE!</v>
      </c>
      <c r="CC175" s="6" t="e">
        <f t="shared" si="64"/>
        <v>#VALUE!</v>
      </c>
      <c r="CD175" s="7">
        <f t="shared" si="85"/>
        <v>54.666666666666664</v>
      </c>
      <c r="CE175" s="8">
        <f t="shared" si="85"/>
        <v>0.39396187226466878</v>
      </c>
      <c r="CF175">
        <v>17.5</v>
      </c>
      <c r="CG175">
        <v>85</v>
      </c>
      <c r="CH175">
        <v>37.5</v>
      </c>
      <c r="CI175">
        <v>0</v>
      </c>
      <c r="CJ175">
        <v>7.5</v>
      </c>
      <c r="CK175">
        <v>0</v>
      </c>
      <c r="CL175">
        <v>17.5</v>
      </c>
      <c r="CM175">
        <v>0.5</v>
      </c>
      <c r="CN175">
        <v>7.5</v>
      </c>
      <c r="CO175">
        <v>17.5</v>
      </c>
      <c r="CP175">
        <v>17.5</v>
      </c>
      <c r="CQ175" s="66">
        <f t="shared" si="84"/>
        <v>0.25</v>
      </c>
      <c r="CR175" s="66">
        <f t="shared" si="65"/>
        <v>7.4999999999999997E-2</v>
      </c>
      <c r="CS175" s="66">
        <f t="shared" si="66"/>
        <v>0.17073170731707318</v>
      </c>
      <c r="CT175" s="66">
        <f t="shared" si="78"/>
        <v>1</v>
      </c>
      <c r="CU175" s="66">
        <f t="shared" si="67"/>
        <v>8</v>
      </c>
      <c r="CV175" s="66">
        <f t="shared" si="68"/>
        <v>12</v>
      </c>
      <c r="CW175" s="66">
        <f t="shared" si="69"/>
        <v>26</v>
      </c>
    </row>
    <row r="176" spans="1:101" x14ac:dyDescent="0.3">
      <c r="A176" s="1" t="s">
        <v>34</v>
      </c>
      <c r="B176" s="1" t="s">
        <v>142</v>
      </c>
      <c r="C176" t="s">
        <v>144</v>
      </c>
      <c r="D176" t="s">
        <v>144</v>
      </c>
      <c r="E176" s="9">
        <v>42922</v>
      </c>
      <c r="F176" s="1" t="s">
        <v>175</v>
      </c>
      <c r="G176">
        <v>90</v>
      </c>
      <c r="H176">
        <v>0</v>
      </c>
      <c r="I176">
        <v>0</v>
      </c>
      <c r="J176">
        <v>22</v>
      </c>
      <c r="K176">
        <v>1</v>
      </c>
      <c r="L176">
        <v>4</v>
      </c>
      <c r="M176" s="4">
        <f t="shared" si="82"/>
        <v>100</v>
      </c>
      <c r="N176" s="4">
        <f t="shared" si="82"/>
        <v>77.12</v>
      </c>
      <c r="O176" s="4">
        <f t="shared" si="82"/>
        <v>98.96</v>
      </c>
      <c r="P176" s="4">
        <f t="shared" si="82"/>
        <v>95.84</v>
      </c>
      <c r="Q176" s="4">
        <f t="shared" si="70"/>
        <v>92.97999999999999</v>
      </c>
      <c r="R176">
        <v>7</v>
      </c>
      <c r="S176">
        <v>9</v>
      </c>
      <c r="T176">
        <v>3</v>
      </c>
      <c r="U176">
        <v>1</v>
      </c>
      <c r="V176">
        <v>6</v>
      </c>
      <c r="W176" t="s">
        <v>144</v>
      </c>
      <c r="X176">
        <v>5</v>
      </c>
      <c r="Y176">
        <v>2</v>
      </c>
      <c r="Z176">
        <v>2</v>
      </c>
      <c r="AA176">
        <v>7</v>
      </c>
      <c r="AB176">
        <v>7</v>
      </c>
      <c r="AC176">
        <v>7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3</v>
      </c>
      <c r="AO176">
        <v>1</v>
      </c>
      <c r="AP176">
        <v>0</v>
      </c>
      <c r="AQ176">
        <v>9</v>
      </c>
      <c r="AR176">
        <v>9</v>
      </c>
      <c r="AS176">
        <v>4</v>
      </c>
      <c r="AT176">
        <v>0</v>
      </c>
      <c r="AU176">
        <v>0</v>
      </c>
      <c r="AV176">
        <v>2</v>
      </c>
      <c r="AW176">
        <v>5</v>
      </c>
      <c r="AX176">
        <v>6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1.25</v>
      </c>
      <c r="BF176">
        <v>1.25</v>
      </c>
      <c r="BG176">
        <v>3.5</v>
      </c>
      <c r="BH176">
        <v>0.75</v>
      </c>
      <c r="BI176">
        <f t="shared" si="62"/>
        <v>1.6875</v>
      </c>
      <c r="BJ176">
        <v>48</v>
      </c>
      <c r="BK176">
        <v>-2</v>
      </c>
      <c r="BL176">
        <v>26</v>
      </c>
      <c r="BM176">
        <f t="shared" si="71"/>
        <v>50</v>
      </c>
      <c r="BN176" s="6">
        <f t="shared" si="72"/>
        <v>0.48</v>
      </c>
      <c r="BO176">
        <v>42</v>
      </c>
      <c r="BP176">
        <v>-5</v>
      </c>
      <c r="BQ176">
        <v>12</v>
      </c>
      <c r="BR176">
        <f t="shared" si="73"/>
        <v>47</v>
      </c>
      <c r="BS176" s="6">
        <f t="shared" si="74"/>
        <v>0.74468085106382975</v>
      </c>
      <c r="BT176">
        <v>51</v>
      </c>
      <c r="BU176">
        <v>-5</v>
      </c>
      <c r="BV176">
        <v>26</v>
      </c>
      <c r="BW176">
        <f t="shared" si="75"/>
        <v>56</v>
      </c>
      <c r="BX176" s="6">
        <f t="shared" si="76"/>
        <v>0.5357142857142857</v>
      </c>
      <c r="BY176" t="s">
        <v>144</v>
      </c>
      <c r="BZ176" t="s">
        <v>144</v>
      </c>
      <c r="CA176" t="s">
        <v>144</v>
      </c>
      <c r="CB176" t="e">
        <f t="shared" si="63"/>
        <v>#VALUE!</v>
      </c>
      <c r="CC176" s="6" t="e">
        <f t="shared" si="64"/>
        <v>#VALUE!</v>
      </c>
      <c r="CD176" s="7">
        <f t="shared" si="85"/>
        <v>51</v>
      </c>
      <c r="CE176" s="8">
        <f t="shared" si="85"/>
        <v>0.58679837892603848</v>
      </c>
      <c r="CF176">
        <v>37.5</v>
      </c>
      <c r="CG176">
        <v>85</v>
      </c>
      <c r="CH176">
        <v>1.5</v>
      </c>
      <c r="CI176">
        <v>0</v>
      </c>
      <c r="CJ176">
        <v>17.5</v>
      </c>
      <c r="CK176">
        <v>0</v>
      </c>
      <c r="CL176">
        <v>7.5</v>
      </c>
      <c r="CM176">
        <v>0.5</v>
      </c>
      <c r="CN176">
        <v>0.5</v>
      </c>
      <c r="CO176">
        <v>37.5</v>
      </c>
      <c r="CP176">
        <v>37.5</v>
      </c>
      <c r="CQ176" s="66">
        <f t="shared" si="84"/>
        <v>0.38</v>
      </c>
      <c r="CR176" s="66">
        <f t="shared" si="65"/>
        <v>0.17499999999999999</v>
      </c>
      <c r="CS176" s="66">
        <f t="shared" si="66"/>
        <v>0.30612244897959184</v>
      </c>
      <c r="CT176" s="66">
        <f t="shared" si="78"/>
        <v>1</v>
      </c>
      <c r="CU176" s="66">
        <f t="shared" si="67"/>
        <v>5</v>
      </c>
      <c r="CV176" s="66">
        <f t="shared" si="68"/>
        <v>0</v>
      </c>
      <c r="CW176" s="66">
        <f t="shared" si="69"/>
        <v>18</v>
      </c>
    </row>
    <row r="177" spans="1:101" x14ac:dyDescent="0.3">
      <c r="A177" s="1" t="s">
        <v>34</v>
      </c>
      <c r="B177" s="1" t="s">
        <v>143</v>
      </c>
      <c r="C177" t="s">
        <v>144</v>
      </c>
      <c r="D177" t="s">
        <v>144</v>
      </c>
      <c r="E177" s="9">
        <v>42922</v>
      </c>
      <c r="F177" s="1" t="s">
        <v>175</v>
      </c>
      <c r="G177">
        <v>65</v>
      </c>
      <c r="H177">
        <v>1</v>
      </c>
      <c r="I177">
        <v>16</v>
      </c>
      <c r="J177">
        <v>5</v>
      </c>
      <c r="K177">
        <v>25</v>
      </c>
      <c r="L177">
        <v>29</v>
      </c>
      <c r="M177" s="4">
        <f t="shared" si="82"/>
        <v>83.36</v>
      </c>
      <c r="N177" s="4">
        <f t="shared" si="82"/>
        <v>94.8</v>
      </c>
      <c r="O177" s="4">
        <f t="shared" si="82"/>
        <v>74</v>
      </c>
      <c r="P177" s="4">
        <f t="shared" si="82"/>
        <v>69.84</v>
      </c>
      <c r="Q177" s="4">
        <f t="shared" si="70"/>
        <v>80.5</v>
      </c>
      <c r="R177">
        <v>6</v>
      </c>
      <c r="S177">
        <v>7</v>
      </c>
      <c r="T177">
        <v>3</v>
      </c>
      <c r="U177">
        <v>1</v>
      </c>
      <c r="V177">
        <v>7</v>
      </c>
      <c r="W177" t="s">
        <v>144</v>
      </c>
      <c r="X177">
        <v>3</v>
      </c>
      <c r="Y177">
        <v>1</v>
      </c>
      <c r="Z177">
        <v>5</v>
      </c>
      <c r="AA177">
        <v>8</v>
      </c>
      <c r="AB177">
        <v>6</v>
      </c>
      <c r="AC177">
        <v>3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1</v>
      </c>
      <c r="AN177">
        <v>2</v>
      </c>
      <c r="AO177">
        <v>0</v>
      </c>
      <c r="AP177">
        <v>0</v>
      </c>
      <c r="AQ177">
        <v>21</v>
      </c>
      <c r="AR177">
        <v>13</v>
      </c>
      <c r="AS177">
        <v>11</v>
      </c>
      <c r="AT177">
        <v>2</v>
      </c>
      <c r="AU177">
        <v>0</v>
      </c>
      <c r="AV177">
        <v>0</v>
      </c>
      <c r="AW177">
        <v>1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</v>
      </c>
      <c r="BF177">
        <v>2.5</v>
      </c>
      <c r="BG177">
        <v>2.75</v>
      </c>
      <c r="BH177">
        <v>1.75</v>
      </c>
      <c r="BI177">
        <f t="shared" si="62"/>
        <v>2.25</v>
      </c>
      <c r="BJ177">
        <v>42</v>
      </c>
      <c r="BK177">
        <v>-6</v>
      </c>
      <c r="BL177">
        <v>24</v>
      </c>
      <c r="BM177">
        <f t="shared" si="71"/>
        <v>48</v>
      </c>
      <c r="BN177" s="6">
        <f t="shared" si="72"/>
        <v>0.5</v>
      </c>
      <c r="BO177">
        <v>44</v>
      </c>
      <c r="BP177">
        <v>-5</v>
      </c>
      <c r="BQ177">
        <v>25</v>
      </c>
      <c r="BR177">
        <f t="shared" si="73"/>
        <v>49</v>
      </c>
      <c r="BS177" s="6">
        <f t="shared" si="74"/>
        <v>0.48979591836734693</v>
      </c>
      <c r="BT177">
        <v>46</v>
      </c>
      <c r="BU177">
        <v>-2</v>
      </c>
      <c r="BV177">
        <v>27</v>
      </c>
      <c r="BW177">
        <f t="shared" si="75"/>
        <v>48</v>
      </c>
      <c r="BX177" s="6">
        <f t="shared" si="76"/>
        <v>0.4375</v>
      </c>
      <c r="BY177" t="s">
        <v>144</v>
      </c>
      <c r="BZ177" t="s">
        <v>144</v>
      </c>
      <c r="CA177" t="s">
        <v>144</v>
      </c>
      <c r="CB177" t="e">
        <f t="shared" si="63"/>
        <v>#VALUE!</v>
      </c>
      <c r="CC177" s="6" t="e">
        <f t="shared" si="64"/>
        <v>#VALUE!</v>
      </c>
      <c r="CD177" s="7">
        <f t="shared" si="85"/>
        <v>48.333333333333336</v>
      </c>
      <c r="CE177" s="8">
        <f t="shared" si="85"/>
        <v>0.47576530612244899</v>
      </c>
      <c r="CF177">
        <v>17.5</v>
      </c>
      <c r="CG177">
        <v>37.5</v>
      </c>
      <c r="CH177">
        <v>1.5</v>
      </c>
      <c r="CI177">
        <v>0</v>
      </c>
      <c r="CJ177">
        <v>37.5</v>
      </c>
      <c r="CK177">
        <v>0</v>
      </c>
      <c r="CL177">
        <v>1.5</v>
      </c>
      <c r="CM177">
        <v>0</v>
      </c>
      <c r="CN177">
        <v>7.5</v>
      </c>
      <c r="CO177">
        <v>62.5</v>
      </c>
      <c r="CP177">
        <v>17.5</v>
      </c>
      <c r="CQ177" s="66">
        <f t="shared" si="84"/>
        <v>0.7</v>
      </c>
      <c r="CR177" s="66">
        <f t="shared" si="65"/>
        <v>0.375</v>
      </c>
      <c r="CS177" s="66">
        <f t="shared" si="66"/>
        <v>0.31818181818181818</v>
      </c>
      <c r="CT177" s="66">
        <f t="shared" si="78"/>
        <v>1</v>
      </c>
      <c r="CU177" s="66">
        <f t="shared" si="67"/>
        <v>4</v>
      </c>
      <c r="CV177" s="66">
        <f t="shared" si="68"/>
        <v>2</v>
      </c>
      <c r="CW177" s="66">
        <f t="shared" si="69"/>
        <v>34</v>
      </c>
    </row>
    <row r="178" spans="1:101" x14ac:dyDescent="0.3">
      <c r="A178" s="1" t="s">
        <v>35</v>
      </c>
      <c r="B178" s="1" t="s">
        <v>139</v>
      </c>
      <c r="C178" s="51">
        <v>34.23953625</v>
      </c>
      <c r="D178" s="51">
        <v>-81.95107539</v>
      </c>
      <c r="E178" s="9">
        <v>42918</v>
      </c>
      <c r="F178" s="1" t="s">
        <v>175</v>
      </c>
      <c r="G178">
        <v>110</v>
      </c>
      <c r="H178">
        <v>3</v>
      </c>
      <c r="I178">
        <v>9</v>
      </c>
      <c r="J178">
        <v>13</v>
      </c>
      <c r="K178">
        <v>0</v>
      </c>
      <c r="L178">
        <v>7</v>
      </c>
      <c r="M178" s="4">
        <f t="shared" si="82"/>
        <v>90.64</v>
      </c>
      <c r="N178" s="4">
        <f t="shared" si="82"/>
        <v>86.48</v>
      </c>
      <c r="O178" s="4">
        <f t="shared" si="82"/>
        <v>100</v>
      </c>
      <c r="P178" s="4">
        <f t="shared" si="82"/>
        <v>92.72</v>
      </c>
      <c r="Q178" s="4">
        <f t="shared" si="70"/>
        <v>92.460000000000008</v>
      </c>
      <c r="R178">
        <v>6</v>
      </c>
      <c r="S178">
        <v>9</v>
      </c>
      <c r="T178">
        <v>5</v>
      </c>
      <c r="U178">
        <v>1</v>
      </c>
      <c r="V178" t="s">
        <v>144</v>
      </c>
      <c r="W178" t="s">
        <v>144</v>
      </c>
      <c r="X178">
        <v>4</v>
      </c>
      <c r="Y178">
        <v>1</v>
      </c>
      <c r="Z178">
        <v>4</v>
      </c>
      <c r="AA178">
        <v>7</v>
      </c>
      <c r="AB178">
        <v>2</v>
      </c>
      <c r="AC178">
        <v>3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2</v>
      </c>
      <c r="AL178">
        <v>4</v>
      </c>
      <c r="AM178">
        <v>0</v>
      </c>
      <c r="AN178">
        <v>0</v>
      </c>
      <c r="AO178">
        <v>0</v>
      </c>
      <c r="AP178">
        <v>0</v>
      </c>
      <c r="AQ178">
        <v>16</v>
      </c>
      <c r="AR178">
        <v>10</v>
      </c>
      <c r="AS178">
        <v>20</v>
      </c>
      <c r="AT178">
        <v>0</v>
      </c>
      <c r="AU178">
        <v>3</v>
      </c>
      <c r="AV178">
        <v>3</v>
      </c>
      <c r="AW178">
        <v>5</v>
      </c>
      <c r="AX178">
        <v>2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6</v>
      </c>
      <c r="BG178">
        <v>1.25</v>
      </c>
      <c r="BH178">
        <v>2.75</v>
      </c>
      <c r="BI178">
        <f t="shared" si="62"/>
        <v>2.75</v>
      </c>
      <c r="BJ178">
        <v>52</v>
      </c>
      <c r="BK178">
        <v>-2</v>
      </c>
      <c r="BL178">
        <v>30</v>
      </c>
      <c r="BM178">
        <f t="shared" si="71"/>
        <v>54</v>
      </c>
      <c r="BN178" s="6">
        <f t="shared" si="72"/>
        <v>0.44444444444444442</v>
      </c>
      <c r="BO178">
        <v>53</v>
      </c>
      <c r="BP178">
        <v>1</v>
      </c>
      <c r="BQ178">
        <v>25</v>
      </c>
      <c r="BR178">
        <f t="shared" si="73"/>
        <v>52</v>
      </c>
      <c r="BS178" s="6">
        <f t="shared" si="74"/>
        <v>0.51923076923076927</v>
      </c>
      <c r="BT178">
        <v>51</v>
      </c>
      <c r="BU178">
        <v>-4</v>
      </c>
      <c r="BV178">
        <v>22</v>
      </c>
      <c r="BW178">
        <f t="shared" si="75"/>
        <v>55</v>
      </c>
      <c r="BX178" s="6">
        <f t="shared" si="76"/>
        <v>0.6</v>
      </c>
      <c r="BY178" t="s">
        <v>144</v>
      </c>
      <c r="BZ178" t="s">
        <v>144</v>
      </c>
      <c r="CA178" t="s">
        <v>144</v>
      </c>
      <c r="CB178" t="e">
        <f t="shared" si="63"/>
        <v>#VALUE!</v>
      </c>
      <c r="CC178" s="6" t="e">
        <f t="shared" si="64"/>
        <v>#VALUE!</v>
      </c>
      <c r="CD178" s="7">
        <f t="shared" si="85"/>
        <v>53.666666666666664</v>
      </c>
      <c r="CE178" s="8">
        <f t="shared" si="85"/>
        <v>0.52122507122507122</v>
      </c>
      <c r="CF178">
        <v>17.5</v>
      </c>
      <c r="CG178">
        <v>85</v>
      </c>
      <c r="CH178">
        <v>7.5</v>
      </c>
      <c r="CI178">
        <v>0</v>
      </c>
      <c r="CJ178">
        <v>0</v>
      </c>
      <c r="CK178">
        <v>0</v>
      </c>
      <c r="CL178">
        <v>3.5</v>
      </c>
      <c r="CM178">
        <v>0</v>
      </c>
      <c r="CN178">
        <v>3.5</v>
      </c>
      <c r="CO178">
        <v>37.5</v>
      </c>
      <c r="CP178">
        <v>0.5</v>
      </c>
      <c r="CQ178" s="66">
        <f t="shared" si="84"/>
        <v>0.41</v>
      </c>
      <c r="CR178" s="66">
        <f t="shared" si="65"/>
        <v>0</v>
      </c>
      <c r="CS178" s="66">
        <f t="shared" si="66"/>
        <v>0.17073170731707318</v>
      </c>
      <c r="CT178" s="66">
        <f t="shared" si="78"/>
        <v>1</v>
      </c>
      <c r="CU178" s="66">
        <f t="shared" si="67"/>
        <v>4</v>
      </c>
      <c r="CV178" s="66">
        <f t="shared" si="68"/>
        <v>3</v>
      </c>
      <c r="CW178" s="66">
        <f t="shared" si="69"/>
        <v>26</v>
      </c>
    </row>
    <row r="179" spans="1:101" x14ac:dyDescent="0.3">
      <c r="A179" s="1" t="s">
        <v>35</v>
      </c>
      <c r="B179" s="1" t="s">
        <v>140</v>
      </c>
      <c r="C179" t="s">
        <v>144</v>
      </c>
      <c r="D179" t="s">
        <v>144</v>
      </c>
      <c r="E179" s="9">
        <v>42918</v>
      </c>
      <c r="F179" s="1" t="s">
        <v>175</v>
      </c>
      <c r="G179">
        <v>90</v>
      </c>
      <c r="H179">
        <v>2</v>
      </c>
      <c r="I179">
        <v>1</v>
      </c>
      <c r="J179">
        <v>24</v>
      </c>
      <c r="K179">
        <v>11</v>
      </c>
      <c r="L179">
        <v>8</v>
      </c>
      <c r="M179" s="4">
        <f t="shared" si="82"/>
        <v>98.96</v>
      </c>
      <c r="N179" s="4">
        <f t="shared" si="82"/>
        <v>75.039999999999992</v>
      </c>
      <c r="O179" s="4">
        <f t="shared" si="82"/>
        <v>88.56</v>
      </c>
      <c r="P179" s="4">
        <f t="shared" si="82"/>
        <v>91.68</v>
      </c>
      <c r="Q179" s="4">
        <f t="shared" si="70"/>
        <v>88.56</v>
      </c>
      <c r="R179">
        <v>5</v>
      </c>
      <c r="S179">
        <v>7</v>
      </c>
      <c r="T179">
        <v>4</v>
      </c>
      <c r="U179">
        <v>1</v>
      </c>
      <c r="V179" t="s">
        <v>144</v>
      </c>
      <c r="W179">
        <v>6</v>
      </c>
      <c r="X179">
        <v>3</v>
      </c>
      <c r="Y179">
        <v>2</v>
      </c>
      <c r="Z179">
        <v>4</v>
      </c>
      <c r="AA179">
        <v>9</v>
      </c>
      <c r="AB179">
        <v>2</v>
      </c>
      <c r="AC179">
        <v>6</v>
      </c>
      <c r="AD179">
        <v>2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3</v>
      </c>
      <c r="AM179">
        <v>0</v>
      </c>
      <c r="AN179">
        <v>0</v>
      </c>
      <c r="AO179">
        <v>0</v>
      </c>
      <c r="AP179">
        <v>0</v>
      </c>
      <c r="AQ179">
        <v>11</v>
      </c>
      <c r="AR179">
        <v>18</v>
      </c>
      <c r="AS179">
        <v>8</v>
      </c>
      <c r="AT179">
        <v>8</v>
      </c>
      <c r="AU179">
        <v>3</v>
      </c>
      <c r="AV179">
        <v>1</v>
      </c>
      <c r="AW179">
        <v>1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3.5</v>
      </c>
      <c r="BF179">
        <v>1</v>
      </c>
      <c r="BG179">
        <v>1.25</v>
      </c>
      <c r="BH179">
        <v>0.75</v>
      </c>
      <c r="BI179">
        <f t="shared" si="62"/>
        <v>1.625</v>
      </c>
      <c r="BJ179">
        <v>48</v>
      </c>
      <c r="BK179">
        <v>-4</v>
      </c>
      <c r="BL179">
        <v>23</v>
      </c>
      <c r="BM179">
        <f t="shared" si="71"/>
        <v>52</v>
      </c>
      <c r="BN179" s="6">
        <f t="shared" si="72"/>
        <v>0.55769230769230771</v>
      </c>
      <c r="BO179">
        <v>53</v>
      </c>
      <c r="BP179">
        <v>-2</v>
      </c>
      <c r="BQ179">
        <v>20</v>
      </c>
      <c r="BR179">
        <f t="shared" si="73"/>
        <v>55</v>
      </c>
      <c r="BS179" s="6">
        <f t="shared" si="74"/>
        <v>0.63636363636363635</v>
      </c>
      <c r="BT179">
        <v>66</v>
      </c>
      <c r="BU179">
        <v>-8</v>
      </c>
      <c r="BV179">
        <v>36</v>
      </c>
      <c r="BW179">
        <f t="shared" si="75"/>
        <v>74</v>
      </c>
      <c r="BX179" s="6">
        <f t="shared" si="76"/>
        <v>0.51351351351351349</v>
      </c>
      <c r="BY179" t="s">
        <v>144</v>
      </c>
      <c r="BZ179" t="s">
        <v>144</v>
      </c>
      <c r="CA179" t="s">
        <v>144</v>
      </c>
      <c r="CB179" t="e">
        <f t="shared" si="63"/>
        <v>#VALUE!</v>
      </c>
      <c r="CC179" s="6" t="e">
        <f t="shared" si="64"/>
        <v>#VALUE!</v>
      </c>
      <c r="CD179" s="7">
        <f t="shared" si="85"/>
        <v>60.333333333333336</v>
      </c>
      <c r="CE179" s="8">
        <f t="shared" si="85"/>
        <v>0.56918981918981926</v>
      </c>
      <c r="CF179">
        <v>7.5</v>
      </c>
      <c r="CG179">
        <v>37.5</v>
      </c>
      <c r="CH179">
        <v>3.5</v>
      </c>
      <c r="CI179">
        <v>0</v>
      </c>
      <c r="CJ179">
        <v>0</v>
      </c>
      <c r="CK179">
        <v>17.5</v>
      </c>
      <c r="CL179">
        <v>1.5</v>
      </c>
      <c r="CM179">
        <v>0.5</v>
      </c>
      <c r="CN179">
        <v>3.5</v>
      </c>
      <c r="CO179">
        <v>85</v>
      </c>
      <c r="CP179">
        <v>0.5</v>
      </c>
      <c r="CQ179" s="66">
        <f t="shared" si="84"/>
        <v>0.88500000000000001</v>
      </c>
      <c r="CR179" s="66">
        <f t="shared" si="65"/>
        <v>0.17499999999999999</v>
      </c>
      <c r="CS179" s="66">
        <f t="shared" si="66"/>
        <v>0.16666666666666666</v>
      </c>
      <c r="CT179" s="66">
        <f t="shared" si="78"/>
        <v>1</v>
      </c>
      <c r="CU179" s="66">
        <f t="shared" si="67"/>
        <v>3</v>
      </c>
      <c r="CV179" s="66">
        <f t="shared" si="68"/>
        <v>11</v>
      </c>
      <c r="CW179" s="66">
        <f t="shared" si="69"/>
        <v>29</v>
      </c>
    </row>
    <row r="180" spans="1:101" x14ac:dyDescent="0.3">
      <c r="A180" s="1" t="s">
        <v>35</v>
      </c>
      <c r="B180" s="1" t="s">
        <v>141</v>
      </c>
      <c r="C180" t="s">
        <v>144</v>
      </c>
      <c r="D180" t="s">
        <v>144</v>
      </c>
      <c r="E180" s="9">
        <v>42918</v>
      </c>
      <c r="F180" s="1" t="s">
        <v>175</v>
      </c>
      <c r="G180">
        <v>65</v>
      </c>
      <c r="H180">
        <v>1</v>
      </c>
      <c r="I180">
        <v>1</v>
      </c>
      <c r="J180">
        <v>28</v>
      </c>
      <c r="K180">
        <v>11</v>
      </c>
      <c r="L180">
        <v>0</v>
      </c>
      <c r="M180" s="4">
        <f>100-(I180*1.04)</f>
        <v>98.96</v>
      </c>
      <c r="N180" s="4">
        <f>100-(J180*1.04)</f>
        <v>70.88</v>
      </c>
      <c r="O180" s="4">
        <f>100-(K180*1.04)</f>
        <v>88.56</v>
      </c>
      <c r="P180" s="4">
        <f>100-(L180*1.04)</f>
        <v>100</v>
      </c>
      <c r="Q180" s="4">
        <f>AVERAGE(M180:P180)</f>
        <v>89.6</v>
      </c>
      <c r="R180">
        <v>7</v>
      </c>
      <c r="S180">
        <v>8</v>
      </c>
      <c r="T180">
        <v>4</v>
      </c>
      <c r="U180">
        <v>1</v>
      </c>
      <c r="V180" t="s">
        <v>144</v>
      </c>
      <c r="W180">
        <v>7</v>
      </c>
      <c r="X180">
        <v>2</v>
      </c>
      <c r="Y180">
        <v>2</v>
      </c>
      <c r="Z180">
        <v>6</v>
      </c>
      <c r="AA180">
        <v>7</v>
      </c>
      <c r="AB180">
        <v>1</v>
      </c>
      <c r="AC180">
        <v>7</v>
      </c>
      <c r="AD180">
        <v>2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0</v>
      </c>
      <c r="AQ180">
        <v>10</v>
      </c>
      <c r="AR180">
        <v>6</v>
      </c>
      <c r="AS180">
        <v>5</v>
      </c>
      <c r="AT180">
        <v>5</v>
      </c>
      <c r="AU180">
        <v>9</v>
      </c>
      <c r="AV180">
        <v>6</v>
      </c>
      <c r="AW180">
        <v>9</v>
      </c>
      <c r="AX180">
        <v>2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1.5</v>
      </c>
      <c r="BF180">
        <v>0.5</v>
      </c>
      <c r="BG180">
        <v>0.75</v>
      </c>
      <c r="BH180">
        <v>1</v>
      </c>
      <c r="BI180">
        <f>AVERAGE(BE180:BH180)</f>
        <v>0.9375</v>
      </c>
      <c r="BJ180">
        <v>55</v>
      </c>
      <c r="BK180">
        <v>0</v>
      </c>
      <c r="BL180">
        <v>24</v>
      </c>
      <c r="BM180">
        <f>(BJ180+(-BK180))</f>
        <v>55</v>
      </c>
      <c r="BN180" s="6">
        <f>(BM180-BL180)/BM180</f>
        <v>0.5636363636363636</v>
      </c>
      <c r="BO180">
        <v>40</v>
      </c>
      <c r="BP180">
        <v>-7</v>
      </c>
      <c r="BQ180">
        <v>20</v>
      </c>
      <c r="BR180">
        <f>(BO180+(-BP180))</f>
        <v>47</v>
      </c>
      <c r="BS180" s="6">
        <f>(BR180-BQ180)/BR180</f>
        <v>0.57446808510638303</v>
      </c>
      <c r="BT180">
        <v>46</v>
      </c>
      <c r="BU180">
        <v>-8</v>
      </c>
      <c r="BV180">
        <v>21</v>
      </c>
      <c r="BW180">
        <f>(BT180+(-BU180))</f>
        <v>54</v>
      </c>
      <c r="BX180" s="6">
        <f>(BW180-BV180)/BW180</f>
        <v>0.61111111111111116</v>
      </c>
      <c r="BY180" t="s">
        <v>144</v>
      </c>
      <c r="BZ180" t="s">
        <v>144</v>
      </c>
      <c r="CA180" t="s">
        <v>144</v>
      </c>
      <c r="CB180" t="e">
        <f>(BY180+(-BZ180))</f>
        <v>#VALUE!</v>
      </c>
      <c r="CC180" s="6" t="e">
        <f>(CB180-CA180)/CB180</f>
        <v>#VALUE!</v>
      </c>
      <c r="CD180" s="7">
        <f t="shared" si="85"/>
        <v>52</v>
      </c>
      <c r="CE180" s="8">
        <f t="shared" si="85"/>
        <v>0.5830718532846193</v>
      </c>
      <c r="CF180">
        <v>37.5</v>
      </c>
      <c r="CG180">
        <v>62.5</v>
      </c>
      <c r="CH180">
        <v>3.5</v>
      </c>
      <c r="CI180">
        <v>0</v>
      </c>
      <c r="CJ180">
        <v>0</v>
      </c>
      <c r="CK180">
        <v>37.5</v>
      </c>
      <c r="CL180">
        <v>0.5</v>
      </c>
      <c r="CM180">
        <v>0.5</v>
      </c>
      <c r="CN180">
        <v>17.5</v>
      </c>
      <c r="CO180">
        <v>37.5</v>
      </c>
      <c r="CP180">
        <v>0</v>
      </c>
      <c r="CQ180" s="66">
        <f t="shared" si="84"/>
        <v>0.55000000000000004</v>
      </c>
      <c r="CR180" s="66">
        <f t="shared" si="65"/>
        <v>0.375</v>
      </c>
      <c r="CS180" s="66">
        <f t="shared" si="66"/>
        <v>0.375</v>
      </c>
      <c r="CT180" s="66">
        <f t="shared" si="78"/>
        <v>1</v>
      </c>
      <c r="CU180" s="66">
        <f t="shared" si="67"/>
        <v>2</v>
      </c>
      <c r="CV180" s="66">
        <f t="shared" si="68"/>
        <v>14</v>
      </c>
      <c r="CW180" s="66">
        <f t="shared" si="69"/>
        <v>16</v>
      </c>
    </row>
    <row r="181" spans="1:101" x14ac:dyDescent="0.3">
      <c r="A181" s="1" t="s">
        <v>35</v>
      </c>
      <c r="B181" s="1" t="s">
        <v>142</v>
      </c>
      <c r="C181" t="s">
        <v>144</v>
      </c>
      <c r="D181" t="s">
        <v>144</v>
      </c>
      <c r="E181" s="9">
        <v>42918</v>
      </c>
      <c r="F181" s="1" t="s">
        <v>175</v>
      </c>
      <c r="G181">
        <v>130</v>
      </c>
      <c r="H181">
        <v>1</v>
      </c>
      <c r="I181">
        <v>1</v>
      </c>
      <c r="J181">
        <v>1</v>
      </c>
      <c r="K181">
        <v>0</v>
      </c>
      <c r="L181">
        <v>0</v>
      </c>
      <c r="M181" s="4">
        <f t="shared" si="82"/>
        <v>98.96</v>
      </c>
      <c r="N181" s="4">
        <f t="shared" si="82"/>
        <v>98.96</v>
      </c>
      <c r="O181" s="4">
        <f t="shared" si="82"/>
        <v>100</v>
      </c>
      <c r="P181" s="4">
        <f t="shared" si="82"/>
        <v>100</v>
      </c>
      <c r="Q181" s="4">
        <f t="shared" si="70"/>
        <v>99.47999999999999</v>
      </c>
      <c r="R181">
        <v>7</v>
      </c>
      <c r="S181">
        <v>9</v>
      </c>
      <c r="T181">
        <v>3</v>
      </c>
      <c r="U181">
        <v>1</v>
      </c>
      <c r="V181" t="s">
        <v>144</v>
      </c>
      <c r="W181" t="s">
        <v>144</v>
      </c>
      <c r="X181">
        <v>2</v>
      </c>
      <c r="Y181">
        <v>1</v>
      </c>
      <c r="Z181">
        <v>3</v>
      </c>
      <c r="AA181">
        <v>7</v>
      </c>
      <c r="AB181">
        <v>1</v>
      </c>
      <c r="AC181">
        <v>2</v>
      </c>
      <c r="AD181">
        <v>2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4</v>
      </c>
      <c r="AL181">
        <v>3</v>
      </c>
      <c r="AM181">
        <v>2</v>
      </c>
      <c r="AN181">
        <v>0</v>
      </c>
      <c r="AO181">
        <v>0</v>
      </c>
      <c r="AP181">
        <v>0</v>
      </c>
      <c r="AQ181">
        <v>6</v>
      </c>
      <c r="AR181">
        <v>5</v>
      </c>
      <c r="AS181">
        <v>3</v>
      </c>
      <c r="AT181">
        <v>8</v>
      </c>
      <c r="AU181">
        <v>2</v>
      </c>
      <c r="AV181">
        <v>6</v>
      </c>
      <c r="AW181">
        <v>10</v>
      </c>
      <c r="AX181">
        <v>2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2.75</v>
      </c>
      <c r="BG181">
        <v>1.5</v>
      </c>
      <c r="BH181">
        <v>1</v>
      </c>
      <c r="BI181">
        <f t="shared" si="62"/>
        <v>1.5625</v>
      </c>
      <c r="BJ181">
        <v>54</v>
      </c>
      <c r="BK181">
        <v>-10</v>
      </c>
      <c r="BL181">
        <v>32</v>
      </c>
      <c r="BM181">
        <f t="shared" si="71"/>
        <v>64</v>
      </c>
      <c r="BN181" s="6">
        <f t="shared" si="72"/>
        <v>0.5</v>
      </c>
      <c r="BO181">
        <v>57</v>
      </c>
      <c r="BP181">
        <v>-3</v>
      </c>
      <c r="BQ181">
        <v>27</v>
      </c>
      <c r="BR181">
        <f t="shared" si="73"/>
        <v>60</v>
      </c>
      <c r="BS181" s="6">
        <f t="shared" si="74"/>
        <v>0.55000000000000004</v>
      </c>
      <c r="BT181">
        <v>50</v>
      </c>
      <c r="BU181">
        <v>-7</v>
      </c>
      <c r="BV181">
        <v>25</v>
      </c>
      <c r="BW181">
        <f t="shared" si="75"/>
        <v>57</v>
      </c>
      <c r="BX181" s="6">
        <f t="shared" si="76"/>
        <v>0.56140350877192979</v>
      </c>
      <c r="BY181" t="s">
        <v>144</v>
      </c>
      <c r="BZ181" t="s">
        <v>144</v>
      </c>
      <c r="CA181" t="s">
        <v>144</v>
      </c>
      <c r="CB181" t="e">
        <f t="shared" si="63"/>
        <v>#VALUE!</v>
      </c>
      <c r="CC181" s="6" t="e">
        <f t="shared" si="64"/>
        <v>#VALUE!</v>
      </c>
      <c r="CD181" s="7">
        <f t="shared" si="85"/>
        <v>60.333333333333336</v>
      </c>
      <c r="CE181" s="8">
        <f t="shared" si="85"/>
        <v>0.53713450292397658</v>
      </c>
      <c r="CF181">
        <v>37.5</v>
      </c>
      <c r="CG181">
        <v>85</v>
      </c>
      <c r="CH181">
        <v>1.5</v>
      </c>
      <c r="CI181">
        <v>0</v>
      </c>
      <c r="CJ181">
        <v>0</v>
      </c>
      <c r="CK181">
        <v>0</v>
      </c>
      <c r="CL181">
        <v>0.5</v>
      </c>
      <c r="CM181">
        <v>0</v>
      </c>
      <c r="CN181">
        <v>1.5</v>
      </c>
      <c r="CO181">
        <v>37.5</v>
      </c>
      <c r="CP181">
        <v>0</v>
      </c>
      <c r="CQ181" s="66">
        <f t="shared" si="84"/>
        <v>0.39</v>
      </c>
      <c r="CR181" s="66">
        <f t="shared" si="65"/>
        <v>0</v>
      </c>
      <c r="CS181" s="66">
        <f t="shared" si="66"/>
        <v>0.30612244897959184</v>
      </c>
      <c r="CT181" s="66">
        <f t="shared" si="78"/>
        <v>1</v>
      </c>
      <c r="CU181" s="66">
        <f t="shared" si="67"/>
        <v>5</v>
      </c>
      <c r="CV181" s="66">
        <f t="shared" si="68"/>
        <v>10</v>
      </c>
      <c r="CW181" s="66">
        <f t="shared" si="69"/>
        <v>11</v>
      </c>
    </row>
    <row r="182" spans="1:101" x14ac:dyDescent="0.3">
      <c r="A182" s="1" t="s">
        <v>35</v>
      </c>
      <c r="B182" s="1" t="s">
        <v>143</v>
      </c>
      <c r="C182" t="s">
        <v>144</v>
      </c>
      <c r="D182" t="s">
        <v>144</v>
      </c>
      <c r="E182" s="9">
        <v>42918</v>
      </c>
      <c r="F182" s="1" t="s">
        <v>175</v>
      </c>
      <c r="G182">
        <v>110</v>
      </c>
      <c r="H182">
        <v>2</v>
      </c>
      <c r="I182">
        <v>1</v>
      </c>
      <c r="J182">
        <v>0</v>
      </c>
      <c r="K182">
        <v>21</v>
      </c>
      <c r="L182">
        <v>0</v>
      </c>
      <c r="M182" s="4">
        <f t="shared" si="82"/>
        <v>98.96</v>
      </c>
      <c r="N182" s="4">
        <f t="shared" si="82"/>
        <v>100</v>
      </c>
      <c r="O182" s="4">
        <f t="shared" si="82"/>
        <v>78.16</v>
      </c>
      <c r="P182" s="4">
        <f t="shared" si="82"/>
        <v>100</v>
      </c>
      <c r="Q182" s="4">
        <f t="shared" si="70"/>
        <v>94.28</v>
      </c>
      <c r="R182">
        <v>5</v>
      </c>
      <c r="S182">
        <v>9</v>
      </c>
      <c r="T182">
        <v>3</v>
      </c>
      <c r="U182">
        <v>1</v>
      </c>
      <c r="V182" t="s">
        <v>144</v>
      </c>
      <c r="W182" t="s">
        <v>144</v>
      </c>
      <c r="X182">
        <v>3</v>
      </c>
      <c r="Y182">
        <v>1</v>
      </c>
      <c r="Z182">
        <v>4</v>
      </c>
      <c r="AA182">
        <v>7</v>
      </c>
      <c r="AB182">
        <v>1</v>
      </c>
      <c r="AC182">
        <v>2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2</v>
      </c>
      <c r="AK182">
        <v>4</v>
      </c>
      <c r="AL182">
        <v>2</v>
      </c>
      <c r="AM182">
        <v>0</v>
      </c>
      <c r="AN182">
        <v>0</v>
      </c>
      <c r="AO182">
        <v>0</v>
      </c>
      <c r="AP182">
        <v>0</v>
      </c>
      <c r="AQ182">
        <v>17</v>
      </c>
      <c r="AR182">
        <v>9</v>
      </c>
      <c r="AS182">
        <v>4</v>
      </c>
      <c r="AT182">
        <v>2</v>
      </c>
      <c r="AU182">
        <v>3</v>
      </c>
      <c r="AV182">
        <v>4</v>
      </c>
      <c r="AW182">
        <v>12</v>
      </c>
      <c r="AX182">
        <v>2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0.75</v>
      </c>
      <c r="BG182">
        <v>2</v>
      </c>
      <c r="BH182">
        <v>0.75</v>
      </c>
      <c r="BI182">
        <f t="shared" si="62"/>
        <v>1.125</v>
      </c>
      <c r="BJ182">
        <v>70</v>
      </c>
      <c r="BK182">
        <v>2</v>
      </c>
      <c r="BL182">
        <v>39</v>
      </c>
      <c r="BM182">
        <f t="shared" si="71"/>
        <v>68</v>
      </c>
      <c r="BN182" s="6">
        <f t="shared" si="72"/>
        <v>0.4264705882352941</v>
      </c>
      <c r="BO182">
        <v>46</v>
      </c>
      <c r="BP182">
        <v>-9</v>
      </c>
      <c r="BQ182">
        <v>20</v>
      </c>
      <c r="BR182">
        <f t="shared" si="73"/>
        <v>55</v>
      </c>
      <c r="BS182" s="6">
        <f t="shared" si="74"/>
        <v>0.63636363636363635</v>
      </c>
      <c r="BT182">
        <v>55</v>
      </c>
      <c r="BU182">
        <v>-2</v>
      </c>
      <c r="BV182">
        <v>27</v>
      </c>
      <c r="BW182">
        <f t="shared" si="75"/>
        <v>57</v>
      </c>
      <c r="BX182" s="6">
        <f t="shared" si="76"/>
        <v>0.52631578947368418</v>
      </c>
      <c r="BY182" t="s">
        <v>144</v>
      </c>
      <c r="BZ182" t="s">
        <v>144</v>
      </c>
      <c r="CA182" t="s">
        <v>144</v>
      </c>
      <c r="CB182" t="e">
        <f t="shared" si="63"/>
        <v>#VALUE!</v>
      </c>
      <c r="CC182" s="6" t="e">
        <f t="shared" si="64"/>
        <v>#VALUE!</v>
      </c>
      <c r="CD182" s="7">
        <f t="shared" si="85"/>
        <v>60</v>
      </c>
      <c r="CE182" s="8">
        <f t="shared" si="85"/>
        <v>0.52971667135753819</v>
      </c>
      <c r="CF182">
        <v>7.5</v>
      </c>
      <c r="CG182">
        <v>85</v>
      </c>
      <c r="CH182">
        <v>1.5</v>
      </c>
      <c r="CI182">
        <v>0</v>
      </c>
      <c r="CJ182">
        <v>0</v>
      </c>
      <c r="CK182">
        <v>0</v>
      </c>
      <c r="CL182">
        <v>1.5</v>
      </c>
      <c r="CM182">
        <v>0</v>
      </c>
      <c r="CN182">
        <v>3.5</v>
      </c>
      <c r="CO182">
        <v>37.5</v>
      </c>
      <c r="CP182">
        <v>0</v>
      </c>
      <c r="CQ182" s="66">
        <f t="shared" si="84"/>
        <v>0.41</v>
      </c>
      <c r="CR182" s="66">
        <f t="shared" si="65"/>
        <v>0</v>
      </c>
      <c r="CS182" s="66">
        <f t="shared" si="66"/>
        <v>8.1081081081081086E-2</v>
      </c>
      <c r="CT182" s="66">
        <f t="shared" si="78"/>
        <v>1</v>
      </c>
      <c r="CU182" s="66">
        <f t="shared" si="67"/>
        <v>2</v>
      </c>
      <c r="CV182" s="66">
        <f t="shared" si="68"/>
        <v>5</v>
      </c>
      <c r="CW182" s="66">
        <f t="shared" si="69"/>
        <v>26</v>
      </c>
    </row>
    <row r="183" spans="1:101" x14ac:dyDescent="0.3">
      <c r="A183" s="1" t="s">
        <v>36</v>
      </c>
      <c r="B183" s="1" t="s">
        <v>139</v>
      </c>
      <c r="C183" s="52">
        <v>34.229267419999999</v>
      </c>
      <c r="D183" s="52">
        <v>-81.939421030000005</v>
      </c>
      <c r="E183" s="9">
        <v>42922</v>
      </c>
      <c r="F183" s="1" t="s">
        <v>177</v>
      </c>
      <c r="G183">
        <v>90</v>
      </c>
      <c r="H183">
        <v>0</v>
      </c>
      <c r="I183">
        <v>4</v>
      </c>
      <c r="J183">
        <v>9</v>
      </c>
      <c r="K183">
        <v>23</v>
      </c>
      <c r="L183">
        <v>22</v>
      </c>
      <c r="M183" s="4">
        <f t="shared" si="82"/>
        <v>95.84</v>
      </c>
      <c r="N183" s="4">
        <f t="shared" si="82"/>
        <v>90.64</v>
      </c>
      <c r="O183" s="4">
        <f t="shared" si="82"/>
        <v>76.08</v>
      </c>
      <c r="P183" s="4">
        <f t="shared" si="82"/>
        <v>77.12</v>
      </c>
      <c r="Q183" s="4">
        <f t="shared" si="70"/>
        <v>84.92</v>
      </c>
      <c r="R183">
        <v>1</v>
      </c>
      <c r="S183">
        <v>8</v>
      </c>
      <c r="T183">
        <v>1</v>
      </c>
      <c r="U183">
        <v>1</v>
      </c>
      <c r="V183">
        <v>5</v>
      </c>
      <c r="W183">
        <v>6</v>
      </c>
      <c r="X183">
        <v>2</v>
      </c>
      <c r="Y183">
        <v>3</v>
      </c>
      <c r="Z183">
        <v>6</v>
      </c>
      <c r="AA183">
        <v>8</v>
      </c>
      <c r="AB183">
        <v>1</v>
      </c>
      <c r="AC183">
        <v>30</v>
      </c>
      <c r="AD183">
        <v>3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4</v>
      </c>
      <c r="AL183">
        <v>4</v>
      </c>
      <c r="AM183">
        <v>0</v>
      </c>
      <c r="AN183">
        <v>0</v>
      </c>
      <c r="AO183">
        <v>0</v>
      </c>
      <c r="AP183">
        <v>0</v>
      </c>
      <c r="AQ183">
        <v>15</v>
      </c>
      <c r="AR183">
        <v>7</v>
      </c>
      <c r="AS183">
        <v>3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0.75</v>
      </c>
      <c r="BF183">
        <v>0.5</v>
      </c>
      <c r="BG183">
        <v>0.75</v>
      </c>
      <c r="BH183">
        <v>0.5</v>
      </c>
      <c r="BI183">
        <f t="shared" si="62"/>
        <v>0.625</v>
      </c>
      <c r="BJ183">
        <v>44</v>
      </c>
      <c r="BK183">
        <v>-5</v>
      </c>
      <c r="BL183">
        <v>9</v>
      </c>
      <c r="BM183">
        <f t="shared" si="71"/>
        <v>49</v>
      </c>
      <c r="BN183" s="6">
        <f t="shared" si="72"/>
        <v>0.81632653061224492</v>
      </c>
      <c r="BO183">
        <v>53</v>
      </c>
      <c r="BP183">
        <v>-3</v>
      </c>
      <c r="BQ183">
        <v>20</v>
      </c>
      <c r="BR183">
        <f t="shared" si="73"/>
        <v>56</v>
      </c>
      <c r="BS183" s="6">
        <f t="shared" si="74"/>
        <v>0.6428571428571429</v>
      </c>
      <c r="BT183">
        <v>45</v>
      </c>
      <c r="BU183">
        <v>-4</v>
      </c>
      <c r="BV183">
        <v>18</v>
      </c>
      <c r="BW183">
        <f t="shared" si="75"/>
        <v>49</v>
      </c>
      <c r="BX183" s="6">
        <f t="shared" si="76"/>
        <v>0.63265306122448983</v>
      </c>
      <c r="BY183" t="s">
        <v>144</v>
      </c>
      <c r="BZ183" t="s">
        <v>144</v>
      </c>
      <c r="CA183" t="s">
        <v>144</v>
      </c>
      <c r="CB183" t="e">
        <f t="shared" si="63"/>
        <v>#VALUE!</v>
      </c>
      <c r="CC183" s="6" t="e">
        <f t="shared" si="64"/>
        <v>#VALUE!</v>
      </c>
      <c r="CD183" s="7">
        <f t="shared" si="85"/>
        <v>51.333333333333336</v>
      </c>
      <c r="CE183" s="8">
        <f t="shared" si="85"/>
        <v>0.69727891156462585</v>
      </c>
      <c r="CF183">
        <v>0</v>
      </c>
      <c r="CG183">
        <v>62.5</v>
      </c>
      <c r="CH183">
        <v>0</v>
      </c>
      <c r="CI183">
        <v>0</v>
      </c>
      <c r="CJ183">
        <v>7.5</v>
      </c>
      <c r="CK183">
        <v>17.5</v>
      </c>
      <c r="CL183">
        <v>0.5</v>
      </c>
      <c r="CM183">
        <v>1.5</v>
      </c>
      <c r="CN183">
        <v>17.5</v>
      </c>
      <c r="CO183">
        <v>62.5</v>
      </c>
      <c r="CP183">
        <v>0</v>
      </c>
      <c r="CQ183" s="66">
        <f t="shared" si="84"/>
        <v>0.8</v>
      </c>
      <c r="CR183" s="66">
        <f t="shared" si="65"/>
        <v>0.25</v>
      </c>
      <c r="CS183" s="66">
        <f t="shared" si="66"/>
        <v>0</v>
      </c>
      <c r="CT183" s="66">
        <v>0</v>
      </c>
      <c r="CU183" s="66">
        <f t="shared" si="67"/>
        <v>4</v>
      </c>
      <c r="CV183" s="66">
        <f t="shared" si="68"/>
        <v>0</v>
      </c>
      <c r="CW183" s="66">
        <f t="shared" si="69"/>
        <v>22</v>
      </c>
    </row>
    <row r="184" spans="1:101" x14ac:dyDescent="0.3">
      <c r="A184" s="1" t="s">
        <v>36</v>
      </c>
      <c r="B184" s="1" t="s">
        <v>140</v>
      </c>
      <c r="C184" t="s">
        <v>144</v>
      </c>
      <c r="D184" t="s">
        <v>144</v>
      </c>
      <c r="E184" s="9">
        <v>42922</v>
      </c>
      <c r="F184" s="1" t="s">
        <v>177</v>
      </c>
      <c r="G184">
        <v>110</v>
      </c>
      <c r="H184">
        <v>2</v>
      </c>
      <c r="I184">
        <v>8</v>
      </c>
      <c r="J184">
        <v>8</v>
      </c>
      <c r="K184">
        <v>3</v>
      </c>
      <c r="L184">
        <v>16</v>
      </c>
      <c r="M184" s="4">
        <f t="shared" si="82"/>
        <v>91.68</v>
      </c>
      <c r="N184" s="4">
        <f t="shared" si="82"/>
        <v>91.68</v>
      </c>
      <c r="O184" s="4">
        <f t="shared" si="82"/>
        <v>96.88</v>
      </c>
      <c r="P184" s="4">
        <f t="shared" si="82"/>
        <v>83.36</v>
      </c>
      <c r="Q184" s="4">
        <f t="shared" si="70"/>
        <v>90.9</v>
      </c>
      <c r="R184">
        <v>1</v>
      </c>
      <c r="S184">
        <v>9</v>
      </c>
      <c r="T184">
        <v>4</v>
      </c>
      <c r="U184">
        <v>1</v>
      </c>
      <c r="V184">
        <v>7</v>
      </c>
      <c r="W184" t="s">
        <v>144</v>
      </c>
      <c r="X184">
        <v>3</v>
      </c>
      <c r="Y184">
        <v>2</v>
      </c>
      <c r="Z184">
        <v>5</v>
      </c>
      <c r="AA184">
        <v>9</v>
      </c>
      <c r="AB184">
        <v>2</v>
      </c>
      <c r="AC184">
        <v>13</v>
      </c>
      <c r="AD184">
        <v>2</v>
      </c>
      <c r="AE184">
        <v>0</v>
      </c>
      <c r="AF184">
        <v>0</v>
      </c>
      <c r="AG184">
        <v>0</v>
      </c>
      <c r="AH184">
        <v>0</v>
      </c>
      <c r="AI184">
        <v>2</v>
      </c>
      <c r="AJ184">
        <v>3</v>
      </c>
      <c r="AK184">
        <v>5</v>
      </c>
      <c r="AL184">
        <v>2</v>
      </c>
      <c r="AM184">
        <v>1</v>
      </c>
      <c r="AN184">
        <v>0</v>
      </c>
      <c r="AO184">
        <v>0</v>
      </c>
      <c r="AP184">
        <v>0</v>
      </c>
      <c r="AQ184">
        <v>9</v>
      </c>
      <c r="AR184">
        <v>3</v>
      </c>
      <c r="AS184">
        <v>6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1</v>
      </c>
      <c r="BG184">
        <v>0.75</v>
      </c>
      <c r="BH184">
        <v>0.25</v>
      </c>
      <c r="BI184">
        <f t="shared" si="62"/>
        <v>0.75</v>
      </c>
      <c r="BJ184">
        <v>38</v>
      </c>
      <c r="BK184">
        <v>-10</v>
      </c>
      <c r="BL184">
        <v>10</v>
      </c>
      <c r="BM184">
        <f t="shared" si="71"/>
        <v>48</v>
      </c>
      <c r="BN184" s="6">
        <f t="shared" si="72"/>
        <v>0.79166666666666663</v>
      </c>
      <c r="BO184">
        <v>43</v>
      </c>
      <c r="BP184">
        <v>-1</v>
      </c>
      <c r="BQ184">
        <v>26</v>
      </c>
      <c r="BR184">
        <f t="shared" si="73"/>
        <v>44</v>
      </c>
      <c r="BS184" s="6">
        <f t="shared" si="74"/>
        <v>0.40909090909090912</v>
      </c>
      <c r="BT184">
        <v>57</v>
      </c>
      <c r="BU184">
        <v>2</v>
      </c>
      <c r="BV184">
        <v>30</v>
      </c>
      <c r="BW184">
        <f t="shared" si="75"/>
        <v>55</v>
      </c>
      <c r="BX184" s="6">
        <f t="shared" si="76"/>
        <v>0.45454545454545453</v>
      </c>
      <c r="BY184" t="s">
        <v>144</v>
      </c>
      <c r="BZ184" t="s">
        <v>144</v>
      </c>
      <c r="CA184" t="s">
        <v>144</v>
      </c>
      <c r="CB184" t="e">
        <f t="shared" si="63"/>
        <v>#VALUE!</v>
      </c>
      <c r="CC184" s="6" t="e">
        <f t="shared" si="64"/>
        <v>#VALUE!</v>
      </c>
      <c r="CD184" s="7">
        <f t="shared" si="85"/>
        <v>49</v>
      </c>
      <c r="CE184" s="8">
        <f t="shared" si="85"/>
        <v>0.5517676767676768</v>
      </c>
      <c r="CF184">
        <v>0</v>
      </c>
      <c r="CG184">
        <v>85</v>
      </c>
      <c r="CH184">
        <v>3.5</v>
      </c>
      <c r="CI184">
        <v>0</v>
      </c>
      <c r="CJ184">
        <v>37.5</v>
      </c>
      <c r="CK184">
        <v>0</v>
      </c>
      <c r="CL184">
        <v>1.5</v>
      </c>
      <c r="CM184">
        <v>0.5</v>
      </c>
      <c r="CN184">
        <v>7.5</v>
      </c>
      <c r="CO184">
        <v>85</v>
      </c>
      <c r="CP184">
        <v>0.5</v>
      </c>
      <c r="CQ184" s="66">
        <f t="shared" si="84"/>
        <v>0.92500000000000004</v>
      </c>
      <c r="CR184" s="66">
        <f t="shared" si="65"/>
        <v>0.375</v>
      </c>
      <c r="CS184" s="66">
        <f t="shared" si="66"/>
        <v>0</v>
      </c>
      <c r="CT184" s="66">
        <f t="shared" si="78"/>
        <v>1</v>
      </c>
      <c r="CU184" s="66">
        <f t="shared" si="67"/>
        <v>3</v>
      </c>
      <c r="CV184" s="66">
        <f t="shared" si="68"/>
        <v>0</v>
      </c>
      <c r="CW184" s="66">
        <f t="shared" si="69"/>
        <v>12</v>
      </c>
    </row>
    <row r="185" spans="1:101" x14ac:dyDescent="0.3">
      <c r="A185" s="1" t="s">
        <v>36</v>
      </c>
      <c r="B185" s="1" t="s">
        <v>141</v>
      </c>
      <c r="C185" t="s">
        <v>144</v>
      </c>
      <c r="D185" t="s">
        <v>144</v>
      </c>
      <c r="E185" s="9">
        <v>42922</v>
      </c>
      <c r="F185" s="1" t="s">
        <v>177</v>
      </c>
      <c r="G185">
        <v>110</v>
      </c>
      <c r="H185">
        <v>1</v>
      </c>
      <c r="I185">
        <v>4</v>
      </c>
      <c r="J185">
        <v>7</v>
      </c>
      <c r="K185">
        <v>16</v>
      </c>
      <c r="L185">
        <v>9</v>
      </c>
      <c r="M185" s="4">
        <f t="shared" si="82"/>
        <v>95.84</v>
      </c>
      <c r="N185" s="4">
        <f t="shared" si="82"/>
        <v>92.72</v>
      </c>
      <c r="O185" s="4">
        <f t="shared" si="82"/>
        <v>83.36</v>
      </c>
      <c r="P185" s="4">
        <f t="shared" si="82"/>
        <v>90.64</v>
      </c>
      <c r="Q185" s="4">
        <f t="shared" si="70"/>
        <v>90.64</v>
      </c>
      <c r="R185">
        <v>1</v>
      </c>
      <c r="S185">
        <v>9</v>
      </c>
      <c r="T185">
        <v>6</v>
      </c>
      <c r="U185">
        <v>1</v>
      </c>
      <c r="V185">
        <v>6</v>
      </c>
      <c r="W185" t="s">
        <v>144</v>
      </c>
      <c r="X185">
        <v>2</v>
      </c>
      <c r="Y185">
        <v>4</v>
      </c>
      <c r="Z185">
        <v>5</v>
      </c>
      <c r="AA185">
        <v>6</v>
      </c>
      <c r="AB185">
        <v>2</v>
      </c>
      <c r="AC185">
        <v>21</v>
      </c>
      <c r="AD185">
        <v>3</v>
      </c>
      <c r="AE185">
        <v>0</v>
      </c>
      <c r="AF185">
        <v>0</v>
      </c>
      <c r="AG185">
        <v>0</v>
      </c>
      <c r="AH185">
        <v>1</v>
      </c>
      <c r="AI185">
        <v>3</v>
      </c>
      <c r="AJ185">
        <v>1</v>
      </c>
      <c r="AK185">
        <v>6</v>
      </c>
      <c r="AL185">
        <v>2</v>
      </c>
      <c r="AM185">
        <v>0</v>
      </c>
      <c r="AN185">
        <v>0</v>
      </c>
      <c r="AO185">
        <v>0</v>
      </c>
      <c r="AP185">
        <v>0</v>
      </c>
      <c r="AQ185">
        <v>3</v>
      </c>
      <c r="AR185">
        <v>6</v>
      </c>
      <c r="AS185">
        <v>8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0.5</v>
      </c>
      <c r="BF185">
        <v>0.5</v>
      </c>
      <c r="BG185">
        <v>1</v>
      </c>
      <c r="BH185">
        <v>0.75</v>
      </c>
      <c r="BI185">
        <f t="shared" si="62"/>
        <v>0.6875</v>
      </c>
      <c r="BJ185">
        <v>49</v>
      </c>
      <c r="BK185">
        <v>-6</v>
      </c>
      <c r="BL185">
        <v>18</v>
      </c>
      <c r="BM185">
        <f t="shared" si="71"/>
        <v>55</v>
      </c>
      <c r="BN185" s="6">
        <f t="shared" si="72"/>
        <v>0.67272727272727273</v>
      </c>
      <c r="BO185">
        <v>40</v>
      </c>
      <c r="BP185">
        <v>-6</v>
      </c>
      <c r="BQ185">
        <v>18</v>
      </c>
      <c r="BR185">
        <f t="shared" si="73"/>
        <v>46</v>
      </c>
      <c r="BS185" s="6">
        <f t="shared" si="74"/>
        <v>0.60869565217391308</v>
      </c>
      <c r="BT185">
        <v>40</v>
      </c>
      <c r="BU185">
        <v>-13</v>
      </c>
      <c r="BV185">
        <v>15</v>
      </c>
      <c r="BW185">
        <f t="shared" si="75"/>
        <v>53</v>
      </c>
      <c r="BX185" s="6">
        <f t="shared" si="76"/>
        <v>0.71698113207547165</v>
      </c>
      <c r="BY185" t="s">
        <v>144</v>
      </c>
      <c r="BZ185" t="s">
        <v>144</v>
      </c>
      <c r="CA185" t="s">
        <v>144</v>
      </c>
      <c r="CB185" t="e">
        <f t="shared" si="63"/>
        <v>#VALUE!</v>
      </c>
      <c r="CC185" s="6" t="e">
        <f t="shared" si="64"/>
        <v>#VALUE!</v>
      </c>
      <c r="CD185" s="7">
        <f t="shared" ref="CD185:CE187" si="86">AVERAGE(BM185,BR185,BW185)</f>
        <v>51.333333333333336</v>
      </c>
      <c r="CE185" s="8">
        <f t="shared" si="86"/>
        <v>0.66613468565888578</v>
      </c>
      <c r="CF185">
        <v>0</v>
      </c>
      <c r="CG185">
        <v>85</v>
      </c>
      <c r="CH185">
        <v>17.5</v>
      </c>
      <c r="CI185">
        <v>0</v>
      </c>
      <c r="CJ185">
        <v>17.5</v>
      </c>
      <c r="CK185">
        <v>0</v>
      </c>
      <c r="CL185">
        <v>0.5</v>
      </c>
      <c r="CM185">
        <v>3.5</v>
      </c>
      <c r="CN185">
        <v>7.5</v>
      </c>
      <c r="CO185">
        <v>17.5</v>
      </c>
      <c r="CP185">
        <v>0.5</v>
      </c>
      <c r="CQ185" s="66">
        <f t="shared" si="84"/>
        <v>0.25</v>
      </c>
      <c r="CR185" s="66">
        <f t="shared" si="65"/>
        <v>0.17499999999999999</v>
      </c>
      <c r="CS185" s="66">
        <f t="shared" si="66"/>
        <v>0</v>
      </c>
      <c r="CT185" s="66">
        <f t="shared" si="78"/>
        <v>1</v>
      </c>
      <c r="CU185" s="66">
        <f t="shared" si="67"/>
        <v>2</v>
      </c>
      <c r="CV185" s="66">
        <f t="shared" si="68"/>
        <v>0</v>
      </c>
      <c r="CW185" s="66">
        <f t="shared" si="69"/>
        <v>9</v>
      </c>
    </row>
    <row r="186" spans="1:101" x14ac:dyDescent="0.3">
      <c r="A186" s="1" t="s">
        <v>36</v>
      </c>
      <c r="B186" s="1" t="s">
        <v>142</v>
      </c>
      <c r="C186" t="s">
        <v>144</v>
      </c>
      <c r="D186" t="s">
        <v>144</v>
      </c>
      <c r="E186" s="9">
        <v>42922</v>
      </c>
      <c r="F186" s="1" t="s">
        <v>177</v>
      </c>
      <c r="G186">
        <v>80</v>
      </c>
      <c r="H186">
        <v>1</v>
      </c>
      <c r="I186">
        <v>0</v>
      </c>
      <c r="J186">
        <v>2</v>
      </c>
      <c r="K186">
        <v>0</v>
      </c>
      <c r="L186">
        <v>7</v>
      </c>
      <c r="M186" s="4">
        <f t="shared" si="82"/>
        <v>100</v>
      </c>
      <c r="N186" s="4">
        <f t="shared" si="82"/>
        <v>97.92</v>
      </c>
      <c r="O186" s="4">
        <f t="shared" si="82"/>
        <v>100</v>
      </c>
      <c r="P186" s="4">
        <f t="shared" si="82"/>
        <v>92.72</v>
      </c>
      <c r="Q186" s="4">
        <f t="shared" si="70"/>
        <v>97.66</v>
      </c>
      <c r="R186">
        <v>7</v>
      </c>
      <c r="S186">
        <v>7</v>
      </c>
      <c r="T186">
        <v>4</v>
      </c>
      <c r="U186">
        <v>1</v>
      </c>
      <c r="V186">
        <v>7</v>
      </c>
      <c r="W186" t="s">
        <v>144</v>
      </c>
      <c r="X186">
        <v>3</v>
      </c>
      <c r="Y186">
        <v>1</v>
      </c>
      <c r="Z186">
        <v>5</v>
      </c>
      <c r="AA186">
        <v>7</v>
      </c>
      <c r="AB186">
        <v>2</v>
      </c>
      <c r="AC186">
        <v>4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5</v>
      </c>
      <c r="AK186">
        <v>1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10</v>
      </c>
      <c r="AR186">
        <v>20</v>
      </c>
      <c r="AS186">
        <v>11</v>
      </c>
      <c r="AT186">
        <v>0</v>
      </c>
      <c r="AU186">
        <v>0</v>
      </c>
      <c r="AV186">
        <v>1</v>
      </c>
      <c r="AW186">
        <v>2</v>
      </c>
      <c r="AX186">
        <v>2</v>
      </c>
      <c r="AY186">
        <v>1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0.25</v>
      </c>
      <c r="BF186">
        <v>0.25</v>
      </c>
      <c r="BG186">
        <v>1</v>
      </c>
      <c r="BH186">
        <v>0.75</v>
      </c>
      <c r="BI186">
        <f t="shared" si="62"/>
        <v>0.5625</v>
      </c>
      <c r="BJ186">
        <v>50</v>
      </c>
      <c r="BK186">
        <v>-6</v>
      </c>
      <c r="BL186">
        <v>19</v>
      </c>
      <c r="BM186">
        <f t="shared" si="71"/>
        <v>56</v>
      </c>
      <c r="BN186" s="6">
        <f t="shared" si="72"/>
        <v>0.6607142857142857</v>
      </c>
      <c r="BO186">
        <v>60</v>
      </c>
      <c r="BP186">
        <v>8</v>
      </c>
      <c r="BQ186">
        <v>29</v>
      </c>
      <c r="BR186">
        <f t="shared" si="73"/>
        <v>52</v>
      </c>
      <c r="BS186" s="6">
        <f t="shared" si="74"/>
        <v>0.44230769230769229</v>
      </c>
      <c r="BT186">
        <v>35</v>
      </c>
      <c r="BU186">
        <v>-7</v>
      </c>
      <c r="BV186">
        <v>19</v>
      </c>
      <c r="BW186">
        <f t="shared" si="75"/>
        <v>42</v>
      </c>
      <c r="BX186" s="6">
        <f t="shared" si="76"/>
        <v>0.54761904761904767</v>
      </c>
      <c r="BY186" t="s">
        <v>144</v>
      </c>
      <c r="BZ186" t="s">
        <v>144</v>
      </c>
      <c r="CA186" t="s">
        <v>144</v>
      </c>
      <c r="CB186" t="e">
        <f t="shared" si="63"/>
        <v>#VALUE!</v>
      </c>
      <c r="CC186" s="6" t="e">
        <f t="shared" si="64"/>
        <v>#VALUE!</v>
      </c>
      <c r="CD186" s="7">
        <f t="shared" si="86"/>
        <v>50</v>
      </c>
      <c r="CE186" s="8">
        <f t="shared" si="86"/>
        <v>0.55021367521367526</v>
      </c>
      <c r="CF186">
        <v>37.5</v>
      </c>
      <c r="CG186">
        <v>37.5</v>
      </c>
      <c r="CH186">
        <v>3.5</v>
      </c>
      <c r="CI186">
        <v>0</v>
      </c>
      <c r="CJ186">
        <v>37.5</v>
      </c>
      <c r="CK186">
        <v>0</v>
      </c>
      <c r="CL186">
        <v>1.5</v>
      </c>
      <c r="CM186">
        <v>0</v>
      </c>
      <c r="CN186">
        <v>7.5</v>
      </c>
      <c r="CO186">
        <v>37.5</v>
      </c>
      <c r="CP186">
        <v>0.5</v>
      </c>
      <c r="CQ186" s="66">
        <f t="shared" si="84"/>
        <v>0.45</v>
      </c>
      <c r="CR186" s="66">
        <f t="shared" si="65"/>
        <v>0.375</v>
      </c>
      <c r="CS186" s="66">
        <f t="shared" si="66"/>
        <v>0.5</v>
      </c>
      <c r="CT186" s="66">
        <f t="shared" si="78"/>
        <v>1</v>
      </c>
      <c r="CU186" s="66">
        <f t="shared" si="67"/>
        <v>1</v>
      </c>
      <c r="CV186" s="66">
        <f t="shared" si="68"/>
        <v>0</v>
      </c>
      <c r="CW186" s="66">
        <f t="shared" si="69"/>
        <v>30</v>
      </c>
    </row>
    <row r="187" spans="1:101" x14ac:dyDescent="0.3">
      <c r="A187" s="1" t="s">
        <v>36</v>
      </c>
      <c r="B187" s="1" t="s">
        <v>143</v>
      </c>
      <c r="C187" t="s">
        <v>144</v>
      </c>
      <c r="D187" t="s">
        <v>144</v>
      </c>
      <c r="E187" s="9">
        <v>42922</v>
      </c>
      <c r="F187" s="1" t="s">
        <v>177</v>
      </c>
      <c r="G187">
        <v>70</v>
      </c>
      <c r="H187">
        <v>1</v>
      </c>
      <c r="I187">
        <v>31</v>
      </c>
      <c r="J187">
        <v>14</v>
      </c>
      <c r="K187">
        <v>25</v>
      </c>
      <c r="L187">
        <v>5</v>
      </c>
      <c r="M187" s="4">
        <f t="shared" si="82"/>
        <v>67.759999999999991</v>
      </c>
      <c r="N187" s="4">
        <f t="shared" si="82"/>
        <v>85.44</v>
      </c>
      <c r="O187" s="4">
        <f t="shared" si="82"/>
        <v>74</v>
      </c>
      <c r="P187" s="4">
        <f t="shared" si="82"/>
        <v>94.8</v>
      </c>
      <c r="Q187" s="4">
        <f t="shared" si="70"/>
        <v>80.5</v>
      </c>
      <c r="R187">
        <v>5</v>
      </c>
      <c r="S187">
        <v>8</v>
      </c>
      <c r="T187">
        <v>1</v>
      </c>
      <c r="U187">
        <v>1</v>
      </c>
      <c r="V187">
        <v>5</v>
      </c>
      <c r="W187" t="s">
        <v>144</v>
      </c>
      <c r="X187">
        <v>1</v>
      </c>
      <c r="Y187">
        <v>2</v>
      </c>
      <c r="Z187">
        <v>7</v>
      </c>
      <c r="AA187">
        <v>9</v>
      </c>
      <c r="AB187">
        <v>1</v>
      </c>
      <c r="AC187">
        <v>12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</v>
      </c>
      <c r="AL187">
        <v>2</v>
      </c>
      <c r="AM187">
        <v>0</v>
      </c>
      <c r="AN187">
        <v>1</v>
      </c>
      <c r="AO187">
        <v>0</v>
      </c>
      <c r="AP187">
        <v>0</v>
      </c>
      <c r="AQ187">
        <v>2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2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0.75</v>
      </c>
      <c r="BH187" t="s">
        <v>144</v>
      </c>
      <c r="BI187">
        <f t="shared" si="62"/>
        <v>0.25</v>
      </c>
      <c r="BJ187">
        <v>45</v>
      </c>
      <c r="BK187">
        <v>-9</v>
      </c>
      <c r="BL187">
        <v>14</v>
      </c>
      <c r="BM187">
        <f t="shared" si="71"/>
        <v>54</v>
      </c>
      <c r="BN187" s="6">
        <f t="shared" si="72"/>
        <v>0.7407407407407407</v>
      </c>
      <c r="BO187">
        <v>40</v>
      </c>
      <c r="BP187">
        <v>-6</v>
      </c>
      <c r="BQ187">
        <v>14</v>
      </c>
      <c r="BR187">
        <f t="shared" si="73"/>
        <v>46</v>
      </c>
      <c r="BS187" s="6">
        <f t="shared" si="74"/>
        <v>0.69565217391304346</v>
      </c>
      <c r="BT187">
        <v>40</v>
      </c>
      <c r="BU187">
        <v>-4</v>
      </c>
      <c r="BV187">
        <v>16</v>
      </c>
      <c r="BW187">
        <f t="shared" si="75"/>
        <v>44</v>
      </c>
      <c r="BX187" s="6">
        <f t="shared" si="76"/>
        <v>0.63636363636363635</v>
      </c>
      <c r="BY187" t="s">
        <v>144</v>
      </c>
      <c r="BZ187" t="s">
        <v>144</v>
      </c>
      <c r="CA187" t="s">
        <v>144</v>
      </c>
      <c r="CB187" t="e">
        <f t="shared" si="63"/>
        <v>#VALUE!</v>
      </c>
      <c r="CC187" s="6" t="e">
        <f t="shared" si="64"/>
        <v>#VALUE!</v>
      </c>
      <c r="CD187" s="7">
        <f t="shared" si="86"/>
        <v>48</v>
      </c>
      <c r="CE187" s="8">
        <f t="shared" si="86"/>
        <v>0.69091885033914024</v>
      </c>
      <c r="CF187">
        <v>7.5</v>
      </c>
      <c r="CG187">
        <v>62.5</v>
      </c>
      <c r="CH187">
        <v>0</v>
      </c>
      <c r="CI187">
        <v>0</v>
      </c>
      <c r="CJ187">
        <v>7.5</v>
      </c>
      <c r="CK187">
        <v>0</v>
      </c>
      <c r="CL187">
        <v>0</v>
      </c>
      <c r="CM187">
        <v>0.5</v>
      </c>
      <c r="CN187">
        <v>37.5</v>
      </c>
      <c r="CO187">
        <v>85</v>
      </c>
      <c r="CP187">
        <v>0</v>
      </c>
      <c r="CQ187" s="66">
        <f t="shared" si="84"/>
        <v>1.2250000000000001</v>
      </c>
      <c r="CR187" s="66">
        <f t="shared" si="65"/>
        <v>7.4999999999999997E-2</v>
      </c>
      <c r="CS187" s="66">
        <f t="shared" si="66"/>
        <v>0.10714285714285714</v>
      </c>
      <c r="CT187" s="66">
        <v>0</v>
      </c>
      <c r="CU187" s="66">
        <f t="shared" si="67"/>
        <v>3</v>
      </c>
      <c r="CV187" s="66">
        <f t="shared" si="68"/>
        <v>0</v>
      </c>
      <c r="CW187" s="66">
        <f t="shared" si="69"/>
        <v>2</v>
      </c>
    </row>
    <row r="188" spans="1:101" x14ac:dyDescent="0.3">
      <c r="A188" s="1" t="s">
        <v>37</v>
      </c>
      <c r="B188" s="1" t="s">
        <v>139</v>
      </c>
      <c r="C188" s="53">
        <v>34.275635770000001</v>
      </c>
      <c r="D188" s="53">
        <v>-82.727686050000003</v>
      </c>
      <c r="E188" s="9">
        <v>42907</v>
      </c>
      <c r="F188" s="1" t="s">
        <v>178</v>
      </c>
      <c r="G188">
        <v>90</v>
      </c>
      <c r="H188">
        <v>8</v>
      </c>
      <c r="I188">
        <v>15</v>
      </c>
      <c r="J188">
        <v>16</v>
      </c>
      <c r="K188">
        <v>6</v>
      </c>
      <c r="L188">
        <v>31</v>
      </c>
      <c r="M188" s="4">
        <f t="shared" si="82"/>
        <v>84.4</v>
      </c>
      <c r="N188" s="4">
        <f t="shared" si="82"/>
        <v>83.36</v>
      </c>
      <c r="O188" s="4">
        <f t="shared" si="82"/>
        <v>93.76</v>
      </c>
      <c r="P188" s="4">
        <f t="shared" si="82"/>
        <v>67.759999999999991</v>
      </c>
      <c r="Q188" s="4">
        <f t="shared" si="70"/>
        <v>82.32</v>
      </c>
      <c r="R188">
        <v>1</v>
      </c>
      <c r="S188">
        <v>7</v>
      </c>
      <c r="T188">
        <v>3</v>
      </c>
      <c r="U188">
        <v>5</v>
      </c>
      <c r="V188" t="s">
        <v>144</v>
      </c>
      <c r="W188" t="s">
        <v>144</v>
      </c>
      <c r="X188">
        <v>2</v>
      </c>
      <c r="Y188">
        <v>3</v>
      </c>
      <c r="Z188">
        <v>7</v>
      </c>
      <c r="AA188">
        <v>2</v>
      </c>
      <c r="AB188">
        <v>2</v>
      </c>
      <c r="AC188">
        <v>12</v>
      </c>
      <c r="AD188">
        <v>4</v>
      </c>
      <c r="AE188">
        <v>1</v>
      </c>
      <c r="AF188">
        <v>1</v>
      </c>
      <c r="AG188">
        <v>0</v>
      </c>
      <c r="AH188">
        <v>0</v>
      </c>
      <c r="AI188">
        <v>0</v>
      </c>
      <c r="AJ188">
        <v>2</v>
      </c>
      <c r="AK188">
        <v>1</v>
      </c>
      <c r="AL188">
        <v>5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1</v>
      </c>
      <c r="AT188">
        <v>0</v>
      </c>
      <c r="AU188">
        <v>1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5</v>
      </c>
      <c r="BF188">
        <v>4.5</v>
      </c>
      <c r="BG188">
        <v>3.5</v>
      </c>
      <c r="BH188">
        <v>4</v>
      </c>
      <c r="BI188">
        <f t="shared" si="62"/>
        <v>4.25</v>
      </c>
      <c r="BJ188">
        <v>65</v>
      </c>
      <c r="BK188">
        <v>5</v>
      </c>
      <c r="BL188" t="s">
        <v>144</v>
      </c>
      <c r="BM188">
        <f t="shared" si="71"/>
        <v>60</v>
      </c>
      <c r="BN188" s="6">
        <f>4/32</f>
        <v>0.125</v>
      </c>
      <c r="BO188">
        <v>70</v>
      </c>
      <c r="BP188">
        <v>7</v>
      </c>
      <c r="BQ188" t="s">
        <v>144</v>
      </c>
      <c r="BR188">
        <f t="shared" si="73"/>
        <v>63</v>
      </c>
      <c r="BS188" s="6" t="s">
        <v>144</v>
      </c>
      <c r="BT188">
        <v>75</v>
      </c>
      <c r="BU188">
        <v>5</v>
      </c>
      <c r="BV188" t="s">
        <v>144</v>
      </c>
      <c r="BW188">
        <f t="shared" si="75"/>
        <v>70</v>
      </c>
      <c r="BX188" s="6" t="s">
        <v>144</v>
      </c>
      <c r="BY188" t="s">
        <v>144</v>
      </c>
      <c r="BZ188" t="s">
        <v>144</v>
      </c>
      <c r="CA188" t="s">
        <v>144</v>
      </c>
      <c r="CB188" t="e">
        <f t="shared" si="63"/>
        <v>#VALUE!</v>
      </c>
      <c r="CC188" s="6" t="e">
        <f t="shared" si="64"/>
        <v>#VALUE!</v>
      </c>
      <c r="CD188" s="7">
        <f>AVERAGE(BM188,BR188,BW188)</f>
        <v>64.333333333333329</v>
      </c>
      <c r="CE188" s="8">
        <f>AVERAGE(BN188)</f>
        <v>0.125</v>
      </c>
      <c r="CF188">
        <v>0</v>
      </c>
      <c r="CG188">
        <v>37.5</v>
      </c>
      <c r="CH188">
        <v>1.5</v>
      </c>
      <c r="CI188">
        <v>7.5</v>
      </c>
      <c r="CJ188">
        <v>0</v>
      </c>
      <c r="CK188">
        <v>0</v>
      </c>
      <c r="CL188">
        <v>0.5</v>
      </c>
      <c r="CM188">
        <v>1.5</v>
      </c>
      <c r="CN188">
        <v>37.5</v>
      </c>
      <c r="CO188">
        <v>0.5</v>
      </c>
      <c r="CP188">
        <v>0.5</v>
      </c>
      <c r="CQ188" s="66">
        <f t="shared" si="84"/>
        <v>0.38</v>
      </c>
      <c r="CR188" s="66">
        <f t="shared" si="65"/>
        <v>0</v>
      </c>
      <c r="CS188" s="66">
        <f t="shared" si="66"/>
        <v>0</v>
      </c>
      <c r="CT188" s="66">
        <f t="shared" si="78"/>
        <v>0.16666666666666666</v>
      </c>
      <c r="CU188" s="66">
        <f t="shared" si="67"/>
        <v>5</v>
      </c>
      <c r="CV188" s="66">
        <f t="shared" si="68"/>
        <v>1</v>
      </c>
      <c r="CW188" s="66">
        <f t="shared" si="69"/>
        <v>4</v>
      </c>
    </row>
    <row r="189" spans="1:101" x14ac:dyDescent="0.3">
      <c r="A189" s="1" t="s">
        <v>37</v>
      </c>
      <c r="B189" s="1" t="s">
        <v>140</v>
      </c>
      <c r="C189" t="s">
        <v>144</v>
      </c>
      <c r="D189" t="s">
        <v>144</v>
      </c>
      <c r="E189" s="9">
        <v>42907</v>
      </c>
      <c r="F189" s="1" t="s">
        <v>178</v>
      </c>
      <c r="G189">
        <v>90</v>
      </c>
      <c r="H189">
        <v>3</v>
      </c>
      <c r="I189">
        <v>3</v>
      </c>
      <c r="J189">
        <v>15</v>
      </c>
      <c r="K189">
        <v>5</v>
      </c>
      <c r="L189">
        <v>4</v>
      </c>
      <c r="M189" s="4">
        <f t="shared" si="82"/>
        <v>96.88</v>
      </c>
      <c r="N189" s="4">
        <f t="shared" si="82"/>
        <v>84.4</v>
      </c>
      <c r="O189" s="4">
        <f t="shared" si="82"/>
        <v>94.8</v>
      </c>
      <c r="P189" s="4">
        <f t="shared" si="82"/>
        <v>95.84</v>
      </c>
      <c r="Q189" s="4">
        <f t="shared" si="70"/>
        <v>92.97999999999999</v>
      </c>
      <c r="R189">
        <v>2</v>
      </c>
      <c r="S189">
        <v>9</v>
      </c>
      <c r="T189">
        <v>5</v>
      </c>
      <c r="U189">
        <v>4</v>
      </c>
      <c r="V189">
        <v>6</v>
      </c>
      <c r="W189" t="s">
        <v>144</v>
      </c>
      <c r="X189">
        <v>2</v>
      </c>
      <c r="Y189">
        <v>6</v>
      </c>
      <c r="Z189">
        <v>6</v>
      </c>
      <c r="AA189">
        <v>2</v>
      </c>
      <c r="AB189">
        <v>1</v>
      </c>
      <c r="AC189">
        <v>25</v>
      </c>
      <c r="AD189">
        <v>8</v>
      </c>
      <c r="AE189">
        <v>0</v>
      </c>
      <c r="AF189">
        <v>0</v>
      </c>
      <c r="AG189">
        <v>2</v>
      </c>
      <c r="AH189">
        <v>0</v>
      </c>
      <c r="AI189">
        <v>0</v>
      </c>
      <c r="AJ189">
        <v>1</v>
      </c>
      <c r="AK189">
        <v>1</v>
      </c>
      <c r="AL189">
        <v>4</v>
      </c>
      <c r="AM189">
        <v>1</v>
      </c>
      <c r="AN189">
        <v>0</v>
      </c>
      <c r="AO189">
        <v>0</v>
      </c>
      <c r="AP189">
        <v>0</v>
      </c>
      <c r="AQ189">
        <v>3</v>
      </c>
      <c r="AR189">
        <v>2</v>
      </c>
      <c r="AS189">
        <v>2</v>
      </c>
      <c r="AT189">
        <v>1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1.5</v>
      </c>
      <c r="BF189">
        <v>3</v>
      </c>
      <c r="BG189">
        <v>2</v>
      </c>
      <c r="BH189">
        <v>4.5</v>
      </c>
      <c r="BI189">
        <f t="shared" si="62"/>
        <v>2.75</v>
      </c>
      <c r="BJ189">
        <v>65</v>
      </c>
      <c r="BK189">
        <v>-6</v>
      </c>
      <c r="BL189" t="s">
        <v>144</v>
      </c>
      <c r="BM189">
        <f t="shared" si="71"/>
        <v>71</v>
      </c>
      <c r="BN189" s="6">
        <f>34/70</f>
        <v>0.48571428571428571</v>
      </c>
      <c r="BO189">
        <v>62</v>
      </c>
      <c r="BP189">
        <v>-10</v>
      </c>
      <c r="BQ189" t="s">
        <v>144</v>
      </c>
      <c r="BR189">
        <f t="shared" si="73"/>
        <v>72</v>
      </c>
      <c r="BS189" s="6">
        <f>21/43</f>
        <v>0.48837209302325579</v>
      </c>
      <c r="BT189">
        <v>48</v>
      </c>
      <c r="BU189">
        <v>-5</v>
      </c>
      <c r="BV189" t="s">
        <v>144</v>
      </c>
      <c r="BW189">
        <f t="shared" si="75"/>
        <v>53</v>
      </c>
      <c r="BX189" s="6">
        <f>38/64</f>
        <v>0.59375</v>
      </c>
      <c r="BY189" t="s">
        <v>144</v>
      </c>
      <c r="BZ189" t="s">
        <v>144</v>
      </c>
      <c r="CA189" t="s">
        <v>144</v>
      </c>
      <c r="CB189" t="e">
        <f t="shared" si="63"/>
        <v>#VALUE!</v>
      </c>
      <c r="CC189" s="6" t="e">
        <f t="shared" si="64"/>
        <v>#VALUE!</v>
      </c>
      <c r="CD189" s="7">
        <f>AVERAGE(BM189,BR189,BW189)</f>
        <v>65.333333333333329</v>
      </c>
      <c r="CE189" s="8">
        <f>AVERAGE(BN189,BS189,BX189)</f>
        <v>0.52261212624584719</v>
      </c>
      <c r="CF189">
        <v>0.5</v>
      </c>
      <c r="CG189">
        <v>85</v>
      </c>
      <c r="CH189">
        <v>7.5</v>
      </c>
      <c r="CI189">
        <v>3.5</v>
      </c>
      <c r="CJ189">
        <v>17.5</v>
      </c>
      <c r="CK189">
        <v>0</v>
      </c>
      <c r="CL189">
        <v>0.5</v>
      </c>
      <c r="CM189">
        <v>17.5</v>
      </c>
      <c r="CN189">
        <v>17.5</v>
      </c>
      <c r="CO189">
        <v>0.5</v>
      </c>
      <c r="CP189">
        <v>0</v>
      </c>
      <c r="CQ189" s="66">
        <f t="shared" si="84"/>
        <v>0.18</v>
      </c>
      <c r="CR189" s="66">
        <f t="shared" si="65"/>
        <v>0.17499999999999999</v>
      </c>
      <c r="CS189" s="66">
        <f t="shared" si="66"/>
        <v>5.8479532163742687E-3</v>
      </c>
      <c r="CT189" s="66">
        <f t="shared" si="78"/>
        <v>0.68181818181818177</v>
      </c>
      <c r="CU189" s="66">
        <f t="shared" si="67"/>
        <v>5</v>
      </c>
      <c r="CV189" s="66">
        <f t="shared" si="68"/>
        <v>1</v>
      </c>
      <c r="CW189" s="66">
        <f t="shared" si="69"/>
        <v>5</v>
      </c>
    </row>
    <row r="190" spans="1:101" x14ac:dyDescent="0.3">
      <c r="A190" s="1" t="s">
        <v>37</v>
      </c>
      <c r="B190" s="1" t="s">
        <v>141</v>
      </c>
      <c r="C190" t="s">
        <v>144</v>
      </c>
      <c r="D190" t="s">
        <v>144</v>
      </c>
      <c r="E190" s="9">
        <v>42907</v>
      </c>
      <c r="F190" s="1" t="s">
        <v>178</v>
      </c>
      <c r="G190">
        <v>70</v>
      </c>
      <c r="H190">
        <v>2</v>
      </c>
      <c r="I190">
        <v>1</v>
      </c>
      <c r="J190">
        <v>9</v>
      </c>
      <c r="K190">
        <v>2</v>
      </c>
      <c r="L190">
        <v>12</v>
      </c>
      <c r="M190" s="4">
        <f t="shared" si="82"/>
        <v>98.96</v>
      </c>
      <c r="N190" s="4">
        <f t="shared" si="82"/>
        <v>90.64</v>
      </c>
      <c r="O190" s="4">
        <f t="shared" si="82"/>
        <v>97.92</v>
      </c>
      <c r="P190" s="4">
        <f t="shared" si="82"/>
        <v>87.52</v>
      </c>
      <c r="Q190" s="4">
        <f t="shared" si="70"/>
        <v>93.759999999999991</v>
      </c>
      <c r="R190">
        <v>5</v>
      </c>
      <c r="S190">
        <v>9</v>
      </c>
      <c r="T190">
        <v>5</v>
      </c>
      <c r="U190">
        <v>1</v>
      </c>
      <c r="V190" t="s">
        <v>144</v>
      </c>
      <c r="W190" t="s">
        <v>144</v>
      </c>
      <c r="X190">
        <v>4</v>
      </c>
      <c r="Y190">
        <v>5</v>
      </c>
      <c r="Z190">
        <v>6</v>
      </c>
      <c r="AA190">
        <v>6</v>
      </c>
      <c r="AB190">
        <v>2</v>
      </c>
      <c r="AC190">
        <v>18</v>
      </c>
      <c r="AD190">
        <v>4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4</v>
      </c>
      <c r="AN190">
        <v>0</v>
      </c>
      <c r="AO190">
        <v>0</v>
      </c>
      <c r="AP190">
        <v>0</v>
      </c>
      <c r="AQ190">
        <v>2</v>
      </c>
      <c r="AR190">
        <v>1</v>
      </c>
      <c r="AS190">
        <v>1</v>
      </c>
      <c r="AT190">
        <v>5</v>
      </c>
      <c r="AU190">
        <v>4</v>
      </c>
      <c r="AV190">
        <v>0</v>
      </c>
      <c r="AW190">
        <v>2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2</v>
      </c>
      <c r="BF190">
        <v>4</v>
      </c>
      <c r="BG190">
        <v>1</v>
      </c>
      <c r="BH190">
        <v>1</v>
      </c>
      <c r="BI190">
        <f t="shared" si="62"/>
        <v>2</v>
      </c>
      <c r="BJ190">
        <v>53</v>
      </c>
      <c r="BK190">
        <v>-5</v>
      </c>
      <c r="BL190" t="s">
        <v>144</v>
      </c>
      <c r="BM190">
        <f t="shared" si="71"/>
        <v>58</v>
      </c>
      <c r="BN190" s="6">
        <v>0.5</v>
      </c>
      <c r="BO190">
        <v>55</v>
      </c>
      <c r="BP190">
        <v>-10</v>
      </c>
      <c r="BQ190" t="s">
        <v>144</v>
      </c>
      <c r="BR190">
        <f t="shared" si="73"/>
        <v>65</v>
      </c>
      <c r="BS190" s="6">
        <f>10/35</f>
        <v>0.2857142857142857</v>
      </c>
      <c r="BT190">
        <v>40</v>
      </c>
      <c r="BU190">
        <v>-4</v>
      </c>
      <c r="BV190" t="s">
        <v>144</v>
      </c>
      <c r="BW190">
        <f t="shared" si="75"/>
        <v>44</v>
      </c>
      <c r="BX190" s="6" t="s">
        <v>144</v>
      </c>
      <c r="BY190" t="s">
        <v>144</v>
      </c>
      <c r="BZ190" t="s">
        <v>144</v>
      </c>
      <c r="CA190" t="s">
        <v>144</v>
      </c>
      <c r="CB190" t="e">
        <f t="shared" si="63"/>
        <v>#VALUE!</v>
      </c>
      <c r="CC190" s="6" t="e">
        <f t="shared" si="64"/>
        <v>#VALUE!</v>
      </c>
      <c r="CD190" s="7">
        <f>AVERAGE(BM190,BR190,BW190)</f>
        <v>55.666666666666664</v>
      </c>
      <c r="CE190" s="8">
        <f>AVERAGE(BN190,BS190)</f>
        <v>0.39285714285714285</v>
      </c>
      <c r="CF190">
        <v>7.5</v>
      </c>
      <c r="CG190">
        <v>85</v>
      </c>
      <c r="CH190">
        <v>7.5</v>
      </c>
      <c r="CI190">
        <v>0</v>
      </c>
      <c r="CJ190">
        <v>0</v>
      </c>
      <c r="CK190">
        <v>0</v>
      </c>
      <c r="CL190">
        <v>3.5</v>
      </c>
      <c r="CM190">
        <v>7.5</v>
      </c>
      <c r="CN190">
        <v>17.5</v>
      </c>
      <c r="CO190">
        <v>17.5</v>
      </c>
      <c r="CP190">
        <v>0.5</v>
      </c>
      <c r="CQ190" s="66">
        <f t="shared" si="84"/>
        <v>0.35</v>
      </c>
      <c r="CR190" s="66">
        <f t="shared" si="65"/>
        <v>0</v>
      </c>
      <c r="CS190" s="66">
        <f t="shared" si="66"/>
        <v>8.1081081081081086E-2</v>
      </c>
      <c r="CT190" s="66">
        <f t="shared" si="78"/>
        <v>1</v>
      </c>
      <c r="CU190" s="66">
        <f t="shared" si="67"/>
        <v>5</v>
      </c>
      <c r="CV190" s="66">
        <f t="shared" si="68"/>
        <v>9</v>
      </c>
      <c r="CW190" s="66">
        <f t="shared" si="69"/>
        <v>3</v>
      </c>
    </row>
    <row r="191" spans="1:101" x14ac:dyDescent="0.3">
      <c r="A191" s="1" t="s">
        <v>37</v>
      </c>
      <c r="B191" s="1" t="s">
        <v>142</v>
      </c>
      <c r="C191" t="s">
        <v>144</v>
      </c>
      <c r="D191" t="s">
        <v>144</v>
      </c>
      <c r="E191" s="9">
        <v>42907</v>
      </c>
      <c r="F191" s="1" t="s">
        <v>178</v>
      </c>
      <c r="G191">
        <v>60</v>
      </c>
      <c r="H191">
        <v>3</v>
      </c>
      <c r="I191">
        <v>7</v>
      </c>
      <c r="J191">
        <v>13</v>
      </c>
      <c r="K191">
        <v>2</v>
      </c>
      <c r="L191">
        <v>6</v>
      </c>
      <c r="M191" s="4">
        <f t="shared" si="82"/>
        <v>92.72</v>
      </c>
      <c r="N191" s="4">
        <f t="shared" si="82"/>
        <v>86.48</v>
      </c>
      <c r="O191" s="4">
        <f t="shared" si="82"/>
        <v>97.92</v>
      </c>
      <c r="P191" s="4">
        <f t="shared" si="82"/>
        <v>93.76</v>
      </c>
      <c r="Q191" s="4">
        <f t="shared" si="70"/>
        <v>92.72</v>
      </c>
      <c r="R191">
        <v>6</v>
      </c>
      <c r="S191">
        <v>8</v>
      </c>
      <c r="T191">
        <v>3</v>
      </c>
      <c r="U191">
        <v>1</v>
      </c>
      <c r="V191" t="s">
        <v>144</v>
      </c>
      <c r="W191" t="s">
        <v>144</v>
      </c>
      <c r="X191">
        <v>3</v>
      </c>
      <c r="Y191">
        <v>5</v>
      </c>
      <c r="Z191">
        <v>4</v>
      </c>
      <c r="AA191">
        <v>2</v>
      </c>
      <c r="AB191">
        <v>4</v>
      </c>
      <c r="AC191">
        <v>9</v>
      </c>
      <c r="AD191">
        <v>2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9</v>
      </c>
      <c r="AN191">
        <v>0</v>
      </c>
      <c r="AO191">
        <v>0</v>
      </c>
      <c r="AP191">
        <v>0</v>
      </c>
      <c r="AQ191">
        <v>10</v>
      </c>
      <c r="AR191">
        <v>3</v>
      </c>
      <c r="AS191">
        <v>2</v>
      </c>
      <c r="AT191">
        <v>0</v>
      </c>
      <c r="AU191">
        <v>2</v>
      </c>
      <c r="AV191">
        <v>2</v>
      </c>
      <c r="AW191">
        <v>5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3</v>
      </c>
      <c r="BF191">
        <v>3.5</v>
      </c>
      <c r="BG191">
        <v>3</v>
      </c>
      <c r="BH191">
        <v>2.5</v>
      </c>
      <c r="BI191">
        <f t="shared" si="62"/>
        <v>3</v>
      </c>
      <c r="BJ191">
        <v>63</v>
      </c>
      <c r="BK191">
        <v>0</v>
      </c>
      <c r="BL191" t="s">
        <v>144</v>
      </c>
      <c r="BM191">
        <f t="shared" si="71"/>
        <v>63</v>
      </c>
      <c r="BN191" s="6">
        <f>21/70</f>
        <v>0.3</v>
      </c>
      <c r="BO191">
        <v>56</v>
      </c>
      <c r="BP191">
        <v>0</v>
      </c>
      <c r="BQ191" t="s">
        <v>144</v>
      </c>
      <c r="BR191">
        <f t="shared" si="73"/>
        <v>56</v>
      </c>
      <c r="BS191" s="6">
        <f>22/50</f>
        <v>0.44</v>
      </c>
      <c r="BT191" t="s">
        <v>144</v>
      </c>
      <c r="BU191" t="s">
        <v>144</v>
      </c>
      <c r="BV191" t="s">
        <v>144</v>
      </c>
      <c r="BW191" t="e">
        <f t="shared" si="75"/>
        <v>#VALUE!</v>
      </c>
      <c r="BX191" s="6" t="e">
        <f t="shared" si="76"/>
        <v>#VALUE!</v>
      </c>
      <c r="BY191" t="s">
        <v>144</v>
      </c>
      <c r="BZ191" t="s">
        <v>144</v>
      </c>
      <c r="CA191" t="s">
        <v>144</v>
      </c>
      <c r="CB191" t="e">
        <f t="shared" si="63"/>
        <v>#VALUE!</v>
      </c>
      <c r="CC191" s="6" t="e">
        <f t="shared" si="64"/>
        <v>#VALUE!</v>
      </c>
      <c r="CD191" s="7">
        <f>AVERAGE(BM191,BR191)</f>
        <v>59.5</v>
      </c>
      <c r="CE191" s="8">
        <f>AVERAGE(BN191,BS191)</f>
        <v>0.37</v>
      </c>
      <c r="CF191">
        <v>17.5</v>
      </c>
      <c r="CG191">
        <v>62.5</v>
      </c>
      <c r="CH191">
        <v>1.5</v>
      </c>
      <c r="CI191">
        <v>0</v>
      </c>
      <c r="CJ191">
        <v>0</v>
      </c>
      <c r="CK191">
        <v>0</v>
      </c>
      <c r="CL191">
        <v>1.5</v>
      </c>
      <c r="CM191">
        <v>7.5</v>
      </c>
      <c r="CN191">
        <v>3.5</v>
      </c>
      <c r="CO191">
        <v>0.5</v>
      </c>
      <c r="CP191">
        <v>3.5</v>
      </c>
      <c r="CQ191" s="66">
        <f t="shared" si="84"/>
        <v>0.04</v>
      </c>
      <c r="CR191" s="66">
        <f t="shared" si="65"/>
        <v>0</v>
      </c>
      <c r="CS191" s="66">
        <f t="shared" si="66"/>
        <v>0.21875</v>
      </c>
      <c r="CT191" s="66">
        <f t="shared" si="78"/>
        <v>1</v>
      </c>
      <c r="CU191" s="66">
        <f t="shared" si="67"/>
        <v>9</v>
      </c>
      <c r="CV191" s="66">
        <f t="shared" si="68"/>
        <v>2</v>
      </c>
      <c r="CW191" s="66">
        <f t="shared" si="69"/>
        <v>13</v>
      </c>
    </row>
    <row r="192" spans="1:101" x14ac:dyDescent="0.3">
      <c r="A192" s="1" t="s">
        <v>37</v>
      </c>
      <c r="B192" s="1" t="s">
        <v>143</v>
      </c>
      <c r="C192" t="s">
        <v>144</v>
      </c>
      <c r="D192" t="s">
        <v>144</v>
      </c>
      <c r="E192" s="9">
        <v>42907</v>
      </c>
      <c r="F192" s="1" t="s">
        <v>178</v>
      </c>
      <c r="G192">
        <v>70</v>
      </c>
      <c r="H192">
        <v>6</v>
      </c>
      <c r="I192">
        <v>17</v>
      </c>
      <c r="J192">
        <v>35</v>
      </c>
      <c r="K192">
        <v>28</v>
      </c>
      <c r="L192">
        <v>18</v>
      </c>
      <c r="M192" s="4">
        <f t="shared" si="82"/>
        <v>82.32</v>
      </c>
      <c r="N192" s="4">
        <f t="shared" si="82"/>
        <v>63.6</v>
      </c>
      <c r="O192" s="4">
        <f t="shared" si="82"/>
        <v>70.88</v>
      </c>
      <c r="P192" s="4">
        <f t="shared" si="82"/>
        <v>81.28</v>
      </c>
      <c r="Q192" s="4">
        <f t="shared" si="70"/>
        <v>74.52</v>
      </c>
      <c r="R192">
        <v>6</v>
      </c>
      <c r="S192">
        <v>5</v>
      </c>
      <c r="T192">
        <v>5</v>
      </c>
      <c r="U192">
        <v>4</v>
      </c>
      <c r="V192">
        <v>7</v>
      </c>
      <c r="W192">
        <v>4</v>
      </c>
      <c r="X192">
        <v>7</v>
      </c>
      <c r="Y192">
        <v>4</v>
      </c>
      <c r="Z192">
        <v>7</v>
      </c>
      <c r="AA192">
        <v>2</v>
      </c>
      <c r="AB192">
        <v>2</v>
      </c>
      <c r="AC192">
        <v>6</v>
      </c>
      <c r="AD192">
        <v>2</v>
      </c>
      <c r="AE192">
        <v>1</v>
      </c>
      <c r="AF192">
        <v>1</v>
      </c>
      <c r="AG192">
        <v>1</v>
      </c>
      <c r="AH192">
        <v>0</v>
      </c>
      <c r="AI192">
        <v>1</v>
      </c>
      <c r="AJ192">
        <v>3</v>
      </c>
      <c r="AK192">
        <v>1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4</v>
      </c>
      <c r="AR192">
        <v>16</v>
      </c>
      <c r="AS192">
        <v>12</v>
      </c>
      <c r="AT192">
        <v>8</v>
      </c>
      <c r="AU192">
        <v>2</v>
      </c>
      <c r="AV192">
        <v>0</v>
      </c>
      <c r="AW192">
        <v>1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0.75</v>
      </c>
      <c r="BG192">
        <v>2.5</v>
      </c>
      <c r="BH192">
        <v>1.75</v>
      </c>
      <c r="BI192">
        <f t="shared" si="62"/>
        <v>1.5</v>
      </c>
      <c r="BJ192">
        <v>61</v>
      </c>
      <c r="BK192">
        <v>-5</v>
      </c>
      <c r="BL192">
        <v>38</v>
      </c>
      <c r="BM192">
        <f t="shared" si="71"/>
        <v>66</v>
      </c>
      <c r="BN192" s="6">
        <f t="shared" si="72"/>
        <v>0.42424242424242425</v>
      </c>
      <c r="BO192">
        <v>64</v>
      </c>
      <c r="BP192">
        <v>0</v>
      </c>
      <c r="BQ192">
        <v>37</v>
      </c>
      <c r="BR192">
        <f t="shared" si="73"/>
        <v>64</v>
      </c>
      <c r="BS192" s="6">
        <f t="shared" si="74"/>
        <v>0.421875</v>
      </c>
      <c r="BT192" t="s">
        <v>144</v>
      </c>
      <c r="BU192" t="s">
        <v>144</v>
      </c>
      <c r="BV192" t="s">
        <v>144</v>
      </c>
      <c r="BW192" t="e">
        <f t="shared" si="75"/>
        <v>#VALUE!</v>
      </c>
      <c r="BX192" s="6">
        <f>15/40</f>
        <v>0.375</v>
      </c>
      <c r="BY192" t="s">
        <v>144</v>
      </c>
      <c r="BZ192" t="s">
        <v>144</v>
      </c>
      <c r="CA192" t="s">
        <v>144</v>
      </c>
      <c r="CB192" t="e">
        <f t="shared" si="63"/>
        <v>#VALUE!</v>
      </c>
      <c r="CC192" s="6" t="e">
        <f t="shared" si="64"/>
        <v>#VALUE!</v>
      </c>
      <c r="CD192" s="7">
        <f>AVERAGE(BM192,BR192)</f>
        <v>65</v>
      </c>
      <c r="CE192" s="8">
        <f t="shared" ref="CE192:CE199" si="87">AVERAGE(BN192,BS192,BX192)</f>
        <v>0.40703914141414144</v>
      </c>
      <c r="CF192">
        <v>17.5</v>
      </c>
      <c r="CG192">
        <v>7.5</v>
      </c>
      <c r="CH192">
        <v>7.5</v>
      </c>
      <c r="CI192">
        <v>3.5</v>
      </c>
      <c r="CJ192">
        <v>37.5</v>
      </c>
      <c r="CK192">
        <v>3.5</v>
      </c>
      <c r="CL192">
        <v>37.5</v>
      </c>
      <c r="CM192">
        <v>3.5</v>
      </c>
      <c r="CN192">
        <v>37.5</v>
      </c>
      <c r="CO192">
        <v>0.5</v>
      </c>
      <c r="CP192">
        <v>0.5</v>
      </c>
      <c r="CQ192" s="66">
        <f t="shared" si="84"/>
        <v>0.38</v>
      </c>
      <c r="CR192" s="66">
        <f t="shared" si="65"/>
        <v>0.41</v>
      </c>
      <c r="CS192" s="66">
        <f t="shared" si="66"/>
        <v>0.7</v>
      </c>
      <c r="CT192" s="66">
        <f t="shared" si="78"/>
        <v>0.68181818181818177</v>
      </c>
      <c r="CU192" s="66">
        <f t="shared" si="67"/>
        <v>1</v>
      </c>
      <c r="CV192" s="66">
        <f t="shared" si="68"/>
        <v>10</v>
      </c>
      <c r="CW192" s="66">
        <f t="shared" si="69"/>
        <v>20</v>
      </c>
    </row>
    <row r="193" spans="1:101" x14ac:dyDescent="0.3">
      <c r="A193" s="1" t="s">
        <v>38</v>
      </c>
      <c r="B193" s="1" t="s">
        <v>139</v>
      </c>
      <c r="C193" s="54">
        <v>33.644444180000001</v>
      </c>
      <c r="D193" s="54">
        <v>-82.012384819999994</v>
      </c>
      <c r="E193" s="9">
        <v>42912</v>
      </c>
      <c r="F193" s="1" t="s">
        <v>177</v>
      </c>
      <c r="G193">
        <v>65</v>
      </c>
      <c r="H193">
        <v>0</v>
      </c>
      <c r="I193">
        <v>4</v>
      </c>
      <c r="J193">
        <v>15</v>
      </c>
      <c r="K193">
        <v>14</v>
      </c>
      <c r="L193">
        <v>0</v>
      </c>
      <c r="M193" s="4">
        <f t="shared" si="82"/>
        <v>95.84</v>
      </c>
      <c r="N193" s="4">
        <f t="shared" si="82"/>
        <v>84.4</v>
      </c>
      <c r="O193" s="4">
        <f t="shared" si="82"/>
        <v>85.44</v>
      </c>
      <c r="P193" s="4">
        <f t="shared" si="82"/>
        <v>100</v>
      </c>
      <c r="Q193" s="4">
        <f t="shared" si="70"/>
        <v>91.42</v>
      </c>
      <c r="R193">
        <v>7</v>
      </c>
      <c r="S193">
        <v>7</v>
      </c>
      <c r="T193">
        <v>5</v>
      </c>
      <c r="U193">
        <v>1</v>
      </c>
      <c r="V193" t="s">
        <v>144</v>
      </c>
      <c r="W193" t="s">
        <v>144</v>
      </c>
      <c r="X193">
        <v>4</v>
      </c>
      <c r="Y193">
        <v>1</v>
      </c>
      <c r="Z193">
        <v>4</v>
      </c>
      <c r="AA193">
        <v>5</v>
      </c>
      <c r="AB193">
        <v>7</v>
      </c>
      <c r="AC193">
        <v>12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2</v>
      </c>
      <c r="AO193">
        <v>1</v>
      </c>
      <c r="AP193">
        <v>0</v>
      </c>
      <c r="AQ193">
        <v>35</v>
      </c>
      <c r="AR193">
        <v>20</v>
      </c>
      <c r="AS193">
        <v>8</v>
      </c>
      <c r="AT193">
        <v>3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2.5</v>
      </c>
      <c r="BF193">
        <v>2</v>
      </c>
      <c r="BG193">
        <v>1.5</v>
      </c>
      <c r="BH193">
        <v>2.5</v>
      </c>
      <c r="BI193">
        <f t="shared" si="62"/>
        <v>2.125</v>
      </c>
      <c r="BJ193">
        <v>70</v>
      </c>
      <c r="BK193">
        <v>0</v>
      </c>
      <c r="BL193">
        <v>34</v>
      </c>
      <c r="BM193">
        <f t="shared" si="71"/>
        <v>70</v>
      </c>
      <c r="BN193" s="6">
        <f t="shared" si="72"/>
        <v>0.51428571428571423</v>
      </c>
      <c r="BO193">
        <v>65</v>
      </c>
      <c r="BP193">
        <v>-4</v>
      </c>
      <c r="BQ193">
        <v>34</v>
      </c>
      <c r="BR193">
        <f t="shared" si="73"/>
        <v>69</v>
      </c>
      <c r="BS193" s="6">
        <f t="shared" si="74"/>
        <v>0.50724637681159424</v>
      </c>
      <c r="BT193">
        <v>71</v>
      </c>
      <c r="BU193">
        <v>-4</v>
      </c>
      <c r="BV193">
        <v>45</v>
      </c>
      <c r="BW193">
        <f t="shared" si="75"/>
        <v>75</v>
      </c>
      <c r="BX193" s="6">
        <f t="shared" si="76"/>
        <v>0.4</v>
      </c>
      <c r="BY193" t="s">
        <v>144</v>
      </c>
      <c r="BZ193" t="s">
        <v>144</v>
      </c>
      <c r="CA193" t="s">
        <v>144</v>
      </c>
      <c r="CB193" t="e">
        <f t="shared" si="63"/>
        <v>#VALUE!</v>
      </c>
      <c r="CC193" s="6" t="e">
        <f t="shared" si="64"/>
        <v>#VALUE!</v>
      </c>
      <c r="CD193" s="7">
        <f t="shared" ref="CD193:CD199" si="88">AVERAGE(BM193,BR193,BW193)</f>
        <v>71.333333333333329</v>
      </c>
      <c r="CE193" s="8">
        <f t="shared" si="87"/>
        <v>0.47384403036576944</v>
      </c>
      <c r="CF193">
        <v>37.5</v>
      </c>
      <c r="CG193">
        <v>37.5</v>
      </c>
      <c r="CH193">
        <v>7.5</v>
      </c>
      <c r="CI193">
        <v>0</v>
      </c>
      <c r="CJ193">
        <v>0</v>
      </c>
      <c r="CK193">
        <v>0</v>
      </c>
      <c r="CL193">
        <v>3.5</v>
      </c>
      <c r="CM193">
        <v>0</v>
      </c>
      <c r="CN193">
        <v>3.5</v>
      </c>
      <c r="CO193">
        <v>7.5</v>
      </c>
      <c r="CP193">
        <v>37.5</v>
      </c>
      <c r="CQ193" s="66">
        <f t="shared" si="84"/>
        <v>0.11</v>
      </c>
      <c r="CR193" s="66">
        <f t="shared" si="65"/>
        <v>0</v>
      </c>
      <c r="CS193" s="66">
        <f t="shared" si="66"/>
        <v>0.5</v>
      </c>
      <c r="CT193" s="66">
        <f t="shared" si="78"/>
        <v>1</v>
      </c>
      <c r="CU193" s="66">
        <f t="shared" si="67"/>
        <v>4</v>
      </c>
      <c r="CV193" s="66">
        <f t="shared" si="68"/>
        <v>3</v>
      </c>
      <c r="CW193" s="66">
        <f t="shared" si="69"/>
        <v>55</v>
      </c>
    </row>
    <row r="194" spans="1:101" x14ac:dyDescent="0.3">
      <c r="A194" s="1" t="s">
        <v>38</v>
      </c>
      <c r="B194" s="1" t="s">
        <v>140</v>
      </c>
      <c r="C194" t="s">
        <v>144</v>
      </c>
      <c r="D194" t="s">
        <v>144</v>
      </c>
      <c r="E194" s="9">
        <v>42912</v>
      </c>
      <c r="F194" s="1" t="s">
        <v>177</v>
      </c>
      <c r="G194">
        <v>70</v>
      </c>
      <c r="H194">
        <v>0</v>
      </c>
      <c r="I194">
        <v>17</v>
      </c>
      <c r="J194">
        <v>4</v>
      </c>
      <c r="K194">
        <v>5</v>
      </c>
      <c r="L194">
        <v>19</v>
      </c>
      <c r="M194" s="4">
        <f t="shared" si="82"/>
        <v>82.32</v>
      </c>
      <c r="N194" s="4">
        <f t="shared" si="82"/>
        <v>95.84</v>
      </c>
      <c r="O194" s="4">
        <f t="shared" si="82"/>
        <v>94.8</v>
      </c>
      <c r="P194" s="4">
        <f t="shared" si="82"/>
        <v>80.239999999999995</v>
      </c>
      <c r="Q194" s="4">
        <f t="shared" si="70"/>
        <v>88.3</v>
      </c>
      <c r="R194">
        <v>4</v>
      </c>
      <c r="S194">
        <v>6</v>
      </c>
      <c r="T194">
        <v>7</v>
      </c>
      <c r="U194">
        <v>1</v>
      </c>
      <c r="V194" t="s">
        <v>144</v>
      </c>
      <c r="W194" t="s">
        <v>144</v>
      </c>
      <c r="X194">
        <v>7</v>
      </c>
      <c r="Y194">
        <v>3</v>
      </c>
      <c r="Z194">
        <v>4</v>
      </c>
      <c r="AA194">
        <v>8</v>
      </c>
      <c r="AB194">
        <v>5</v>
      </c>
      <c r="AC194">
        <v>14</v>
      </c>
      <c r="AD194">
        <v>10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1</v>
      </c>
      <c r="AN194">
        <v>0</v>
      </c>
      <c r="AO194">
        <v>0</v>
      </c>
      <c r="AP194">
        <v>0</v>
      </c>
      <c r="AQ194">
        <v>75</v>
      </c>
      <c r="AR194">
        <v>60</v>
      </c>
      <c r="AS194">
        <v>34</v>
      </c>
      <c r="AT194">
        <v>12</v>
      </c>
      <c r="AU194">
        <v>8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1.5</v>
      </c>
      <c r="BF194">
        <v>1.5</v>
      </c>
      <c r="BG194">
        <v>2</v>
      </c>
      <c r="BH194">
        <v>2</v>
      </c>
      <c r="BI194">
        <f t="shared" si="62"/>
        <v>1.75</v>
      </c>
      <c r="BJ194">
        <v>65</v>
      </c>
      <c r="BK194">
        <v>-5</v>
      </c>
      <c r="BL194">
        <v>31</v>
      </c>
      <c r="BM194">
        <f t="shared" si="71"/>
        <v>70</v>
      </c>
      <c r="BN194" s="6">
        <f t="shared" si="72"/>
        <v>0.55714285714285716</v>
      </c>
      <c r="BO194">
        <v>70</v>
      </c>
      <c r="BP194">
        <v>0</v>
      </c>
      <c r="BQ194">
        <v>44</v>
      </c>
      <c r="BR194">
        <f t="shared" si="73"/>
        <v>70</v>
      </c>
      <c r="BS194" s="6">
        <f t="shared" si="74"/>
        <v>0.37142857142857144</v>
      </c>
      <c r="BT194">
        <v>65</v>
      </c>
      <c r="BU194">
        <v>-6</v>
      </c>
      <c r="BV194">
        <v>34</v>
      </c>
      <c r="BW194">
        <f t="shared" si="75"/>
        <v>71</v>
      </c>
      <c r="BX194" s="6">
        <f t="shared" si="76"/>
        <v>0.52112676056338025</v>
      </c>
      <c r="BY194" t="s">
        <v>144</v>
      </c>
      <c r="BZ194" t="s">
        <v>144</v>
      </c>
      <c r="CA194" t="s">
        <v>144</v>
      </c>
      <c r="CB194" t="e">
        <f t="shared" si="63"/>
        <v>#VALUE!</v>
      </c>
      <c r="CC194" s="6" t="e">
        <f t="shared" si="64"/>
        <v>#VALUE!</v>
      </c>
      <c r="CD194" s="7">
        <f t="shared" si="88"/>
        <v>70.333333333333329</v>
      </c>
      <c r="CE194" s="8">
        <f t="shared" si="87"/>
        <v>0.48323272971160297</v>
      </c>
      <c r="CF194">
        <v>3.5</v>
      </c>
      <c r="CG194">
        <v>17.5</v>
      </c>
      <c r="CH194">
        <v>37.5</v>
      </c>
      <c r="CI194">
        <v>0</v>
      </c>
      <c r="CJ194">
        <v>0</v>
      </c>
      <c r="CK194">
        <v>0</v>
      </c>
      <c r="CL194">
        <v>37.5</v>
      </c>
      <c r="CM194">
        <v>1.5</v>
      </c>
      <c r="CN194">
        <v>3.5</v>
      </c>
      <c r="CO194">
        <v>62.5</v>
      </c>
      <c r="CP194">
        <v>7.5</v>
      </c>
      <c r="CQ194" s="66">
        <f t="shared" si="84"/>
        <v>0.66</v>
      </c>
      <c r="CR194" s="66">
        <f t="shared" si="65"/>
        <v>0</v>
      </c>
      <c r="CS194" s="66">
        <f t="shared" si="66"/>
        <v>0.16666666666666666</v>
      </c>
      <c r="CT194" s="66">
        <f t="shared" si="78"/>
        <v>1</v>
      </c>
      <c r="CU194" s="66">
        <f t="shared" si="67"/>
        <v>2</v>
      </c>
      <c r="CV194" s="66">
        <f t="shared" si="68"/>
        <v>20</v>
      </c>
      <c r="CW194" s="66">
        <f t="shared" si="69"/>
        <v>135</v>
      </c>
    </row>
    <row r="195" spans="1:101" x14ac:dyDescent="0.3">
      <c r="A195" s="1" t="s">
        <v>38</v>
      </c>
      <c r="B195" s="1" t="s">
        <v>141</v>
      </c>
      <c r="C195" t="s">
        <v>144</v>
      </c>
      <c r="D195" t="s">
        <v>144</v>
      </c>
      <c r="E195" s="9">
        <v>42912</v>
      </c>
      <c r="F195" s="1" t="s">
        <v>177</v>
      </c>
      <c r="G195">
        <v>60</v>
      </c>
      <c r="H195">
        <v>0</v>
      </c>
      <c r="I195">
        <v>15</v>
      </c>
      <c r="J195">
        <v>12</v>
      </c>
      <c r="K195">
        <v>20</v>
      </c>
      <c r="L195">
        <v>20</v>
      </c>
      <c r="M195" s="4">
        <f t="shared" si="82"/>
        <v>84.4</v>
      </c>
      <c r="N195" s="4">
        <f t="shared" si="82"/>
        <v>87.52</v>
      </c>
      <c r="O195" s="4">
        <f t="shared" si="82"/>
        <v>79.2</v>
      </c>
      <c r="P195" s="4">
        <f t="shared" si="82"/>
        <v>79.2</v>
      </c>
      <c r="Q195" s="4">
        <f t="shared" si="70"/>
        <v>82.58</v>
      </c>
      <c r="R195">
        <v>5</v>
      </c>
      <c r="S195">
        <v>7</v>
      </c>
      <c r="T195">
        <v>6</v>
      </c>
      <c r="U195">
        <v>1</v>
      </c>
      <c r="V195" t="s">
        <v>144</v>
      </c>
      <c r="W195" t="s">
        <v>144</v>
      </c>
      <c r="X195">
        <v>7</v>
      </c>
      <c r="Y195">
        <v>1</v>
      </c>
      <c r="Z195">
        <v>3</v>
      </c>
      <c r="AA195">
        <v>8</v>
      </c>
      <c r="AB195">
        <v>4</v>
      </c>
      <c r="AC195">
        <v>32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</v>
      </c>
      <c r="AN195">
        <v>0</v>
      </c>
      <c r="AO195">
        <v>0</v>
      </c>
      <c r="AP195">
        <v>0</v>
      </c>
      <c r="AQ195">
        <v>80</v>
      </c>
      <c r="AR195">
        <v>58</v>
      </c>
      <c r="AS195">
        <v>20</v>
      </c>
      <c r="AT195">
        <v>2</v>
      </c>
      <c r="AU195">
        <v>2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6</v>
      </c>
      <c r="BF195">
        <v>2.5</v>
      </c>
      <c r="BG195">
        <v>3</v>
      </c>
      <c r="BH195">
        <v>3</v>
      </c>
      <c r="BI195">
        <f t="shared" si="62"/>
        <v>3.625</v>
      </c>
      <c r="BJ195">
        <v>72</v>
      </c>
      <c r="BK195">
        <v>-2</v>
      </c>
      <c r="BL195">
        <v>36</v>
      </c>
      <c r="BM195">
        <f t="shared" si="71"/>
        <v>74</v>
      </c>
      <c r="BN195" s="6">
        <f t="shared" si="72"/>
        <v>0.51351351351351349</v>
      </c>
      <c r="BO195">
        <v>70</v>
      </c>
      <c r="BP195">
        <v>0</v>
      </c>
      <c r="BQ195">
        <v>35</v>
      </c>
      <c r="BR195">
        <f t="shared" si="73"/>
        <v>70</v>
      </c>
      <c r="BS195" s="6">
        <f t="shared" si="74"/>
        <v>0.5</v>
      </c>
      <c r="BT195">
        <v>65</v>
      </c>
      <c r="BU195">
        <v>-2</v>
      </c>
      <c r="BV195">
        <v>36</v>
      </c>
      <c r="BW195">
        <f t="shared" si="75"/>
        <v>67</v>
      </c>
      <c r="BX195" s="6">
        <f t="shared" si="76"/>
        <v>0.46268656716417911</v>
      </c>
      <c r="BY195" t="s">
        <v>144</v>
      </c>
      <c r="BZ195" t="s">
        <v>144</v>
      </c>
      <c r="CA195" t="s">
        <v>144</v>
      </c>
      <c r="CB195" t="e">
        <f t="shared" si="63"/>
        <v>#VALUE!</v>
      </c>
      <c r="CC195" s="6" t="e">
        <f t="shared" si="64"/>
        <v>#VALUE!</v>
      </c>
      <c r="CD195" s="7">
        <f t="shared" si="88"/>
        <v>70.333333333333329</v>
      </c>
      <c r="CE195" s="8">
        <f t="shared" si="87"/>
        <v>0.49206669355923088</v>
      </c>
      <c r="CF195">
        <v>7.5</v>
      </c>
      <c r="CG195">
        <v>37.5</v>
      </c>
      <c r="CH195">
        <v>17.5</v>
      </c>
      <c r="CI195">
        <v>0</v>
      </c>
      <c r="CJ195">
        <v>0</v>
      </c>
      <c r="CK195">
        <v>0</v>
      </c>
      <c r="CL195">
        <v>37.5</v>
      </c>
      <c r="CM195">
        <v>0</v>
      </c>
      <c r="CN195">
        <v>1.5</v>
      </c>
      <c r="CO195">
        <v>62.5</v>
      </c>
      <c r="CP195">
        <v>3.5</v>
      </c>
      <c r="CQ195" s="66">
        <f t="shared" si="84"/>
        <v>0.64</v>
      </c>
      <c r="CR195" s="66">
        <f t="shared" si="65"/>
        <v>0</v>
      </c>
      <c r="CS195" s="66">
        <f t="shared" si="66"/>
        <v>0.16666666666666666</v>
      </c>
      <c r="CT195" s="66">
        <f t="shared" si="78"/>
        <v>1</v>
      </c>
      <c r="CU195" s="66">
        <f t="shared" si="67"/>
        <v>2</v>
      </c>
      <c r="CV195" s="66">
        <f t="shared" si="68"/>
        <v>4</v>
      </c>
      <c r="CW195" s="66">
        <f t="shared" si="69"/>
        <v>138</v>
      </c>
    </row>
    <row r="196" spans="1:101" x14ac:dyDescent="0.3">
      <c r="A196" s="1" t="s">
        <v>38</v>
      </c>
      <c r="B196" s="1" t="s">
        <v>142</v>
      </c>
      <c r="C196" t="s">
        <v>144</v>
      </c>
      <c r="D196" t="s">
        <v>144</v>
      </c>
      <c r="E196" s="9">
        <v>42912</v>
      </c>
      <c r="F196" s="1" t="s">
        <v>177</v>
      </c>
      <c r="G196">
        <v>75</v>
      </c>
      <c r="H196">
        <v>0</v>
      </c>
      <c r="I196">
        <v>14</v>
      </c>
      <c r="J196">
        <v>13</v>
      </c>
      <c r="K196">
        <v>0</v>
      </c>
      <c r="L196">
        <v>6</v>
      </c>
      <c r="M196" s="4">
        <f t="shared" si="82"/>
        <v>85.44</v>
      </c>
      <c r="N196" s="4">
        <f t="shared" si="82"/>
        <v>86.48</v>
      </c>
      <c r="O196" s="4">
        <f t="shared" si="82"/>
        <v>100</v>
      </c>
      <c r="P196" s="4">
        <f t="shared" si="82"/>
        <v>93.76</v>
      </c>
      <c r="Q196" s="4">
        <f t="shared" si="70"/>
        <v>91.42</v>
      </c>
      <c r="R196">
        <v>6</v>
      </c>
      <c r="S196">
        <v>8</v>
      </c>
      <c r="T196">
        <v>5</v>
      </c>
      <c r="U196">
        <v>1</v>
      </c>
      <c r="V196" t="s">
        <v>144</v>
      </c>
      <c r="W196" t="s">
        <v>144</v>
      </c>
      <c r="X196">
        <v>6</v>
      </c>
      <c r="Y196">
        <v>3</v>
      </c>
      <c r="Z196">
        <v>2</v>
      </c>
      <c r="AA196">
        <v>7</v>
      </c>
      <c r="AB196">
        <v>6</v>
      </c>
      <c r="AC196">
        <v>30</v>
      </c>
      <c r="AD196">
        <v>3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3</v>
      </c>
      <c r="AP196">
        <v>0</v>
      </c>
      <c r="AQ196">
        <v>56</v>
      </c>
      <c r="AR196">
        <v>28</v>
      </c>
      <c r="AS196">
        <v>18</v>
      </c>
      <c r="AT196">
        <v>2</v>
      </c>
      <c r="AU196">
        <v>0</v>
      </c>
      <c r="AV196">
        <v>0</v>
      </c>
      <c r="AW196">
        <v>3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3</v>
      </c>
      <c r="BF196">
        <v>0.75</v>
      </c>
      <c r="BG196">
        <v>2.5</v>
      </c>
      <c r="BH196">
        <v>3</v>
      </c>
      <c r="BI196">
        <f t="shared" ref="BI196:BI257" si="89">AVERAGE(BE196:BH196)</f>
        <v>2.3125</v>
      </c>
      <c r="BJ196">
        <v>70</v>
      </c>
      <c r="BK196">
        <v>-5</v>
      </c>
      <c r="BL196">
        <v>41</v>
      </c>
      <c r="BM196">
        <f t="shared" si="71"/>
        <v>75</v>
      </c>
      <c r="BN196" s="6">
        <f t="shared" si="72"/>
        <v>0.45333333333333331</v>
      </c>
      <c r="BO196">
        <v>70</v>
      </c>
      <c r="BP196">
        <v>1</v>
      </c>
      <c r="BQ196">
        <v>45</v>
      </c>
      <c r="BR196">
        <f t="shared" si="73"/>
        <v>69</v>
      </c>
      <c r="BS196" s="6">
        <f t="shared" si="74"/>
        <v>0.34782608695652173</v>
      </c>
      <c r="BT196">
        <v>65</v>
      </c>
      <c r="BU196">
        <v>3</v>
      </c>
      <c r="BV196">
        <v>40</v>
      </c>
      <c r="BW196">
        <f t="shared" si="75"/>
        <v>62</v>
      </c>
      <c r="BX196" s="6">
        <f t="shared" si="76"/>
        <v>0.35483870967741937</v>
      </c>
      <c r="BY196" t="s">
        <v>144</v>
      </c>
      <c r="BZ196" t="s">
        <v>144</v>
      </c>
      <c r="CA196" t="s">
        <v>144</v>
      </c>
      <c r="CB196" t="e">
        <f t="shared" ref="CB196:CB257" si="90">(BY196+(-BZ196))</f>
        <v>#VALUE!</v>
      </c>
      <c r="CC196" s="6" t="e">
        <f t="shared" ref="CC196:CC257" si="91">(CB196-CA196)/CB196</f>
        <v>#VALUE!</v>
      </c>
      <c r="CD196" s="7">
        <f t="shared" si="88"/>
        <v>68.666666666666671</v>
      </c>
      <c r="CE196" s="8">
        <f t="shared" si="87"/>
        <v>0.38533270998909153</v>
      </c>
      <c r="CF196">
        <v>17.5</v>
      </c>
      <c r="CG196">
        <v>62.5</v>
      </c>
      <c r="CH196">
        <v>7.5</v>
      </c>
      <c r="CI196">
        <v>0</v>
      </c>
      <c r="CJ196">
        <v>0</v>
      </c>
      <c r="CK196">
        <v>0</v>
      </c>
      <c r="CL196">
        <v>17.5</v>
      </c>
      <c r="CM196">
        <v>1.5</v>
      </c>
      <c r="CN196">
        <v>0.5</v>
      </c>
      <c r="CO196">
        <v>37.5</v>
      </c>
      <c r="CP196">
        <v>17.5</v>
      </c>
      <c r="CQ196" s="66">
        <f t="shared" si="84"/>
        <v>0.38</v>
      </c>
      <c r="CR196" s="66">
        <f t="shared" ref="CR196:CR257" si="92">(CJ196+CK196)/100</f>
        <v>0</v>
      </c>
      <c r="CS196" s="66">
        <f t="shared" ref="CS196:CS257" si="93">(CF196)/(CF196+CG196)</f>
        <v>0.21875</v>
      </c>
      <c r="CT196" s="66">
        <f t="shared" ref="CT196:CT257" si="94">(CH196)/(CH196+CI196)</f>
        <v>1</v>
      </c>
      <c r="CU196" s="66">
        <f t="shared" ref="CU196:CU257" si="95">SUM(AL196:AP196)</f>
        <v>4</v>
      </c>
      <c r="CV196" s="66">
        <f t="shared" ref="CV196:CV257" si="96">SUM(AT196:AU196)</f>
        <v>2</v>
      </c>
      <c r="CW196" s="66">
        <f t="shared" ref="CW196:CW257" si="97">AQ196+AR196</f>
        <v>84</v>
      </c>
    </row>
    <row r="197" spans="1:101" x14ac:dyDescent="0.3">
      <c r="A197" s="1" t="s">
        <v>38</v>
      </c>
      <c r="B197" s="1" t="s">
        <v>143</v>
      </c>
      <c r="C197" t="s">
        <v>144</v>
      </c>
      <c r="D197" t="s">
        <v>144</v>
      </c>
      <c r="E197" s="9">
        <v>42912</v>
      </c>
      <c r="F197" s="1" t="s">
        <v>177</v>
      </c>
      <c r="G197">
        <v>65</v>
      </c>
      <c r="H197">
        <v>0</v>
      </c>
      <c r="I197">
        <v>4</v>
      </c>
      <c r="J197">
        <v>32</v>
      </c>
      <c r="K197">
        <v>68</v>
      </c>
      <c r="L197">
        <v>30</v>
      </c>
      <c r="M197" s="4">
        <f t="shared" si="82"/>
        <v>95.84</v>
      </c>
      <c r="N197" s="4">
        <f t="shared" si="82"/>
        <v>66.72</v>
      </c>
      <c r="O197" s="4">
        <f t="shared" si="82"/>
        <v>29.28</v>
      </c>
      <c r="P197" s="4">
        <f t="shared" si="82"/>
        <v>68.8</v>
      </c>
      <c r="Q197" s="4">
        <f t="shared" ref="Q197:Q257" si="98">AVERAGE(M197:P197)</f>
        <v>65.16</v>
      </c>
      <c r="R197">
        <v>6</v>
      </c>
      <c r="S197">
        <v>6</v>
      </c>
      <c r="T197">
        <v>7</v>
      </c>
      <c r="U197">
        <v>1</v>
      </c>
      <c r="V197" t="s">
        <v>144</v>
      </c>
      <c r="W197" t="s">
        <v>144</v>
      </c>
      <c r="X197">
        <v>6</v>
      </c>
      <c r="Y197">
        <v>4</v>
      </c>
      <c r="Z197">
        <v>5</v>
      </c>
      <c r="AA197">
        <v>6</v>
      </c>
      <c r="AB197">
        <v>5</v>
      </c>
      <c r="AC197">
        <v>21</v>
      </c>
      <c r="AD197">
        <v>2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35</v>
      </c>
      <c r="AR197">
        <v>20</v>
      </c>
      <c r="AS197">
        <v>75</v>
      </c>
      <c r="AT197">
        <v>8</v>
      </c>
      <c r="AU197">
        <v>2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2</v>
      </c>
      <c r="BG197">
        <v>1.5</v>
      </c>
      <c r="BH197">
        <v>0.5</v>
      </c>
      <c r="BI197">
        <f t="shared" si="89"/>
        <v>1</v>
      </c>
      <c r="BJ197">
        <v>59</v>
      </c>
      <c r="BK197">
        <v>-3</v>
      </c>
      <c r="BL197">
        <v>30</v>
      </c>
      <c r="BM197">
        <f t="shared" ref="BM197:BM257" si="99">(BJ197+(-BK197))</f>
        <v>62</v>
      </c>
      <c r="BN197" s="6">
        <f t="shared" ref="BN197:BN257" si="100">(BM197-BL197)/BM197</f>
        <v>0.5161290322580645</v>
      </c>
      <c r="BO197">
        <v>67</v>
      </c>
      <c r="BP197">
        <v>0</v>
      </c>
      <c r="BQ197">
        <v>39</v>
      </c>
      <c r="BR197">
        <f t="shared" ref="BR197:BR257" si="101">(BO197+(-BP197))</f>
        <v>67</v>
      </c>
      <c r="BS197" s="6">
        <f t="shared" ref="BS197:BS257" si="102">(BR197-BQ197)/BR197</f>
        <v>0.41791044776119401</v>
      </c>
      <c r="BT197">
        <v>75</v>
      </c>
      <c r="BU197">
        <v>4</v>
      </c>
      <c r="BV197">
        <v>45</v>
      </c>
      <c r="BW197">
        <f t="shared" ref="BW197:BW257" si="103">(BT197+(-BU197))</f>
        <v>71</v>
      </c>
      <c r="BX197" s="6">
        <f t="shared" ref="BX197:BX257" si="104">(BW197-BV197)/BW197</f>
        <v>0.36619718309859156</v>
      </c>
      <c r="BY197" t="s">
        <v>144</v>
      </c>
      <c r="BZ197" t="s">
        <v>144</v>
      </c>
      <c r="CA197" t="s">
        <v>144</v>
      </c>
      <c r="CB197" t="e">
        <f t="shared" si="90"/>
        <v>#VALUE!</v>
      </c>
      <c r="CC197" s="6" t="e">
        <f t="shared" si="91"/>
        <v>#VALUE!</v>
      </c>
      <c r="CD197" s="7">
        <f t="shared" si="88"/>
        <v>66.666666666666671</v>
      </c>
      <c r="CE197" s="8">
        <f t="shared" si="87"/>
        <v>0.4334122210392834</v>
      </c>
      <c r="CF197">
        <v>17.5</v>
      </c>
      <c r="CG197">
        <v>17.5</v>
      </c>
      <c r="CH197">
        <v>37.5</v>
      </c>
      <c r="CI197">
        <v>0</v>
      </c>
      <c r="CJ197">
        <v>0</v>
      </c>
      <c r="CK197">
        <v>0</v>
      </c>
      <c r="CL197">
        <v>17.5</v>
      </c>
      <c r="CM197">
        <v>3.5</v>
      </c>
      <c r="CN197">
        <v>7.5</v>
      </c>
      <c r="CO197">
        <v>17.5</v>
      </c>
      <c r="CP197">
        <v>7.5</v>
      </c>
      <c r="CQ197" s="66">
        <f t="shared" ref="CQ197:CQ228" si="105">(CN197+CO197)/100</f>
        <v>0.25</v>
      </c>
      <c r="CR197" s="66">
        <f t="shared" si="92"/>
        <v>0</v>
      </c>
      <c r="CS197" s="66">
        <f t="shared" si="93"/>
        <v>0.5</v>
      </c>
      <c r="CT197" s="66">
        <f t="shared" si="94"/>
        <v>1</v>
      </c>
      <c r="CU197" s="66">
        <f t="shared" si="95"/>
        <v>2</v>
      </c>
      <c r="CV197" s="66">
        <f t="shared" si="96"/>
        <v>10</v>
      </c>
      <c r="CW197" s="66">
        <f t="shared" si="97"/>
        <v>55</v>
      </c>
    </row>
    <row r="198" spans="1:101" x14ac:dyDescent="0.3">
      <c r="A198" s="1" t="s">
        <v>39</v>
      </c>
      <c r="B198" s="1" t="s">
        <v>139</v>
      </c>
      <c r="C198" s="55">
        <v>33.64107499</v>
      </c>
      <c r="D198" s="55">
        <v>-82.012777600000007</v>
      </c>
      <c r="E198" s="9">
        <v>42912</v>
      </c>
      <c r="F198" s="1" t="s">
        <v>176</v>
      </c>
      <c r="G198">
        <v>75</v>
      </c>
      <c r="H198">
        <v>0</v>
      </c>
      <c r="I198">
        <v>11</v>
      </c>
      <c r="J198">
        <v>23</v>
      </c>
      <c r="K198">
        <v>9</v>
      </c>
      <c r="L198">
        <v>10</v>
      </c>
      <c r="M198" s="4">
        <f t="shared" si="82"/>
        <v>88.56</v>
      </c>
      <c r="N198" s="4">
        <f t="shared" si="82"/>
        <v>76.08</v>
      </c>
      <c r="O198" s="4">
        <f t="shared" si="82"/>
        <v>90.64</v>
      </c>
      <c r="P198" s="4">
        <f t="shared" si="82"/>
        <v>89.6</v>
      </c>
      <c r="Q198" s="4">
        <f t="shared" si="98"/>
        <v>86.22</v>
      </c>
      <c r="R198">
        <v>1</v>
      </c>
      <c r="S198">
        <v>7</v>
      </c>
      <c r="T198">
        <v>6</v>
      </c>
      <c r="U198">
        <v>1</v>
      </c>
      <c r="V198" t="s">
        <v>144</v>
      </c>
      <c r="W198" t="s">
        <v>144</v>
      </c>
      <c r="X198">
        <v>7</v>
      </c>
      <c r="Y198">
        <v>3</v>
      </c>
      <c r="Z198">
        <v>7</v>
      </c>
      <c r="AA198">
        <v>6</v>
      </c>
      <c r="AB198">
        <v>6</v>
      </c>
      <c r="AC198">
        <v>8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3</v>
      </c>
      <c r="AO198">
        <v>1</v>
      </c>
      <c r="AP198">
        <v>0</v>
      </c>
      <c r="AQ198">
        <v>18</v>
      </c>
      <c r="AR198">
        <v>40</v>
      </c>
      <c r="AS198">
        <v>29</v>
      </c>
      <c r="AT198">
        <v>9</v>
      </c>
      <c r="AU198">
        <v>3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1.5</v>
      </c>
      <c r="BF198">
        <v>1</v>
      </c>
      <c r="BG198">
        <v>1</v>
      </c>
      <c r="BH198">
        <v>1.75</v>
      </c>
      <c r="BI198">
        <f t="shared" si="89"/>
        <v>1.3125</v>
      </c>
      <c r="BJ198">
        <v>72</v>
      </c>
      <c r="BK198">
        <v>-2</v>
      </c>
      <c r="BL198">
        <v>49</v>
      </c>
      <c r="BM198">
        <f t="shared" si="99"/>
        <v>74</v>
      </c>
      <c r="BN198" s="6">
        <f t="shared" si="100"/>
        <v>0.33783783783783783</v>
      </c>
      <c r="BO198">
        <v>82</v>
      </c>
      <c r="BP198">
        <v>6</v>
      </c>
      <c r="BQ198">
        <v>40</v>
      </c>
      <c r="BR198">
        <f t="shared" si="101"/>
        <v>76</v>
      </c>
      <c r="BS198" s="6">
        <f t="shared" si="102"/>
        <v>0.47368421052631576</v>
      </c>
      <c r="BT198">
        <v>65</v>
      </c>
      <c r="BU198">
        <v>-5</v>
      </c>
      <c r="BV198">
        <v>32</v>
      </c>
      <c r="BW198">
        <f t="shared" si="103"/>
        <v>70</v>
      </c>
      <c r="BX198" s="6">
        <f t="shared" si="104"/>
        <v>0.54285714285714282</v>
      </c>
      <c r="BY198" t="s">
        <v>144</v>
      </c>
      <c r="BZ198" t="s">
        <v>144</v>
      </c>
      <c r="CA198" t="s">
        <v>144</v>
      </c>
      <c r="CB198" t="e">
        <f t="shared" si="90"/>
        <v>#VALUE!</v>
      </c>
      <c r="CC198" s="6" t="e">
        <f t="shared" si="91"/>
        <v>#VALUE!</v>
      </c>
      <c r="CD198" s="7">
        <f t="shared" si="88"/>
        <v>73.333333333333329</v>
      </c>
      <c r="CE198" s="8">
        <f t="shared" si="87"/>
        <v>0.4514597304070988</v>
      </c>
      <c r="CF198">
        <v>0</v>
      </c>
      <c r="CG198">
        <v>37.5</v>
      </c>
      <c r="CH198">
        <v>17.5</v>
      </c>
      <c r="CI198">
        <v>0</v>
      </c>
      <c r="CJ198">
        <v>0</v>
      </c>
      <c r="CK198">
        <v>0</v>
      </c>
      <c r="CL198">
        <v>37.5</v>
      </c>
      <c r="CM198">
        <v>1.5</v>
      </c>
      <c r="CN198">
        <v>37.5</v>
      </c>
      <c r="CO198">
        <v>17.5</v>
      </c>
      <c r="CP198">
        <v>17.5</v>
      </c>
      <c r="CQ198" s="66">
        <f t="shared" si="105"/>
        <v>0.55000000000000004</v>
      </c>
      <c r="CR198" s="66">
        <f t="shared" si="92"/>
        <v>0</v>
      </c>
      <c r="CS198" s="66">
        <f t="shared" si="93"/>
        <v>0</v>
      </c>
      <c r="CT198" s="66">
        <f t="shared" si="94"/>
        <v>1</v>
      </c>
      <c r="CU198" s="66">
        <f t="shared" si="95"/>
        <v>4</v>
      </c>
      <c r="CV198" s="66">
        <f t="shared" si="96"/>
        <v>12</v>
      </c>
      <c r="CW198" s="66">
        <f t="shared" si="97"/>
        <v>58</v>
      </c>
    </row>
    <row r="199" spans="1:101" x14ac:dyDescent="0.3">
      <c r="A199" s="1" t="s">
        <v>39</v>
      </c>
      <c r="B199" s="1" t="s">
        <v>140</v>
      </c>
      <c r="C199" t="s">
        <v>144</v>
      </c>
      <c r="D199" t="s">
        <v>144</v>
      </c>
      <c r="E199" s="9">
        <v>42912</v>
      </c>
      <c r="F199" s="1" t="s">
        <v>176</v>
      </c>
      <c r="G199">
        <v>65</v>
      </c>
      <c r="H199">
        <v>0</v>
      </c>
      <c r="I199">
        <v>17</v>
      </c>
      <c r="J199">
        <v>3</v>
      </c>
      <c r="K199">
        <v>8</v>
      </c>
      <c r="L199">
        <v>12</v>
      </c>
      <c r="M199" s="4">
        <f t="shared" si="82"/>
        <v>82.32</v>
      </c>
      <c r="N199" s="4">
        <f t="shared" si="82"/>
        <v>96.88</v>
      </c>
      <c r="O199" s="4">
        <f t="shared" si="82"/>
        <v>91.68</v>
      </c>
      <c r="P199" s="4">
        <f t="shared" si="82"/>
        <v>87.52</v>
      </c>
      <c r="Q199" s="4">
        <f t="shared" si="98"/>
        <v>89.6</v>
      </c>
      <c r="R199">
        <v>1</v>
      </c>
      <c r="S199">
        <v>8</v>
      </c>
      <c r="T199">
        <v>2</v>
      </c>
      <c r="U199">
        <v>1</v>
      </c>
      <c r="V199" t="s">
        <v>144</v>
      </c>
      <c r="W199" t="s">
        <v>144</v>
      </c>
      <c r="X199">
        <v>6</v>
      </c>
      <c r="Y199">
        <v>1</v>
      </c>
      <c r="Z199">
        <v>8</v>
      </c>
      <c r="AA199">
        <v>6</v>
      </c>
      <c r="AB199">
        <v>7</v>
      </c>
      <c r="AC199">
        <v>4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3</v>
      </c>
      <c r="AN199">
        <v>0</v>
      </c>
      <c r="AO199">
        <v>0</v>
      </c>
      <c r="AP199">
        <v>0</v>
      </c>
      <c r="AQ199">
        <v>6</v>
      </c>
      <c r="AR199">
        <v>17</v>
      </c>
      <c r="AS199">
        <v>10</v>
      </c>
      <c r="AT199">
        <v>3</v>
      </c>
      <c r="AU199">
        <v>0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0.5</v>
      </c>
      <c r="BG199">
        <v>1.5</v>
      </c>
      <c r="BH199">
        <v>1.5</v>
      </c>
      <c r="BI199">
        <f t="shared" si="89"/>
        <v>0.875</v>
      </c>
      <c r="BJ199">
        <v>79</v>
      </c>
      <c r="BK199">
        <v>0</v>
      </c>
      <c r="BL199">
        <v>46</v>
      </c>
      <c r="BM199">
        <f t="shared" si="99"/>
        <v>79</v>
      </c>
      <c r="BN199" s="6">
        <f t="shared" si="100"/>
        <v>0.41772151898734178</v>
      </c>
      <c r="BO199">
        <v>74</v>
      </c>
      <c r="BP199">
        <v>4</v>
      </c>
      <c r="BQ199">
        <v>44</v>
      </c>
      <c r="BR199">
        <f t="shared" si="101"/>
        <v>70</v>
      </c>
      <c r="BS199" s="6">
        <f t="shared" si="102"/>
        <v>0.37142857142857144</v>
      </c>
      <c r="BT199">
        <v>72</v>
      </c>
      <c r="BU199">
        <v>-2</v>
      </c>
      <c r="BV199">
        <v>39</v>
      </c>
      <c r="BW199">
        <f t="shared" si="103"/>
        <v>74</v>
      </c>
      <c r="BX199" s="6">
        <f t="shared" si="104"/>
        <v>0.47297297297297297</v>
      </c>
      <c r="BY199" t="s">
        <v>144</v>
      </c>
      <c r="BZ199" t="s">
        <v>144</v>
      </c>
      <c r="CA199" t="s">
        <v>144</v>
      </c>
      <c r="CB199" t="e">
        <f t="shared" si="90"/>
        <v>#VALUE!</v>
      </c>
      <c r="CC199" s="6" t="e">
        <f t="shared" si="91"/>
        <v>#VALUE!</v>
      </c>
      <c r="CD199" s="7">
        <f t="shared" si="88"/>
        <v>74.333333333333329</v>
      </c>
      <c r="CE199" s="8">
        <f t="shared" si="87"/>
        <v>0.42070768779629542</v>
      </c>
      <c r="CF199">
        <v>0</v>
      </c>
      <c r="CG199">
        <v>62.5</v>
      </c>
      <c r="CH199">
        <v>0.5</v>
      </c>
      <c r="CI199">
        <v>0</v>
      </c>
      <c r="CJ199">
        <v>0</v>
      </c>
      <c r="CK199">
        <v>0</v>
      </c>
      <c r="CL199">
        <v>17.5</v>
      </c>
      <c r="CM199">
        <v>0</v>
      </c>
      <c r="CN199">
        <v>62.5</v>
      </c>
      <c r="CO199">
        <v>17.5</v>
      </c>
      <c r="CP199">
        <v>37.5</v>
      </c>
      <c r="CQ199" s="66">
        <f t="shared" si="105"/>
        <v>0.8</v>
      </c>
      <c r="CR199" s="66">
        <f t="shared" si="92"/>
        <v>0</v>
      </c>
      <c r="CS199" s="66">
        <f t="shared" si="93"/>
        <v>0</v>
      </c>
      <c r="CT199" s="66">
        <f t="shared" si="94"/>
        <v>1</v>
      </c>
      <c r="CU199" s="66">
        <f t="shared" si="95"/>
        <v>3</v>
      </c>
      <c r="CV199" s="66">
        <f t="shared" si="96"/>
        <v>3</v>
      </c>
      <c r="CW199" s="66">
        <f t="shared" si="97"/>
        <v>23</v>
      </c>
    </row>
    <row r="200" spans="1:101" x14ac:dyDescent="0.3">
      <c r="A200" s="1" t="s">
        <v>39</v>
      </c>
      <c r="B200" s="1" t="s">
        <v>141</v>
      </c>
      <c r="C200" t="s">
        <v>144</v>
      </c>
      <c r="D200" t="s">
        <v>144</v>
      </c>
      <c r="E200" s="9">
        <v>42912</v>
      </c>
      <c r="F200" s="1" t="s">
        <v>176</v>
      </c>
      <c r="G200">
        <v>50</v>
      </c>
      <c r="H200">
        <v>0</v>
      </c>
      <c r="I200">
        <v>34</v>
      </c>
      <c r="J200">
        <v>14</v>
      </c>
      <c r="K200">
        <v>3</v>
      </c>
      <c r="L200">
        <v>27</v>
      </c>
      <c r="M200" s="4">
        <f t="shared" si="82"/>
        <v>64.64</v>
      </c>
      <c r="N200" s="4">
        <f t="shared" si="82"/>
        <v>85.44</v>
      </c>
      <c r="O200" s="4">
        <f t="shared" si="82"/>
        <v>96.88</v>
      </c>
      <c r="P200" s="4">
        <f t="shared" si="82"/>
        <v>71.92</v>
      </c>
      <c r="Q200" s="4">
        <f t="shared" si="98"/>
        <v>79.72</v>
      </c>
      <c r="R200">
        <v>6</v>
      </c>
      <c r="S200">
        <v>7</v>
      </c>
      <c r="T200">
        <v>2</v>
      </c>
      <c r="U200">
        <v>1</v>
      </c>
      <c r="V200" t="s">
        <v>144</v>
      </c>
      <c r="W200" t="s">
        <v>144</v>
      </c>
      <c r="X200">
        <v>5</v>
      </c>
      <c r="Y200">
        <v>3</v>
      </c>
      <c r="Z200">
        <v>5</v>
      </c>
      <c r="AA200">
        <v>8</v>
      </c>
      <c r="AB200">
        <v>2</v>
      </c>
      <c r="AC200">
        <v>12</v>
      </c>
      <c r="AD200">
        <v>8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2</v>
      </c>
      <c r="AO200">
        <v>0</v>
      </c>
      <c r="AP200">
        <v>0</v>
      </c>
      <c r="AQ200">
        <v>20</v>
      </c>
      <c r="AR200">
        <v>36</v>
      </c>
      <c r="AS200">
        <v>30</v>
      </c>
      <c r="AT200">
        <v>6</v>
      </c>
      <c r="AU200">
        <v>1</v>
      </c>
      <c r="AV200">
        <v>1</v>
      </c>
      <c r="AW200">
        <v>2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1.5</v>
      </c>
      <c r="BG200">
        <v>0.75</v>
      </c>
      <c r="BH200">
        <v>1</v>
      </c>
      <c r="BI200">
        <f t="shared" si="89"/>
        <v>0.8125</v>
      </c>
      <c r="BJ200" t="s">
        <v>144</v>
      </c>
      <c r="BK200" t="s">
        <v>144</v>
      </c>
      <c r="BL200" t="s">
        <v>144</v>
      </c>
      <c r="BM200" t="e">
        <f t="shared" si="99"/>
        <v>#VALUE!</v>
      </c>
      <c r="BN200" s="6" t="e">
        <f t="shared" si="100"/>
        <v>#VALUE!</v>
      </c>
      <c r="BO200" t="s">
        <v>144</v>
      </c>
      <c r="BP200" t="s">
        <v>144</v>
      </c>
      <c r="BQ200" t="s">
        <v>144</v>
      </c>
      <c r="BR200" t="e">
        <f t="shared" si="101"/>
        <v>#VALUE!</v>
      </c>
      <c r="BS200" s="6" t="e">
        <f t="shared" si="102"/>
        <v>#VALUE!</v>
      </c>
      <c r="BT200" t="s">
        <v>144</v>
      </c>
      <c r="BU200" t="s">
        <v>144</v>
      </c>
      <c r="BV200" t="s">
        <v>144</v>
      </c>
      <c r="BW200" t="e">
        <f t="shared" si="103"/>
        <v>#VALUE!</v>
      </c>
      <c r="BX200" s="6" t="e">
        <f t="shared" si="104"/>
        <v>#VALUE!</v>
      </c>
      <c r="BY200" t="s">
        <v>144</v>
      </c>
      <c r="BZ200" t="s">
        <v>144</v>
      </c>
      <c r="CA200" t="s">
        <v>144</v>
      </c>
      <c r="CB200" t="e">
        <f t="shared" si="90"/>
        <v>#VALUE!</v>
      </c>
      <c r="CC200" s="6" t="e">
        <f t="shared" si="91"/>
        <v>#VALUE!</v>
      </c>
      <c r="CD200" s="7" t="s">
        <v>144</v>
      </c>
      <c r="CE200" s="8" t="s">
        <v>144</v>
      </c>
      <c r="CF200">
        <v>17.5</v>
      </c>
      <c r="CG200">
        <v>37.5</v>
      </c>
      <c r="CH200">
        <v>0.5</v>
      </c>
      <c r="CI200">
        <v>0</v>
      </c>
      <c r="CJ200">
        <v>0</v>
      </c>
      <c r="CK200">
        <v>0</v>
      </c>
      <c r="CL200">
        <v>7.5</v>
      </c>
      <c r="CM200">
        <v>1.5</v>
      </c>
      <c r="CN200">
        <v>7.5</v>
      </c>
      <c r="CO200">
        <v>62.5</v>
      </c>
      <c r="CP200">
        <v>0.5</v>
      </c>
      <c r="CQ200" s="66">
        <f t="shared" si="105"/>
        <v>0.7</v>
      </c>
      <c r="CR200" s="66">
        <f t="shared" si="92"/>
        <v>0</v>
      </c>
      <c r="CS200" s="66">
        <f t="shared" si="93"/>
        <v>0.31818181818181818</v>
      </c>
      <c r="CT200" s="66">
        <f t="shared" si="94"/>
        <v>1</v>
      </c>
      <c r="CU200" s="66">
        <f t="shared" si="95"/>
        <v>2</v>
      </c>
      <c r="CV200" s="66">
        <f t="shared" si="96"/>
        <v>7</v>
      </c>
      <c r="CW200" s="66">
        <f t="shared" si="97"/>
        <v>56</v>
      </c>
    </row>
    <row r="201" spans="1:101" x14ac:dyDescent="0.3">
      <c r="A201" s="1" t="s">
        <v>39</v>
      </c>
      <c r="B201" s="1" t="s">
        <v>142</v>
      </c>
      <c r="C201" t="s">
        <v>144</v>
      </c>
      <c r="D201" t="s">
        <v>144</v>
      </c>
      <c r="E201" s="9">
        <v>42912</v>
      </c>
      <c r="F201" s="1" t="s">
        <v>176</v>
      </c>
      <c r="G201">
        <v>80</v>
      </c>
      <c r="H201">
        <v>0</v>
      </c>
      <c r="I201">
        <v>7</v>
      </c>
      <c r="J201">
        <v>17</v>
      </c>
      <c r="K201">
        <v>15</v>
      </c>
      <c r="L201">
        <v>6</v>
      </c>
      <c r="M201" s="4">
        <f t="shared" si="82"/>
        <v>92.72</v>
      </c>
      <c r="N201" s="4">
        <f t="shared" si="82"/>
        <v>82.32</v>
      </c>
      <c r="O201" s="4">
        <f t="shared" si="82"/>
        <v>84.4</v>
      </c>
      <c r="P201" s="4">
        <f t="shared" si="82"/>
        <v>93.76</v>
      </c>
      <c r="Q201" s="4">
        <f t="shared" si="98"/>
        <v>88.3</v>
      </c>
      <c r="R201">
        <v>1</v>
      </c>
      <c r="S201">
        <v>8</v>
      </c>
      <c r="T201">
        <v>3</v>
      </c>
      <c r="U201">
        <v>1</v>
      </c>
      <c r="V201" t="s">
        <v>144</v>
      </c>
      <c r="W201" t="s">
        <v>144</v>
      </c>
      <c r="X201">
        <v>6</v>
      </c>
      <c r="Y201">
        <v>1</v>
      </c>
      <c r="Z201">
        <v>7</v>
      </c>
      <c r="AA201">
        <v>7</v>
      </c>
      <c r="AB201">
        <v>4</v>
      </c>
      <c r="AC201">
        <v>3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3</v>
      </c>
      <c r="AO201">
        <v>1</v>
      </c>
      <c r="AP201">
        <v>0</v>
      </c>
      <c r="AQ201">
        <v>60</v>
      </c>
      <c r="AR201">
        <v>40</v>
      </c>
      <c r="AS201">
        <v>13</v>
      </c>
      <c r="AT201">
        <v>4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2</v>
      </c>
      <c r="BF201">
        <v>1.5</v>
      </c>
      <c r="BG201">
        <v>1</v>
      </c>
      <c r="BH201" t="s">
        <v>144</v>
      </c>
      <c r="BI201">
        <f t="shared" si="89"/>
        <v>1.5</v>
      </c>
      <c r="BJ201">
        <v>63</v>
      </c>
      <c r="BK201">
        <v>0</v>
      </c>
      <c r="BL201">
        <v>40</v>
      </c>
      <c r="BM201">
        <f t="shared" si="99"/>
        <v>63</v>
      </c>
      <c r="BN201" s="6">
        <f t="shared" si="100"/>
        <v>0.36507936507936506</v>
      </c>
      <c r="BO201">
        <v>80</v>
      </c>
      <c r="BP201">
        <v>-3</v>
      </c>
      <c r="BQ201">
        <v>49</v>
      </c>
      <c r="BR201">
        <f t="shared" si="101"/>
        <v>83</v>
      </c>
      <c r="BS201" s="6">
        <f t="shared" si="102"/>
        <v>0.40963855421686746</v>
      </c>
      <c r="BT201">
        <v>70</v>
      </c>
      <c r="BU201">
        <v>3</v>
      </c>
      <c r="BV201">
        <v>42</v>
      </c>
      <c r="BW201">
        <f t="shared" si="103"/>
        <v>67</v>
      </c>
      <c r="BX201" s="6">
        <f t="shared" si="104"/>
        <v>0.37313432835820898</v>
      </c>
      <c r="BY201">
        <v>65</v>
      </c>
      <c r="BZ201">
        <v>-5</v>
      </c>
      <c r="CA201">
        <v>41</v>
      </c>
      <c r="CB201">
        <f t="shared" si="90"/>
        <v>70</v>
      </c>
      <c r="CC201" s="6">
        <f t="shared" si="91"/>
        <v>0.41428571428571431</v>
      </c>
      <c r="CD201" s="7">
        <f t="shared" ref="CD201:CE246" si="106">AVERAGE(BM201,BR201,BW201,CB201)</f>
        <v>70.75</v>
      </c>
      <c r="CE201" s="8">
        <f t="shared" si="106"/>
        <v>0.39053449048503897</v>
      </c>
      <c r="CF201">
        <v>0</v>
      </c>
      <c r="CG201">
        <v>62.5</v>
      </c>
      <c r="CH201">
        <v>1.5</v>
      </c>
      <c r="CI201">
        <v>0</v>
      </c>
      <c r="CJ201">
        <v>0</v>
      </c>
      <c r="CK201">
        <v>0</v>
      </c>
      <c r="CL201">
        <v>17.5</v>
      </c>
      <c r="CM201">
        <v>0</v>
      </c>
      <c r="CN201">
        <v>37.5</v>
      </c>
      <c r="CO201">
        <v>37.5</v>
      </c>
      <c r="CP201">
        <v>3.5</v>
      </c>
      <c r="CQ201" s="66">
        <f t="shared" si="105"/>
        <v>0.75</v>
      </c>
      <c r="CR201" s="66">
        <f t="shared" si="92"/>
        <v>0</v>
      </c>
      <c r="CS201" s="66">
        <f t="shared" si="93"/>
        <v>0</v>
      </c>
      <c r="CT201" s="66">
        <f t="shared" si="94"/>
        <v>1</v>
      </c>
      <c r="CU201" s="66">
        <f t="shared" si="95"/>
        <v>5</v>
      </c>
      <c r="CV201" s="66">
        <f t="shared" si="96"/>
        <v>4</v>
      </c>
      <c r="CW201" s="66">
        <f t="shared" si="97"/>
        <v>100</v>
      </c>
    </row>
    <row r="202" spans="1:101" x14ac:dyDescent="0.3">
      <c r="A202" s="1" t="s">
        <v>39</v>
      </c>
      <c r="B202" s="1" t="s">
        <v>143</v>
      </c>
      <c r="C202" t="s">
        <v>144</v>
      </c>
      <c r="D202" t="s">
        <v>144</v>
      </c>
      <c r="E202" s="9">
        <v>42912</v>
      </c>
      <c r="F202" s="1" t="s">
        <v>176</v>
      </c>
      <c r="G202">
        <v>75</v>
      </c>
      <c r="H202">
        <v>0</v>
      </c>
      <c r="I202">
        <v>4</v>
      </c>
      <c r="J202">
        <v>16</v>
      </c>
      <c r="K202">
        <v>11</v>
      </c>
      <c r="L202">
        <v>3</v>
      </c>
      <c r="M202" s="4">
        <f t="shared" si="82"/>
        <v>95.84</v>
      </c>
      <c r="N202" s="4">
        <f t="shared" si="82"/>
        <v>83.36</v>
      </c>
      <c r="O202" s="4">
        <f t="shared" si="82"/>
        <v>88.56</v>
      </c>
      <c r="P202" s="4">
        <f t="shared" si="82"/>
        <v>96.88</v>
      </c>
      <c r="Q202" s="4">
        <f t="shared" si="98"/>
        <v>91.16</v>
      </c>
      <c r="R202">
        <v>2</v>
      </c>
      <c r="S202">
        <v>9</v>
      </c>
      <c r="T202">
        <v>5</v>
      </c>
      <c r="U202">
        <v>1</v>
      </c>
      <c r="V202" t="s">
        <v>144</v>
      </c>
      <c r="W202" t="s">
        <v>144</v>
      </c>
      <c r="X202">
        <v>7</v>
      </c>
      <c r="Y202">
        <v>1</v>
      </c>
      <c r="Z202">
        <v>6</v>
      </c>
      <c r="AA202">
        <v>7</v>
      </c>
      <c r="AB202">
        <v>5</v>
      </c>
      <c r="AC202">
        <v>2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2</v>
      </c>
      <c r="AM202">
        <v>3</v>
      </c>
      <c r="AN202">
        <v>0</v>
      </c>
      <c r="AO202">
        <v>0</v>
      </c>
      <c r="AP202">
        <v>0</v>
      </c>
      <c r="AQ202">
        <v>18</v>
      </c>
      <c r="AR202">
        <v>50</v>
      </c>
      <c r="AS202">
        <v>30</v>
      </c>
      <c r="AT202">
        <v>9</v>
      </c>
      <c r="AU202">
        <v>4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0.5</v>
      </c>
      <c r="BG202">
        <v>1.5</v>
      </c>
      <c r="BH202">
        <v>1</v>
      </c>
      <c r="BI202">
        <f t="shared" si="89"/>
        <v>0.75</v>
      </c>
      <c r="BJ202">
        <v>70</v>
      </c>
      <c r="BK202">
        <v>4</v>
      </c>
      <c r="BL202">
        <v>44</v>
      </c>
      <c r="BM202">
        <f t="shared" si="99"/>
        <v>66</v>
      </c>
      <c r="BN202" s="6">
        <f t="shared" si="100"/>
        <v>0.33333333333333331</v>
      </c>
      <c r="BO202">
        <v>60</v>
      </c>
      <c r="BP202">
        <v>-2</v>
      </c>
      <c r="BQ202">
        <v>30</v>
      </c>
      <c r="BR202">
        <f t="shared" si="101"/>
        <v>62</v>
      </c>
      <c r="BS202" s="6">
        <f t="shared" si="102"/>
        <v>0.5161290322580645</v>
      </c>
      <c r="BT202">
        <v>60</v>
      </c>
      <c r="BU202">
        <v>-5</v>
      </c>
      <c r="BV202">
        <v>36</v>
      </c>
      <c r="BW202">
        <f t="shared" si="103"/>
        <v>65</v>
      </c>
      <c r="BX202" s="6">
        <f t="shared" si="104"/>
        <v>0.44615384615384618</v>
      </c>
      <c r="BY202" t="s">
        <v>144</v>
      </c>
      <c r="BZ202" t="s">
        <v>144</v>
      </c>
      <c r="CA202" t="s">
        <v>144</v>
      </c>
      <c r="CB202" t="e">
        <f t="shared" si="90"/>
        <v>#VALUE!</v>
      </c>
      <c r="CC202" s="6" t="e">
        <f t="shared" si="91"/>
        <v>#VALUE!</v>
      </c>
      <c r="CD202" s="7">
        <f>AVERAGE(BM202,BR202,BW202)</f>
        <v>64.333333333333329</v>
      </c>
      <c r="CE202" s="8">
        <f>AVERAGE(BN202,BS202,BX202)</f>
        <v>0.43187207058174798</v>
      </c>
      <c r="CF202">
        <v>0.5</v>
      </c>
      <c r="CG202">
        <v>85</v>
      </c>
      <c r="CH202">
        <v>7.5</v>
      </c>
      <c r="CI202">
        <v>0</v>
      </c>
      <c r="CJ202">
        <v>0</v>
      </c>
      <c r="CK202">
        <v>0</v>
      </c>
      <c r="CL202">
        <v>37.5</v>
      </c>
      <c r="CM202">
        <v>0</v>
      </c>
      <c r="CN202">
        <v>17.5</v>
      </c>
      <c r="CO202">
        <v>37.5</v>
      </c>
      <c r="CP202">
        <v>7.5</v>
      </c>
      <c r="CQ202" s="66">
        <f t="shared" si="105"/>
        <v>0.55000000000000004</v>
      </c>
      <c r="CR202" s="66">
        <f t="shared" si="92"/>
        <v>0</v>
      </c>
      <c r="CS202" s="66">
        <f t="shared" si="93"/>
        <v>5.8479532163742687E-3</v>
      </c>
      <c r="CT202" s="66">
        <f t="shared" si="94"/>
        <v>1</v>
      </c>
      <c r="CU202" s="66">
        <f t="shared" si="95"/>
        <v>5</v>
      </c>
      <c r="CV202" s="66">
        <f t="shared" si="96"/>
        <v>13</v>
      </c>
      <c r="CW202" s="66">
        <f t="shared" si="97"/>
        <v>68</v>
      </c>
    </row>
    <row r="203" spans="1:101" x14ac:dyDescent="0.3">
      <c r="A203" s="1" t="s">
        <v>40</v>
      </c>
      <c r="B203" s="1" t="s">
        <v>139</v>
      </c>
      <c r="C203" s="59">
        <v>33.81979552</v>
      </c>
      <c r="D203" s="59">
        <v>-82.123030299999996</v>
      </c>
      <c r="E203" s="9">
        <v>42914</v>
      </c>
      <c r="F203" s="1" t="s">
        <v>177</v>
      </c>
      <c r="G203">
        <v>50</v>
      </c>
      <c r="H203">
        <v>1</v>
      </c>
      <c r="I203">
        <v>14</v>
      </c>
      <c r="J203">
        <v>25</v>
      </c>
      <c r="K203">
        <v>29</v>
      </c>
      <c r="L203">
        <v>10</v>
      </c>
      <c r="M203" s="4">
        <f t="shared" si="82"/>
        <v>85.44</v>
      </c>
      <c r="N203" s="4">
        <f t="shared" si="82"/>
        <v>74</v>
      </c>
      <c r="O203" s="4">
        <f t="shared" si="82"/>
        <v>69.84</v>
      </c>
      <c r="P203" s="4">
        <f t="shared" si="82"/>
        <v>89.6</v>
      </c>
      <c r="Q203" s="4">
        <f t="shared" si="98"/>
        <v>79.72</v>
      </c>
      <c r="R203">
        <v>1</v>
      </c>
      <c r="S203">
        <v>8</v>
      </c>
      <c r="T203">
        <v>4</v>
      </c>
      <c r="U203">
        <v>1</v>
      </c>
      <c r="V203" t="s">
        <v>144</v>
      </c>
      <c r="W203" t="s">
        <v>144</v>
      </c>
      <c r="X203">
        <v>5</v>
      </c>
      <c r="Y203">
        <v>4</v>
      </c>
      <c r="Z203">
        <v>4</v>
      </c>
      <c r="AA203">
        <v>9</v>
      </c>
      <c r="AB203">
        <v>1</v>
      </c>
      <c r="AC203">
        <v>70</v>
      </c>
      <c r="AD203">
        <v>2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3</v>
      </c>
      <c r="AO203">
        <v>0</v>
      </c>
      <c r="AP203">
        <v>0</v>
      </c>
      <c r="AQ203">
        <v>25</v>
      </c>
      <c r="AR203">
        <v>22</v>
      </c>
      <c r="AS203">
        <v>16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0.75</v>
      </c>
      <c r="BG203">
        <v>2</v>
      </c>
      <c r="BH203">
        <v>2.25</v>
      </c>
      <c r="BI203">
        <f t="shared" si="89"/>
        <v>1.5</v>
      </c>
      <c r="BJ203">
        <v>51</v>
      </c>
      <c r="BK203">
        <v>-9</v>
      </c>
      <c r="BL203">
        <v>18</v>
      </c>
      <c r="BM203">
        <f t="shared" si="99"/>
        <v>60</v>
      </c>
      <c r="BN203" s="6">
        <f t="shared" si="100"/>
        <v>0.7</v>
      </c>
      <c r="BO203">
        <v>55</v>
      </c>
      <c r="BP203">
        <v>-4</v>
      </c>
      <c r="BQ203">
        <v>30</v>
      </c>
      <c r="BR203">
        <f t="shared" si="101"/>
        <v>59</v>
      </c>
      <c r="BS203" s="6">
        <f t="shared" si="102"/>
        <v>0.49152542372881358</v>
      </c>
      <c r="BT203">
        <v>53</v>
      </c>
      <c r="BU203">
        <v>-6</v>
      </c>
      <c r="BV203">
        <v>28</v>
      </c>
      <c r="BW203">
        <f t="shared" si="103"/>
        <v>59</v>
      </c>
      <c r="BX203" s="6">
        <f t="shared" si="104"/>
        <v>0.52542372881355937</v>
      </c>
      <c r="BY203" t="s">
        <v>144</v>
      </c>
      <c r="BZ203" t="s">
        <v>144</v>
      </c>
      <c r="CA203" t="s">
        <v>144</v>
      </c>
      <c r="CB203" t="e">
        <f t="shared" si="90"/>
        <v>#VALUE!</v>
      </c>
      <c r="CC203" s="6" t="e">
        <f t="shared" si="91"/>
        <v>#VALUE!</v>
      </c>
      <c r="CD203" s="7">
        <f t="shared" ref="CD203:CE207" si="107">AVERAGE(BM203,BR203,BW203)</f>
        <v>59.333333333333336</v>
      </c>
      <c r="CE203" s="8">
        <f t="shared" si="107"/>
        <v>0.572316384180791</v>
      </c>
      <c r="CF203">
        <v>0</v>
      </c>
      <c r="CG203">
        <v>62.5</v>
      </c>
      <c r="CH203">
        <v>3.5</v>
      </c>
      <c r="CI203">
        <v>0</v>
      </c>
      <c r="CJ203">
        <v>0</v>
      </c>
      <c r="CK203">
        <v>0</v>
      </c>
      <c r="CL203">
        <v>7.5</v>
      </c>
      <c r="CM203">
        <v>3.5</v>
      </c>
      <c r="CN203">
        <v>3.5</v>
      </c>
      <c r="CO203">
        <v>85</v>
      </c>
      <c r="CP203">
        <v>0</v>
      </c>
      <c r="CQ203" s="66">
        <f t="shared" si="105"/>
        <v>0.88500000000000001</v>
      </c>
      <c r="CR203" s="66">
        <f t="shared" si="92"/>
        <v>0</v>
      </c>
      <c r="CS203" s="66">
        <f t="shared" si="93"/>
        <v>0</v>
      </c>
      <c r="CT203" s="66">
        <f t="shared" si="94"/>
        <v>1</v>
      </c>
      <c r="CU203" s="66">
        <f t="shared" si="95"/>
        <v>3</v>
      </c>
      <c r="CV203" s="66">
        <f t="shared" si="96"/>
        <v>1</v>
      </c>
      <c r="CW203" s="66">
        <f t="shared" si="97"/>
        <v>47</v>
      </c>
    </row>
    <row r="204" spans="1:101" x14ac:dyDescent="0.3">
      <c r="A204" s="1" t="s">
        <v>40</v>
      </c>
      <c r="B204" s="1" t="s">
        <v>140</v>
      </c>
      <c r="C204" t="s">
        <v>144</v>
      </c>
      <c r="D204" t="s">
        <v>144</v>
      </c>
      <c r="E204" s="9">
        <v>42914</v>
      </c>
      <c r="F204" s="1" t="s">
        <v>177</v>
      </c>
      <c r="G204">
        <v>70</v>
      </c>
      <c r="H204">
        <v>0</v>
      </c>
      <c r="I204">
        <v>8</v>
      </c>
      <c r="J204">
        <v>24</v>
      </c>
      <c r="K204">
        <v>7</v>
      </c>
      <c r="L204">
        <v>26</v>
      </c>
      <c r="M204" s="4">
        <f t="shared" si="82"/>
        <v>91.68</v>
      </c>
      <c r="N204" s="4">
        <f t="shared" si="82"/>
        <v>75.039999999999992</v>
      </c>
      <c r="O204" s="4">
        <f t="shared" si="82"/>
        <v>92.72</v>
      </c>
      <c r="P204" s="4">
        <f t="shared" si="82"/>
        <v>72.960000000000008</v>
      </c>
      <c r="Q204" s="4">
        <f t="shared" si="98"/>
        <v>83.1</v>
      </c>
      <c r="R204">
        <v>1</v>
      </c>
      <c r="S204">
        <v>9</v>
      </c>
      <c r="T204">
        <v>6</v>
      </c>
      <c r="U204">
        <v>3</v>
      </c>
      <c r="V204" t="s">
        <v>144</v>
      </c>
      <c r="W204" t="s">
        <v>144</v>
      </c>
      <c r="X204">
        <v>6</v>
      </c>
      <c r="Y204">
        <v>7</v>
      </c>
      <c r="Z204">
        <v>6</v>
      </c>
      <c r="AA204">
        <v>8</v>
      </c>
      <c r="AB204">
        <v>1</v>
      </c>
      <c r="AC204">
        <v>270</v>
      </c>
      <c r="AD204">
        <v>12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3</v>
      </c>
      <c r="AN204">
        <v>0</v>
      </c>
      <c r="AO204">
        <v>1</v>
      </c>
      <c r="AP204">
        <v>0</v>
      </c>
      <c r="AQ204">
        <v>39</v>
      </c>
      <c r="AR204">
        <v>28</v>
      </c>
      <c r="AS204">
        <v>10</v>
      </c>
      <c r="AT204">
        <v>2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2.5</v>
      </c>
      <c r="BF204">
        <v>2.5</v>
      </c>
      <c r="BG204">
        <v>1.5</v>
      </c>
      <c r="BH204">
        <v>1.75</v>
      </c>
      <c r="BI204">
        <f t="shared" si="89"/>
        <v>2.0625</v>
      </c>
      <c r="BJ204">
        <v>55</v>
      </c>
      <c r="BK204">
        <v>-5</v>
      </c>
      <c r="BL204">
        <v>32</v>
      </c>
      <c r="BM204">
        <f t="shared" si="99"/>
        <v>60</v>
      </c>
      <c r="BN204" s="6">
        <f t="shared" si="100"/>
        <v>0.46666666666666667</v>
      </c>
      <c r="BO204">
        <v>50</v>
      </c>
      <c r="BP204">
        <v>-7</v>
      </c>
      <c r="BQ204">
        <v>26</v>
      </c>
      <c r="BR204">
        <f t="shared" si="101"/>
        <v>57</v>
      </c>
      <c r="BS204" s="6">
        <f t="shared" si="102"/>
        <v>0.54385964912280704</v>
      </c>
      <c r="BT204">
        <v>60</v>
      </c>
      <c r="BU204">
        <v>0</v>
      </c>
      <c r="BV204">
        <v>33</v>
      </c>
      <c r="BW204">
        <f t="shared" si="103"/>
        <v>60</v>
      </c>
      <c r="BX204" s="6">
        <f t="shared" si="104"/>
        <v>0.45</v>
      </c>
      <c r="BY204" t="s">
        <v>144</v>
      </c>
      <c r="BZ204" t="s">
        <v>144</v>
      </c>
      <c r="CA204" t="s">
        <v>144</v>
      </c>
      <c r="CB204" t="e">
        <f t="shared" si="90"/>
        <v>#VALUE!</v>
      </c>
      <c r="CC204" s="6" t="e">
        <f t="shared" si="91"/>
        <v>#VALUE!</v>
      </c>
      <c r="CD204" s="7">
        <f t="shared" si="107"/>
        <v>59</v>
      </c>
      <c r="CE204" s="8">
        <f t="shared" si="107"/>
        <v>0.48684210526315791</v>
      </c>
      <c r="CF204">
        <v>0</v>
      </c>
      <c r="CG204">
        <v>85</v>
      </c>
      <c r="CH204">
        <v>17.5</v>
      </c>
      <c r="CI204">
        <v>1.5</v>
      </c>
      <c r="CJ204">
        <v>0</v>
      </c>
      <c r="CK204">
        <v>0</v>
      </c>
      <c r="CL204">
        <v>17.5</v>
      </c>
      <c r="CM204">
        <v>37.5</v>
      </c>
      <c r="CN204">
        <v>17.5</v>
      </c>
      <c r="CO204">
        <v>62.5</v>
      </c>
      <c r="CP204">
        <v>0</v>
      </c>
      <c r="CQ204" s="66">
        <f t="shared" si="105"/>
        <v>0.8</v>
      </c>
      <c r="CR204" s="66">
        <f t="shared" si="92"/>
        <v>0</v>
      </c>
      <c r="CS204" s="66">
        <f t="shared" si="93"/>
        <v>0</v>
      </c>
      <c r="CT204" s="66">
        <f t="shared" si="94"/>
        <v>0.92105263157894735</v>
      </c>
      <c r="CU204" s="66">
        <f t="shared" si="95"/>
        <v>4</v>
      </c>
      <c r="CV204" s="66">
        <f t="shared" si="96"/>
        <v>2</v>
      </c>
      <c r="CW204" s="66">
        <f t="shared" si="97"/>
        <v>67</v>
      </c>
    </row>
    <row r="205" spans="1:101" x14ac:dyDescent="0.3">
      <c r="A205" s="1" t="s">
        <v>40</v>
      </c>
      <c r="B205" s="1" t="s">
        <v>141</v>
      </c>
      <c r="C205" t="s">
        <v>144</v>
      </c>
      <c r="D205" t="s">
        <v>144</v>
      </c>
      <c r="E205" s="9">
        <v>42914</v>
      </c>
      <c r="F205" s="1" t="s">
        <v>177</v>
      </c>
      <c r="G205">
        <v>70</v>
      </c>
      <c r="H205">
        <v>0</v>
      </c>
      <c r="I205">
        <v>10</v>
      </c>
      <c r="J205">
        <v>7</v>
      </c>
      <c r="K205">
        <v>52</v>
      </c>
      <c r="L205">
        <v>26</v>
      </c>
      <c r="M205" s="4">
        <f t="shared" si="82"/>
        <v>89.6</v>
      </c>
      <c r="N205" s="4">
        <f t="shared" si="82"/>
        <v>92.72</v>
      </c>
      <c r="O205" s="4">
        <f t="shared" si="82"/>
        <v>45.92</v>
      </c>
      <c r="P205" s="4">
        <f t="shared" si="82"/>
        <v>72.960000000000008</v>
      </c>
      <c r="Q205" s="4">
        <f t="shared" si="98"/>
        <v>75.300000000000011</v>
      </c>
      <c r="R205">
        <v>1</v>
      </c>
      <c r="S205">
        <v>9</v>
      </c>
      <c r="T205">
        <v>2</v>
      </c>
      <c r="U205">
        <v>1</v>
      </c>
      <c r="V205" t="s">
        <v>144</v>
      </c>
      <c r="W205" t="s">
        <v>144</v>
      </c>
      <c r="X205">
        <v>3</v>
      </c>
      <c r="Y205">
        <v>4</v>
      </c>
      <c r="Z205">
        <v>5</v>
      </c>
      <c r="AA205">
        <v>9</v>
      </c>
      <c r="AB205">
        <v>1</v>
      </c>
      <c r="AC205">
        <v>200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2</v>
      </c>
      <c r="AN205">
        <v>1</v>
      </c>
      <c r="AO205">
        <v>0</v>
      </c>
      <c r="AP205">
        <v>0</v>
      </c>
      <c r="AQ205">
        <v>17</v>
      </c>
      <c r="AR205">
        <v>3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1.5</v>
      </c>
      <c r="BF205">
        <v>2</v>
      </c>
      <c r="BG205">
        <v>1</v>
      </c>
      <c r="BH205">
        <v>0.75</v>
      </c>
      <c r="BI205">
        <f t="shared" si="89"/>
        <v>1.3125</v>
      </c>
      <c r="BJ205">
        <v>57</v>
      </c>
      <c r="BK205">
        <v>-2</v>
      </c>
      <c r="BL205">
        <v>30</v>
      </c>
      <c r="BM205">
        <f t="shared" si="99"/>
        <v>59</v>
      </c>
      <c r="BN205" s="6">
        <f t="shared" si="100"/>
        <v>0.49152542372881358</v>
      </c>
      <c r="BO205">
        <v>52</v>
      </c>
      <c r="BP205">
        <v>-1</v>
      </c>
      <c r="BQ205">
        <v>26</v>
      </c>
      <c r="BR205">
        <f t="shared" si="101"/>
        <v>53</v>
      </c>
      <c r="BS205" s="6">
        <f t="shared" si="102"/>
        <v>0.50943396226415094</v>
      </c>
      <c r="BT205">
        <v>49</v>
      </c>
      <c r="BU205">
        <v>-4</v>
      </c>
      <c r="BV205">
        <v>30</v>
      </c>
      <c r="BW205">
        <f t="shared" si="103"/>
        <v>53</v>
      </c>
      <c r="BX205" s="6">
        <f t="shared" si="104"/>
        <v>0.43396226415094341</v>
      </c>
      <c r="BY205" t="s">
        <v>144</v>
      </c>
      <c r="BZ205" t="s">
        <v>144</v>
      </c>
      <c r="CA205" t="s">
        <v>144</v>
      </c>
      <c r="CB205" t="e">
        <f t="shared" si="90"/>
        <v>#VALUE!</v>
      </c>
      <c r="CC205" s="6" t="e">
        <f t="shared" si="91"/>
        <v>#VALUE!</v>
      </c>
      <c r="CD205" s="7">
        <f t="shared" si="107"/>
        <v>55</v>
      </c>
      <c r="CE205" s="8">
        <f t="shared" si="107"/>
        <v>0.47830721671463605</v>
      </c>
      <c r="CF205">
        <v>0</v>
      </c>
      <c r="CG205">
        <v>85</v>
      </c>
      <c r="CH205">
        <v>0.5</v>
      </c>
      <c r="CI205">
        <v>0</v>
      </c>
      <c r="CJ205">
        <v>0</v>
      </c>
      <c r="CK205">
        <v>0</v>
      </c>
      <c r="CL205">
        <v>1.5</v>
      </c>
      <c r="CM205">
        <v>3.5</v>
      </c>
      <c r="CN205">
        <v>7.5</v>
      </c>
      <c r="CO205">
        <v>85</v>
      </c>
      <c r="CP205">
        <v>0</v>
      </c>
      <c r="CQ205" s="66">
        <f t="shared" si="105"/>
        <v>0.92500000000000004</v>
      </c>
      <c r="CR205" s="66">
        <f t="shared" si="92"/>
        <v>0</v>
      </c>
      <c r="CS205" s="66">
        <f t="shared" si="93"/>
        <v>0</v>
      </c>
      <c r="CT205" s="66">
        <f t="shared" si="94"/>
        <v>1</v>
      </c>
      <c r="CU205" s="66">
        <f t="shared" si="95"/>
        <v>3</v>
      </c>
      <c r="CV205" s="66">
        <f t="shared" si="96"/>
        <v>0</v>
      </c>
      <c r="CW205" s="66">
        <f t="shared" si="97"/>
        <v>20</v>
      </c>
    </row>
    <row r="206" spans="1:101" x14ac:dyDescent="0.3">
      <c r="A206" s="1" t="s">
        <v>40</v>
      </c>
      <c r="B206" s="1" t="s">
        <v>142</v>
      </c>
      <c r="C206" t="s">
        <v>144</v>
      </c>
      <c r="D206" t="s">
        <v>144</v>
      </c>
      <c r="E206" s="9">
        <v>42914</v>
      </c>
      <c r="F206" s="1" t="s">
        <v>177</v>
      </c>
      <c r="G206">
        <v>90</v>
      </c>
      <c r="H206">
        <v>0</v>
      </c>
      <c r="I206">
        <v>4</v>
      </c>
      <c r="J206">
        <v>13</v>
      </c>
      <c r="K206">
        <v>4</v>
      </c>
      <c r="L206">
        <v>9</v>
      </c>
      <c r="M206" s="4">
        <f t="shared" si="82"/>
        <v>95.84</v>
      </c>
      <c r="N206" s="4">
        <f t="shared" si="82"/>
        <v>86.48</v>
      </c>
      <c r="O206" s="4">
        <f t="shared" si="82"/>
        <v>95.84</v>
      </c>
      <c r="P206" s="4">
        <f t="shared" si="82"/>
        <v>90.64</v>
      </c>
      <c r="Q206" s="4">
        <f t="shared" si="98"/>
        <v>92.199999999999989</v>
      </c>
      <c r="R206">
        <v>4</v>
      </c>
      <c r="S206">
        <v>7</v>
      </c>
      <c r="T206">
        <v>6</v>
      </c>
      <c r="U206">
        <v>1</v>
      </c>
      <c r="V206" t="s">
        <v>144</v>
      </c>
      <c r="W206" t="s">
        <v>144</v>
      </c>
      <c r="X206">
        <v>6</v>
      </c>
      <c r="Y206">
        <v>5</v>
      </c>
      <c r="Z206">
        <v>6</v>
      </c>
      <c r="AA206">
        <v>7</v>
      </c>
      <c r="AB206">
        <v>1</v>
      </c>
      <c r="AC206">
        <v>65</v>
      </c>
      <c r="AD206">
        <v>2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3</v>
      </c>
      <c r="AN206">
        <v>0</v>
      </c>
      <c r="AO206">
        <v>0</v>
      </c>
      <c r="AP206">
        <v>0</v>
      </c>
      <c r="AQ206">
        <v>62</v>
      </c>
      <c r="AR206">
        <v>40</v>
      </c>
      <c r="AS206">
        <v>25</v>
      </c>
      <c r="AT206">
        <v>3</v>
      </c>
      <c r="AU206">
        <v>0</v>
      </c>
      <c r="AV206">
        <v>1</v>
      </c>
      <c r="AW206">
        <v>1</v>
      </c>
      <c r="AX206">
        <v>2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2</v>
      </c>
      <c r="BF206">
        <v>2</v>
      </c>
      <c r="BG206">
        <v>1</v>
      </c>
      <c r="BH206">
        <v>1</v>
      </c>
      <c r="BI206">
        <f t="shared" si="89"/>
        <v>1.5</v>
      </c>
      <c r="BJ206">
        <v>66</v>
      </c>
      <c r="BK206">
        <v>-2</v>
      </c>
      <c r="BL206">
        <v>26</v>
      </c>
      <c r="BM206">
        <f t="shared" si="99"/>
        <v>68</v>
      </c>
      <c r="BN206" s="6">
        <f t="shared" si="100"/>
        <v>0.61764705882352944</v>
      </c>
      <c r="BO206">
        <v>57</v>
      </c>
      <c r="BP206">
        <v>-5</v>
      </c>
      <c r="BQ206">
        <v>25</v>
      </c>
      <c r="BR206">
        <f t="shared" si="101"/>
        <v>62</v>
      </c>
      <c r="BS206" s="6">
        <f t="shared" si="102"/>
        <v>0.59677419354838712</v>
      </c>
      <c r="BT206">
        <v>70</v>
      </c>
      <c r="BU206">
        <v>1</v>
      </c>
      <c r="BV206">
        <v>44</v>
      </c>
      <c r="BW206">
        <f t="shared" si="103"/>
        <v>69</v>
      </c>
      <c r="BX206" s="6">
        <f t="shared" si="104"/>
        <v>0.36231884057971014</v>
      </c>
      <c r="BY206" t="s">
        <v>144</v>
      </c>
      <c r="BZ206" t="s">
        <v>144</v>
      </c>
      <c r="CA206" t="s">
        <v>144</v>
      </c>
      <c r="CB206" t="e">
        <f t="shared" si="90"/>
        <v>#VALUE!</v>
      </c>
      <c r="CC206" s="6" t="e">
        <f t="shared" si="91"/>
        <v>#VALUE!</v>
      </c>
      <c r="CD206" s="7">
        <f t="shared" si="107"/>
        <v>66.333333333333329</v>
      </c>
      <c r="CE206" s="8">
        <f t="shared" si="107"/>
        <v>0.52558003098387551</v>
      </c>
      <c r="CF206">
        <v>3.5</v>
      </c>
      <c r="CG206">
        <v>37.5</v>
      </c>
      <c r="CH206">
        <v>17.5</v>
      </c>
      <c r="CI206">
        <v>0</v>
      </c>
      <c r="CJ206">
        <v>0</v>
      </c>
      <c r="CK206">
        <v>0</v>
      </c>
      <c r="CL206">
        <v>17.5</v>
      </c>
      <c r="CM206">
        <v>7.5</v>
      </c>
      <c r="CN206">
        <v>17.5</v>
      </c>
      <c r="CO206">
        <v>37.5</v>
      </c>
      <c r="CP206">
        <v>0</v>
      </c>
      <c r="CQ206" s="66">
        <f t="shared" si="105"/>
        <v>0.55000000000000004</v>
      </c>
      <c r="CR206" s="66">
        <f t="shared" si="92"/>
        <v>0</v>
      </c>
      <c r="CS206" s="66">
        <f t="shared" si="93"/>
        <v>8.5365853658536592E-2</v>
      </c>
      <c r="CT206" s="66">
        <f t="shared" si="94"/>
        <v>1</v>
      </c>
      <c r="CU206" s="66">
        <f t="shared" si="95"/>
        <v>3</v>
      </c>
      <c r="CV206" s="66">
        <f t="shared" si="96"/>
        <v>3</v>
      </c>
      <c r="CW206" s="66">
        <f t="shared" si="97"/>
        <v>102</v>
      </c>
    </row>
    <row r="207" spans="1:101" x14ac:dyDescent="0.3">
      <c r="A207" s="1" t="s">
        <v>40</v>
      </c>
      <c r="B207" s="1" t="s">
        <v>143</v>
      </c>
      <c r="C207" t="s">
        <v>144</v>
      </c>
      <c r="D207" t="s">
        <v>144</v>
      </c>
      <c r="E207" s="9">
        <v>42914</v>
      </c>
      <c r="F207" s="1" t="s">
        <v>177</v>
      </c>
      <c r="G207">
        <v>50</v>
      </c>
      <c r="H207">
        <v>0</v>
      </c>
      <c r="I207">
        <v>6</v>
      </c>
      <c r="J207">
        <v>4</v>
      </c>
      <c r="K207">
        <v>30</v>
      </c>
      <c r="L207">
        <v>27</v>
      </c>
      <c r="M207" s="4">
        <f t="shared" si="82"/>
        <v>93.76</v>
      </c>
      <c r="N207" s="4">
        <f t="shared" si="82"/>
        <v>95.84</v>
      </c>
      <c r="O207" s="4">
        <f t="shared" si="82"/>
        <v>68.8</v>
      </c>
      <c r="P207" s="4">
        <f t="shared" si="82"/>
        <v>71.92</v>
      </c>
      <c r="Q207" s="4">
        <f t="shared" si="98"/>
        <v>82.580000000000013</v>
      </c>
      <c r="R207">
        <v>1</v>
      </c>
      <c r="S207">
        <v>9</v>
      </c>
      <c r="T207">
        <v>6</v>
      </c>
      <c r="U207">
        <v>1</v>
      </c>
      <c r="V207" t="s">
        <v>144</v>
      </c>
      <c r="W207" t="s">
        <v>144</v>
      </c>
      <c r="X207">
        <v>6</v>
      </c>
      <c r="Y207">
        <v>7</v>
      </c>
      <c r="Z207">
        <v>6</v>
      </c>
      <c r="AA207">
        <v>5</v>
      </c>
      <c r="AB207">
        <v>1</v>
      </c>
      <c r="AC207">
        <v>220</v>
      </c>
      <c r="AD207">
        <v>20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2</v>
      </c>
      <c r="AN207">
        <v>1</v>
      </c>
      <c r="AO207">
        <v>0</v>
      </c>
      <c r="AP207">
        <v>0</v>
      </c>
      <c r="AQ207">
        <v>90</v>
      </c>
      <c r="AR207">
        <v>50</v>
      </c>
      <c r="AS207">
        <v>28</v>
      </c>
      <c r="AT207">
        <v>3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0.75</v>
      </c>
      <c r="BF207">
        <v>3</v>
      </c>
      <c r="BG207">
        <v>1.5</v>
      </c>
      <c r="BH207">
        <v>1</v>
      </c>
      <c r="BI207">
        <f t="shared" si="89"/>
        <v>1.5625</v>
      </c>
      <c r="BJ207">
        <v>74</v>
      </c>
      <c r="BK207">
        <v>1</v>
      </c>
      <c r="BL207">
        <v>45</v>
      </c>
      <c r="BM207">
        <f t="shared" si="99"/>
        <v>73</v>
      </c>
      <c r="BN207" s="6">
        <f t="shared" si="100"/>
        <v>0.38356164383561642</v>
      </c>
      <c r="BO207">
        <v>56</v>
      </c>
      <c r="BP207">
        <v>-6</v>
      </c>
      <c r="BQ207">
        <v>35</v>
      </c>
      <c r="BR207">
        <f t="shared" si="101"/>
        <v>62</v>
      </c>
      <c r="BS207" s="6">
        <f t="shared" si="102"/>
        <v>0.43548387096774194</v>
      </c>
      <c r="BT207">
        <v>52</v>
      </c>
      <c r="BU207">
        <v>-9</v>
      </c>
      <c r="BV207">
        <v>27</v>
      </c>
      <c r="BW207">
        <f t="shared" si="103"/>
        <v>61</v>
      </c>
      <c r="BX207" s="6">
        <f t="shared" si="104"/>
        <v>0.55737704918032782</v>
      </c>
      <c r="BY207" t="s">
        <v>144</v>
      </c>
      <c r="BZ207" t="s">
        <v>144</v>
      </c>
      <c r="CA207" t="s">
        <v>144</v>
      </c>
      <c r="CB207" t="e">
        <f t="shared" si="90"/>
        <v>#VALUE!</v>
      </c>
      <c r="CC207" s="6" t="e">
        <f t="shared" si="91"/>
        <v>#VALUE!</v>
      </c>
      <c r="CD207" s="7">
        <f t="shared" si="107"/>
        <v>65.333333333333329</v>
      </c>
      <c r="CE207" s="8">
        <f t="shared" si="107"/>
        <v>0.45880752132789543</v>
      </c>
      <c r="CF207">
        <v>0</v>
      </c>
      <c r="CG207">
        <v>85</v>
      </c>
      <c r="CH207">
        <v>17.5</v>
      </c>
      <c r="CI207">
        <v>0</v>
      </c>
      <c r="CJ207">
        <v>0</v>
      </c>
      <c r="CK207">
        <v>0</v>
      </c>
      <c r="CL207">
        <v>17.5</v>
      </c>
      <c r="CM207">
        <v>37.5</v>
      </c>
      <c r="CN207">
        <v>17.5</v>
      </c>
      <c r="CO207">
        <v>7.5</v>
      </c>
      <c r="CP207">
        <v>0</v>
      </c>
      <c r="CQ207" s="66">
        <f t="shared" si="105"/>
        <v>0.25</v>
      </c>
      <c r="CR207" s="66">
        <f t="shared" si="92"/>
        <v>0</v>
      </c>
      <c r="CS207" s="66">
        <f t="shared" si="93"/>
        <v>0</v>
      </c>
      <c r="CT207" s="66">
        <f t="shared" si="94"/>
        <v>1</v>
      </c>
      <c r="CU207" s="66">
        <f t="shared" si="95"/>
        <v>3</v>
      </c>
      <c r="CV207" s="66">
        <f t="shared" si="96"/>
        <v>3</v>
      </c>
      <c r="CW207" s="66">
        <f t="shared" si="97"/>
        <v>140</v>
      </c>
    </row>
    <row r="208" spans="1:101" x14ac:dyDescent="0.3">
      <c r="A208" s="1" t="s">
        <v>41</v>
      </c>
      <c r="B208" s="1" t="s">
        <v>139</v>
      </c>
      <c r="C208" s="60">
        <v>33.818721379999999</v>
      </c>
      <c r="D208" s="60">
        <v>-82.116608679999999</v>
      </c>
      <c r="E208" s="9">
        <v>42914</v>
      </c>
      <c r="F208" s="1" t="s">
        <v>177</v>
      </c>
      <c r="G208">
        <v>110</v>
      </c>
      <c r="H208">
        <v>0</v>
      </c>
      <c r="I208">
        <v>5</v>
      </c>
      <c r="J208">
        <v>7</v>
      </c>
      <c r="K208">
        <v>18</v>
      </c>
      <c r="L208">
        <v>14</v>
      </c>
      <c r="M208" s="4">
        <f t="shared" si="82"/>
        <v>94.8</v>
      </c>
      <c r="N208" s="4">
        <f t="shared" si="82"/>
        <v>92.72</v>
      </c>
      <c r="O208" s="4">
        <f t="shared" si="82"/>
        <v>81.28</v>
      </c>
      <c r="P208" s="4">
        <f t="shared" si="82"/>
        <v>85.44</v>
      </c>
      <c r="Q208" s="4">
        <f t="shared" si="98"/>
        <v>88.559999999999988</v>
      </c>
      <c r="R208">
        <v>1</v>
      </c>
      <c r="S208">
        <v>9</v>
      </c>
      <c r="T208">
        <v>5</v>
      </c>
      <c r="U208">
        <v>1</v>
      </c>
      <c r="V208" t="s">
        <v>144</v>
      </c>
      <c r="W208" t="s">
        <v>144</v>
      </c>
      <c r="X208">
        <v>6</v>
      </c>
      <c r="Y208">
        <v>3</v>
      </c>
      <c r="Z208">
        <v>6</v>
      </c>
      <c r="AA208">
        <v>7</v>
      </c>
      <c r="AB208">
        <v>1</v>
      </c>
      <c r="AC208">
        <v>40</v>
      </c>
      <c r="AD208">
        <v>3</v>
      </c>
      <c r="AE208">
        <v>0</v>
      </c>
      <c r="AF208">
        <v>0</v>
      </c>
      <c r="AG208">
        <v>0</v>
      </c>
      <c r="AH208">
        <v>0</v>
      </c>
      <c r="AI208">
        <v>2</v>
      </c>
      <c r="AJ208">
        <v>0</v>
      </c>
      <c r="AK208">
        <v>0</v>
      </c>
      <c r="AL208">
        <v>5</v>
      </c>
      <c r="AM208">
        <v>0</v>
      </c>
      <c r="AN208">
        <v>1</v>
      </c>
      <c r="AO208">
        <v>0</v>
      </c>
      <c r="AP208">
        <v>0</v>
      </c>
      <c r="AQ208">
        <v>40</v>
      </c>
      <c r="AR208">
        <v>13</v>
      </c>
      <c r="AS208">
        <v>5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2</v>
      </c>
      <c r="BG208">
        <v>2.5</v>
      </c>
      <c r="BH208">
        <v>3</v>
      </c>
      <c r="BI208">
        <f t="shared" si="89"/>
        <v>2.125</v>
      </c>
      <c r="BJ208">
        <v>56</v>
      </c>
      <c r="BK208">
        <v>-6</v>
      </c>
      <c r="BL208">
        <v>25</v>
      </c>
      <c r="BM208">
        <f t="shared" si="99"/>
        <v>62</v>
      </c>
      <c r="BN208" s="6">
        <f t="shared" si="100"/>
        <v>0.59677419354838712</v>
      </c>
      <c r="BO208">
        <v>50</v>
      </c>
      <c r="BP208">
        <v>-7</v>
      </c>
      <c r="BQ208">
        <v>22</v>
      </c>
      <c r="BR208">
        <f t="shared" si="101"/>
        <v>57</v>
      </c>
      <c r="BS208" s="6">
        <f t="shared" si="102"/>
        <v>0.61403508771929827</v>
      </c>
      <c r="BT208">
        <v>60</v>
      </c>
      <c r="BU208">
        <v>-2</v>
      </c>
      <c r="BV208">
        <v>27</v>
      </c>
      <c r="BW208">
        <f t="shared" si="103"/>
        <v>62</v>
      </c>
      <c r="BX208" s="6">
        <f t="shared" si="104"/>
        <v>0.56451612903225812</v>
      </c>
      <c r="BY208" t="s">
        <v>144</v>
      </c>
      <c r="BZ208" t="s">
        <v>144</v>
      </c>
      <c r="CA208" t="s">
        <v>144</v>
      </c>
      <c r="CB208" t="e">
        <f t="shared" si="90"/>
        <v>#VALUE!</v>
      </c>
      <c r="CC208" s="6" t="e">
        <f t="shared" si="91"/>
        <v>#VALUE!</v>
      </c>
      <c r="CD208" s="7">
        <f>AVERAGE(BM208,BR208,BW208)</f>
        <v>60.333333333333336</v>
      </c>
      <c r="CE208" s="8">
        <f>AVERAGE(BN208,BS208,BX208)</f>
        <v>0.59177513676664784</v>
      </c>
      <c r="CF208">
        <v>0</v>
      </c>
      <c r="CG208">
        <v>85</v>
      </c>
      <c r="CH208">
        <v>7.5</v>
      </c>
      <c r="CI208">
        <v>0</v>
      </c>
      <c r="CJ208">
        <v>0</v>
      </c>
      <c r="CK208">
        <v>0</v>
      </c>
      <c r="CL208">
        <v>17.5</v>
      </c>
      <c r="CM208">
        <v>1.5</v>
      </c>
      <c r="CN208">
        <v>17.5</v>
      </c>
      <c r="CO208">
        <v>37.5</v>
      </c>
      <c r="CP208">
        <v>0</v>
      </c>
      <c r="CQ208" s="66">
        <f t="shared" si="105"/>
        <v>0.55000000000000004</v>
      </c>
      <c r="CR208" s="66">
        <f t="shared" si="92"/>
        <v>0</v>
      </c>
      <c r="CS208" s="66">
        <f t="shared" si="93"/>
        <v>0</v>
      </c>
      <c r="CT208" s="66">
        <f t="shared" si="94"/>
        <v>1</v>
      </c>
      <c r="CU208" s="66">
        <f t="shared" si="95"/>
        <v>6</v>
      </c>
      <c r="CV208" s="66">
        <f t="shared" si="96"/>
        <v>1</v>
      </c>
      <c r="CW208" s="66">
        <f t="shared" si="97"/>
        <v>53</v>
      </c>
    </row>
    <row r="209" spans="1:101" x14ac:dyDescent="0.3">
      <c r="A209" s="1" t="s">
        <v>41</v>
      </c>
      <c r="B209" s="1" t="s">
        <v>140</v>
      </c>
      <c r="C209" t="s">
        <v>144</v>
      </c>
      <c r="D209" t="s">
        <v>144</v>
      </c>
      <c r="E209" s="9">
        <v>42914</v>
      </c>
      <c r="F209" s="1" t="s">
        <v>177</v>
      </c>
      <c r="G209">
        <v>75</v>
      </c>
      <c r="H209">
        <v>0</v>
      </c>
      <c r="I209">
        <v>13</v>
      </c>
      <c r="J209">
        <v>20</v>
      </c>
      <c r="K209">
        <v>7</v>
      </c>
      <c r="L209">
        <v>1</v>
      </c>
      <c r="M209" s="4">
        <f t="shared" si="82"/>
        <v>86.48</v>
      </c>
      <c r="N209" s="4">
        <f t="shared" si="82"/>
        <v>79.2</v>
      </c>
      <c r="O209" s="4">
        <f t="shared" si="82"/>
        <v>92.72</v>
      </c>
      <c r="P209" s="4">
        <f t="shared" si="82"/>
        <v>98.96</v>
      </c>
      <c r="Q209" s="4">
        <f t="shared" si="98"/>
        <v>89.339999999999989</v>
      </c>
      <c r="R209">
        <v>2</v>
      </c>
      <c r="S209">
        <v>8</v>
      </c>
      <c r="T209">
        <v>4</v>
      </c>
      <c r="U209">
        <v>1</v>
      </c>
      <c r="V209" t="s">
        <v>144</v>
      </c>
      <c r="W209" t="s">
        <v>144</v>
      </c>
      <c r="X209">
        <v>7</v>
      </c>
      <c r="Y209">
        <v>6</v>
      </c>
      <c r="Z209">
        <v>7</v>
      </c>
      <c r="AA209">
        <v>7</v>
      </c>
      <c r="AB209">
        <v>1</v>
      </c>
      <c r="AC209">
        <v>100</v>
      </c>
      <c r="AD209">
        <v>30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3</v>
      </c>
      <c r="AN209">
        <v>0</v>
      </c>
      <c r="AO209">
        <v>0</v>
      </c>
      <c r="AP209">
        <v>0</v>
      </c>
      <c r="AQ209">
        <v>43</v>
      </c>
      <c r="AR209">
        <v>16</v>
      </c>
      <c r="AS209">
        <v>7</v>
      </c>
      <c r="AT209">
        <v>2</v>
      </c>
      <c r="AU209">
        <v>0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1.5</v>
      </c>
      <c r="BF209">
        <v>2.75</v>
      </c>
      <c r="BG209">
        <v>2.25</v>
      </c>
      <c r="BH209">
        <v>2.5</v>
      </c>
      <c r="BI209">
        <f t="shared" si="89"/>
        <v>2.25</v>
      </c>
      <c r="BJ209">
        <v>58</v>
      </c>
      <c r="BK209">
        <v>4</v>
      </c>
      <c r="BL209">
        <v>36</v>
      </c>
      <c r="BM209">
        <f t="shared" si="99"/>
        <v>54</v>
      </c>
      <c r="BN209" s="6">
        <f t="shared" si="100"/>
        <v>0.33333333333333331</v>
      </c>
      <c r="BO209">
        <v>48</v>
      </c>
      <c r="BP209">
        <v>-3</v>
      </c>
      <c r="BQ209">
        <v>32</v>
      </c>
      <c r="BR209">
        <f t="shared" si="101"/>
        <v>51</v>
      </c>
      <c r="BS209" s="6">
        <f t="shared" si="102"/>
        <v>0.37254901960784315</v>
      </c>
      <c r="BT209">
        <v>66</v>
      </c>
      <c r="BU209">
        <v>0</v>
      </c>
      <c r="BV209">
        <v>29</v>
      </c>
      <c r="BW209">
        <f t="shared" si="103"/>
        <v>66</v>
      </c>
      <c r="BX209" s="6">
        <f t="shared" si="104"/>
        <v>0.56060606060606055</v>
      </c>
      <c r="BY209" t="s">
        <v>144</v>
      </c>
      <c r="BZ209" t="s">
        <v>144</v>
      </c>
      <c r="CA209" t="s">
        <v>144</v>
      </c>
      <c r="CB209" t="e">
        <f t="shared" si="90"/>
        <v>#VALUE!</v>
      </c>
      <c r="CC209" s="6" t="e">
        <f t="shared" si="91"/>
        <v>#VALUE!</v>
      </c>
      <c r="CD209" s="7">
        <f t="shared" ref="CD209:CE212" si="108">AVERAGE(BM209,BR209,BW209)</f>
        <v>57</v>
      </c>
      <c r="CE209" s="8">
        <f t="shared" si="108"/>
        <v>0.42216280451574567</v>
      </c>
      <c r="CF209">
        <v>0.5</v>
      </c>
      <c r="CG209">
        <v>62.5</v>
      </c>
      <c r="CH209">
        <v>3.5</v>
      </c>
      <c r="CI209">
        <v>0</v>
      </c>
      <c r="CJ209">
        <v>0</v>
      </c>
      <c r="CK209">
        <v>0</v>
      </c>
      <c r="CL209">
        <v>37.5</v>
      </c>
      <c r="CM209">
        <v>17.5</v>
      </c>
      <c r="CN209">
        <v>37.5</v>
      </c>
      <c r="CO209">
        <v>37.5</v>
      </c>
      <c r="CP209">
        <v>0</v>
      </c>
      <c r="CQ209" s="66">
        <f t="shared" si="105"/>
        <v>0.75</v>
      </c>
      <c r="CR209" s="66">
        <f t="shared" si="92"/>
        <v>0</v>
      </c>
      <c r="CS209" s="66">
        <f t="shared" si="93"/>
        <v>7.9365079365079361E-3</v>
      </c>
      <c r="CT209" s="66">
        <f t="shared" si="94"/>
        <v>1</v>
      </c>
      <c r="CU209" s="66">
        <f t="shared" si="95"/>
        <v>3</v>
      </c>
      <c r="CV209" s="66">
        <f t="shared" si="96"/>
        <v>2</v>
      </c>
      <c r="CW209" s="66">
        <f t="shared" si="97"/>
        <v>59</v>
      </c>
    </row>
    <row r="210" spans="1:101" x14ac:dyDescent="0.3">
      <c r="A210" s="1" t="s">
        <v>41</v>
      </c>
      <c r="B210" s="1" t="s">
        <v>141</v>
      </c>
      <c r="C210" t="s">
        <v>144</v>
      </c>
      <c r="D210" t="s">
        <v>144</v>
      </c>
      <c r="E210" s="9">
        <v>42914</v>
      </c>
      <c r="F210" s="1" t="s">
        <v>177</v>
      </c>
      <c r="G210">
        <v>75</v>
      </c>
      <c r="H210">
        <v>0</v>
      </c>
      <c r="I210">
        <v>22</v>
      </c>
      <c r="J210">
        <v>3</v>
      </c>
      <c r="K210">
        <v>29</v>
      </c>
      <c r="L210">
        <v>12</v>
      </c>
      <c r="M210" s="4">
        <f t="shared" si="82"/>
        <v>77.12</v>
      </c>
      <c r="N210" s="4">
        <f t="shared" si="82"/>
        <v>96.88</v>
      </c>
      <c r="O210" s="4">
        <f t="shared" si="82"/>
        <v>69.84</v>
      </c>
      <c r="P210" s="4">
        <f t="shared" si="82"/>
        <v>87.52</v>
      </c>
      <c r="Q210" s="4">
        <f t="shared" si="98"/>
        <v>82.84</v>
      </c>
      <c r="R210">
        <v>4</v>
      </c>
      <c r="S210">
        <v>8</v>
      </c>
      <c r="T210">
        <v>5</v>
      </c>
      <c r="U210">
        <v>2</v>
      </c>
      <c r="V210" t="s">
        <v>144</v>
      </c>
      <c r="W210" t="s">
        <v>144</v>
      </c>
      <c r="X210">
        <v>6</v>
      </c>
      <c r="Y210">
        <v>4</v>
      </c>
      <c r="Z210">
        <v>7</v>
      </c>
      <c r="AA210">
        <v>8</v>
      </c>
      <c r="AB210">
        <v>5</v>
      </c>
      <c r="AC210">
        <v>72</v>
      </c>
      <c r="AD210">
        <v>16</v>
      </c>
      <c r="AE210">
        <v>1</v>
      </c>
      <c r="AF210">
        <v>0</v>
      </c>
      <c r="AG210">
        <v>0</v>
      </c>
      <c r="AH210">
        <v>0</v>
      </c>
      <c r="AI210">
        <v>1</v>
      </c>
      <c r="AJ210">
        <v>1</v>
      </c>
      <c r="AK210">
        <v>0</v>
      </c>
      <c r="AL210">
        <v>0</v>
      </c>
      <c r="AM210">
        <v>4</v>
      </c>
      <c r="AN210">
        <v>0</v>
      </c>
      <c r="AO210">
        <v>0</v>
      </c>
      <c r="AP210">
        <v>0</v>
      </c>
      <c r="AQ210">
        <v>60</v>
      </c>
      <c r="AR210">
        <v>48</v>
      </c>
      <c r="AS210">
        <v>2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1.5</v>
      </c>
      <c r="BF210">
        <v>1.25</v>
      </c>
      <c r="BG210">
        <v>2.25</v>
      </c>
      <c r="BH210">
        <v>2.5</v>
      </c>
      <c r="BI210">
        <f t="shared" si="89"/>
        <v>1.875</v>
      </c>
      <c r="BJ210">
        <v>58</v>
      </c>
      <c r="BK210">
        <v>-3</v>
      </c>
      <c r="BL210">
        <v>34</v>
      </c>
      <c r="BM210">
        <f t="shared" si="99"/>
        <v>61</v>
      </c>
      <c r="BN210" s="6">
        <f t="shared" si="100"/>
        <v>0.44262295081967212</v>
      </c>
      <c r="BO210">
        <v>65</v>
      </c>
      <c r="BP210">
        <v>-1</v>
      </c>
      <c r="BQ210">
        <v>39</v>
      </c>
      <c r="BR210">
        <f t="shared" si="101"/>
        <v>66</v>
      </c>
      <c r="BS210" s="6">
        <f t="shared" si="102"/>
        <v>0.40909090909090912</v>
      </c>
      <c r="BT210">
        <v>63</v>
      </c>
      <c r="BU210">
        <v>0</v>
      </c>
      <c r="BV210">
        <v>44</v>
      </c>
      <c r="BW210">
        <f t="shared" si="103"/>
        <v>63</v>
      </c>
      <c r="BX210" s="6">
        <f t="shared" si="104"/>
        <v>0.30158730158730157</v>
      </c>
      <c r="BY210" t="s">
        <v>144</v>
      </c>
      <c r="BZ210" t="s">
        <v>144</v>
      </c>
      <c r="CA210" t="s">
        <v>144</v>
      </c>
      <c r="CB210" t="e">
        <f t="shared" si="90"/>
        <v>#VALUE!</v>
      </c>
      <c r="CC210" s="6" t="e">
        <f t="shared" si="91"/>
        <v>#VALUE!</v>
      </c>
      <c r="CD210" s="7">
        <f t="shared" si="108"/>
        <v>63.333333333333336</v>
      </c>
      <c r="CE210" s="8">
        <f t="shared" si="108"/>
        <v>0.38443372049929425</v>
      </c>
      <c r="CF210">
        <v>3.5</v>
      </c>
      <c r="CG210">
        <v>62.5</v>
      </c>
      <c r="CH210">
        <v>7.5</v>
      </c>
      <c r="CI210">
        <v>0.5</v>
      </c>
      <c r="CJ210">
        <v>0</v>
      </c>
      <c r="CK210">
        <v>0</v>
      </c>
      <c r="CL210">
        <v>17.5</v>
      </c>
      <c r="CM210">
        <v>3.5</v>
      </c>
      <c r="CN210">
        <v>37.5</v>
      </c>
      <c r="CO210">
        <v>62.5</v>
      </c>
      <c r="CP210">
        <v>7.5</v>
      </c>
      <c r="CQ210" s="66">
        <f t="shared" si="105"/>
        <v>1</v>
      </c>
      <c r="CR210" s="66">
        <f t="shared" si="92"/>
        <v>0</v>
      </c>
      <c r="CS210" s="66">
        <f t="shared" si="93"/>
        <v>5.3030303030303032E-2</v>
      </c>
      <c r="CT210" s="66">
        <f t="shared" si="94"/>
        <v>0.9375</v>
      </c>
      <c r="CU210" s="66">
        <f t="shared" si="95"/>
        <v>4</v>
      </c>
      <c r="CV210" s="66">
        <f t="shared" si="96"/>
        <v>0</v>
      </c>
      <c r="CW210" s="66">
        <f t="shared" si="97"/>
        <v>108</v>
      </c>
    </row>
    <row r="211" spans="1:101" x14ac:dyDescent="0.3">
      <c r="A211" s="1" t="s">
        <v>41</v>
      </c>
      <c r="B211" s="1" t="s">
        <v>142</v>
      </c>
      <c r="C211" t="s">
        <v>144</v>
      </c>
      <c r="D211" t="s">
        <v>144</v>
      </c>
      <c r="E211" s="9">
        <v>42914</v>
      </c>
      <c r="F211" s="1" t="s">
        <v>177</v>
      </c>
      <c r="G211">
        <v>100</v>
      </c>
      <c r="H211">
        <v>0</v>
      </c>
      <c r="I211">
        <v>11</v>
      </c>
      <c r="J211">
        <v>18</v>
      </c>
      <c r="K211">
        <v>16</v>
      </c>
      <c r="L211">
        <v>12</v>
      </c>
      <c r="M211" s="4">
        <f t="shared" si="82"/>
        <v>88.56</v>
      </c>
      <c r="N211" s="4">
        <f t="shared" si="82"/>
        <v>81.28</v>
      </c>
      <c r="O211" s="4">
        <f t="shared" si="82"/>
        <v>83.36</v>
      </c>
      <c r="P211" s="4">
        <f t="shared" si="82"/>
        <v>87.52</v>
      </c>
      <c r="Q211" s="4">
        <f t="shared" si="98"/>
        <v>85.179999999999993</v>
      </c>
      <c r="R211">
        <v>1</v>
      </c>
      <c r="S211">
        <v>9</v>
      </c>
      <c r="T211">
        <v>4</v>
      </c>
      <c r="U211">
        <v>4</v>
      </c>
      <c r="V211" t="s">
        <v>144</v>
      </c>
      <c r="W211" t="s">
        <v>144</v>
      </c>
      <c r="X211">
        <v>5</v>
      </c>
      <c r="Y211">
        <v>7</v>
      </c>
      <c r="Z211">
        <v>5</v>
      </c>
      <c r="AA211">
        <v>8</v>
      </c>
      <c r="AB211">
        <v>1</v>
      </c>
      <c r="AC211">
        <v>64</v>
      </c>
      <c r="AD211">
        <v>7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3</v>
      </c>
      <c r="AK211">
        <v>0</v>
      </c>
      <c r="AL211">
        <v>1</v>
      </c>
      <c r="AM211">
        <v>4</v>
      </c>
      <c r="AN211">
        <v>0</v>
      </c>
      <c r="AO211">
        <v>0</v>
      </c>
      <c r="AP211">
        <v>0</v>
      </c>
      <c r="AQ211">
        <v>29</v>
      </c>
      <c r="AR211">
        <v>5</v>
      </c>
      <c r="AS211">
        <v>2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0.75</v>
      </c>
      <c r="BF211">
        <v>1.5</v>
      </c>
      <c r="BG211">
        <v>1.75</v>
      </c>
      <c r="BH211">
        <v>2.5</v>
      </c>
      <c r="BI211">
        <f t="shared" si="89"/>
        <v>1.625</v>
      </c>
      <c r="BJ211">
        <v>50</v>
      </c>
      <c r="BK211">
        <v>-5</v>
      </c>
      <c r="BL211">
        <v>24</v>
      </c>
      <c r="BM211">
        <f t="shared" si="99"/>
        <v>55</v>
      </c>
      <c r="BN211" s="6">
        <f t="shared" si="100"/>
        <v>0.5636363636363636</v>
      </c>
      <c r="BO211">
        <v>55</v>
      </c>
      <c r="BP211">
        <v>-9</v>
      </c>
      <c r="BQ211">
        <v>27</v>
      </c>
      <c r="BR211">
        <f t="shared" si="101"/>
        <v>64</v>
      </c>
      <c r="BS211" s="6">
        <f t="shared" si="102"/>
        <v>0.578125</v>
      </c>
      <c r="BT211">
        <v>54</v>
      </c>
      <c r="BU211">
        <v>-2</v>
      </c>
      <c r="BV211">
        <v>36</v>
      </c>
      <c r="BW211">
        <f t="shared" si="103"/>
        <v>56</v>
      </c>
      <c r="BX211" s="6">
        <f t="shared" si="104"/>
        <v>0.35714285714285715</v>
      </c>
      <c r="BY211" t="s">
        <v>144</v>
      </c>
      <c r="BZ211" t="s">
        <v>144</v>
      </c>
      <c r="CA211" t="s">
        <v>144</v>
      </c>
      <c r="CB211" t="e">
        <f t="shared" si="90"/>
        <v>#VALUE!</v>
      </c>
      <c r="CC211" s="6" t="e">
        <f t="shared" si="91"/>
        <v>#VALUE!</v>
      </c>
      <c r="CD211" s="7">
        <f t="shared" si="108"/>
        <v>58.333333333333336</v>
      </c>
      <c r="CE211" s="8">
        <f t="shared" si="108"/>
        <v>0.49963474025974025</v>
      </c>
      <c r="CF211">
        <v>0</v>
      </c>
      <c r="CG211">
        <v>85</v>
      </c>
      <c r="CH211">
        <v>3.5</v>
      </c>
      <c r="CI211">
        <v>3.5</v>
      </c>
      <c r="CJ211">
        <v>0</v>
      </c>
      <c r="CK211">
        <v>0</v>
      </c>
      <c r="CL211">
        <v>7.5</v>
      </c>
      <c r="CM211">
        <v>37.5</v>
      </c>
      <c r="CN211">
        <v>7.5</v>
      </c>
      <c r="CO211">
        <v>62.5</v>
      </c>
      <c r="CP211">
        <v>0</v>
      </c>
      <c r="CQ211" s="66">
        <f t="shared" si="105"/>
        <v>0.7</v>
      </c>
      <c r="CR211" s="66">
        <f t="shared" si="92"/>
        <v>0</v>
      </c>
      <c r="CS211" s="66">
        <f t="shared" si="93"/>
        <v>0</v>
      </c>
      <c r="CT211" s="66">
        <f t="shared" si="94"/>
        <v>0.5</v>
      </c>
      <c r="CU211" s="66">
        <f t="shared" si="95"/>
        <v>5</v>
      </c>
      <c r="CV211" s="66">
        <f t="shared" si="96"/>
        <v>0</v>
      </c>
      <c r="CW211" s="66">
        <f t="shared" si="97"/>
        <v>34</v>
      </c>
    </row>
    <row r="212" spans="1:101" x14ac:dyDescent="0.3">
      <c r="A212" s="1" t="s">
        <v>41</v>
      </c>
      <c r="B212" s="1" t="s">
        <v>143</v>
      </c>
      <c r="C212" t="s">
        <v>144</v>
      </c>
      <c r="D212" t="s">
        <v>144</v>
      </c>
      <c r="E212" s="9">
        <v>42914</v>
      </c>
      <c r="F212" s="1" t="s">
        <v>177</v>
      </c>
      <c r="G212">
        <v>50</v>
      </c>
      <c r="H212">
        <v>0</v>
      </c>
      <c r="I212">
        <v>16</v>
      </c>
      <c r="J212">
        <v>25</v>
      </c>
      <c r="K212">
        <v>30</v>
      </c>
      <c r="L212">
        <v>14</v>
      </c>
      <c r="M212" s="4">
        <f t="shared" si="82"/>
        <v>83.36</v>
      </c>
      <c r="N212" s="4">
        <f t="shared" si="82"/>
        <v>74</v>
      </c>
      <c r="O212" s="4">
        <f t="shared" si="82"/>
        <v>68.8</v>
      </c>
      <c r="P212" s="4">
        <f t="shared" si="82"/>
        <v>85.44</v>
      </c>
      <c r="Q212" s="4">
        <f t="shared" si="98"/>
        <v>77.900000000000006</v>
      </c>
      <c r="R212">
        <v>1</v>
      </c>
      <c r="S212">
        <v>7</v>
      </c>
      <c r="T212">
        <v>4</v>
      </c>
      <c r="U212">
        <v>5</v>
      </c>
      <c r="V212" t="s">
        <v>144</v>
      </c>
      <c r="W212" t="s">
        <v>144</v>
      </c>
      <c r="X212">
        <v>6</v>
      </c>
      <c r="Y212">
        <v>5</v>
      </c>
      <c r="Z212">
        <v>5</v>
      </c>
      <c r="AA212">
        <v>8</v>
      </c>
      <c r="AB212">
        <v>1</v>
      </c>
      <c r="AC212">
        <v>130</v>
      </c>
      <c r="AD212">
        <v>6</v>
      </c>
      <c r="AE212">
        <v>9</v>
      </c>
      <c r="AF212">
        <v>1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3</v>
      </c>
      <c r="AN212">
        <v>0</v>
      </c>
      <c r="AO212">
        <v>0</v>
      </c>
      <c r="AP212">
        <v>0</v>
      </c>
      <c r="AQ212">
        <v>38</v>
      </c>
      <c r="AR212">
        <v>24</v>
      </c>
      <c r="AS212">
        <v>1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1.5</v>
      </c>
      <c r="BF212">
        <v>2</v>
      </c>
      <c r="BG212">
        <v>1</v>
      </c>
      <c r="BH212">
        <v>1.75</v>
      </c>
      <c r="BI212">
        <f t="shared" si="89"/>
        <v>1.5625</v>
      </c>
      <c r="BJ212">
        <v>50</v>
      </c>
      <c r="BK212">
        <v>-8</v>
      </c>
      <c r="BL212">
        <v>18</v>
      </c>
      <c r="BM212">
        <f t="shared" si="99"/>
        <v>58</v>
      </c>
      <c r="BN212" s="6">
        <f t="shared" si="100"/>
        <v>0.68965517241379315</v>
      </c>
      <c r="BO212">
        <v>45</v>
      </c>
      <c r="BP212">
        <v>-9</v>
      </c>
      <c r="BQ212">
        <v>23</v>
      </c>
      <c r="BR212">
        <f t="shared" si="101"/>
        <v>54</v>
      </c>
      <c r="BS212" s="6">
        <f t="shared" si="102"/>
        <v>0.57407407407407407</v>
      </c>
      <c r="BT212">
        <v>55</v>
      </c>
      <c r="BU212">
        <v>0</v>
      </c>
      <c r="BV212">
        <v>30</v>
      </c>
      <c r="BW212">
        <f t="shared" si="103"/>
        <v>55</v>
      </c>
      <c r="BX212" s="6">
        <f t="shared" si="104"/>
        <v>0.45454545454545453</v>
      </c>
      <c r="BY212" t="s">
        <v>144</v>
      </c>
      <c r="BZ212" t="s">
        <v>144</v>
      </c>
      <c r="CA212" t="s">
        <v>144</v>
      </c>
      <c r="CB212" t="e">
        <f t="shared" si="90"/>
        <v>#VALUE!</v>
      </c>
      <c r="CC212" s="6" t="e">
        <f t="shared" si="91"/>
        <v>#VALUE!</v>
      </c>
      <c r="CD212" s="7">
        <f t="shared" si="108"/>
        <v>55.666666666666664</v>
      </c>
      <c r="CE212" s="8">
        <f t="shared" si="108"/>
        <v>0.5727582336777739</v>
      </c>
      <c r="CF212">
        <v>0</v>
      </c>
      <c r="CG212">
        <v>37.5</v>
      </c>
      <c r="CH212">
        <v>3.5</v>
      </c>
      <c r="CI212">
        <v>7.5</v>
      </c>
      <c r="CJ212">
        <v>0</v>
      </c>
      <c r="CK212">
        <v>0</v>
      </c>
      <c r="CL212">
        <v>17.5</v>
      </c>
      <c r="CM212">
        <v>7.5</v>
      </c>
      <c r="CN212">
        <v>7.5</v>
      </c>
      <c r="CO212">
        <v>62.5</v>
      </c>
      <c r="CP212">
        <v>0</v>
      </c>
      <c r="CQ212" s="66">
        <f t="shared" si="105"/>
        <v>0.7</v>
      </c>
      <c r="CR212" s="66">
        <f t="shared" si="92"/>
        <v>0</v>
      </c>
      <c r="CS212" s="66">
        <f t="shared" si="93"/>
        <v>0</v>
      </c>
      <c r="CT212" s="66">
        <f t="shared" si="94"/>
        <v>0.31818181818181818</v>
      </c>
      <c r="CU212" s="66">
        <f t="shared" si="95"/>
        <v>3</v>
      </c>
      <c r="CV212" s="66">
        <f t="shared" si="96"/>
        <v>1</v>
      </c>
      <c r="CW212" s="66">
        <f t="shared" si="97"/>
        <v>62</v>
      </c>
    </row>
    <row r="213" spans="1:101" x14ac:dyDescent="0.3">
      <c r="A213" s="1" t="s">
        <v>42</v>
      </c>
      <c r="B213" s="1" t="s">
        <v>139</v>
      </c>
      <c r="C213" s="61">
        <v>34.497298890000003</v>
      </c>
      <c r="D213" s="61">
        <v>-82.408516840000004</v>
      </c>
      <c r="E213" s="9">
        <v>42917</v>
      </c>
      <c r="F213" s="1" t="s">
        <v>178</v>
      </c>
      <c r="G213">
        <v>100</v>
      </c>
      <c r="H213">
        <v>4</v>
      </c>
      <c r="I213">
        <v>4</v>
      </c>
      <c r="J213">
        <v>2</v>
      </c>
      <c r="K213">
        <v>0</v>
      </c>
      <c r="L213">
        <v>7</v>
      </c>
      <c r="M213" s="4">
        <f t="shared" ref="M213:P257" si="109">100-(I213*1.04)</f>
        <v>95.84</v>
      </c>
      <c r="N213" s="4">
        <f t="shared" si="109"/>
        <v>97.92</v>
      </c>
      <c r="O213" s="4">
        <f t="shared" si="109"/>
        <v>100</v>
      </c>
      <c r="P213" s="4">
        <f t="shared" si="109"/>
        <v>92.72</v>
      </c>
      <c r="Q213" s="4">
        <f t="shared" si="98"/>
        <v>96.62</v>
      </c>
      <c r="R213">
        <v>5</v>
      </c>
      <c r="S213">
        <v>9</v>
      </c>
      <c r="T213">
        <v>4</v>
      </c>
      <c r="U213">
        <v>1</v>
      </c>
      <c r="V213" t="s">
        <v>144</v>
      </c>
      <c r="W213" t="s">
        <v>144</v>
      </c>
      <c r="X213">
        <v>2</v>
      </c>
      <c r="Y213">
        <v>3</v>
      </c>
      <c r="Z213">
        <v>2</v>
      </c>
      <c r="AA213">
        <v>1</v>
      </c>
      <c r="AB213">
        <v>1</v>
      </c>
      <c r="AC213">
        <v>38</v>
      </c>
      <c r="AD213">
        <v>5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3</v>
      </c>
      <c r="AM213">
        <v>4</v>
      </c>
      <c r="AN213">
        <v>0</v>
      </c>
      <c r="AO213">
        <v>0</v>
      </c>
      <c r="AP213">
        <v>0</v>
      </c>
      <c r="AQ213">
        <v>5</v>
      </c>
      <c r="AR213">
        <v>0</v>
      </c>
      <c r="AS213">
        <v>3</v>
      </c>
      <c r="AT213">
        <v>0</v>
      </c>
      <c r="AU213">
        <v>0</v>
      </c>
      <c r="AV213">
        <v>1</v>
      </c>
      <c r="AW213">
        <v>2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3</v>
      </c>
      <c r="BF213">
        <v>2.5</v>
      </c>
      <c r="BG213">
        <v>2</v>
      </c>
      <c r="BH213">
        <v>3.75</v>
      </c>
      <c r="BI213">
        <f t="shared" si="89"/>
        <v>2.8125</v>
      </c>
      <c r="BJ213">
        <v>45</v>
      </c>
      <c r="BK213">
        <v>-10</v>
      </c>
      <c r="BL213">
        <v>20</v>
      </c>
      <c r="BM213">
        <f t="shared" si="99"/>
        <v>55</v>
      </c>
      <c r="BN213" s="6">
        <f t="shared" si="100"/>
        <v>0.63636363636363635</v>
      </c>
      <c r="BO213">
        <v>42</v>
      </c>
      <c r="BP213">
        <v>-10</v>
      </c>
      <c r="BQ213">
        <v>22</v>
      </c>
      <c r="BR213">
        <f t="shared" si="101"/>
        <v>52</v>
      </c>
      <c r="BS213" s="6">
        <f t="shared" si="102"/>
        <v>0.57692307692307687</v>
      </c>
      <c r="BT213">
        <v>55</v>
      </c>
      <c r="BU213">
        <v>0</v>
      </c>
      <c r="BV213">
        <v>30</v>
      </c>
      <c r="BW213">
        <f t="shared" si="103"/>
        <v>55</v>
      </c>
      <c r="BX213" s="6">
        <f t="shared" si="104"/>
        <v>0.45454545454545453</v>
      </c>
      <c r="BY213" t="s">
        <v>144</v>
      </c>
      <c r="BZ213" t="s">
        <v>144</v>
      </c>
      <c r="CA213" t="s">
        <v>144</v>
      </c>
      <c r="CB213" t="e">
        <f t="shared" si="90"/>
        <v>#VALUE!</v>
      </c>
      <c r="CC213" s="6" t="e">
        <f t="shared" si="91"/>
        <v>#VALUE!</v>
      </c>
      <c r="CD213" s="7">
        <f>AVERAGE(BM213,BR213,BW213)</f>
        <v>54</v>
      </c>
      <c r="CE213" s="8">
        <f>AVERAGE(BN213,BS213,BX213)</f>
        <v>0.55594405594405594</v>
      </c>
      <c r="CF213">
        <v>7.5</v>
      </c>
      <c r="CG213">
        <v>85</v>
      </c>
      <c r="CH213">
        <v>3.5</v>
      </c>
      <c r="CI213">
        <v>0</v>
      </c>
      <c r="CJ213">
        <v>0</v>
      </c>
      <c r="CK213">
        <v>0</v>
      </c>
      <c r="CL213">
        <v>0.5</v>
      </c>
      <c r="CM213">
        <v>1.5</v>
      </c>
      <c r="CN213">
        <v>0.5</v>
      </c>
      <c r="CO213">
        <v>0</v>
      </c>
      <c r="CP213">
        <v>0</v>
      </c>
      <c r="CQ213" s="66">
        <f t="shared" si="105"/>
        <v>5.0000000000000001E-3</v>
      </c>
      <c r="CR213" s="66">
        <f t="shared" si="92"/>
        <v>0</v>
      </c>
      <c r="CS213" s="66">
        <f t="shared" si="93"/>
        <v>8.1081081081081086E-2</v>
      </c>
      <c r="CT213" s="66">
        <f t="shared" si="94"/>
        <v>1</v>
      </c>
      <c r="CU213" s="66">
        <f t="shared" si="95"/>
        <v>7</v>
      </c>
      <c r="CV213" s="66">
        <f t="shared" si="96"/>
        <v>0</v>
      </c>
      <c r="CW213" s="66">
        <f t="shared" si="97"/>
        <v>5</v>
      </c>
    </row>
    <row r="214" spans="1:101" x14ac:dyDescent="0.3">
      <c r="A214" s="1" t="s">
        <v>42</v>
      </c>
      <c r="B214" s="1" t="s">
        <v>140</v>
      </c>
      <c r="C214" t="s">
        <v>144</v>
      </c>
      <c r="D214" t="s">
        <v>144</v>
      </c>
      <c r="E214" s="9">
        <v>42917</v>
      </c>
      <c r="F214" s="1" t="s">
        <v>178</v>
      </c>
      <c r="G214">
        <v>85</v>
      </c>
      <c r="H214">
        <v>3</v>
      </c>
      <c r="I214">
        <v>1</v>
      </c>
      <c r="J214">
        <v>7</v>
      </c>
      <c r="K214">
        <v>0</v>
      </c>
      <c r="L214">
        <v>0</v>
      </c>
      <c r="M214" s="4">
        <f t="shared" si="109"/>
        <v>98.96</v>
      </c>
      <c r="N214" s="4">
        <f t="shared" si="109"/>
        <v>92.72</v>
      </c>
      <c r="O214" s="4">
        <f t="shared" si="109"/>
        <v>100</v>
      </c>
      <c r="P214" s="4">
        <f t="shared" si="109"/>
        <v>100</v>
      </c>
      <c r="Q214" s="4">
        <f t="shared" si="98"/>
        <v>97.92</v>
      </c>
      <c r="R214">
        <v>1</v>
      </c>
      <c r="S214">
        <v>9</v>
      </c>
      <c r="T214">
        <v>1</v>
      </c>
      <c r="U214">
        <v>1</v>
      </c>
      <c r="V214">
        <v>4</v>
      </c>
      <c r="W214" t="s">
        <v>144</v>
      </c>
      <c r="X214">
        <v>1</v>
      </c>
      <c r="Y214">
        <v>5</v>
      </c>
      <c r="Z214">
        <v>5</v>
      </c>
      <c r="AA214">
        <v>2</v>
      </c>
      <c r="AB214">
        <v>3</v>
      </c>
      <c r="AC214">
        <v>24</v>
      </c>
      <c r="AD214">
        <v>14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2</v>
      </c>
      <c r="AM214">
        <v>3</v>
      </c>
      <c r="AN214">
        <v>1</v>
      </c>
      <c r="AO214">
        <v>0</v>
      </c>
      <c r="AP214">
        <v>0</v>
      </c>
      <c r="AQ214">
        <v>1</v>
      </c>
      <c r="AR214">
        <v>3</v>
      </c>
      <c r="AS214">
        <v>3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3</v>
      </c>
      <c r="BF214">
        <v>4.75</v>
      </c>
      <c r="BG214">
        <v>1</v>
      </c>
      <c r="BH214">
        <v>4</v>
      </c>
      <c r="BI214">
        <f t="shared" si="89"/>
        <v>3.1875</v>
      </c>
      <c r="BJ214">
        <v>47</v>
      </c>
      <c r="BK214">
        <v>-5</v>
      </c>
      <c r="BL214">
        <v>22</v>
      </c>
      <c r="BM214">
        <f t="shared" si="99"/>
        <v>52</v>
      </c>
      <c r="BN214" s="6">
        <f t="shared" si="100"/>
        <v>0.57692307692307687</v>
      </c>
      <c r="BO214">
        <v>50</v>
      </c>
      <c r="BP214">
        <v>-4</v>
      </c>
      <c r="BQ214">
        <v>25</v>
      </c>
      <c r="BR214">
        <f t="shared" si="101"/>
        <v>54</v>
      </c>
      <c r="BS214" s="6">
        <f t="shared" si="102"/>
        <v>0.53703703703703709</v>
      </c>
      <c r="BT214">
        <v>64</v>
      </c>
      <c r="BU214">
        <v>5</v>
      </c>
      <c r="BV214">
        <v>40</v>
      </c>
      <c r="BW214">
        <f t="shared" si="103"/>
        <v>59</v>
      </c>
      <c r="BX214" s="6">
        <f t="shared" si="104"/>
        <v>0.32203389830508472</v>
      </c>
      <c r="BY214" t="s">
        <v>144</v>
      </c>
      <c r="BZ214" t="s">
        <v>144</v>
      </c>
      <c r="CA214" t="s">
        <v>144</v>
      </c>
      <c r="CB214" t="e">
        <f t="shared" si="90"/>
        <v>#VALUE!</v>
      </c>
      <c r="CC214" s="6" t="e">
        <f t="shared" si="91"/>
        <v>#VALUE!</v>
      </c>
      <c r="CD214" s="7">
        <f t="shared" ref="CD214:CE222" si="110">AVERAGE(BM214,BR214,BW214)</f>
        <v>55</v>
      </c>
      <c r="CE214" s="8">
        <f t="shared" si="110"/>
        <v>0.47866467075506619</v>
      </c>
      <c r="CF214">
        <v>0</v>
      </c>
      <c r="CG214">
        <v>85</v>
      </c>
      <c r="CH214">
        <v>0</v>
      </c>
      <c r="CI214">
        <v>0</v>
      </c>
      <c r="CJ214">
        <v>3.5</v>
      </c>
      <c r="CK214">
        <v>0</v>
      </c>
      <c r="CL214">
        <v>0</v>
      </c>
      <c r="CM214">
        <v>7.5</v>
      </c>
      <c r="CN214">
        <v>7.5</v>
      </c>
      <c r="CO214">
        <v>0.5</v>
      </c>
      <c r="CP214">
        <v>1.5</v>
      </c>
      <c r="CQ214" s="66">
        <f t="shared" si="105"/>
        <v>0.08</v>
      </c>
      <c r="CR214" s="66">
        <f t="shared" si="92"/>
        <v>3.5000000000000003E-2</v>
      </c>
      <c r="CS214" s="66">
        <f t="shared" si="93"/>
        <v>0</v>
      </c>
      <c r="CT214" s="66">
        <v>0</v>
      </c>
      <c r="CU214" s="66">
        <f t="shared" si="95"/>
        <v>6</v>
      </c>
      <c r="CV214" s="66">
        <f t="shared" si="96"/>
        <v>0</v>
      </c>
      <c r="CW214" s="66">
        <f t="shared" si="97"/>
        <v>4</v>
      </c>
    </row>
    <row r="215" spans="1:101" x14ac:dyDescent="0.3">
      <c r="A215" s="1" t="s">
        <v>42</v>
      </c>
      <c r="B215" s="1" t="s">
        <v>141</v>
      </c>
      <c r="C215" t="s">
        <v>144</v>
      </c>
      <c r="D215" t="s">
        <v>144</v>
      </c>
      <c r="E215" s="9">
        <v>42917</v>
      </c>
      <c r="F215" s="1" t="s">
        <v>178</v>
      </c>
      <c r="G215">
        <v>100</v>
      </c>
      <c r="H215">
        <v>2</v>
      </c>
      <c r="I215">
        <v>15</v>
      </c>
      <c r="J215">
        <v>0</v>
      </c>
      <c r="K215">
        <v>22</v>
      </c>
      <c r="L215">
        <v>2</v>
      </c>
      <c r="M215" s="4">
        <f t="shared" si="109"/>
        <v>84.4</v>
      </c>
      <c r="N215" s="4">
        <f t="shared" si="109"/>
        <v>100</v>
      </c>
      <c r="O215" s="4">
        <f t="shared" si="109"/>
        <v>77.12</v>
      </c>
      <c r="P215" s="4">
        <f t="shared" si="109"/>
        <v>97.92</v>
      </c>
      <c r="Q215" s="4">
        <f t="shared" si="98"/>
        <v>89.86</v>
      </c>
      <c r="R215">
        <v>1</v>
      </c>
      <c r="S215">
        <v>9</v>
      </c>
      <c r="T215">
        <v>2</v>
      </c>
      <c r="U215">
        <v>1</v>
      </c>
      <c r="V215">
        <v>6</v>
      </c>
      <c r="W215" t="s">
        <v>144</v>
      </c>
      <c r="X215">
        <v>2</v>
      </c>
      <c r="Y215">
        <v>4</v>
      </c>
      <c r="Z215">
        <v>3</v>
      </c>
      <c r="AA215">
        <v>2</v>
      </c>
      <c r="AB215">
        <v>2</v>
      </c>
      <c r="AC215">
        <v>16</v>
      </c>
      <c r="AD215">
        <v>4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4</v>
      </c>
      <c r="AN215">
        <v>0</v>
      </c>
      <c r="AO215">
        <v>0</v>
      </c>
      <c r="AP215">
        <v>0</v>
      </c>
      <c r="AQ215">
        <v>4</v>
      </c>
      <c r="AR215">
        <v>2</v>
      </c>
      <c r="AS215">
        <v>3</v>
      </c>
      <c r="AT215">
        <v>8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4</v>
      </c>
      <c r="BF215">
        <v>4.5</v>
      </c>
      <c r="BG215">
        <v>6.25</v>
      </c>
      <c r="BH215">
        <v>3.5</v>
      </c>
      <c r="BI215">
        <f t="shared" si="89"/>
        <v>4.5625</v>
      </c>
      <c r="BJ215">
        <v>58</v>
      </c>
      <c r="BK215">
        <v>-4</v>
      </c>
      <c r="BL215">
        <v>35</v>
      </c>
      <c r="BM215">
        <f t="shared" si="99"/>
        <v>62</v>
      </c>
      <c r="BN215" s="6">
        <f t="shared" si="100"/>
        <v>0.43548387096774194</v>
      </c>
      <c r="BO215">
        <v>58</v>
      </c>
      <c r="BP215">
        <v>-1</v>
      </c>
      <c r="BQ215">
        <v>36</v>
      </c>
      <c r="BR215">
        <f t="shared" si="101"/>
        <v>59</v>
      </c>
      <c r="BS215" s="6">
        <f t="shared" si="102"/>
        <v>0.38983050847457629</v>
      </c>
      <c r="BT215">
        <v>64</v>
      </c>
      <c r="BU215">
        <v>0</v>
      </c>
      <c r="BV215">
        <v>28</v>
      </c>
      <c r="BW215">
        <f t="shared" si="103"/>
        <v>64</v>
      </c>
      <c r="BX215" s="6">
        <f t="shared" si="104"/>
        <v>0.5625</v>
      </c>
      <c r="BY215" t="s">
        <v>144</v>
      </c>
      <c r="BZ215" t="s">
        <v>144</v>
      </c>
      <c r="CA215" t="s">
        <v>144</v>
      </c>
      <c r="CB215" t="e">
        <f t="shared" si="90"/>
        <v>#VALUE!</v>
      </c>
      <c r="CC215" s="6" t="e">
        <f t="shared" si="91"/>
        <v>#VALUE!</v>
      </c>
      <c r="CD215" s="7">
        <f t="shared" si="110"/>
        <v>61.666666666666664</v>
      </c>
      <c r="CE215" s="8">
        <f t="shared" si="110"/>
        <v>0.46260479314743935</v>
      </c>
      <c r="CF215">
        <v>0</v>
      </c>
      <c r="CG215">
        <v>85</v>
      </c>
      <c r="CH215">
        <v>0.5</v>
      </c>
      <c r="CI215">
        <v>0</v>
      </c>
      <c r="CJ215">
        <v>17.5</v>
      </c>
      <c r="CK215">
        <v>0</v>
      </c>
      <c r="CL215">
        <v>0.5</v>
      </c>
      <c r="CM215">
        <v>3.5</v>
      </c>
      <c r="CN215">
        <v>1.5</v>
      </c>
      <c r="CO215">
        <v>0.5</v>
      </c>
      <c r="CP215">
        <v>0.5</v>
      </c>
      <c r="CQ215" s="66">
        <f t="shared" si="105"/>
        <v>0.02</v>
      </c>
      <c r="CR215" s="66">
        <f t="shared" si="92"/>
        <v>0.17499999999999999</v>
      </c>
      <c r="CS215" s="66">
        <f t="shared" si="93"/>
        <v>0</v>
      </c>
      <c r="CT215" s="66">
        <f t="shared" si="94"/>
        <v>1</v>
      </c>
      <c r="CU215" s="66">
        <f t="shared" si="95"/>
        <v>4</v>
      </c>
      <c r="CV215" s="66">
        <f t="shared" si="96"/>
        <v>8</v>
      </c>
      <c r="CW215" s="66">
        <f t="shared" si="97"/>
        <v>6</v>
      </c>
    </row>
    <row r="216" spans="1:101" x14ac:dyDescent="0.3">
      <c r="A216" s="1" t="s">
        <v>42</v>
      </c>
      <c r="B216" s="1" t="s">
        <v>142</v>
      </c>
      <c r="C216" t="s">
        <v>144</v>
      </c>
      <c r="D216" t="s">
        <v>144</v>
      </c>
      <c r="E216" s="9">
        <v>42917</v>
      </c>
      <c r="F216" s="1" t="s">
        <v>178</v>
      </c>
      <c r="G216">
        <v>110</v>
      </c>
      <c r="H216">
        <v>1</v>
      </c>
      <c r="I216">
        <v>24</v>
      </c>
      <c r="J216">
        <v>1</v>
      </c>
      <c r="K216">
        <v>7</v>
      </c>
      <c r="L216">
        <v>0</v>
      </c>
      <c r="M216" s="4">
        <f t="shared" si="109"/>
        <v>75.039999999999992</v>
      </c>
      <c r="N216" s="4">
        <f t="shared" si="109"/>
        <v>98.96</v>
      </c>
      <c r="O216" s="4">
        <f t="shared" si="109"/>
        <v>92.72</v>
      </c>
      <c r="P216" s="4">
        <f t="shared" si="109"/>
        <v>100</v>
      </c>
      <c r="Q216" s="4">
        <f t="shared" si="98"/>
        <v>91.68</v>
      </c>
      <c r="R216">
        <v>1</v>
      </c>
      <c r="S216">
        <v>9</v>
      </c>
      <c r="T216">
        <v>2</v>
      </c>
      <c r="U216">
        <v>1</v>
      </c>
      <c r="V216" t="s">
        <v>144</v>
      </c>
      <c r="W216" t="s">
        <v>144</v>
      </c>
      <c r="X216">
        <v>1</v>
      </c>
      <c r="Y216">
        <v>6</v>
      </c>
      <c r="Z216">
        <v>1</v>
      </c>
      <c r="AA216">
        <v>3</v>
      </c>
      <c r="AB216">
        <v>2</v>
      </c>
      <c r="AD216">
        <v>53</v>
      </c>
      <c r="AE216">
        <v>8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6</v>
      </c>
      <c r="AM216">
        <v>1</v>
      </c>
      <c r="AN216">
        <v>0</v>
      </c>
      <c r="AO216">
        <v>0</v>
      </c>
      <c r="AP216">
        <v>0</v>
      </c>
      <c r="AQ216">
        <v>3</v>
      </c>
      <c r="AR216">
        <v>2</v>
      </c>
      <c r="AS216">
        <v>2</v>
      </c>
      <c r="AT216">
        <v>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0.5</v>
      </c>
      <c r="BF216">
        <v>1</v>
      </c>
      <c r="BG216">
        <v>0.75</v>
      </c>
      <c r="BH216">
        <v>3.25</v>
      </c>
      <c r="BI216">
        <f t="shared" si="89"/>
        <v>1.375</v>
      </c>
      <c r="BJ216">
        <v>55</v>
      </c>
      <c r="BK216">
        <v>-1</v>
      </c>
      <c r="BL216">
        <v>32</v>
      </c>
      <c r="BM216">
        <f t="shared" si="99"/>
        <v>56</v>
      </c>
      <c r="BN216" s="6">
        <f t="shared" si="100"/>
        <v>0.42857142857142855</v>
      </c>
      <c r="BO216">
        <v>53</v>
      </c>
      <c r="BP216">
        <v>0</v>
      </c>
      <c r="BQ216">
        <v>27</v>
      </c>
      <c r="BR216">
        <f t="shared" si="101"/>
        <v>53</v>
      </c>
      <c r="BS216" s="6">
        <f t="shared" si="102"/>
        <v>0.49056603773584906</v>
      </c>
      <c r="BT216">
        <v>53</v>
      </c>
      <c r="BU216">
        <v>-5</v>
      </c>
      <c r="BV216">
        <v>26</v>
      </c>
      <c r="BW216">
        <f t="shared" si="103"/>
        <v>58</v>
      </c>
      <c r="BX216" s="6">
        <f t="shared" si="104"/>
        <v>0.55172413793103448</v>
      </c>
      <c r="BY216" t="s">
        <v>144</v>
      </c>
      <c r="BZ216" t="s">
        <v>144</v>
      </c>
      <c r="CA216" t="s">
        <v>144</v>
      </c>
      <c r="CB216" t="e">
        <f t="shared" si="90"/>
        <v>#VALUE!</v>
      </c>
      <c r="CC216" s="6" t="e">
        <f t="shared" si="91"/>
        <v>#VALUE!</v>
      </c>
      <c r="CD216" s="7">
        <f t="shared" si="110"/>
        <v>55.666666666666664</v>
      </c>
      <c r="CE216" s="8">
        <f t="shared" si="110"/>
        <v>0.49028720141277066</v>
      </c>
      <c r="CF216">
        <v>0</v>
      </c>
      <c r="CG216">
        <v>85</v>
      </c>
      <c r="CH216">
        <v>0.5</v>
      </c>
      <c r="CI216">
        <v>0</v>
      </c>
      <c r="CJ216">
        <v>0</v>
      </c>
      <c r="CK216">
        <v>0</v>
      </c>
      <c r="CL216">
        <v>0</v>
      </c>
      <c r="CM216">
        <v>17.5</v>
      </c>
      <c r="CN216">
        <v>0</v>
      </c>
      <c r="CO216">
        <v>1.5</v>
      </c>
      <c r="CP216">
        <v>0.5</v>
      </c>
      <c r="CQ216" s="66">
        <f t="shared" si="105"/>
        <v>1.4999999999999999E-2</v>
      </c>
      <c r="CR216" s="66">
        <f t="shared" si="92"/>
        <v>0</v>
      </c>
      <c r="CS216" s="66">
        <f t="shared" si="93"/>
        <v>0</v>
      </c>
      <c r="CT216" s="66">
        <f t="shared" si="94"/>
        <v>1</v>
      </c>
      <c r="CU216" s="66">
        <f t="shared" si="95"/>
        <v>7</v>
      </c>
      <c r="CV216" s="66">
        <f t="shared" si="96"/>
        <v>1</v>
      </c>
      <c r="CW216" s="66">
        <f t="shared" si="97"/>
        <v>5</v>
      </c>
    </row>
    <row r="217" spans="1:101" x14ac:dyDescent="0.3">
      <c r="A217" s="1" t="s">
        <v>42</v>
      </c>
      <c r="B217" s="1" t="s">
        <v>143</v>
      </c>
      <c r="C217" t="s">
        <v>144</v>
      </c>
      <c r="D217" t="s">
        <v>144</v>
      </c>
      <c r="E217" s="9">
        <v>42917</v>
      </c>
      <c r="F217" s="1" t="s">
        <v>178</v>
      </c>
      <c r="G217">
        <v>90</v>
      </c>
      <c r="H217">
        <v>1</v>
      </c>
      <c r="I217">
        <v>1</v>
      </c>
      <c r="J217">
        <v>5</v>
      </c>
      <c r="K217">
        <v>8</v>
      </c>
      <c r="L217">
        <v>11</v>
      </c>
      <c r="M217" s="4">
        <f t="shared" si="109"/>
        <v>98.96</v>
      </c>
      <c r="N217" s="4">
        <f t="shared" si="109"/>
        <v>94.8</v>
      </c>
      <c r="O217" s="4">
        <f t="shared" si="109"/>
        <v>91.68</v>
      </c>
      <c r="P217" s="4">
        <f t="shared" si="109"/>
        <v>88.56</v>
      </c>
      <c r="Q217" s="4">
        <f t="shared" si="98"/>
        <v>93.5</v>
      </c>
      <c r="R217">
        <v>1</v>
      </c>
      <c r="S217">
        <v>7</v>
      </c>
      <c r="T217">
        <v>5</v>
      </c>
      <c r="U217">
        <v>1</v>
      </c>
      <c r="V217">
        <v>7</v>
      </c>
      <c r="W217" t="s">
        <v>144</v>
      </c>
      <c r="X217">
        <v>3</v>
      </c>
      <c r="Y217">
        <v>3</v>
      </c>
      <c r="Z217">
        <v>5</v>
      </c>
      <c r="AA217">
        <v>2</v>
      </c>
      <c r="AB217">
        <v>3</v>
      </c>
      <c r="AC217">
        <v>9</v>
      </c>
      <c r="AD217">
        <v>4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3</v>
      </c>
      <c r="AM217">
        <v>0</v>
      </c>
      <c r="AN217">
        <v>0</v>
      </c>
      <c r="AO217">
        <v>0</v>
      </c>
      <c r="AP217">
        <v>0</v>
      </c>
      <c r="AQ217">
        <v>2</v>
      </c>
      <c r="AR217">
        <v>8</v>
      </c>
      <c r="AS217">
        <v>4</v>
      </c>
      <c r="AT217">
        <v>3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5.25</v>
      </c>
      <c r="BF217">
        <v>3.5</v>
      </c>
      <c r="BG217">
        <v>2.5</v>
      </c>
      <c r="BH217">
        <v>3.25</v>
      </c>
      <c r="BI217">
        <f t="shared" si="89"/>
        <v>3.625</v>
      </c>
      <c r="BJ217">
        <v>42</v>
      </c>
      <c r="BK217">
        <v>-7</v>
      </c>
      <c r="BL217">
        <v>24</v>
      </c>
      <c r="BM217">
        <f t="shared" si="99"/>
        <v>49</v>
      </c>
      <c r="BN217" s="6">
        <f t="shared" si="100"/>
        <v>0.51020408163265307</v>
      </c>
      <c r="BO217">
        <v>57</v>
      </c>
      <c r="BP217">
        <v>0</v>
      </c>
      <c r="BQ217">
        <v>34</v>
      </c>
      <c r="BR217">
        <f t="shared" si="101"/>
        <v>57</v>
      </c>
      <c r="BS217" s="6">
        <f t="shared" si="102"/>
        <v>0.40350877192982454</v>
      </c>
      <c r="BT217">
        <v>59</v>
      </c>
      <c r="BU217">
        <v>0</v>
      </c>
      <c r="BV217">
        <v>28</v>
      </c>
      <c r="BW217">
        <f t="shared" si="103"/>
        <v>59</v>
      </c>
      <c r="BX217" s="6">
        <f t="shared" si="104"/>
        <v>0.52542372881355937</v>
      </c>
      <c r="BY217" t="s">
        <v>144</v>
      </c>
      <c r="BZ217" t="s">
        <v>144</v>
      </c>
      <c r="CA217" t="s">
        <v>144</v>
      </c>
      <c r="CB217" t="e">
        <f t="shared" si="90"/>
        <v>#VALUE!</v>
      </c>
      <c r="CC217" s="6" t="e">
        <f t="shared" si="91"/>
        <v>#VALUE!</v>
      </c>
      <c r="CD217" s="7">
        <f t="shared" si="110"/>
        <v>55</v>
      </c>
      <c r="CE217" s="8">
        <f t="shared" si="110"/>
        <v>0.47971219412534571</v>
      </c>
      <c r="CF217">
        <v>0</v>
      </c>
      <c r="CG217">
        <v>37.5</v>
      </c>
      <c r="CH217">
        <v>7.5</v>
      </c>
      <c r="CI217">
        <v>0</v>
      </c>
      <c r="CJ217">
        <v>37.5</v>
      </c>
      <c r="CK217">
        <v>0</v>
      </c>
      <c r="CL217">
        <v>1.5</v>
      </c>
      <c r="CM217">
        <v>1.5</v>
      </c>
      <c r="CN217">
        <v>7.5</v>
      </c>
      <c r="CO217">
        <v>0.5</v>
      </c>
      <c r="CP217">
        <v>1.5</v>
      </c>
      <c r="CQ217" s="66">
        <f t="shared" si="105"/>
        <v>0.08</v>
      </c>
      <c r="CR217" s="66">
        <f t="shared" si="92"/>
        <v>0.375</v>
      </c>
      <c r="CS217" s="66">
        <f t="shared" si="93"/>
        <v>0</v>
      </c>
      <c r="CT217" s="66">
        <f t="shared" si="94"/>
        <v>1</v>
      </c>
      <c r="CU217" s="66">
        <f t="shared" si="95"/>
        <v>3</v>
      </c>
      <c r="CV217" s="66">
        <f t="shared" si="96"/>
        <v>3</v>
      </c>
      <c r="CW217" s="66">
        <f t="shared" si="97"/>
        <v>10</v>
      </c>
    </row>
    <row r="218" spans="1:101" x14ac:dyDescent="0.3">
      <c r="A218" s="1" t="s">
        <v>43</v>
      </c>
      <c r="B218" s="1" t="s">
        <v>139</v>
      </c>
      <c r="C218" s="62">
        <v>34.498607470000003</v>
      </c>
      <c r="D218" s="62">
        <v>-82.403428849999997</v>
      </c>
      <c r="E218" s="9">
        <v>42917</v>
      </c>
      <c r="F218" s="1" t="s">
        <v>175</v>
      </c>
      <c r="G218">
        <v>130</v>
      </c>
      <c r="H218">
        <v>2</v>
      </c>
      <c r="I218">
        <v>0</v>
      </c>
      <c r="J218">
        <v>0</v>
      </c>
      <c r="K218">
        <v>7</v>
      </c>
      <c r="L218">
        <v>0</v>
      </c>
      <c r="M218" s="4">
        <f t="shared" si="109"/>
        <v>100</v>
      </c>
      <c r="N218" s="4">
        <f t="shared" si="109"/>
        <v>100</v>
      </c>
      <c r="O218" s="4">
        <f t="shared" si="109"/>
        <v>92.72</v>
      </c>
      <c r="P218" s="4">
        <f t="shared" si="109"/>
        <v>100</v>
      </c>
      <c r="Q218" s="4">
        <f t="shared" si="98"/>
        <v>98.18</v>
      </c>
      <c r="R218">
        <v>2</v>
      </c>
      <c r="S218">
        <v>8</v>
      </c>
      <c r="T218">
        <v>1</v>
      </c>
      <c r="U218">
        <v>1</v>
      </c>
      <c r="V218">
        <v>4</v>
      </c>
      <c r="W218" t="s">
        <v>144</v>
      </c>
      <c r="X218">
        <v>3</v>
      </c>
      <c r="Y218">
        <v>2</v>
      </c>
      <c r="Z218">
        <v>6</v>
      </c>
      <c r="AA218">
        <v>3</v>
      </c>
      <c r="AB218">
        <v>2</v>
      </c>
      <c r="AC218">
        <v>5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6</v>
      </c>
      <c r="AN218">
        <v>1</v>
      </c>
      <c r="AO218">
        <v>0</v>
      </c>
      <c r="AP218">
        <v>0</v>
      </c>
      <c r="AQ218">
        <v>10</v>
      </c>
      <c r="AR218">
        <v>3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0.5</v>
      </c>
      <c r="BG218">
        <v>0</v>
      </c>
      <c r="BH218">
        <v>0.5</v>
      </c>
      <c r="BI218">
        <f t="shared" si="89"/>
        <v>0.5</v>
      </c>
      <c r="BJ218">
        <v>55</v>
      </c>
      <c r="BK218">
        <v>-2</v>
      </c>
      <c r="BL218">
        <v>31</v>
      </c>
      <c r="BM218">
        <f t="shared" si="99"/>
        <v>57</v>
      </c>
      <c r="BN218" s="6">
        <f t="shared" si="100"/>
        <v>0.45614035087719296</v>
      </c>
      <c r="BO218">
        <v>45</v>
      </c>
      <c r="BP218">
        <v>-4</v>
      </c>
      <c r="BQ218">
        <v>21</v>
      </c>
      <c r="BR218">
        <f t="shared" si="101"/>
        <v>49</v>
      </c>
      <c r="BS218" s="6">
        <f t="shared" si="102"/>
        <v>0.5714285714285714</v>
      </c>
      <c r="BT218">
        <v>50</v>
      </c>
      <c r="BU218">
        <v>-8</v>
      </c>
      <c r="BV218">
        <v>23</v>
      </c>
      <c r="BW218">
        <f t="shared" si="103"/>
        <v>58</v>
      </c>
      <c r="BX218" s="6">
        <f t="shared" si="104"/>
        <v>0.60344827586206895</v>
      </c>
      <c r="BY218" t="s">
        <v>144</v>
      </c>
      <c r="BZ218" t="s">
        <v>144</v>
      </c>
      <c r="CA218" t="s">
        <v>144</v>
      </c>
      <c r="CB218" t="e">
        <f t="shared" si="90"/>
        <v>#VALUE!</v>
      </c>
      <c r="CC218" s="6" t="e">
        <f t="shared" si="91"/>
        <v>#VALUE!</v>
      </c>
      <c r="CD218" s="7">
        <f t="shared" si="110"/>
        <v>54.666666666666664</v>
      </c>
      <c r="CE218" s="8">
        <f t="shared" si="110"/>
        <v>0.54367239938927769</v>
      </c>
      <c r="CF218">
        <v>0.5</v>
      </c>
      <c r="CG218">
        <v>62.5</v>
      </c>
      <c r="CH218">
        <v>0</v>
      </c>
      <c r="CI218">
        <v>0</v>
      </c>
      <c r="CJ218">
        <v>3.5</v>
      </c>
      <c r="CK218">
        <v>0</v>
      </c>
      <c r="CL218">
        <v>1.5</v>
      </c>
      <c r="CM218">
        <v>0.5</v>
      </c>
      <c r="CN218">
        <v>17.5</v>
      </c>
      <c r="CO218">
        <v>1.5</v>
      </c>
      <c r="CP218">
        <v>0.5</v>
      </c>
      <c r="CQ218" s="66">
        <f t="shared" si="105"/>
        <v>0.19</v>
      </c>
      <c r="CR218" s="66">
        <f t="shared" si="92"/>
        <v>3.5000000000000003E-2</v>
      </c>
      <c r="CS218" s="66">
        <f t="shared" si="93"/>
        <v>7.9365079365079361E-3</v>
      </c>
      <c r="CT218" s="66">
        <v>0</v>
      </c>
      <c r="CU218" s="66">
        <f t="shared" si="95"/>
        <v>7</v>
      </c>
      <c r="CV218" s="66">
        <f t="shared" si="96"/>
        <v>0</v>
      </c>
      <c r="CW218" s="66">
        <f t="shared" si="97"/>
        <v>13</v>
      </c>
    </row>
    <row r="219" spans="1:101" x14ac:dyDescent="0.3">
      <c r="A219" s="1" t="s">
        <v>43</v>
      </c>
      <c r="B219" s="1" t="s">
        <v>140</v>
      </c>
      <c r="C219" t="s">
        <v>144</v>
      </c>
      <c r="D219" t="s">
        <v>144</v>
      </c>
      <c r="E219" s="9">
        <v>42917</v>
      </c>
      <c r="F219" s="1" t="s">
        <v>175</v>
      </c>
      <c r="G219">
        <v>90</v>
      </c>
      <c r="H219">
        <v>1</v>
      </c>
      <c r="I219">
        <v>13</v>
      </c>
      <c r="J219">
        <v>0</v>
      </c>
      <c r="K219">
        <v>7</v>
      </c>
      <c r="L219">
        <v>4</v>
      </c>
      <c r="M219" s="4">
        <f t="shared" si="109"/>
        <v>86.48</v>
      </c>
      <c r="N219" s="4">
        <f t="shared" si="109"/>
        <v>100</v>
      </c>
      <c r="O219" s="4">
        <f t="shared" si="109"/>
        <v>92.72</v>
      </c>
      <c r="P219" s="4">
        <f t="shared" si="109"/>
        <v>95.84</v>
      </c>
      <c r="Q219" s="4">
        <f t="shared" si="98"/>
        <v>93.760000000000019</v>
      </c>
      <c r="R219">
        <v>2</v>
      </c>
      <c r="S219">
        <v>9</v>
      </c>
      <c r="T219">
        <v>5</v>
      </c>
      <c r="U219">
        <v>1</v>
      </c>
      <c r="V219" t="s">
        <v>144</v>
      </c>
      <c r="W219" t="s">
        <v>144</v>
      </c>
      <c r="X219">
        <v>3</v>
      </c>
      <c r="Y219">
        <v>2</v>
      </c>
      <c r="Z219">
        <v>5</v>
      </c>
      <c r="AA219">
        <v>1</v>
      </c>
      <c r="AB219">
        <v>4</v>
      </c>
      <c r="AC219">
        <v>4</v>
      </c>
      <c r="AD219">
        <v>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6</v>
      </c>
      <c r="AM219">
        <v>2</v>
      </c>
      <c r="AN219">
        <v>0</v>
      </c>
      <c r="AO219">
        <v>0</v>
      </c>
      <c r="AP219">
        <v>0</v>
      </c>
      <c r="AQ219">
        <v>10</v>
      </c>
      <c r="AR219">
        <v>16</v>
      </c>
      <c r="AS219">
        <v>14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1.5</v>
      </c>
      <c r="BG219">
        <v>1</v>
      </c>
      <c r="BH219">
        <v>0.75</v>
      </c>
      <c r="BI219">
        <f t="shared" si="89"/>
        <v>1.0625</v>
      </c>
      <c r="BJ219">
        <v>62</v>
      </c>
      <c r="BK219">
        <v>-4</v>
      </c>
      <c r="BL219">
        <v>34</v>
      </c>
      <c r="BM219">
        <f t="shared" si="99"/>
        <v>66</v>
      </c>
      <c r="BN219" s="6">
        <f t="shared" si="100"/>
        <v>0.48484848484848486</v>
      </c>
      <c r="BO219">
        <v>40</v>
      </c>
      <c r="BP219">
        <v>-6</v>
      </c>
      <c r="BQ219">
        <v>22</v>
      </c>
      <c r="BR219">
        <f t="shared" si="101"/>
        <v>46</v>
      </c>
      <c r="BS219" s="6">
        <f t="shared" si="102"/>
        <v>0.52173913043478259</v>
      </c>
      <c r="BT219">
        <v>50</v>
      </c>
      <c r="BU219">
        <v>-8</v>
      </c>
      <c r="BV219">
        <v>26</v>
      </c>
      <c r="BW219">
        <f t="shared" si="103"/>
        <v>58</v>
      </c>
      <c r="BX219" s="6">
        <f t="shared" si="104"/>
        <v>0.55172413793103448</v>
      </c>
      <c r="BY219" t="s">
        <v>144</v>
      </c>
      <c r="BZ219" t="s">
        <v>144</v>
      </c>
      <c r="CA219" t="s">
        <v>144</v>
      </c>
      <c r="CB219" t="e">
        <f t="shared" si="90"/>
        <v>#VALUE!</v>
      </c>
      <c r="CC219" s="6" t="e">
        <f t="shared" si="91"/>
        <v>#VALUE!</v>
      </c>
      <c r="CD219" s="7">
        <f t="shared" si="110"/>
        <v>56.666666666666664</v>
      </c>
      <c r="CE219" s="8">
        <f t="shared" si="110"/>
        <v>0.51943725107143401</v>
      </c>
      <c r="CF219">
        <v>0.5</v>
      </c>
      <c r="CG219">
        <v>85</v>
      </c>
      <c r="CH219">
        <v>7.5</v>
      </c>
      <c r="CI219">
        <v>0</v>
      </c>
      <c r="CJ219">
        <v>0</v>
      </c>
      <c r="CK219">
        <v>0</v>
      </c>
      <c r="CL219">
        <v>1.5</v>
      </c>
      <c r="CM219">
        <v>0.5</v>
      </c>
      <c r="CN219">
        <v>7.5</v>
      </c>
      <c r="CO219">
        <v>0</v>
      </c>
      <c r="CP219">
        <v>3.5</v>
      </c>
      <c r="CQ219" s="66">
        <f t="shared" si="105"/>
        <v>7.4999999999999997E-2</v>
      </c>
      <c r="CR219" s="66">
        <f t="shared" si="92"/>
        <v>0</v>
      </c>
      <c r="CS219" s="66">
        <f t="shared" si="93"/>
        <v>5.8479532163742687E-3</v>
      </c>
      <c r="CT219" s="66">
        <f t="shared" si="94"/>
        <v>1</v>
      </c>
      <c r="CU219" s="66">
        <f t="shared" si="95"/>
        <v>8</v>
      </c>
      <c r="CV219" s="66">
        <f t="shared" si="96"/>
        <v>0</v>
      </c>
      <c r="CW219" s="66">
        <f t="shared" si="97"/>
        <v>26</v>
      </c>
    </row>
    <row r="220" spans="1:101" x14ac:dyDescent="0.3">
      <c r="A220" s="1" t="s">
        <v>43</v>
      </c>
      <c r="B220" s="1" t="s">
        <v>141</v>
      </c>
      <c r="C220" t="s">
        <v>144</v>
      </c>
      <c r="D220" t="s">
        <v>144</v>
      </c>
      <c r="E220" s="9">
        <v>42917</v>
      </c>
      <c r="F220" s="1" t="s">
        <v>175</v>
      </c>
      <c r="G220">
        <v>110</v>
      </c>
      <c r="H220">
        <v>3</v>
      </c>
      <c r="I220">
        <v>3</v>
      </c>
      <c r="J220">
        <v>10</v>
      </c>
      <c r="K220">
        <v>0</v>
      </c>
      <c r="L220">
        <v>1</v>
      </c>
      <c r="M220" s="4">
        <f t="shared" si="109"/>
        <v>96.88</v>
      </c>
      <c r="N220" s="4">
        <f t="shared" si="109"/>
        <v>89.6</v>
      </c>
      <c r="O220" s="4">
        <f t="shared" si="109"/>
        <v>100</v>
      </c>
      <c r="P220" s="4">
        <f t="shared" si="109"/>
        <v>98.96</v>
      </c>
      <c r="Q220" s="4">
        <f t="shared" si="98"/>
        <v>96.36</v>
      </c>
      <c r="R220">
        <v>3</v>
      </c>
      <c r="S220">
        <v>9</v>
      </c>
      <c r="T220">
        <v>3</v>
      </c>
      <c r="U220">
        <v>1</v>
      </c>
      <c r="V220">
        <v>4</v>
      </c>
      <c r="W220" t="s">
        <v>144</v>
      </c>
      <c r="X220">
        <v>3</v>
      </c>
      <c r="Y220">
        <v>2</v>
      </c>
      <c r="Z220">
        <v>4</v>
      </c>
      <c r="AA220">
        <v>2</v>
      </c>
      <c r="AB220">
        <v>2</v>
      </c>
      <c r="AC220">
        <v>5</v>
      </c>
      <c r="AD220">
        <v>2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6</v>
      </c>
      <c r="AM220">
        <v>1</v>
      </c>
      <c r="AN220">
        <v>0</v>
      </c>
      <c r="AO220">
        <v>0</v>
      </c>
      <c r="AP220">
        <v>0</v>
      </c>
      <c r="AQ220">
        <v>6</v>
      </c>
      <c r="AR220">
        <v>4</v>
      </c>
      <c r="AS220">
        <v>0</v>
      </c>
      <c r="AT220">
        <v>1</v>
      </c>
      <c r="AU220">
        <v>1</v>
      </c>
      <c r="AV220">
        <v>0</v>
      </c>
      <c r="AW220">
        <v>2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2.5</v>
      </c>
      <c r="BG220">
        <v>1.75</v>
      </c>
      <c r="BH220">
        <v>1.5</v>
      </c>
      <c r="BI220">
        <f t="shared" si="89"/>
        <v>1.6875</v>
      </c>
      <c r="BJ220">
        <v>58</v>
      </c>
      <c r="BK220">
        <v>0</v>
      </c>
      <c r="BL220">
        <v>32</v>
      </c>
      <c r="BM220">
        <f t="shared" si="99"/>
        <v>58</v>
      </c>
      <c r="BN220" s="6">
        <f t="shared" si="100"/>
        <v>0.44827586206896552</v>
      </c>
      <c r="BO220">
        <v>46</v>
      </c>
      <c r="BP220">
        <v>-6</v>
      </c>
      <c r="BQ220">
        <v>22</v>
      </c>
      <c r="BR220">
        <f t="shared" si="101"/>
        <v>52</v>
      </c>
      <c r="BS220" s="6">
        <f t="shared" si="102"/>
        <v>0.57692307692307687</v>
      </c>
      <c r="BT220">
        <v>58</v>
      </c>
      <c r="BU220">
        <v>-2</v>
      </c>
      <c r="BV220">
        <v>36</v>
      </c>
      <c r="BW220">
        <f t="shared" si="103"/>
        <v>60</v>
      </c>
      <c r="BX220" s="6">
        <f t="shared" si="104"/>
        <v>0.4</v>
      </c>
      <c r="BY220" t="s">
        <v>144</v>
      </c>
      <c r="BZ220" t="s">
        <v>144</v>
      </c>
      <c r="CA220" t="s">
        <v>144</v>
      </c>
      <c r="CB220" t="e">
        <f t="shared" si="90"/>
        <v>#VALUE!</v>
      </c>
      <c r="CC220" s="6" t="e">
        <f t="shared" si="91"/>
        <v>#VALUE!</v>
      </c>
      <c r="CD220" s="7">
        <f t="shared" si="110"/>
        <v>56.666666666666664</v>
      </c>
      <c r="CE220" s="8">
        <f t="shared" si="110"/>
        <v>0.47506631299734742</v>
      </c>
      <c r="CF220">
        <v>1.5</v>
      </c>
      <c r="CG220">
        <v>85</v>
      </c>
      <c r="CH220">
        <v>1.5</v>
      </c>
      <c r="CI220">
        <v>0</v>
      </c>
      <c r="CJ220">
        <v>3.5</v>
      </c>
      <c r="CK220">
        <v>0</v>
      </c>
      <c r="CL220">
        <v>1.5</v>
      </c>
      <c r="CM220">
        <v>0.5</v>
      </c>
      <c r="CN220">
        <v>3.5</v>
      </c>
      <c r="CO220">
        <v>0.5</v>
      </c>
      <c r="CP220">
        <v>0.5</v>
      </c>
      <c r="CQ220" s="66">
        <f t="shared" si="105"/>
        <v>0.04</v>
      </c>
      <c r="CR220" s="66">
        <f t="shared" si="92"/>
        <v>3.5000000000000003E-2</v>
      </c>
      <c r="CS220" s="66">
        <f t="shared" si="93"/>
        <v>1.7341040462427744E-2</v>
      </c>
      <c r="CT220" s="66">
        <f t="shared" si="94"/>
        <v>1</v>
      </c>
      <c r="CU220" s="66">
        <f t="shared" si="95"/>
        <v>7</v>
      </c>
      <c r="CV220" s="66">
        <f t="shared" si="96"/>
        <v>2</v>
      </c>
      <c r="CW220" s="66">
        <f t="shared" si="97"/>
        <v>10</v>
      </c>
    </row>
    <row r="221" spans="1:101" x14ac:dyDescent="0.3">
      <c r="A221" s="1" t="s">
        <v>43</v>
      </c>
      <c r="B221" s="1" t="s">
        <v>142</v>
      </c>
      <c r="C221" t="s">
        <v>144</v>
      </c>
      <c r="D221" t="s">
        <v>144</v>
      </c>
      <c r="E221" s="9">
        <v>42917</v>
      </c>
      <c r="F221" s="1" t="s">
        <v>175</v>
      </c>
      <c r="G221">
        <v>130</v>
      </c>
      <c r="H221">
        <v>3</v>
      </c>
      <c r="I221">
        <v>1</v>
      </c>
      <c r="J221">
        <v>0</v>
      </c>
      <c r="K221">
        <v>1</v>
      </c>
      <c r="L221">
        <v>5</v>
      </c>
      <c r="M221" s="4">
        <f t="shared" si="109"/>
        <v>98.96</v>
      </c>
      <c r="N221" s="4">
        <f t="shared" si="109"/>
        <v>100</v>
      </c>
      <c r="O221" s="4">
        <f t="shared" si="109"/>
        <v>98.96</v>
      </c>
      <c r="P221" s="4">
        <f t="shared" si="109"/>
        <v>94.8</v>
      </c>
      <c r="Q221" s="4">
        <f t="shared" si="98"/>
        <v>98.179999999999993</v>
      </c>
      <c r="R221">
        <v>5</v>
      </c>
      <c r="S221">
        <v>9</v>
      </c>
      <c r="T221">
        <v>4</v>
      </c>
      <c r="U221">
        <v>1</v>
      </c>
      <c r="V221" t="s">
        <v>144</v>
      </c>
      <c r="W221" t="s">
        <v>144</v>
      </c>
      <c r="X221">
        <v>5</v>
      </c>
      <c r="Y221">
        <v>2</v>
      </c>
      <c r="Z221">
        <v>5</v>
      </c>
      <c r="AA221">
        <v>2</v>
      </c>
      <c r="AB221">
        <v>2</v>
      </c>
      <c r="AC221">
        <v>3</v>
      </c>
      <c r="AD221">
        <v>3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7</v>
      </c>
      <c r="AM221">
        <v>0</v>
      </c>
      <c r="AN221">
        <v>0</v>
      </c>
      <c r="AO221">
        <v>0</v>
      </c>
      <c r="AP221">
        <v>0</v>
      </c>
      <c r="AQ221">
        <v>15</v>
      </c>
      <c r="AR221">
        <v>7</v>
      </c>
      <c r="AS221">
        <v>20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1.25</v>
      </c>
      <c r="BF221">
        <v>2</v>
      </c>
      <c r="BG221">
        <v>1.5</v>
      </c>
      <c r="BH221">
        <v>1.5</v>
      </c>
      <c r="BI221">
        <f t="shared" si="89"/>
        <v>1.5625</v>
      </c>
      <c r="BJ221">
        <v>50</v>
      </c>
      <c r="BK221">
        <v>-4</v>
      </c>
      <c r="BL221">
        <v>23</v>
      </c>
      <c r="BM221">
        <f t="shared" si="99"/>
        <v>54</v>
      </c>
      <c r="BN221" s="6">
        <f t="shared" si="100"/>
        <v>0.57407407407407407</v>
      </c>
      <c r="BO221">
        <v>66</v>
      </c>
      <c r="BP221">
        <v>-4</v>
      </c>
      <c r="BQ221">
        <v>28</v>
      </c>
      <c r="BR221">
        <f t="shared" si="101"/>
        <v>70</v>
      </c>
      <c r="BS221" s="6">
        <f t="shared" si="102"/>
        <v>0.6</v>
      </c>
      <c r="BT221">
        <v>53</v>
      </c>
      <c r="BU221">
        <v>-4</v>
      </c>
      <c r="BV221">
        <v>34</v>
      </c>
      <c r="BW221">
        <f t="shared" si="103"/>
        <v>57</v>
      </c>
      <c r="BX221" s="6">
        <f t="shared" si="104"/>
        <v>0.40350877192982454</v>
      </c>
      <c r="BY221" t="s">
        <v>144</v>
      </c>
      <c r="BZ221" t="s">
        <v>144</v>
      </c>
      <c r="CA221" t="s">
        <v>144</v>
      </c>
      <c r="CB221" t="e">
        <f t="shared" si="90"/>
        <v>#VALUE!</v>
      </c>
      <c r="CC221" s="6" t="e">
        <f t="shared" si="91"/>
        <v>#VALUE!</v>
      </c>
      <c r="CD221" s="7">
        <f t="shared" si="110"/>
        <v>60.333333333333336</v>
      </c>
      <c r="CE221" s="8">
        <f t="shared" si="110"/>
        <v>0.52586094866796618</v>
      </c>
      <c r="CF221">
        <v>7.5</v>
      </c>
      <c r="CG221">
        <v>85</v>
      </c>
      <c r="CH221">
        <v>3.5</v>
      </c>
      <c r="CI221">
        <v>0</v>
      </c>
      <c r="CJ221">
        <v>0</v>
      </c>
      <c r="CK221">
        <v>0</v>
      </c>
      <c r="CL221">
        <v>7.5</v>
      </c>
      <c r="CM221">
        <v>0.5</v>
      </c>
      <c r="CN221">
        <v>7.5</v>
      </c>
      <c r="CO221">
        <v>0.5</v>
      </c>
      <c r="CP221">
        <v>0.5</v>
      </c>
      <c r="CQ221" s="66">
        <f t="shared" si="105"/>
        <v>0.08</v>
      </c>
      <c r="CR221" s="66">
        <f t="shared" si="92"/>
        <v>0</v>
      </c>
      <c r="CS221" s="66">
        <f t="shared" si="93"/>
        <v>8.1081081081081086E-2</v>
      </c>
      <c r="CT221" s="66">
        <f t="shared" si="94"/>
        <v>1</v>
      </c>
      <c r="CU221" s="66">
        <f t="shared" si="95"/>
        <v>7</v>
      </c>
      <c r="CV221" s="66">
        <f t="shared" si="96"/>
        <v>0</v>
      </c>
      <c r="CW221" s="66">
        <f t="shared" si="97"/>
        <v>22</v>
      </c>
    </row>
    <row r="222" spans="1:101" x14ac:dyDescent="0.3">
      <c r="A222" s="1" t="s">
        <v>43</v>
      </c>
      <c r="B222" s="1" t="s">
        <v>143</v>
      </c>
      <c r="C222" t="s">
        <v>144</v>
      </c>
      <c r="D222" t="s">
        <v>144</v>
      </c>
      <c r="E222" s="9">
        <v>42917</v>
      </c>
      <c r="F222" s="1" t="s">
        <v>175</v>
      </c>
      <c r="G222">
        <v>110</v>
      </c>
      <c r="H222">
        <v>1</v>
      </c>
      <c r="I222">
        <v>0</v>
      </c>
      <c r="J222">
        <v>0</v>
      </c>
      <c r="K222">
        <v>0</v>
      </c>
      <c r="L222">
        <v>11</v>
      </c>
      <c r="M222" s="4">
        <f t="shared" si="109"/>
        <v>100</v>
      </c>
      <c r="N222" s="4">
        <f t="shared" si="109"/>
        <v>100</v>
      </c>
      <c r="O222" s="4">
        <f t="shared" si="109"/>
        <v>100</v>
      </c>
      <c r="P222" s="4">
        <f t="shared" si="109"/>
        <v>88.56</v>
      </c>
      <c r="Q222" s="4">
        <f t="shared" si="98"/>
        <v>97.14</v>
      </c>
      <c r="R222">
        <v>1</v>
      </c>
      <c r="S222">
        <v>9</v>
      </c>
      <c r="T222">
        <v>1</v>
      </c>
      <c r="U222">
        <v>2</v>
      </c>
      <c r="V222">
        <v>4</v>
      </c>
      <c r="W222" t="s">
        <v>144</v>
      </c>
      <c r="X222">
        <v>4</v>
      </c>
      <c r="Y222">
        <v>4</v>
      </c>
      <c r="Z222">
        <v>5</v>
      </c>
      <c r="AA222">
        <v>1</v>
      </c>
      <c r="AB222">
        <v>6</v>
      </c>
      <c r="AC222">
        <v>4</v>
      </c>
      <c r="AD222">
        <v>5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2</v>
      </c>
      <c r="AM222">
        <v>5</v>
      </c>
      <c r="AN222">
        <v>0</v>
      </c>
      <c r="AO222">
        <v>0</v>
      </c>
      <c r="AP222">
        <v>0</v>
      </c>
      <c r="AQ222">
        <v>5</v>
      </c>
      <c r="AR222">
        <v>5</v>
      </c>
      <c r="AS222">
        <v>4</v>
      </c>
      <c r="AT222">
        <v>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2.5</v>
      </c>
      <c r="BG222">
        <v>1.25</v>
      </c>
      <c r="BH222">
        <v>1</v>
      </c>
      <c r="BI222">
        <f t="shared" si="89"/>
        <v>1.4375</v>
      </c>
      <c r="BJ222">
        <v>52</v>
      </c>
      <c r="BK222">
        <v>-4</v>
      </c>
      <c r="BL222">
        <v>30</v>
      </c>
      <c r="BM222">
        <f t="shared" si="99"/>
        <v>56</v>
      </c>
      <c r="BN222" s="6">
        <f t="shared" si="100"/>
        <v>0.4642857142857143</v>
      </c>
      <c r="BO222">
        <v>60</v>
      </c>
      <c r="BP222">
        <v>-5</v>
      </c>
      <c r="BQ222">
        <v>28</v>
      </c>
      <c r="BR222">
        <f t="shared" si="101"/>
        <v>65</v>
      </c>
      <c r="BS222" s="6">
        <f t="shared" si="102"/>
        <v>0.56923076923076921</v>
      </c>
      <c r="BT222">
        <v>52</v>
      </c>
      <c r="BU222">
        <v>-7</v>
      </c>
      <c r="BV222">
        <v>22</v>
      </c>
      <c r="BW222">
        <f t="shared" si="103"/>
        <v>59</v>
      </c>
      <c r="BX222" s="6">
        <f t="shared" si="104"/>
        <v>0.6271186440677966</v>
      </c>
      <c r="BY222" t="s">
        <v>144</v>
      </c>
      <c r="BZ222" t="s">
        <v>144</v>
      </c>
      <c r="CA222" t="s">
        <v>144</v>
      </c>
      <c r="CB222" t="e">
        <f t="shared" si="90"/>
        <v>#VALUE!</v>
      </c>
      <c r="CC222" s="6" t="e">
        <f t="shared" si="91"/>
        <v>#VALUE!</v>
      </c>
      <c r="CD222" s="7">
        <f t="shared" si="110"/>
        <v>60</v>
      </c>
      <c r="CE222" s="8">
        <f t="shared" si="110"/>
        <v>0.55354504252809333</v>
      </c>
      <c r="CF222">
        <v>0</v>
      </c>
      <c r="CG222">
        <v>85</v>
      </c>
      <c r="CH222">
        <v>0</v>
      </c>
      <c r="CI222">
        <v>0.5</v>
      </c>
      <c r="CJ222">
        <v>3.5</v>
      </c>
      <c r="CK222">
        <v>0</v>
      </c>
      <c r="CL222">
        <v>3.5</v>
      </c>
      <c r="CM222">
        <v>3.5</v>
      </c>
      <c r="CN222">
        <v>7.5</v>
      </c>
      <c r="CO222">
        <v>0</v>
      </c>
      <c r="CP222">
        <v>17.5</v>
      </c>
      <c r="CQ222" s="66">
        <f t="shared" si="105"/>
        <v>7.4999999999999997E-2</v>
      </c>
      <c r="CR222" s="66">
        <f t="shared" si="92"/>
        <v>3.5000000000000003E-2</v>
      </c>
      <c r="CS222" s="66">
        <f t="shared" si="93"/>
        <v>0</v>
      </c>
      <c r="CT222" s="66">
        <f t="shared" si="94"/>
        <v>0</v>
      </c>
      <c r="CU222" s="66">
        <f t="shared" si="95"/>
        <v>7</v>
      </c>
      <c r="CV222" s="66">
        <f t="shared" si="96"/>
        <v>1</v>
      </c>
      <c r="CW222" s="66">
        <f t="shared" si="97"/>
        <v>10</v>
      </c>
    </row>
    <row r="223" spans="1:101" x14ac:dyDescent="0.3">
      <c r="A223" s="1" t="s">
        <v>44</v>
      </c>
      <c r="B223" s="1" t="s">
        <v>139</v>
      </c>
      <c r="C223" s="63">
        <v>34.427838389999998</v>
      </c>
      <c r="D223" s="63">
        <v>-82.376383720000007</v>
      </c>
      <c r="E223" s="9">
        <v>42917</v>
      </c>
      <c r="F223" s="1" t="s">
        <v>178</v>
      </c>
      <c r="G223">
        <v>100</v>
      </c>
      <c r="H223">
        <v>0</v>
      </c>
      <c r="I223">
        <v>2</v>
      </c>
      <c r="J223">
        <v>5</v>
      </c>
      <c r="K223">
        <v>0</v>
      </c>
      <c r="L223">
        <v>9</v>
      </c>
      <c r="M223" s="4">
        <f t="shared" si="109"/>
        <v>97.92</v>
      </c>
      <c r="N223" s="4">
        <f t="shared" si="109"/>
        <v>94.8</v>
      </c>
      <c r="O223" s="4">
        <f t="shared" si="109"/>
        <v>100</v>
      </c>
      <c r="P223" s="4">
        <f t="shared" si="109"/>
        <v>90.64</v>
      </c>
      <c r="Q223" s="4">
        <f t="shared" si="98"/>
        <v>95.84</v>
      </c>
      <c r="R223">
        <v>1</v>
      </c>
      <c r="S223">
        <v>9</v>
      </c>
      <c r="T223">
        <v>1</v>
      </c>
      <c r="U223">
        <v>1</v>
      </c>
      <c r="V223" t="s">
        <v>144</v>
      </c>
      <c r="W223" t="s">
        <v>144</v>
      </c>
      <c r="X223">
        <v>6</v>
      </c>
      <c r="Y223">
        <v>2</v>
      </c>
      <c r="Z223">
        <v>6</v>
      </c>
      <c r="AA223">
        <v>5</v>
      </c>
      <c r="AB223">
        <v>7</v>
      </c>
      <c r="AC223">
        <v>6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0</v>
      </c>
      <c r="AL223">
        <v>6</v>
      </c>
      <c r="AM223">
        <v>1</v>
      </c>
      <c r="AN223">
        <v>0</v>
      </c>
      <c r="AO223">
        <v>0</v>
      </c>
      <c r="AP223">
        <v>0</v>
      </c>
      <c r="AQ223">
        <v>12</v>
      </c>
      <c r="AR223">
        <v>0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3.5</v>
      </c>
      <c r="BF223">
        <v>3.75</v>
      </c>
      <c r="BG223">
        <v>7.5</v>
      </c>
      <c r="BH223">
        <v>4</v>
      </c>
      <c r="BI223">
        <f t="shared" si="89"/>
        <v>4.6875</v>
      </c>
      <c r="BJ223">
        <v>48</v>
      </c>
      <c r="BK223">
        <v>-4</v>
      </c>
      <c r="BL223">
        <v>23</v>
      </c>
      <c r="BM223">
        <f t="shared" si="99"/>
        <v>52</v>
      </c>
      <c r="BN223" s="6">
        <f t="shared" si="100"/>
        <v>0.55769230769230771</v>
      </c>
      <c r="BO223">
        <v>58</v>
      </c>
      <c r="BP223">
        <v>0</v>
      </c>
      <c r="BQ223">
        <v>32</v>
      </c>
      <c r="BR223">
        <f t="shared" si="101"/>
        <v>58</v>
      </c>
      <c r="BS223" s="6">
        <f t="shared" si="102"/>
        <v>0.44827586206896552</v>
      </c>
      <c r="BT223">
        <v>63</v>
      </c>
      <c r="BU223">
        <v>1</v>
      </c>
      <c r="BV223">
        <v>40</v>
      </c>
      <c r="BW223">
        <f t="shared" si="103"/>
        <v>62</v>
      </c>
      <c r="BX223" s="6">
        <f t="shared" si="104"/>
        <v>0.35483870967741937</v>
      </c>
      <c r="BY223" t="s">
        <v>144</v>
      </c>
      <c r="BZ223" t="s">
        <v>144</v>
      </c>
      <c r="CA223" t="s">
        <v>144</v>
      </c>
      <c r="CB223" t="e">
        <f t="shared" si="90"/>
        <v>#VALUE!</v>
      </c>
      <c r="CC223" s="6" t="e">
        <f t="shared" si="91"/>
        <v>#VALUE!</v>
      </c>
      <c r="CD223" s="7">
        <f>AVERAGE(BM223,BR223,BW223)</f>
        <v>57.333333333333336</v>
      </c>
      <c r="CE223" s="8">
        <f>AVERAGE(BN223,BS223,BX223)</f>
        <v>0.45360229314623091</v>
      </c>
      <c r="CF223">
        <v>0</v>
      </c>
      <c r="CG223">
        <v>85</v>
      </c>
      <c r="CH223">
        <v>0</v>
      </c>
      <c r="CI223">
        <v>0</v>
      </c>
      <c r="CJ223">
        <v>0</v>
      </c>
      <c r="CK223">
        <v>0</v>
      </c>
      <c r="CL223">
        <v>17.5</v>
      </c>
      <c r="CM223">
        <v>0.5</v>
      </c>
      <c r="CN223">
        <v>17.5</v>
      </c>
      <c r="CO223">
        <v>7.5</v>
      </c>
      <c r="CP223">
        <v>37.5</v>
      </c>
      <c r="CQ223" s="66">
        <f t="shared" si="105"/>
        <v>0.25</v>
      </c>
      <c r="CR223" s="66">
        <f t="shared" si="92"/>
        <v>0</v>
      </c>
      <c r="CS223" s="66">
        <f t="shared" si="93"/>
        <v>0</v>
      </c>
      <c r="CT223" s="66">
        <v>0</v>
      </c>
      <c r="CU223" s="66">
        <f t="shared" si="95"/>
        <v>7</v>
      </c>
      <c r="CV223" s="66">
        <f t="shared" si="96"/>
        <v>0</v>
      </c>
      <c r="CW223" s="66">
        <f t="shared" si="97"/>
        <v>12</v>
      </c>
    </row>
    <row r="224" spans="1:101" x14ac:dyDescent="0.3">
      <c r="A224" s="1" t="s">
        <v>44</v>
      </c>
      <c r="B224" s="1" t="s">
        <v>140</v>
      </c>
      <c r="C224" t="s">
        <v>144</v>
      </c>
      <c r="D224" t="s">
        <v>144</v>
      </c>
      <c r="E224" s="9">
        <v>42917</v>
      </c>
      <c r="F224" s="1" t="s">
        <v>178</v>
      </c>
      <c r="G224">
        <v>135</v>
      </c>
      <c r="H224">
        <v>1</v>
      </c>
      <c r="I224">
        <v>1</v>
      </c>
      <c r="J224">
        <v>0</v>
      </c>
      <c r="K224">
        <v>0</v>
      </c>
      <c r="L224">
        <v>0</v>
      </c>
      <c r="M224" s="4">
        <f t="shared" si="109"/>
        <v>98.96</v>
      </c>
      <c r="N224" s="4">
        <f t="shared" si="109"/>
        <v>100</v>
      </c>
      <c r="O224" s="4">
        <f t="shared" si="109"/>
        <v>100</v>
      </c>
      <c r="P224" s="4">
        <f t="shared" si="109"/>
        <v>100</v>
      </c>
      <c r="Q224" s="4">
        <f t="shared" si="98"/>
        <v>99.74</v>
      </c>
      <c r="R224">
        <v>1</v>
      </c>
      <c r="S224">
        <v>9</v>
      </c>
      <c r="T224">
        <v>1</v>
      </c>
      <c r="U224">
        <v>1</v>
      </c>
      <c r="V224" t="s">
        <v>144</v>
      </c>
      <c r="W224" t="s">
        <v>144</v>
      </c>
      <c r="X224">
        <v>2</v>
      </c>
      <c r="Y224">
        <v>3</v>
      </c>
      <c r="Z224">
        <v>3</v>
      </c>
      <c r="AA224">
        <v>1</v>
      </c>
      <c r="AB224">
        <v>5</v>
      </c>
      <c r="AC224">
        <v>13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4</v>
      </c>
      <c r="AM224">
        <v>5</v>
      </c>
      <c r="AN224">
        <v>0</v>
      </c>
      <c r="AO224">
        <v>0</v>
      </c>
      <c r="AP224">
        <v>0</v>
      </c>
      <c r="AQ224">
        <v>10</v>
      </c>
      <c r="AR224">
        <v>2</v>
      </c>
      <c r="AS224">
        <v>1</v>
      </c>
      <c r="AT224">
        <v>0</v>
      </c>
      <c r="AU224">
        <v>1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0.75</v>
      </c>
      <c r="BF224">
        <v>2.25</v>
      </c>
      <c r="BG224">
        <v>1.25</v>
      </c>
      <c r="BH224">
        <v>3.5</v>
      </c>
      <c r="BI224">
        <f t="shared" si="89"/>
        <v>1.9375</v>
      </c>
      <c r="BJ224">
        <v>49</v>
      </c>
      <c r="BK224">
        <v>-4</v>
      </c>
      <c r="BL224">
        <v>24</v>
      </c>
      <c r="BM224">
        <f t="shared" si="99"/>
        <v>53</v>
      </c>
      <c r="BN224" s="6">
        <f t="shared" si="100"/>
        <v>0.54716981132075471</v>
      </c>
      <c r="BO224">
        <v>51</v>
      </c>
      <c r="BP224">
        <v>-5</v>
      </c>
      <c r="BQ224">
        <v>30</v>
      </c>
      <c r="BR224">
        <f t="shared" si="101"/>
        <v>56</v>
      </c>
      <c r="BS224" s="6">
        <f t="shared" si="102"/>
        <v>0.4642857142857143</v>
      </c>
      <c r="BT224">
        <v>50</v>
      </c>
      <c r="BU224">
        <v>-3</v>
      </c>
      <c r="BV224">
        <v>24</v>
      </c>
      <c r="BW224">
        <f t="shared" si="103"/>
        <v>53</v>
      </c>
      <c r="BX224" s="6">
        <f t="shared" si="104"/>
        <v>0.54716981132075471</v>
      </c>
      <c r="BY224" t="s">
        <v>144</v>
      </c>
      <c r="BZ224" t="s">
        <v>144</v>
      </c>
      <c r="CA224" t="s">
        <v>144</v>
      </c>
      <c r="CB224" t="e">
        <f t="shared" si="90"/>
        <v>#VALUE!</v>
      </c>
      <c r="CC224" s="6" t="e">
        <f t="shared" si="91"/>
        <v>#VALUE!</v>
      </c>
      <c r="CD224" s="7">
        <f t="shared" ref="CD224:CE227" si="111">AVERAGE(BM224,BR224,BW224)</f>
        <v>54</v>
      </c>
      <c r="CE224" s="8">
        <f t="shared" si="111"/>
        <v>0.51954177897574116</v>
      </c>
      <c r="CF224">
        <v>0</v>
      </c>
      <c r="CG224">
        <v>85</v>
      </c>
      <c r="CH224">
        <v>0</v>
      </c>
      <c r="CI224">
        <v>0</v>
      </c>
      <c r="CJ224">
        <v>0</v>
      </c>
      <c r="CK224">
        <v>0</v>
      </c>
      <c r="CL224">
        <v>0.5</v>
      </c>
      <c r="CM224">
        <v>1.5</v>
      </c>
      <c r="CN224">
        <v>1.5</v>
      </c>
      <c r="CO224">
        <v>0</v>
      </c>
      <c r="CP224">
        <v>7.5</v>
      </c>
      <c r="CQ224" s="66">
        <f t="shared" si="105"/>
        <v>1.4999999999999999E-2</v>
      </c>
      <c r="CR224" s="66">
        <f t="shared" si="92"/>
        <v>0</v>
      </c>
      <c r="CS224" s="66">
        <f t="shared" si="93"/>
        <v>0</v>
      </c>
      <c r="CT224" s="66">
        <v>0</v>
      </c>
      <c r="CU224" s="66">
        <f t="shared" si="95"/>
        <v>9</v>
      </c>
      <c r="CV224" s="66">
        <f t="shared" si="96"/>
        <v>1</v>
      </c>
      <c r="CW224" s="66">
        <f t="shared" si="97"/>
        <v>12</v>
      </c>
    </row>
    <row r="225" spans="1:101" x14ac:dyDescent="0.3">
      <c r="A225" s="1" t="s">
        <v>44</v>
      </c>
      <c r="B225" s="1" t="s">
        <v>141</v>
      </c>
      <c r="C225" t="s">
        <v>144</v>
      </c>
      <c r="D225" t="s">
        <v>144</v>
      </c>
      <c r="E225" s="9">
        <v>42917</v>
      </c>
      <c r="F225" s="1" t="s">
        <v>178</v>
      </c>
      <c r="G225">
        <v>120</v>
      </c>
      <c r="H225">
        <v>0</v>
      </c>
      <c r="I225">
        <v>4</v>
      </c>
      <c r="J225">
        <v>0</v>
      </c>
      <c r="K225">
        <v>1</v>
      </c>
      <c r="L225">
        <v>0</v>
      </c>
      <c r="M225" s="4">
        <f t="shared" si="109"/>
        <v>95.84</v>
      </c>
      <c r="N225" s="4">
        <f t="shared" si="109"/>
        <v>100</v>
      </c>
      <c r="O225" s="4">
        <f t="shared" si="109"/>
        <v>98.96</v>
      </c>
      <c r="P225" s="4">
        <f t="shared" si="109"/>
        <v>100</v>
      </c>
      <c r="Q225" s="4">
        <f t="shared" si="98"/>
        <v>98.7</v>
      </c>
      <c r="R225">
        <v>1</v>
      </c>
      <c r="S225">
        <v>9</v>
      </c>
      <c r="T225">
        <v>1</v>
      </c>
      <c r="U225">
        <v>1</v>
      </c>
      <c r="V225" t="s">
        <v>144</v>
      </c>
      <c r="W225" t="s">
        <v>144</v>
      </c>
      <c r="X225">
        <v>2</v>
      </c>
      <c r="Y225">
        <v>2</v>
      </c>
      <c r="Z225">
        <v>2</v>
      </c>
      <c r="AA225">
        <v>1</v>
      </c>
      <c r="AB225">
        <v>5</v>
      </c>
      <c r="AC225">
        <v>12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6</v>
      </c>
      <c r="AM225">
        <v>3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1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3</v>
      </c>
      <c r="BF225">
        <v>3.5</v>
      </c>
      <c r="BG225">
        <v>4.5</v>
      </c>
      <c r="BH225">
        <v>5.25</v>
      </c>
      <c r="BI225">
        <f t="shared" si="89"/>
        <v>4.0625</v>
      </c>
      <c r="BJ225">
        <v>50</v>
      </c>
      <c r="BK225">
        <v>-4</v>
      </c>
      <c r="BL225">
        <v>27</v>
      </c>
      <c r="BM225">
        <f t="shared" si="99"/>
        <v>54</v>
      </c>
      <c r="BN225" s="6">
        <f t="shared" si="100"/>
        <v>0.5</v>
      </c>
      <c r="BO225">
        <v>54</v>
      </c>
      <c r="BP225">
        <v>-3</v>
      </c>
      <c r="BQ225">
        <v>25</v>
      </c>
      <c r="BR225">
        <f t="shared" si="101"/>
        <v>57</v>
      </c>
      <c r="BS225" s="6">
        <f t="shared" si="102"/>
        <v>0.56140350877192979</v>
      </c>
      <c r="BT225">
        <v>52</v>
      </c>
      <c r="BU225">
        <v>-4</v>
      </c>
      <c r="BV225">
        <v>34</v>
      </c>
      <c r="BW225">
        <f t="shared" si="103"/>
        <v>56</v>
      </c>
      <c r="BX225" s="6">
        <f t="shared" si="104"/>
        <v>0.39285714285714285</v>
      </c>
      <c r="BY225" t="s">
        <v>144</v>
      </c>
      <c r="BZ225" t="s">
        <v>144</v>
      </c>
      <c r="CA225" t="s">
        <v>144</v>
      </c>
      <c r="CB225" t="e">
        <f t="shared" si="90"/>
        <v>#VALUE!</v>
      </c>
      <c r="CC225" s="6" t="e">
        <f t="shared" si="91"/>
        <v>#VALUE!</v>
      </c>
      <c r="CD225" s="7">
        <f t="shared" si="111"/>
        <v>55.666666666666664</v>
      </c>
      <c r="CE225" s="8">
        <f t="shared" si="111"/>
        <v>0.48475355054302421</v>
      </c>
      <c r="CF225">
        <v>0</v>
      </c>
      <c r="CG225">
        <v>85</v>
      </c>
      <c r="CH225">
        <v>0</v>
      </c>
      <c r="CI225">
        <v>0</v>
      </c>
      <c r="CJ225">
        <v>0</v>
      </c>
      <c r="CK225">
        <v>0</v>
      </c>
      <c r="CL225">
        <v>0.5</v>
      </c>
      <c r="CM225">
        <v>0.5</v>
      </c>
      <c r="CN225">
        <v>0.5</v>
      </c>
      <c r="CO225">
        <v>0</v>
      </c>
      <c r="CP225">
        <v>7.5</v>
      </c>
      <c r="CQ225" s="66">
        <f t="shared" si="105"/>
        <v>5.0000000000000001E-3</v>
      </c>
      <c r="CR225" s="66">
        <f t="shared" si="92"/>
        <v>0</v>
      </c>
      <c r="CS225" s="66">
        <f t="shared" si="93"/>
        <v>0</v>
      </c>
      <c r="CT225" s="66">
        <v>0</v>
      </c>
      <c r="CU225" s="66">
        <f t="shared" si="95"/>
        <v>9</v>
      </c>
      <c r="CV225" s="66">
        <f t="shared" si="96"/>
        <v>0</v>
      </c>
      <c r="CW225" s="66">
        <f t="shared" si="97"/>
        <v>1</v>
      </c>
    </row>
    <row r="226" spans="1:101" x14ac:dyDescent="0.3">
      <c r="A226" s="1" t="s">
        <v>44</v>
      </c>
      <c r="B226" s="1" t="s">
        <v>142</v>
      </c>
      <c r="C226" t="s">
        <v>144</v>
      </c>
      <c r="D226" t="s">
        <v>144</v>
      </c>
      <c r="E226" s="9">
        <v>42917</v>
      </c>
      <c r="F226" s="1" t="s">
        <v>178</v>
      </c>
      <c r="G226">
        <v>115</v>
      </c>
      <c r="H226">
        <v>0</v>
      </c>
      <c r="I226">
        <v>0</v>
      </c>
      <c r="J226">
        <v>1</v>
      </c>
      <c r="K226">
        <v>7</v>
      </c>
      <c r="L226">
        <v>0</v>
      </c>
      <c r="M226" s="4">
        <f t="shared" si="109"/>
        <v>100</v>
      </c>
      <c r="N226" s="4">
        <f t="shared" si="109"/>
        <v>98.96</v>
      </c>
      <c r="O226" s="4">
        <f t="shared" si="109"/>
        <v>92.72</v>
      </c>
      <c r="P226" s="4">
        <f t="shared" si="109"/>
        <v>100</v>
      </c>
      <c r="Q226" s="4">
        <f t="shared" si="98"/>
        <v>97.919999999999987</v>
      </c>
      <c r="R226">
        <v>1</v>
      </c>
      <c r="S226">
        <v>9</v>
      </c>
      <c r="T226">
        <v>2</v>
      </c>
      <c r="U226">
        <v>1</v>
      </c>
      <c r="V226">
        <v>5</v>
      </c>
      <c r="W226" t="s">
        <v>144</v>
      </c>
      <c r="X226">
        <v>1</v>
      </c>
      <c r="Y226">
        <v>3</v>
      </c>
      <c r="Z226">
        <v>5</v>
      </c>
      <c r="AA226">
        <v>2</v>
      </c>
      <c r="AB226">
        <v>5</v>
      </c>
      <c r="AC226">
        <v>30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4</v>
      </c>
      <c r="AN226">
        <v>0</v>
      </c>
      <c r="AO226">
        <v>0</v>
      </c>
      <c r="AP226">
        <v>0</v>
      </c>
      <c r="AQ226">
        <v>1</v>
      </c>
      <c r="AR226">
        <v>1</v>
      </c>
      <c r="AS226">
        <v>2</v>
      </c>
      <c r="AT226">
        <v>0</v>
      </c>
      <c r="AU226">
        <v>0</v>
      </c>
      <c r="AV226">
        <v>2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3.25</v>
      </c>
      <c r="BF226">
        <v>2</v>
      </c>
      <c r="BG226">
        <v>4.75</v>
      </c>
      <c r="BH226">
        <v>1.5</v>
      </c>
      <c r="BI226">
        <f t="shared" si="89"/>
        <v>2.875</v>
      </c>
      <c r="BJ226">
        <v>55</v>
      </c>
      <c r="BK226">
        <v>-2</v>
      </c>
      <c r="BL226">
        <v>30</v>
      </c>
      <c r="BM226">
        <f t="shared" si="99"/>
        <v>57</v>
      </c>
      <c r="BN226" s="6">
        <f t="shared" si="100"/>
        <v>0.47368421052631576</v>
      </c>
      <c r="BO226">
        <v>54</v>
      </c>
      <c r="BP226">
        <v>0</v>
      </c>
      <c r="BQ226">
        <v>26</v>
      </c>
      <c r="BR226">
        <f t="shared" si="101"/>
        <v>54</v>
      </c>
      <c r="BS226" s="6">
        <f t="shared" si="102"/>
        <v>0.51851851851851849</v>
      </c>
      <c r="BT226">
        <v>56</v>
      </c>
      <c r="BU226">
        <v>-2</v>
      </c>
      <c r="BV226">
        <v>27</v>
      </c>
      <c r="BW226">
        <f t="shared" si="103"/>
        <v>58</v>
      </c>
      <c r="BX226" s="6">
        <f t="shared" si="104"/>
        <v>0.53448275862068961</v>
      </c>
      <c r="BY226" t="s">
        <v>144</v>
      </c>
      <c r="BZ226" t="s">
        <v>144</v>
      </c>
      <c r="CA226" t="s">
        <v>144</v>
      </c>
      <c r="CB226" t="e">
        <f t="shared" si="90"/>
        <v>#VALUE!</v>
      </c>
      <c r="CC226" s="6" t="e">
        <f t="shared" si="91"/>
        <v>#VALUE!</v>
      </c>
      <c r="CD226" s="7">
        <f t="shared" si="111"/>
        <v>56.333333333333336</v>
      </c>
      <c r="CE226" s="8">
        <f t="shared" si="111"/>
        <v>0.50889516255517464</v>
      </c>
      <c r="CF226">
        <v>0</v>
      </c>
      <c r="CG226">
        <v>85</v>
      </c>
      <c r="CH226">
        <v>0.5</v>
      </c>
      <c r="CI226">
        <v>0</v>
      </c>
      <c r="CJ226">
        <v>7.5</v>
      </c>
      <c r="CK226">
        <v>0</v>
      </c>
      <c r="CL226">
        <v>0</v>
      </c>
      <c r="CM226">
        <v>1.5</v>
      </c>
      <c r="CN226">
        <v>7.5</v>
      </c>
      <c r="CO226">
        <v>0.5</v>
      </c>
      <c r="CP226">
        <v>7.5</v>
      </c>
      <c r="CQ226" s="66">
        <f t="shared" si="105"/>
        <v>0.08</v>
      </c>
      <c r="CR226" s="66">
        <f t="shared" si="92"/>
        <v>7.4999999999999997E-2</v>
      </c>
      <c r="CS226" s="66">
        <f t="shared" si="93"/>
        <v>0</v>
      </c>
      <c r="CT226" s="66">
        <f t="shared" si="94"/>
        <v>1</v>
      </c>
      <c r="CU226" s="66">
        <f t="shared" si="95"/>
        <v>4</v>
      </c>
      <c r="CV226" s="66">
        <f t="shared" si="96"/>
        <v>0</v>
      </c>
      <c r="CW226" s="66">
        <f t="shared" si="97"/>
        <v>2</v>
      </c>
    </row>
    <row r="227" spans="1:101" x14ac:dyDescent="0.3">
      <c r="A227" s="1" t="s">
        <v>44</v>
      </c>
      <c r="B227" s="1" t="s">
        <v>143</v>
      </c>
      <c r="C227" t="s">
        <v>144</v>
      </c>
      <c r="D227" t="s">
        <v>144</v>
      </c>
      <c r="E227" s="9">
        <v>42917</v>
      </c>
      <c r="F227" s="1" t="s">
        <v>178</v>
      </c>
      <c r="G227">
        <v>135</v>
      </c>
      <c r="H227">
        <v>2</v>
      </c>
      <c r="I227">
        <v>5</v>
      </c>
      <c r="J227">
        <v>0</v>
      </c>
      <c r="K227">
        <v>0</v>
      </c>
      <c r="L227">
        <v>0</v>
      </c>
      <c r="M227" s="4">
        <f t="shared" si="109"/>
        <v>94.8</v>
      </c>
      <c r="N227" s="4">
        <f t="shared" si="109"/>
        <v>100</v>
      </c>
      <c r="O227" s="4">
        <f t="shared" si="109"/>
        <v>100</v>
      </c>
      <c r="P227" s="4">
        <f t="shared" si="109"/>
        <v>100</v>
      </c>
      <c r="Q227" s="4">
        <f t="shared" si="98"/>
        <v>98.7</v>
      </c>
      <c r="R227">
        <v>1</v>
      </c>
      <c r="S227">
        <v>9</v>
      </c>
      <c r="T227">
        <v>4</v>
      </c>
      <c r="U227">
        <v>1</v>
      </c>
      <c r="V227" t="s">
        <v>144</v>
      </c>
      <c r="W227" t="s">
        <v>144</v>
      </c>
      <c r="X227">
        <v>2</v>
      </c>
      <c r="Y227">
        <v>3</v>
      </c>
      <c r="Z227">
        <v>1</v>
      </c>
      <c r="AA227">
        <v>1</v>
      </c>
      <c r="AB227">
        <v>1</v>
      </c>
      <c r="AC227">
        <v>30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3</v>
      </c>
      <c r="AL227">
        <v>6</v>
      </c>
      <c r="AM227">
        <v>1</v>
      </c>
      <c r="AN227">
        <v>0</v>
      </c>
      <c r="AO227">
        <v>0</v>
      </c>
      <c r="AP227">
        <v>0</v>
      </c>
      <c r="AQ227">
        <v>2</v>
      </c>
      <c r="AR227">
        <v>0</v>
      </c>
      <c r="AS227">
        <v>6</v>
      </c>
      <c r="AT227">
        <v>3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3.25</v>
      </c>
      <c r="BF227">
        <v>2</v>
      </c>
      <c r="BG227">
        <v>1.75</v>
      </c>
      <c r="BH227">
        <v>3.75</v>
      </c>
      <c r="BI227">
        <f t="shared" si="89"/>
        <v>2.6875</v>
      </c>
      <c r="BJ227">
        <v>56</v>
      </c>
      <c r="BK227">
        <v>-2</v>
      </c>
      <c r="BL227">
        <v>30</v>
      </c>
      <c r="BM227">
        <f t="shared" si="99"/>
        <v>58</v>
      </c>
      <c r="BN227" s="6">
        <f t="shared" si="100"/>
        <v>0.48275862068965519</v>
      </c>
      <c r="BO227">
        <v>60</v>
      </c>
      <c r="BP227">
        <v>-1</v>
      </c>
      <c r="BQ227">
        <v>33</v>
      </c>
      <c r="BR227">
        <f t="shared" si="101"/>
        <v>61</v>
      </c>
      <c r="BS227" s="6">
        <f t="shared" si="102"/>
        <v>0.45901639344262296</v>
      </c>
      <c r="BT227">
        <v>57</v>
      </c>
      <c r="BU227">
        <v>-2</v>
      </c>
      <c r="BV227">
        <v>30</v>
      </c>
      <c r="BW227">
        <f t="shared" si="103"/>
        <v>59</v>
      </c>
      <c r="BX227" s="6">
        <f t="shared" si="104"/>
        <v>0.49152542372881358</v>
      </c>
      <c r="BY227" t="s">
        <v>144</v>
      </c>
      <c r="BZ227" t="s">
        <v>144</v>
      </c>
      <c r="CA227" t="s">
        <v>144</v>
      </c>
      <c r="CB227" t="e">
        <f t="shared" si="90"/>
        <v>#VALUE!</v>
      </c>
      <c r="CC227" s="6" t="e">
        <f t="shared" si="91"/>
        <v>#VALUE!</v>
      </c>
      <c r="CD227" s="7">
        <f t="shared" si="111"/>
        <v>59.333333333333336</v>
      </c>
      <c r="CE227" s="8">
        <f t="shared" si="111"/>
        <v>0.47776681262036397</v>
      </c>
      <c r="CF227">
        <v>0</v>
      </c>
      <c r="CG227">
        <v>85</v>
      </c>
      <c r="CH227">
        <v>3.5</v>
      </c>
      <c r="CI227">
        <v>0</v>
      </c>
      <c r="CJ227">
        <v>0</v>
      </c>
      <c r="CK227">
        <v>0</v>
      </c>
      <c r="CL227">
        <v>0.5</v>
      </c>
      <c r="CM227">
        <v>1.5</v>
      </c>
      <c r="CN227">
        <v>0</v>
      </c>
      <c r="CO227">
        <v>0</v>
      </c>
      <c r="CP227">
        <v>0</v>
      </c>
      <c r="CQ227" s="66">
        <f t="shared" si="105"/>
        <v>0</v>
      </c>
      <c r="CR227" s="66">
        <f t="shared" si="92"/>
        <v>0</v>
      </c>
      <c r="CS227" s="66">
        <f t="shared" si="93"/>
        <v>0</v>
      </c>
      <c r="CT227" s="66">
        <f t="shared" si="94"/>
        <v>1</v>
      </c>
      <c r="CU227" s="66">
        <f t="shared" si="95"/>
        <v>7</v>
      </c>
      <c r="CV227" s="66">
        <f t="shared" si="96"/>
        <v>3</v>
      </c>
      <c r="CW227" s="66">
        <f t="shared" si="97"/>
        <v>2</v>
      </c>
    </row>
    <row r="228" spans="1:101" x14ac:dyDescent="0.3">
      <c r="A228" s="1" t="s">
        <v>45</v>
      </c>
      <c r="B228" s="1" t="s">
        <v>139</v>
      </c>
      <c r="C228" s="64">
        <v>34.424082460000001</v>
      </c>
      <c r="D228" s="64">
        <v>-82.351563819999996</v>
      </c>
      <c r="E228" s="9">
        <v>42917</v>
      </c>
      <c r="F228" s="1" t="s">
        <v>178</v>
      </c>
      <c r="G228">
        <v>80</v>
      </c>
      <c r="H228">
        <v>0</v>
      </c>
      <c r="I228">
        <v>0</v>
      </c>
      <c r="J228">
        <v>9</v>
      </c>
      <c r="K228">
        <v>16</v>
      </c>
      <c r="L228">
        <v>2</v>
      </c>
      <c r="M228" s="4">
        <f t="shared" si="109"/>
        <v>100</v>
      </c>
      <c r="N228" s="4">
        <f t="shared" si="109"/>
        <v>90.64</v>
      </c>
      <c r="O228" s="4">
        <f t="shared" si="109"/>
        <v>83.36</v>
      </c>
      <c r="P228" s="4">
        <f t="shared" si="109"/>
        <v>97.92</v>
      </c>
      <c r="Q228" s="4">
        <f t="shared" si="98"/>
        <v>92.98</v>
      </c>
      <c r="R228">
        <v>8</v>
      </c>
      <c r="S228">
        <v>7</v>
      </c>
      <c r="T228">
        <v>6</v>
      </c>
      <c r="U228">
        <v>1</v>
      </c>
      <c r="V228" t="s">
        <v>144</v>
      </c>
      <c r="W228" t="s">
        <v>144</v>
      </c>
      <c r="X228">
        <v>6</v>
      </c>
      <c r="Y228">
        <v>1</v>
      </c>
      <c r="Z228">
        <v>7</v>
      </c>
      <c r="AA228">
        <v>4</v>
      </c>
      <c r="AB228">
        <v>7</v>
      </c>
      <c r="AC228">
        <v>2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2</v>
      </c>
      <c r="AN228">
        <v>2</v>
      </c>
      <c r="AO228">
        <v>0</v>
      </c>
      <c r="AP228">
        <v>0</v>
      </c>
      <c r="AQ228">
        <v>45</v>
      </c>
      <c r="AR228">
        <v>22</v>
      </c>
      <c r="AS228">
        <v>4</v>
      </c>
      <c r="AT228">
        <v>0</v>
      </c>
      <c r="AU228">
        <v>4</v>
      </c>
      <c r="AV228">
        <v>4</v>
      </c>
      <c r="AW228">
        <v>2</v>
      </c>
      <c r="AX228">
        <v>1</v>
      </c>
      <c r="AY228">
        <v>2</v>
      </c>
      <c r="AZ228">
        <v>1</v>
      </c>
      <c r="BA228">
        <v>0</v>
      </c>
      <c r="BB228">
        <v>0</v>
      </c>
      <c r="BC228">
        <v>0</v>
      </c>
      <c r="BD228">
        <v>0</v>
      </c>
      <c r="BE228">
        <v>7</v>
      </c>
      <c r="BF228">
        <v>1.5</v>
      </c>
      <c r="BG228">
        <v>3</v>
      </c>
      <c r="BH228">
        <v>4.5</v>
      </c>
      <c r="BI228">
        <f t="shared" si="89"/>
        <v>4</v>
      </c>
      <c r="BJ228">
        <v>72</v>
      </c>
      <c r="BK228">
        <v>4</v>
      </c>
      <c r="BL228">
        <v>40</v>
      </c>
      <c r="BM228">
        <f t="shared" si="99"/>
        <v>68</v>
      </c>
      <c r="BN228" s="6">
        <f t="shared" si="100"/>
        <v>0.41176470588235292</v>
      </c>
      <c r="BO228">
        <v>64</v>
      </c>
      <c r="BP228">
        <v>-3</v>
      </c>
      <c r="BQ228">
        <v>37</v>
      </c>
      <c r="BR228">
        <f t="shared" si="101"/>
        <v>67</v>
      </c>
      <c r="BS228" s="6">
        <f t="shared" si="102"/>
        <v>0.44776119402985076</v>
      </c>
      <c r="BT228">
        <v>65</v>
      </c>
      <c r="BU228">
        <v>-5</v>
      </c>
      <c r="BV228">
        <v>32</v>
      </c>
      <c r="BW228">
        <f t="shared" si="103"/>
        <v>70</v>
      </c>
      <c r="BX228" s="6">
        <f t="shared" si="104"/>
        <v>0.54285714285714282</v>
      </c>
      <c r="BY228" t="s">
        <v>144</v>
      </c>
      <c r="BZ228" t="s">
        <v>144</v>
      </c>
      <c r="CA228" t="s">
        <v>144</v>
      </c>
      <c r="CB228" t="e">
        <f t="shared" si="90"/>
        <v>#VALUE!</v>
      </c>
      <c r="CC228" s="6" t="e">
        <f t="shared" si="91"/>
        <v>#VALUE!</v>
      </c>
      <c r="CD228" s="7">
        <f>AVERAGE(BM228,BR228,BW228)</f>
        <v>68.333333333333329</v>
      </c>
      <c r="CE228" s="8">
        <f>AVERAGE(BN228,BS228,BX228)</f>
        <v>0.46746101425644887</v>
      </c>
      <c r="CF228">
        <v>62.5</v>
      </c>
      <c r="CG228">
        <v>37.5</v>
      </c>
      <c r="CH228">
        <v>17.5</v>
      </c>
      <c r="CI228">
        <v>0</v>
      </c>
      <c r="CJ228">
        <v>0</v>
      </c>
      <c r="CK228">
        <v>0</v>
      </c>
      <c r="CL228">
        <v>17.5</v>
      </c>
      <c r="CM228">
        <v>0</v>
      </c>
      <c r="CN228">
        <v>37.5</v>
      </c>
      <c r="CO228">
        <v>3.5</v>
      </c>
      <c r="CP228">
        <v>37.5</v>
      </c>
      <c r="CQ228" s="66">
        <f t="shared" si="105"/>
        <v>0.41</v>
      </c>
      <c r="CR228" s="66">
        <f t="shared" si="92"/>
        <v>0</v>
      </c>
      <c r="CS228" s="66">
        <f t="shared" si="93"/>
        <v>0.625</v>
      </c>
      <c r="CT228" s="66">
        <f t="shared" si="94"/>
        <v>1</v>
      </c>
      <c r="CU228" s="66">
        <f t="shared" si="95"/>
        <v>4</v>
      </c>
      <c r="CV228" s="66">
        <f t="shared" si="96"/>
        <v>4</v>
      </c>
      <c r="CW228" s="66">
        <f t="shared" si="97"/>
        <v>67</v>
      </c>
    </row>
    <row r="229" spans="1:101" x14ac:dyDescent="0.3">
      <c r="A229" s="1" t="s">
        <v>45</v>
      </c>
      <c r="B229" s="1" t="s">
        <v>140</v>
      </c>
      <c r="C229" t="s">
        <v>144</v>
      </c>
      <c r="D229" t="s">
        <v>144</v>
      </c>
      <c r="E229" s="9">
        <v>42917</v>
      </c>
      <c r="F229" s="1" t="s">
        <v>178</v>
      </c>
      <c r="G229">
        <v>80</v>
      </c>
      <c r="H229">
        <v>1</v>
      </c>
      <c r="I229">
        <v>2</v>
      </c>
      <c r="J229">
        <v>0</v>
      </c>
      <c r="K229">
        <v>0</v>
      </c>
      <c r="L229">
        <v>1</v>
      </c>
      <c r="M229" s="4">
        <f t="shared" si="109"/>
        <v>97.92</v>
      </c>
      <c r="N229" s="4">
        <f t="shared" si="109"/>
        <v>100</v>
      </c>
      <c r="O229" s="4">
        <f t="shared" si="109"/>
        <v>100</v>
      </c>
      <c r="P229" s="4">
        <f t="shared" si="109"/>
        <v>98.96</v>
      </c>
      <c r="Q229" s="4">
        <f t="shared" si="98"/>
        <v>99.22</v>
      </c>
      <c r="R229">
        <v>7</v>
      </c>
      <c r="S229">
        <v>7</v>
      </c>
      <c r="T229">
        <v>6</v>
      </c>
      <c r="U229">
        <v>1</v>
      </c>
      <c r="V229" t="s">
        <v>144</v>
      </c>
      <c r="W229" t="s">
        <v>144</v>
      </c>
      <c r="X229">
        <v>6</v>
      </c>
      <c r="Y229">
        <v>1</v>
      </c>
      <c r="Z229">
        <v>6</v>
      </c>
      <c r="AA229">
        <v>4</v>
      </c>
      <c r="AB229">
        <v>8</v>
      </c>
      <c r="AC229">
        <v>4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4</v>
      </c>
      <c r="AN229">
        <v>0</v>
      </c>
      <c r="AO229">
        <v>0</v>
      </c>
      <c r="AP229">
        <v>0</v>
      </c>
      <c r="AQ229">
        <v>60</v>
      </c>
      <c r="AR229">
        <v>48</v>
      </c>
      <c r="AS229">
        <v>6</v>
      </c>
      <c r="AT229">
        <v>9</v>
      </c>
      <c r="AU229">
        <v>5</v>
      </c>
      <c r="AV229">
        <v>10</v>
      </c>
      <c r="AW229">
        <v>12</v>
      </c>
      <c r="AX229">
        <v>8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1.5</v>
      </c>
      <c r="BF229">
        <v>4</v>
      </c>
      <c r="BG229">
        <v>4</v>
      </c>
      <c r="BH229">
        <v>3.5</v>
      </c>
      <c r="BI229">
        <f t="shared" si="89"/>
        <v>3.25</v>
      </c>
      <c r="BJ229">
        <v>66</v>
      </c>
      <c r="BK229">
        <v>1</v>
      </c>
      <c r="BL229">
        <v>43</v>
      </c>
      <c r="BM229">
        <f t="shared" si="99"/>
        <v>65</v>
      </c>
      <c r="BN229" s="6">
        <f t="shared" si="100"/>
        <v>0.33846153846153848</v>
      </c>
      <c r="BO229">
        <v>72</v>
      </c>
      <c r="BP229">
        <v>4</v>
      </c>
      <c r="BQ229">
        <v>68</v>
      </c>
      <c r="BR229">
        <f t="shared" si="101"/>
        <v>68</v>
      </c>
      <c r="BS229" s="6">
        <f t="shared" si="102"/>
        <v>0</v>
      </c>
      <c r="BT229">
        <v>80</v>
      </c>
      <c r="BU229">
        <v>6</v>
      </c>
      <c r="BV229">
        <v>43</v>
      </c>
      <c r="BW229">
        <f t="shared" si="103"/>
        <v>74</v>
      </c>
      <c r="BX229" s="6">
        <f t="shared" si="104"/>
        <v>0.41891891891891891</v>
      </c>
      <c r="BY229" t="s">
        <v>144</v>
      </c>
      <c r="BZ229" t="s">
        <v>144</v>
      </c>
      <c r="CA229" t="s">
        <v>144</v>
      </c>
      <c r="CB229" t="e">
        <f t="shared" si="90"/>
        <v>#VALUE!</v>
      </c>
      <c r="CC229" s="6" t="e">
        <f t="shared" si="91"/>
        <v>#VALUE!</v>
      </c>
      <c r="CD229" s="7">
        <f t="shared" ref="CD229:CE244" si="112">AVERAGE(BM229,BR229,BW229)</f>
        <v>69</v>
      </c>
      <c r="CE229" s="8">
        <f t="shared" si="112"/>
        <v>0.25246015246015246</v>
      </c>
      <c r="CF229">
        <v>37.5</v>
      </c>
      <c r="CG229">
        <v>37.5</v>
      </c>
      <c r="CH229">
        <v>17.5</v>
      </c>
      <c r="CI229">
        <v>0</v>
      </c>
      <c r="CJ229">
        <v>0</v>
      </c>
      <c r="CK229">
        <v>0</v>
      </c>
      <c r="CL229">
        <v>17.5</v>
      </c>
      <c r="CM229">
        <v>0</v>
      </c>
      <c r="CN229">
        <v>17.5</v>
      </c>
      <c r="CO229">
        <v>3.5</v>
      </c>
      <c r="CP229">
        <v>62.5</v>
      </c>
      <c r="CQ229" s="66">
        <f t="shared" ref="CQ229:CQ257" si="113">(CN229+CO229)/100</f>
        <v>0.21</v>
      </c>
      <c r="CR229" s="66">
        <f t="shared" si="92"/>
        <v>0</v>
      </c>
      <c r="CS229" s="66">
        <f t="shared" si="93"/>
        <v>0.5</v>
      </c>
      <c r="CT229" s="66">
        <f t="shared" si="94"/>
        <v>1</v>
      </c>
      <c r="CU229" s="66">
        <f t="shared" si="95"/>
        <v>4</v>
      </c>
      <c r="CV229" s="66">
        <f t="shared" si="96"/>
        <v>14</v>
      </c>
      <c r="CW229" s="66">
        <f t="shared" si="97"/>
        <v>108</v>
      </c>
    </row>
    <row r="230" spans="1:101" x14ac:dyDescent="0.3">
      <c r="A230" s="1" t="s">
        <v>45</v>
      </c>
      <c r="B230" s="1" t="s">
        <v>141</v>
      </c>
      <c r="C230" t="s">
        <v>144</v>
      </c>
      <c r="D230" t="s">
        <v>144</v>
      </c>
      <c r="E230" s="9">
        <v>42917</v>
      </c>
      <c r="F230" s="1" t="s">
        <v>178</v>
      </c>
      <c r="G230">
        <v>110</v>
      </c>
      <c r="H230">
        <v>0</v>
      </c>
      <c r="I230">
        <v>0</v>
      </c>
      <c r="J230">
        <v>0</v>
      </c>
      <c r="K230">
        <v>0</v>
      </c>
      <c r="L230">
        <v>0</v>
      </c>
      <c r="M230" s="4">
        <f t="shared" si="109"/>
        <v>100</v>
      </c>
      <c r="N230" s="4">
        <f t="shared" si="109"/>
        <v>100</v>
      </c>
      <c r="O230" s="4">
        <f t="shared" si="109"/>
        <v>100</v>
      </c>
      <c r="P230" s="4">
        <f t="shared" si="109"/>
        <v>100</v>
      </c>
      <c r="Q230" s="4">
        <f t="shared" si="98"/>
        <v>100</v>
      </c>
      <c r="R230">
        <v>7</v>
      </c>
      <c r="S230">
        <v>7</v>
      </c>
      <c r="T230">
        <v>6</v>
      </c>
      <c r="U230">
        <v>1</v>
      </c>
      <c r="V230" t="s">
        <v>144</v>
      </c>
      <c r="W230" t="s">
        <v>144</v>
      </c>
      <c r="X230">
        <v>7</v>
      </c>
      <c r="Y230">
        <v>1</v>
      </c>
      <c r="Z230">
        <v>6</v>
      </c>
      <c r="AA230">
        <v>3</v>
      </c>
      <c r="AB230">
        <v>5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2</v>
      </c>
      <c r="AN230">
        <v>0</v>
      </c>
      <c r="AO230">
        <v>0</v>
      </c>
      <c r="AP230">
        <v>0</v>
      </c>
      <c r="AQ230">
        <v>54</v>
      </c>
      <c r="AR230">
        <v>11</v>
      </c>
      <c r="AS230">
        <v>13</v>
      </c>
      <c r="AT230">
        <v>12</v>
      </c>
      <c r="AU230">
        <v>2</v>
      </c>
      <c r="AV230">
        <v>4</v>
      </c>
      <c r="AW230">
        <v>5</v>
      </c>
      <c r="AX230">
        <v>3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3.25</v>
      </c>
      <c r="BF230">
        <v>3.5</v>
      </c>
      <c r="BG230">
        <v>2</v>
      </c>
      <c r="BH230">
        <v>0.75</v>
      </c>
      <c r="BI230">
        <f t="shared" si="89"/>
        <v>2.375</v>
      </c>
      <c r="BJ230">
        <v>66</v>
      </c>
      <c r="BK230">
        <v>-5</v>
      </c>
      <c r="BL230">
        <v>33</v>
      </c>
      <c r="BM230">
        <f t="shared" si="99"/>
        <v>71</v>
      </c>
      <c r="BN230" s="6">
        <f t="shared" si="100"/>
        <v>0.53521126760563376</v>
      </c>
      <c r="BO230">
        <v>72</v>
      </c>
      <c r="BP230">
        <v>-4</v>
      </c>
      <c r="BQ230">
        <v>35</v>
      </c>
      <c r="BR230">
        <f t="shared" si="101"/>
        <v>76</v>
      </c>
      <c r="BS230" s="6">
        <f t="shared" si="102"/>
        <v>0.53947368421052633</v>
      </c>
      <c r="BT230">
        <v>62</v>
      </c>
      <c r="BU230">
        <v>-8</v>
      </c>
      <c r="BV230">
        <v>34</v>
      </c>
      <c r="BW230">
        <f t="shared" si="103"/>
        <v>70</v>
      </c>
      <c r="BX230" s="6">
        <f t="shared" si="104"/>
        <v>0.51428571428571423</v>
      </c>
      <c r="BY230" t="s">
        <v>144</v>
      </c>
      <c r="BZ230" t="s">
        <v>144</v>
      </c>
      <c r="CA230" t="s">
        <v>144</v>
      </c>
      <c r="CB230" t="e">
        <f t="shared" si="90"/>
        <v>#VALUE!</v>
      </c>
      <c r="CC230" s="6" t="e">
        <f t="shared" si="91"/>
        <v>#VALUE!</v>
      </c>
      <c r="CD230" s="7">
        <f t="shared" si="112"/>
        <v>72.333333333333329</v>
      </c>
      <c r="CE230" s="8">
        <f t="shared" si="112"/>
        <v>0.52965688870062477</v>
      </c>
      <c r="CF230">
        <v>37.5</v>
      </c>
      <c r="CG230">
        <v>37.5</v>
      </c>
      <c r="CH230">
        <v>17.5</v>
      </c>
      <c r="CI230">
        <v>0</v>
      </c>
      <c r="CJ230">
        <v>0</v>
      </c>
      <c r="CK230">
        <v>0</v>
      </c>
      <c r="CL230">
        <v>37.5</v>
      </c>
      <c r="CM230">
        <v>0</v>
      </c>
      <c r="CN230">
        <v>17.5</v>
      </c>
      <c r="CO230">
        <v>1.5</v>
      </c>
      <c r="CP230">
        <v>7.5</v>
      </c>
      <c r="CQ230" s="66">
        <f t="shared" si="113"/>
        <v>0.19</v>
      </c>
      <c r="CR230" s="66">
        <f t="shared" si="92"/>
        <v>0</v>
      </c>
      <c r="CS230" s="66">
        <f t="shared" si="93"/>
        <v>0.5</v>
      </c>
      <c r="CT230" s="66">
        <f t="shared" si="94"/>
        <v>1</v>
      </c>
      <c r="CU230" s="66">
        <f t="shared" si="95"/>
        <v>3</v>
      </c>
      <c r="CV230" s="66">
        <f t="shared" si="96"/>
        <v>14</v>
      </c>
      <c r="CW230" s="66">
        <f t="shared" si="97"/>
        <v>65</v>
      </c>
    </row>
    <row r="231" spans="1:101" x14ac:dyDescent="0.3">
      <c r="A231" s="1" t="s">
        <v>45</v>
      </c>
      <c r="B231" s="1" t="s">
        <v>142</v>
      </c>
      <c r="C231" t="s">
        <v>144</v>
      </c>
      <c r="D231" t="s">
        <v>144</v>
      </c>
      <c r="E231" s="9">
        <v>42917</v>
      </c>
      <c r="F231" s="1" t="s">
        <v>178</v>
      </c>
      <c r="G231">
        <v>80</v>
      </c>
      <c r="H231">
        <v>0</v>
      </c>
      <c r="I231">
        <v>0</v>
      </c>
      <c r="J231">
        <v>1</v>
      </c>
      <c r="K231">
        <v>0</v>
      </c>
      <c r="L231">
        <v>6</v>
      </c>
      <c r="M231" s="4">
        <f t="shared" si="109"/>
        <v>100</v>
      </c>
      <c r="N231" s="4">
        <f t="shared" si="109"/>
        <v>98.96</v>
      </c>
      <c r="O231" s="4">
        <f t="shared" si="109"/>
        <v>100</v>
      </c>
      <c r="P231" s="4">
        <f t="shared" si="109"/>
        <v>93.76</v>
      </c>
      <c r="Q231" s="4">
        <f t="shared" si="98"/>
        <v>98.179999999999993</v>
      </c>
      <c r="R231">
        <v>7</v>
      </c>
      <c r="S231">
        <v>8</v>
      </c>
      <c r="T231">
        <v>8</v>
      </c>
      <c r="U231">
        <v>1</v>
      </c>
      <c r="V231" t="s">
        <v>144</v>
      </c>
      <c r="W231" t="s">
        <v>144</v>
      </c>
      <c r="X231">
        <v>6</v>
      </c>
      <c r="Y231">
        <v>1</v>
      </c>
      <c r="Z231">
        <v>2</v>
      </c>
      <c r="AA231">
        <v>2</v>
      </c>
      <c r="AB231">
        <v>7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4</v>
      </c>
      <c r="AM231">
        <v>0</v>
      </c>
      <c r="AN231">
        <v>0</v>
      </c>
      <c r="AO231">
        <v>0</v>
      </c>
      <c r="AP231">
        <v>0</v>
      </c>
      <c r="AQ231">
        <v>90</v>
      </c>
      <c r="AR231">
        <v>25</v>
      </c>
      <c r="AS231">
        <v>10</v>
      </c>
      <c r="AT231">
        <v>18</v>
      </c>
      <c r="AU231">
        <v>6</v>
      </c>
      <c r="AV231">
        <v>20</v>
      </c>
      <c r="AW231">
        <v>22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1</v>
      </c>
      <c r="BG231">
        <v>2.25</v>
      </c>
      <c r="BH231">
        <v>2.5</v>
      </c>
      <c r="BI231">
        <f t="shared" si="89"/>
        <v>1.6875</v>
      </c>
      <c r="BJ231">
        <v>75</v>
      </c>
      <c r="BK231">
        <v>-2</v>
      </c>
      <c r="BL231">
        <v>35</v>
      </c>
      <c r="BM231">
        <f t="shared" si="99"/>
        <v>77</v>
      </c>
      <c r="BN231" s="6">
        <f t="shared" si="100"/>
        <v>0.54545454545454541</v>
      </c>
      <c r="BO231">
        <v>68</v>
      </c>
      <c r="BP231">
        <v>-4</v>
      </c>
      <c r="BQ231">
        <v>34</v>
      </c>
      <c r="BR231">
        <f t="shared" si="101"/>
        <v>72</v>
      </c>
      <c r="BS231" s="6">
        <f t="shared" si="102"/>
        <v>0.52777777777777779</v>
      </c>
      <c r="BT231">
        <v>65</v>
      </c>
      <c r="BU231">
        <v>-5</v>
      </c>
      <c r="BV231">
        <v>33</v>
      </c>
      <c r="BW231">
        <f t="shared" si="103"/>
        <v>70</v>
      </c>
      <c r="BX231" s="6">
        <f t="shared" si="104"/>
        <v>0.52857142857142858</v>
      </c>
      <c r="BY231" t="s">
        <v>144</v>
      </c>
      <c r="BZ231" t="s">
        <v>144</v>
      </c>
      <c r="CA231" t="s">
        <v>144</v>
      </c>
      <c r="CB231" t="e">
        <f t="shared" si="90"/>
        <v>#VALUE!</v>
      </c>
      <c r="CC231" s="6" t="e">
        <f t="shared" si="91"/>
        <v>#VALUE!</v>
      </c>
      <c r="CD231" s="7">
        <f t="shared" si="112"/>
        <v>73</v>
      </c>
      <c r="CE231" s="8">
        <f t="shared" si="112"/>
        <v>0.53393458393458382</v>
      </c>
      <c r="CF231">
        <v>37.5</v>
      </c>
      <c r="CG231">
        <v>62.5</v>
      </c>
      <c r="CH231">
        <v>62.5</v>
      </c>
      <c r="CI231">
        <v>0</v>
      </c>
      <c r="CJ231">
        <v>0</v>
      </c>
      <c r="CK231">
        <v>0</v>
      </c>
      <c r="CL231">
        <v>17.5</v>
      </c>
      <c r="CM231">
        <v>0</v>
      </c>
      <c r="CN231">
        <v>0.5</v>
      </c>
      <c r="CO231">
        <v>0.5</v>
      </c>
      <c r="CP231">
        <v>37.5</v>
      </c>
      <c r="CQ231" s="66">
        <f t="shared" si="113"/>
        <v>0.01</v>
      </c>
      <c r="CR231" s="66">
        <f t="shared" si="92"/>
        <v>0</v>
      </c>
      <c r="CS231" s="66">
        <f t="shared" si="93"/>
        <v>0.375</v>
      </c>
      <c r="CT231" s="66">
        <f t="shared" si="94"/>
        <v>1</v>
      </c>
      <c r="CU231" s="66">
        <f t="shared" si="95"/>
        <v>4</v>
      </c>
      <c r="CV231" s="66">
        <f t="shared" si="96"/>
        <v>24</v>
      </c>
      <c r="CW231" s="66">
        <f t="shared" si="97"/>
        <v>115</v>
      </c>
    </row>
    <row r="232" spans="1:101" x14ac:dyDescent="0.3">
      <c r="A232" s="1" t="s">
        <v>45</v>
      </c>
      <c r="B232" s="1" t="s">
        <v>143</v>
      </c>
      <c r="C232" t="s">
        <v>144</v>
      </c>
      <c r="D232" t="s">
        <v>144</v>
      </c>
      <c r="E232" s="9">
        <v>42917</v>
      </c>
      <c r="F232" s="1" t="s">
        <v>178</v>
      </c>
      <c r="G232">
        <v>110</v>
      </c>
      <c r="H232">
        <v>0</v>
      </c>
      <c r="I232">
        <v>7</v>
      </c>
      <c r="J232">
        <v>2</v>
      </c>
      <c r="K232">
        <v>0</v>
      </c>
      <c r="L232">
        <v>11</v>
      </c>
      <c r="M232" s="4">
        <f t="shared" si="109"/>
        <v>92.72</v>
      </c>
      <c r="N232" s="4">
        <f t="shared" si="109"/>
        <v>97.92</v>
      </c>
      <c r="O232" s="4">
        <f t="shared" si="109"/>
        <v>100</v>
      </c>
      <c r="P232" s="4">
        <f t="shared" si="109"/>
        <v>88.56</v>
      </c>
      <c r="Q232" s="4">
        <f t="shared" si="98"/>
        <v>94.8</v>
      </c>
      <c r="R232">
        <v>8</v>
      </c>
      <c r="S232">
        <v>7</v>
      </c>
      <c r="T232">
        <v>5</v>
      </c>
      <c r="U232">
        <v>1</v>
      </c>
      <c r="V232" t="s">
        <v>144</v>
      </c>
      <c r="W232" t="s">
        <v>144</v>
      </c>
      <c r="X232">
        <v>7</v>
      </c>
      <c r="Y232">
        <v>1</v>
      </c>
      <c r="Z232">
        <v>4</v>
      </c>
      <c r="AA232">
        <v>3</v>
      </c>
      <c r="AB232">
        <v>6</v>
      </c>
      <c r="AC232">
        <v>6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4</v>
      </c>
      <c r="AN232">
        <v>0</v>
      </c>
      <c r="AO232">
        <v>0</v>
      </c>
      <c r="AP232">
        <v>0</v>
      </c>
      <c r="AQ232">
        <v>80</v>
      </c>
      <c r="AR232">
        <v>30</v>
      </c>
      <c r="AS232">
        <v>18</v>
      </c>
      <c r="AT232">
        <v>10</v>
      </c>
      <c r="AU232">
        <v>1</v>
      </c>
      <c r="AV232">
        <v>2</v>
      </c>
      <c r="AW232">
        <v>14</v>
      </c>
      <c r="AX232">
        <v>3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2</v>
      </c>
      <c r="BG232">
        <v>1.5</v>
      </c>
      <c r="BH232">
        <v>2.25</v>
      </c>
      <c r="BI232">
        <f t="shared" si="89"/>
        <v>1.6875</v>
      </c>
      <c r="BJ232">
        <v>78</v>
      </c>
      <c r="BK232">
        <v>1</v>
      </c>
      <c r="BL232">
        <v>38</v>
      </c>
      <c r="BM232">
        <f t="shared" si="99"/>
        <v>77</v>
      </c>
      <c r="BN232" s="6">
        <f t="shared" si="100"/>
        <v>0.50649350649350644</v>
      </c>
      <c r="BO232">
        <v>80</v>
      </c>
      <c r="BP232">
        <v>4</v>
      </c>
      <c r="BQ232">
        <v>36</v>
      </c>
      <c r="BR232">
        <f t="shared" si="101"/>
        <v>76</v>
      </c>
      <c r="BS232" s="6">
        <f t="shared" si="102"/>
        <v>0.52631578947368418</v>
      </c>
      <c r="BT232">
        <v>60</v>
      </c>
      <c r="BU232">
        <v>-10</v>
      </c>
      <c r="BV232">
        <v>35</v>
      </c>
      <c r="BW232">
        <f t="shared" si="103"/>
        <v>70</v>
      </c>
      <c r="BX232" s="6">
        <f t="shared" si="104"/>
        <v>0.5</v>
      </c>
      <c r="BY232" t="s">
        <v>144</v>
      </c>
      <c r="BZ232" t="s">
        <v>144</v>
      </c>
      <c r="CA232" t="s">
        <v>144</v>
      </c>
      <c r="CB232" t="e">
        <f t="shared" si="90"/>
        <v>#VALUE!</v>
      </c>
      <c r="CC232" s="6" t="e">
        <f t="shared" si="91"/>
        <v>#VALUE!</v>
      </c>
      <c r="CD232" s="7">
        <f t="shared" si="112"/>
        <v>74.333333333333329</v>
      </c>
      <c r="CE232" s="8">
        <f t="shared" si="112"/>
        <v>0.51093643198906358</v>
      </c>
      <c r="CF232">
        <v>62.5</v>
      </c>
      <c r="CG232">
        <v>37.5</v>
      </c>
      <c r="CH232">
        <v>7.5</v>
      </c>
      <c r="CI232">
        <v>0</v>
      </c>
      <c r="CJ232">
        <v>0</v>
      </c>
      <c r="CK232">
        <v>0</v>
      </c>
      <c r="CL232">
        <v>37.5</v>
      </c>
      <c r="CM232">
        <v>0</v>
      </c>
      <c r="CN232">
        <v>3.5</v>
      </c>
      <c r="CO232">
        <v>1.5</v>
      </c>
      <c r="CP232">
        <v>17.5</v>
      </c>
      <c r="CQ232" s="66">
        <f t="shared" si="113"/>
        <v>0.05</v>
      </c>
      <c r="CR232" s="66">
        <f t="shared" si="92"/>
        <v>0</v>
      </c>
      <c r="CS232" s="66">
        <f t="shared" si="93"/>
        <v>0.625</v>
      </c>
      <c r="CT232" s="66">
        <f t="shared" si="94"/>
        <v>1</v>
      </c>
      <c r="CU232" s="66">
        <f t="shared" si="95"/>
        <v>5</v>
      </c>
      <c r="CV232" s="66">
        <f t="shared" si="96"/>
        <v>11</v>
      </c>
      <c r="CW232" s="66">
        <f t="shared" si="97"/>
        <v>110</v>
      </c>
    </row>
    <row r="233" spans="1:101" x14ac:dyDescent="0.3">
      <c r="A233" s="1" t="s">
        <v>46</v>
      </c>
      <c r="B233" s="1" t="s">
        <v>139</v>
      </c>
      <c r="C233" s="65">
        <v>34.416037930000002</v>
      </c>
      <c r="D233" s="65">
        <v>-82.348123630000003</v>
      </c>
      <c r="E233" s="9">
        <v>42917</v>
      </c>
      <c r="F233" s="1" t="s">
        <v>176</v>
      </c>
      <c r="G233">
        <v>70</v>
      </c>
      <c r="H233">
        <v>0</v>
      </c>
      <c r="I233">
        <v>2</v>
      </c>
      <c r="J233">
        <v>6</v>
      </c>
      <c r="K233">
        <v>0</v>
      </c>
      <c r="L233">
        <v>22</v>
      </c>
      <c r="M233" s="4">
        <f t="shared" si="109"/>
        <v>97.92</v>
      </c>
      <c r="N233" s="4">
        <f t="shared" si="109"/>
        <v>93.76</v>
      </c>
      <c r="O233" s="4">
        <f t="shared" si="109"/>
        <v>100</v>
      </c>
      <c r="P233" s="4">
        <f t="shared" si="109"/>
        <v>77.12</v>
      </c>
      <c r="Q233" s="4">
        <f t="shared" si="98"/>
        <v>92.2</v>
      </c>
      <c r="R233">
        <v>7</v>
      </c>
      <c r="S233">
        <v>8</v>
      </c>
      <c r="T233">
        <v>5</v>
      </c>
      <c r="U233">
        <v>1</v>
      </c>
      <c r="V233" t="s">
        <v>144</v>
      </c>
      <c r="W233" t="s">
        <v>144</v>
      </c>
      <c r="X233">
        <v>5</v>
      </c>
      <c r="Y233">
        <v>4</v>
      </c>
      <c r="Z233">
        <v>6</v>
      </c>
      <c r="AA233">
        <v>4</v>
      </c>
      <c r="AB233">
        <v>5</v>
      </c>
      <c r="AC233">
        <v>14</v>
      </c>
      <c r="AD233">
        <v>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2</v>
      </c>
      <c r="AO233">
        <v>0</v>
      </c>
      <c r="AP233">
        <v>1</v>
      </c>
      <c r="AQ233">
        <v>6</v>
      </c>
      <c r="AR233">
        <v>2</v>
      </c>
      <c r="AS233">
        <v>0</v>
      </c>
      <c r="AT233">
        <v>1</v>
      </c>
      <c r="AU233">
        <v>2</v>
      </c>
      <c r="AV233">
        <v>2</v>
      </c>
      <c r="AW233">
        <v>4</v>
      </c>
      <c r="AX233">
        <v>2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1.5</v>
      </c>
      <c r="BF233">
        <v>2.5</v>
      </c>
      <c r="BG233">
        <v>4.75</v>
      </c>
      <c r="BH233">
        <v>2.25</v>
      </c>
      <c r="BI233">
        <f t="shared" si="89"/>
        <v>2.75</v>
      </c>
      <c r="BJ233">
        <v>72</v>
      </c>
      <c r="BK233">
        <v>-3</v>
      </c>
      <c r="BL233">
        <v>42</v>
      </c>
      <c r="BM233">
        <f t="shared" si="99"/>
        <v>75</v>
      </c>
      <c r="BN233" s="6">
        <f t="shared" si="100"/>
        <v>0.44</v>
      </c>
      <c r="BO233">
        <v>75</v>
      </c>
      <c r="BP233">
        <v>0</v>
      </c>
      <c r="BQ233">
        <v>41</v>
      </c>
      <c r="BR233">
        <f t="shared" si="101"/>
        <v>75</v>
      </c>
      <c r="BS233" s="6">
        <f t="shared" si="102"/>
        <v>0.45333333333333331</v>
      </c>
      <c r="BT233">
        <v>70</v>
      </c>
      <c r="BU233">
        <v>4</v>
      </c>
      <c r="BV233">
        <v>44</v>
      </c>
      <c r="BW233">
        <f t="shared" si="103"/>
        <v>66</v>
      </c>
      <c r="BX233" s="6">
        <f t="shared" si="104"/>
        <v>0.33333333333333331</v>
      </c>
      <c r="BY233" t="s">
        <v>144</v>
      </c>
      <c r="BZ233" t="s">
        <v>144</v>
      </c>
      <c r="CA233" t="s">
        <v>144</v>
      </c>
      <c r="CB233" t="e">
        <f t="shared" si="90"/>
        <v>#VALUE!</v>
      </c>
      <c r="CC233" s="6" t="e">
        <f t="shared" si="91"/>
        <v>#VALUE!</v>
      </c>
      <c r="CD233" s="7">
        <f t="shared" si="112"/>
        <v>72</v>
      </c>
      <c r="CE233" s="8">
        <f t="shared" si="112"/>
        <v>0.40888888888888886</v>
      </c>
      <c r="CF233">
        <v>37.5</v>
      </c>
      <c r="CG233">
        <v>62.5</v>
      </c>
      <c r="CH233">
        <v>7.5</v>
      </c>
      <c r="CI233">
        <v>0</v>
      </c>
      <c r="CJ233">
        <v>0</v>
      </c>
      <c r="CK233">
        <v>0</v>
      </c>
      <c r="CL233">
        <v>7.5</v>
      </c>
      <c r="CM233">
        <v>3.5</v>
      </c>
      <c r="CN233">
        <v>17.5</v>
      </c>
      <c r="CO233">
        <v>3.5</v>
      </c>
      <c r="CP233">
        <v>7.5</v>
      </c>
      <c r="CQ233" s="66">
        <f t="shared" si="113"/>
        <v>0.21</v>
      </c>
      <c r="CR233" s="66">
        <f t="shared" si="92"/>
        <v>0</v>
      </c>
      <c r="CS233" s="66">
        <f t="shared" si="93"/>
        <v>0.375</v>
      </c>
      <c r="CT233" s="66">
        <f t="shared" si="94"/>
        <v>1</v>
      </c>
      <c r="CU233" s="66">
        <f t="shared" si="95"/>
        <v>3</v>
      </c>
      <c r="CV233" s="66">
        <f t="shared" si="96"/>
        <v>3</v>
      </c>
      <c r="CW233" s="66">
        <f t="shared" si="97"/>
        <v>8</v>
      </c>
    </row>
    <row r="234" spans="1:101" x14ac:dyDescent="0.3">
      <c r="A234" s="1" t="s">
        <v>46</v>
      </c>
      <c r="B234" s="1" t="s">
        <v>140</v>
      </c>
      <c r="C234" t="s">
        <v>144</v>
      </c>
      <c r="D234" t="s">
        <v>144</v>
      </c>
      <c r="E234" s="9">
        <v>42917</v>
      </c>
      <c r="F234" s="1" t="s">
        <v>176</v>
      </c>
      <c r="G234">
        <v>85</v>
      </c>
      <c r="H234">
        <v>1</v>
      </c>
      <c r="I234">
        <v>1</v>
      </c>
      <c r="J234">
        <v>3</v>
      </c>
      <c r="K234">
        <v>14</v>
      </c>
      <c r="L234">
        <v>1</v>
      </c>
      <c r="M234" s="4">
        <f t="shared" si="109"/>
        <v>98.96</v>
      </c>
      <c r="N234" s="4">
        <f t="shared" si="109"/>
        <v>96.88</v>
      </c>
      <c r="O234" s="4">
        <f t="shared" si="109"/>
        <v>85.44</v>
      </c>
      <c r="P234" s="4">
        <f t="shared" si="109"/>
        <v>98.96</v>
      </c>
      <c r="Q234" s="4">
        <f t="shared" si="98"/>
        <v>95.059999999999988</v>
      </c>
      <c r="R234">
        <v>6</v>
      </c>
      <c r="S234">
        <v>7</v>
      </c>
      <c r="T234">
        <v>6</v>
      </c>
      <c r="U234">
        <v>2</v>
      </c>
      <c r="V234" t="s">
        <v>144</v>
      </c>
      <c r="W234" t="s">
        <v>144</v>
      </c>
      <c r="X234">
        <v>5</v>
      </c>
      <c r="Y234">
        <v>2</v>
      </c>
      <c r="Z234">
        <v>6</v>
      </c>
      <c r="AA234">
        <v>6</v>
      </c>
      <c r="AB234">
        <v>7</v>
      </c>
      <c r="AC234">
        <v>6</v>
      </c>
      <c r="AD234">
        <v>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2</v>
      </c>
      <c r="AP234">
        <v>1</v>
      </c>
      <c r="AQ234">
        <v>15</v>
      </c>
      <c r="AR234">
        <v>28</v>
      </c>
      <c r="AS234">
        <v>11</v>
      </c>
      <c r="AT234">
        <v>4</v>
      </c>
      <c r="AU234">
        <v>0</v>
      </c>
      <c r="AV234">
        <v>4</v>
      </c>
      <c r="AW234">
        <v>1</v>
      </c>
      <c r="AX234">
        <v>4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4</v>
      </c>
      <c r="BF234">
        <v>4</v>
      </c>
      <c r="BG234">
        <v>2.25</v>
      </c>
      <c r="BH234">
        <v>1.75</v>
      </c>
      <c r="BI234">
        <f t="shared" si="89"/>
        <v>3</v>
      </c>
      <c r="BJ234">
        <v>72</v>
      </c>
      <c r="BK234">
        <v>-4</v>
      </c>
      <c r="BL234">
        <v>33</v>
      </c>
      <c r="BM234">
        <f t="shared" si="99"/>
        <v>76</v>
      </c>
      <c r="BN234" s="6">
        <f t="shared" si="100"/>
        <v>0.56578947368421051</v>
      </c>
      <c r="BO234">
        <v>74</v>
      </c>
      <c r="BP234">
        <v>0</v>
      </c>
      <c r="BQ234">
        <v>40</v>
      </c>
      <c r="BR234">
        <f t="shared" si="101"/>
        <v>74</v>
      </c>
      <c r="BS234" s="6">
        <f t="shared" si="102"/>
        <v>0.45945945945945948</v>
      </c>
      <c r="BT234">
        <v>64</v>
      </c>
      <c r="BU234">
        <v>-7</v>
      </c>
      <c r="BV234">
        <v>34</v>
      </c>
      <c r="BW234">
        <f t="shared" si="103"/>
        <v>71</v>
      </c>
      <c r="BX234" s="6">
        <f t="shared" si="104"/>
        <v>0.52112676056338025</v>
      </c>
      <c r="BY234" t="s">
        <v>144</v>
      </c>
      <c r="BZ234" t="s">
        <v>144</v>
      </c>
      <c r="CA234" t="s">
        <v>144</v>
      </c>
      <c r="CB234" t="e">
        <f t="shared" si="90"/>
        <v>#VALUE!</v>
      </c>
      <c r="CC234" s="6" t="e">
        <f t="shared" si="91"/>
        <v>#VALUE!</v>
      </c>
      <c r="CD234" s="7">
        <f t="shared" si="112"/>
        <v>73.666666666666671</v>
      </c>
      <c r="CE234" s="8">
        <f t="shared" si="112"/>
        <v>0.51545856456901673</v>
      </c>
      <c r="CF234">
        <v>17.5</v>
      </c>
      <c r="CG234">
        <v>37.5</v>
      </c>
      <c r="CH234">
        <v>17.5</v>
      </c>
      <c r="CI234">
        <v>0.5</v>
      </c>
      <c r="CJ234">
        <v>0</v>
      </c>
      <c r="CK234">
        <v>0</v>
      </c>
      <c r="CL234">
        <v>7.5</v>
      </c>
      <c r="CM234">
        <v>0.5</v>
      </c>
      <c r="CN234">
        <v>17.5</v>
      </c>
      <c r="CO234">
        <v>17.5</v>
      </c>
      <c r="CP234">
        <v>37.5</v>
      </c>
      <c r="CQ234" s="66">
        <f t="shared" si="113"/>
        <v>0.35</v>
      </c>
      <c r="CR234" s="66">
        <f t="shared" si="92"/>
        <v>0</v>
      </c>
      <c r="CS234" s="66">
        <f t="shared" si="93"/>
        <v>0.31818181818181818</v>
      </c>
      <c r="CT234" s="66">
        <f t="shared" si="94"/>
        <v>0.97222222222222221</v>
      </c>
      <c r="CU234" s="66">
        <f t="shared" si="95"/>
        <v>3</v>
      </c>
      <c r="CV234" s="66">
        <f t="shared" si="96"/>
        <v>4</v>
      </c>
      <c r="CW234" s="66">
        <f t="shared" si="97"/>
        <v>43</v>
      </c>
    </row>
    <row r="235" spans="1:101" x14ac:dyDescent="0.3">
      <c r="A235" s="1" t="s">
        <v>46</v>
      </c>
      <c r="B235" s="1" t="s">
        <v>141</v>
      </c>
      <c r="C235" t="s">
        <v>144</v>
      </c>
      <c r="D235" t="s">
        <v>144</v>
      </c>
      <c r="E235" s="9">
        <v>42917</v>
      </c>
      <c r="F235" s="1" t="s">
        <v>176</v>
      </c>
      <c r="G235">
        <v>70</v>
      </c>
      <c r="H235">
        <v>1</v>
      </c>
      <c r="I235">
        <v>2</v>
      </c>
      <c r="J235">
        <v>0</v>
      </c>
      <c r="K235">
        <v>4</v>
      </c>
      <c r="L235">
        <v>2</v>
      </c>
      <c r="M235" s="4">
        <f t="shared" si="109"/>
        <v>97.92</v>
      </c>
      <c r="N235" s="4">
        <f t="shared" si="109"/>
        <v>100</v>
      </c>
      <c r="O235" s="4">
        <f t="shared" si="109"/>
        <v>95.84</v>
      </c>
      <c r="P235" s="4">
        <f t="shared" si="109"/>
        <v>97.92</v>
      </c>
      <c r="Q235" s="4">
        <f t="shared" si="98"/>
        <v>97.92</v>
      </c>
      <c r="R235">
        <v>4</v>
      </c>
      <c r="S235">
        <v>9</v>
      </c>
      <c r="T235">
        <v>4</v>
      </c>
      <c r="U235">
        <v>1</v>
      </c>
      <c r="V235" t="s">
        <v>144</v>
      </c>
      <c r="W235" t="s">
        <v>144</v>
      </c>
      <c r="X235">
        <v>3</v>
      </c>
      <c r="Y235">
        <v>2</v>
      </c>
      <c r="Z235">
        <v>3</v>
      </c>
      <c r="AA235">
        <v>1</v>
      </c>
      <c r="AB235">
        <v>6</v>
      </c>
      <c r="AC235">
        <v>3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2</v>
      </c>
      <c r="AO235">
        <v>2</v>
      </c>
      <c r="AP235">
        <v>1</v>
      </c>
      <c r="AQ235">
        <v>12</v>
      </c>
      <c r="AR235">
        <v>4</v>
      </c>
      <c r="AS235">
        <v>2</v>
      </c>
      <c r="AT235">
        <v>2</v>
      </c>
      <c r="AU235">
        <v>2</v>
      </c>
      <c r="AV235">
        <v>4</v>
      </c>
      <c r="AW235">
        <v>1</v>
      </c>
      <c r="AX235">
        <v>1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2.5</v>
      </c>
      <c r="BF235">
        <v>1.75</v>
      </c>
      <c r="BG235">
        <v>2</v>
      </c>
      <c r="BH235">
        <v>1.75</v>
      </c>
      <c r="BI235">
        <f t="shared" si="89"/>
        <v>2</v>
      </c>
      <c r="BJ235">
        <v>77</v>
      </c>
      <c r="BK235">
        <v>-2</v>
      </c>
      <c r="BL235">
        <v>58</v>
      </c>
      <c r="BM235">
        <f t="shared" si="99"/>
        <v>79</v>
      </c>
      <c r="BN235" s="6">
        <f t="shared" si="100"/>
        <v>0.26582278481012656</v>
      </c>
      <c r="BO235">
        <v>76</v>
      </c>
      <c r="BP235">
        <v>-3</v>
      </c>
      <c r="BQ235">
        <v>52</v>
      </c>
      <c r="BR235">
        <f t="shared" si="101"/>
        <v>79</v>
      </c>
      <c r="BS235" s="6">
        <f t="shared" si="102"/>
        <v>0.34177215189873417</v>
      </c>
      <c r="BT235">
        <v>72</v>
      </c>
      <c r="BU235">
        <v>-4</v>
      </c>
      <c r="BV235">
        <v>50</v>
      </c>
      <c r="BW235">
        <f t="shared" si="103"/>
        <v>76</v>
      </c>
      <c r="BX235" s="6">
        <f t="shared" si="104"/>
        <v>0.34210526315789475</v>
      </c>
      <c r="BY235" t="s">
        <v>144</v>
      </c>
      <c r="BZ235" t="s">
        <v>144</v>
      </c>
      <c r="CA235" t="s">
        <v>144</v>
      </c>
      <c r="CB235" t="e">
        <f t="shared" si="90"/>
        <v>#VALUE!</v>
      </c>
      <c r="CC235" s="6" t="e">
        <f t="shared" si="91"/>
        <v>#VALUE!</v>
      </c>
      <c r="CD235" s="7">
        <f t="shared" si="112"/>
        <v>78</v>
      </c>
      <c r="CE235" s="8">
        <f t="shared" si="112"/>
        <v>0.31656673328891843</v>
      </c>
      <c r="CF235">
        <v>3.5</v>
      </c>
      <c r="CG235">
        <v>85</v>
      </c>
      <c r="CH235">
        <v>3.5</v>
      </c>
      <c r="CI235">
        <v>0</v>
      </c>
      <c r="CJ235">
        <v>0</v>
      </c>
      <c r="CK235">
        <v>0</v>
      </c>
      <c r="CL235">
        <v>1.5</v>
      </c>
      <c r="CM235">
        <v>0.5</v>
      </c>
      <c r="CN235">
        <v>1.5</v>
      </c>
      <c r="CO235">
        <v>0</v>
      </c>
      <c r="CP235">
        <v>17.5</v>
      </c>
      <c r="CQ235" s="66">
        <f t="shared" si="113"/>
        <v>1.4999999999999999E-2</v>
      </c>
      <c r="CR235" s="66">
        <f t="shared" si="92"/>
        <v>0</v>
      </c>
      <c r="CS235" s="66">
        <f t="shared" si="93"/>
        <v>3.954802259887006E-2</v>
      </c>
      <c r="CT235" s="66">
        <f t="shared" si="94"/>
        <v>1</v>
      </c>
      <c r="CU235" s="66">
        <f t="shared" si="95"/>
        <v>5</v>
      </c>
      <c r="CV235" s="66">
        <f t="shared" si="96"/>
        <v>4</v>
      </c>
      <c r="CW235" s="66">
        <f t="shared" si="97"/>
        <v>16</v>
      </c>
    </row>
    <row r="236" spans="1:101" x14ac:dyDescent="0.3">
      <c r="A236" s="1" t="s">
        <v>46</v>
      </c>
      <c r="B236" s="1" t="s">
        <v>142</v>
      </c>
      <c r="C236" t="s">
        <v>144</v>
      </c>
      <c r="D236" t="s">
        <v>144</v>
      </c>
      <c r="E236" s="9">
        <v>42917</v>
      </c>
      <c r="F236" s="1" t="s">
        <v>176</v>
      </c>
      <c r="G236">
        <v>75</v>
      </c>
      <c r="H236">
        <v>2</v>
      </c>
      <c r="I236">
        <v>3</v>
      </c>
      <c r="J236">
        <v>13</v>
      </c>
      <c r="K236">
        <v>4</v>
      </c>
      <c r="L236">
        <v>11</v>
      </c>
      <c r="M236" s="4">
        <f t="shared" si="109"/>
        <v>96.88</v>
      </c>
      <c r="N236" s="4">
        <f t="shared" si="109"/>
        <v>86.48</v>
      </c>
      <c r="O236" s="4">
        <f t="shared" si="109"/>
        <v>95.84</v>
      </c>
      <c r="P236" s="4">
        <f t="shared" si="109"/>
        <v>88.56</v>
      </c>
      <c r="Q236" s="4">
        <f t="shared" si="98"/>
        <v>91.940000000000012</v>
      </c>
      <c r="R236">
        <v>1</v>
      </c>
      <c r="S236">
        <v>8</v>
      </c>
      <c r="T236">
        <v>1</v>
      </c>
      <c r="U236">
        <v>1</v>
      </c>
      <c r="V236" t="s">
        <v>144</v>
      </c>
      <c r="W236" t="s">
        <v>144</v>
      </c>
      <c r="X236">
        <v>3</v>
      </c>
      <c r="Y236">
        <v>2</v>
      </c>
      <c r="Z236">
        <v>6</v>
      </c>
      <c r="AA236">
        <v>4</v>
      </c>
      <c r="AB236">
        <v>1</v>
      </c>
      <c r="AC236">
        <v>3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2</v>
      </c>
      <c r="AN236">
        <v>0</v>
      </c>
      <c r="AO236">
        <v>1</v>
      </c>
      <c r="AP236">
        <v>0</v>
      </c>
      <c r="AQ236">
        <v>6</v>
      </c>
      <c r="AR236">
        <v>14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4.5</v>
      </c>
      <c r="BF236">
        <v>3</v>
      </c>
      <c r="BG236">
        <v>3.75</v>
      </c>
      <c r="BH236">
        <v>2.5</v>
      </c>
      <c r="BI236">
        <f t="shared" si="89"/>
        <v>3.4375</v>
      </c>
      <c r="BJ236">
        <v>78</v>
      </c>
      <c r="BK236">
        <v>-5</v>
      </c>
      <c r="BL236">
        <v>46</v>
      </c>
      <c r="BM236">
        <f t="shared" si="99"/>
        <v>83</v>
      </c>
      <c r="BN236" s="6">
        <f t="shared" si="100"/>
        <v>0.44578313253012047</v>
      </c>
      <c r="BO236">
        <v>82</v>
      </c>
      <c r="BP236">
        <v>2</v>
      </c>
      <c r="BQ236">
        <v>54</v>
      </c>
      <c r="BR236">
        <f t="shared" si="101"/>
        <v>80</v>
      </c>
      <c r="BS236" s="6">
        <f t="shared" si="102"/>
        <v>0.32500000000000001</v>
      </c>
      <c r="BT236">
        <v>82</v>
      </c>
      <c r="BU236">
        <v>0</v>
      </c>
      <c r="BV236">
        <v>54</v>
      </c>
      <c r="BW236">
        <f t="shared" si="103"/>
        <v>82</v>
      </c>
      <c r="BX236" s="6">
        <f t="shared" si="104"/>
        <v>0.34146341463414637</v>
      </c>
      <c r="BY236" t="s">
        <v>144</v>
      </c>
      <c r="BZ236" t="s">
        <v>144</v>
      </c>
      <c r="CA236" t="s">
        <v>144</v>
      </c>
      <c r="CB236" t="e">
        <f t="shared" si="90"/>
        <v>#VALUE!</v>
      </c>
      <c r="CC236" s="6" t="e">
        <f t="shared" si="91"/>
        <v>#VALUE!</v>
      </c>
      <c r="CD236" s="7">
        <f t="shared" si="112"/>
        <v>81.666666666666671</v>
      </c>
      <c r="CE236" s="8">
        <f t="shared" si="112"/>
        <v>0.37074884905475564</v>
      </c>
      <c r="CF236">
        <v>0</v>
      </c>
      <c r="CG236">
        <v>62.5</v>
      </c>
      <c r="CH236">
        <v>0</v>
      </c>
      <c r="CI236">
        <v>0</v>
      </c>
      <c r="CJ236">
        <v>0</v>
      </c>
      <c r="CK236">
        <v>0</v>
      </c>
      <c r="CL236">
        <v>1.5</v>
      </c>
      <c r="CM236">
        <v>0.5</v>
      </c>
      <c r="CN236">
        <v>17.5</v>
      </c>
      <c r="CO236">
        <v>3.5</v>
      </c>
      <c r="CP236">
        <v>0</v>
      </c>
      <c r="CQ236" s="66">
        <f t="shared" si="113"/>
        <v>0.21</v>
      </c>
      <c r="CR236" s="66">
        <f t="shared" si="92"/>
        <v>0</v>
      </c>
      <c r="CS236" s="66">
        <f t="shared" si="93"/>
        <v>0</v>
      </c>
      <c r="CT236" s="66">
        <v>0</v>
      </c>
      <c r="CU236" s="66">
        <f t="shared" si="95"/>
        <v>3</v>
      </c>
      <c r="CV236" s="66">
        <f t="shared" si="96"/>
        <v>0</v>
      </c>
      <c r="CW236" s="66">
        <f t="shared" si="97"/>
        <v>20</v>
      </c>
    </row>
    <row r="237" spans="1:101" x14ac:dyDescent="0.3">
      <c r="A237" s="1" t="s">
        <v>46</v>
      </c>
      <c r="B237" s="1" t="s">
        <v>143</v>
      </c>
      <c r="C237" t="s">
        <v>144</v>
      </c>
      <c r="D237" t="s">
        <v>144</v>
      </c>
      <c r="E237" s="9">
        <v>42917</v>
      </c>
      <c r="F237" s="1" t="s">
        <v>176</v>
      </c>
      <c r="G237">
        <v>80</v>
      </c>
      <c r="H237">
        <v>1</v>
      </c>
      <c r="I237">
        <v>5</v>
      </c>
      <c r="J237">
        <v>12</v>
      </c>
      <c r="K237">
        <v>13</v>
      </c>
      <c r="L237">
        <v>12</v>
      </c>
      <c r="M237" s="4">
        <f t="shared" si="109"/>
        <v>94.8</v>
      </c>
      <c r="N237" s="4">
        <f t="shared" si="109"/>
        <v>87.52</v>
      </c>
      <c r="O237" s="4">
        <f t="shared" si="109"/>
        <v>86.48</v>
      </c>
      <c r="P237" s="4">
        <f t="shared" si="109"/>
        <v>87.52</v>
      </c>
      <c r="Q237" s="4">
        <f t="shared" si="98"/>
        <v>89.08</v>
      </c>
      <c r="R237">
        <v>1</v>
      </c>
      <c r="S237">
        <v>7</v>
      </c>
      <c r="T237">
        <v>3</v>
      </c>
      <c r="U237">
        <v>1</v>
      </c>
      <c r="V237" t="s">
        <v>144</v>
      </c>
      <c r="W237" t="s">
        <v>144</v>
      </c>
      <c r="X237">
        <v>4</v>
      </c>
      <c r="Y237">
        <v>2</v>
      </c>
      <c r="Z237">
        <v>2</v>
      </c>
      <c r="AA237">
        <v>4</v>
      </c>
      <c r="AB237">
        <v>2</v>
      </c>
      <c r="AC237">
        <v>3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1</v>
      </c>
      <c r="AQ237">
        <v>24</v>
      </c>
      <c r="AR237">
        <v>30</v>
      </c>
      <c r="AS237">
        <v>9</v>
      </c>
      <c r="AT237">
        <v>1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2.5</v>
      </c>
      <c r="BF237">
        <v>2.5</v>
      </c>
      <c r="BG237">
        <v>3.25</v>
      </c>
      <c r="BH237">
        <v>3</v>
      </c>
      <c r="BI237">
        <f t="shared" si="89"/>
        <v>2.8125</v>
      </c>
      <c r="BJ237">
        <v>84</v>
      </c>
      <c r="BK237">
        <v>-1</v>
      </c>
      <c r="BL237">
        <v>54</v>
      </c>
      <c r="BM237">
        <f t="shared" si="99"/>
        <v>85</v>
      </c>
      <c r="BN237" s="6">
        <f t="shared" si="100"/>
        <v>0.36470588235294116</v>
      </c>
      <c r="BO237">
        <v>72</v>
      </c>
      <c r="BP237">
        <v>-2</v>
      </c>
      <c r="BQ237">
        <v>43</v>
      </c>
      <c r="BR237">
        <f t="shared" si="101"/>
        <v>74</v>
      </c>
      <c r="BS237" s="6">
        <f t="shared" si="102"/>
        <v>0.41891891891891891</v>
      </c>
      <c r="BT237">
        <v>68</v>
      </c>
      <c r="BU237">
        <v>-3</v>
      </c>
      <c r="BV237">
        <v>46</v>
      </c>
      <c r="BW237">
        <f t="shared" si="103"/>
        <v>71</v>
      </c>
      <c r="BX237" s="6">
        <f t="shared" si="104"/>
        <v>0.352112676056338</v>
      </c>
      <c r="BY237" t="s">
        <v>144</v>
      </c>
      <c r="BZ237" t="s">
        <v>144</v>
      </c>
      <c r="CA237" t="s">
        <v>144</v>
      </c>
      <c r="CB237" t="e">
        <f t="shared" si="90"/>
        <v>#VALUE!</v>
      </c>
      <c r="CC237" s="6" t="e">
        <f t="shared" si="91"/>
        <v>#VALUE!</v>
      </c>
      <c r="CD237" s="7">
        <f t="shared" si="112"/>
        <v>76.666666666666671</v>
      </c>
      <c r="CE237" s="8">
        <f t="shared" si="112"/>
        <v>0.37857915910939938</v>
      </c>
      <c r="CF237">
        <v>0</v>
      </c>
      <c r="CG237">
        <v>37.5</v>
      </c>
      <c r="CH237">
        <v>1.5</v>
      </c>
      <c r="CI237">
        <v>0</v>
      </c>
      <c r="CJ237">
        <v>0</v>
      </c>
      <c r="CK237">
        <v>0</v>
      </c>
      <c r="CL237">
        <v>3.5</v>
      </c>
      <c r="CM237">
        <v>0.5</v>
      </c>
      <c r="CN237">
        <v>0.5</v>
      </c>
      <c r="CO237">
        <v>3.5</v>
      </c>
      <c r="CP237">
        <v>0.5</v>
      </c>
      <c r="CQ237" s="66">
        <f t="shared" si="113"/>
        <v>0.04</v>
      </c>
      <c r="CR237" s="66">
        <f t="shared" si="92"/>
        <v>0</v>
      </c>
      <c r="CS237" s="66">
        <f t="shared" si="93"/>
        <v>0</v>
      </c>
      <c r="CT237" s="66">
        <f t="shared" si="94"/>
        <v>1</v>
      </c>
      <c r="CU237" s="66">
        <f t="shared" si="95"/>
        <v>2</v>
      </c>
      <c r="CV237" s="66">
        <f t="shared" si="96"/>
        <v>2</v>
      </c>
      <c r="CW237" s="66">
        <f t="shared" si="97"/>
        <v>54</v>
      </c>
    </row>
    <row r="238" spans="1:101" x14ac:dyDescent="0.3">
      <c r="A238" s="1" t="s">
        <v>47</v>
      </c>
      <c r="B238" s="1" t="s">
        <v>139</v>
      </c>
      <c r="C238" s="68">
        <v>34.416096019999998</v>
      </c>
      <c r="D238" s="68">
        <v>-82.345817690000004</v>
      </c>
      <c r="E238" s="9">
        <v>42917</v>
      </c>
      <c r="F238" s="1" t="s">
        <v>176</v>
      </c>
      <c r="G238">
        <v>85</v>
      </c>
      <c r="H238">
        <v>0</v>
      </c>
      <c r="I238">
        <v>2</v>
      </c>
      <c r="J238">
        <v>2</v>
      </c>
      <c r="K238">
        <v>9</v>
      </c>
      <c r="L238">
        <v>3</v>
      </c>
      <c r="M238" s="4">
        <f t="shared" si="109"/>
        <v>97.92</v>
      </c>
      <c r="N238" s="4">
        <f t="shared" si="109"/>
        <v>97.92</v>
      </c>
      <c r="O238" s="4">
        <f t="shared" si="109"/>
        <v>90.64</v>
      </c>
      <c r="P238" s="4">
        <f t="shared" si="109"/>
        <v>96.88</v>
      </c>
      <c r="Q238" s="4">
        <f t="shared" si="98"/>
        <v>95.84</v>
      </c>
      <c r="R238">
        <v>3</v>
      </c>
      <c r="S238">
        <v>9</v>
      </c>
      <c r="T238">
        <v>3</v>
      </c>
      <c r="U238">
        <v>1</v>
      </c>
      <c r="V238" t="s">
        <v>144</v>
      </c>
      <c r="W238" t="s">
        <v>144</v>
      </c>
      <c r="X238">
        <v>2</v>
      </c>
      <c r="Y238">
        <v>2</v>
      </c>
      <c r="Z238">
        <v>1</v>
      </c>
      <c r="AA238">
        <v>1</v>
      </c>
      <c r="AB238">
        <v>4</v>
      </c>
      <c r="AC238">
        <v>2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2</v>
      </c>
      <c r="AO238">
        <v>1</v>
      </c>
      <c r="AP238">
        <v>0</v>
      </c>
      <c r="AQ238">
        <v>4</v>
      </c>
      <c r="AR238">
        <v>25</v>
      </c>
      <c r="AS238">
        <v>3</v>
      </c>
      <c r="AT238">
        <v>0</v>
      </c>
      <c r="AU238">
        <v>0</v>
      </c>
      <c r="AV238">
        <v>1</v>
      </c>
      <c r="AW238">
        <v>2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2.5</v>
      </c>
      <c r="BF238">
        <v>4.25</v>
      </c>
      <c r="BG238">
        <v>2.75</v>
      </c>
      <c r="BH238">
        <v>3</v>
      </c>
      <c r="BI238">
        <f t="shared" si="89"/>
        <v>3.125</v>
      </c>
      <c r="BJ238">
        <v>62</v>
      </c>
      <c r="BK238">
        <v>-5</v>
      </c>
      <c r="BL238">
        <v>38</v>
      </c>
      <c r="BM238">
        <f t="shared" si="99"/>
        <v>67</v>
      </c>
      <c r="BN238" s="6">
        <f t="shared" si="100"/>
        <v>0.43283582089552236</v>
      </c>
      <c r="BO238">
        <v>65</v>
      </c>
      <c r="BP238">
        <v>-2</v>
      </c>
      <c r="BQ238">
        <v>39</v>
      </c>
      <c r="BR238">
        <f t="shared" si="101"/>
        <v>67</v>
      </c>
      <c r="BS238" s="6">
        <f t="shared" si="102"/>
        <v>0.41791044776119401</v>
      </c>
      <c r="BT238">
        <v>70</v>
      </c>
      <c r="BU238">
        <v>-2</v>
      </c>
      <c r="BV238">
        <v>53</v>
      </c>
      <c r="BW238">
        <f t="shared" si="103"/>
        <v>72</v>
      </c>
      <c r="BX238" s="6">
        <f t="shared" si="104"/>
        <v>0.2638888888888889</v>
      </c>
      <c r="BY238" t="s">
        <v>144</v>
      </c>
      <c r="BZ238" t="s">
        <v>144</v>
      </c>
      <c r="CA238" t="s">
        <v>144</v>
      </c>
      <c r="CB238" t="e">
        <f t="shared" si="90"/>
        <v>#VALUE!</v>
      </c>
      <c r="CC238" s="6" t="e">
        <f t="shared" si="91"/>
        <v>#VALUE!</v>
      </c>
      <c r="CD238" s="7">
        <f t="shared" si="112"/>
        <v>68.666666666666671</v>
      </c>
      <c r="CE238" s="8">
        <f t="shared" si="112"/>
        <v>0.37154505251520176</v>
      </c>
      <c r="CF238">
        <v>1.5</v>
      </c>
      <c r="CG238">
        <v>85</v>
      </c>
      <c r="CH238">
        <v>1.5</v>
      </c>
      <c r="CI238">
        <v>0</v>
      </c>
      <c r="CJ238">
        <v>0</v>
      </c>
      <c r="CK238">
        <v>0</v>
      </c>
      <c r="CL238">
        <v>0.5</v>
      </c>
      <c r="CM238">
        <v>0.5</v>
      </c>
      <c r="CN238">
        <v>0</v>
      </c>
      <c r="CO238">
        <v>0</v>
      </c>
      <c r="CP238">
        <v>3.5</v>
      </c>
      <c r="CQ238" s="66">
        <f t="shared" si="113"/>
        <v>0</v>
      </c>
      <c r="CR238" s="66">
        <f t="shared" si="92"/>
        <v>0</v>
      </c>
      <c r="CS238" s="66">
        <f t="shared" si="93"/>
        <v>1.7341040462427744E-2</v>
      </c>
      <c r="CT238" s="66">
        <f t="shared" si="94"/>
        <v>1</v>
      </c>
      <c r="CU238" s="66">
        <f t="shared" si="95"/>
        <v>3</v>
      </c>
      <c r="CV238" s="66">
        <f t="shared" si="96"/>
        <v>0</v>
      </c>
      <c r="CW238" s="66">
        <f t="shared" si="97"/>
        <v>29</v>
      </c>
    </row>
    <row r="239" spans="1:101" x14ac:dyDescent="0.3">
      <c r="A239" s="1" t="s">
        <v>47</v>
      </c>
      <c r="B239" s="1" t="s">
        <v>140</v>
      </c>
      <c r="C239" t="s">
        <v>144</v>
      </c>
      <c r="D239" t="s">
        <v>144</v>
      </c>
      <c r="E239" s="9">
        <v>42917</v>
      </c>
      <c r="F239" s="1" t="s">
        <v>176</v>
      </c>
      <c r="G239">
        <v>75</v>
      </c>
      <c r="H239">
        <v>0</v>
      </c>
      <c r="I239">
        <v>9</v>
      </c>
      <c r="J239">
        <v>13</v>
      </c>
      <c r="K239">
        <v>6</v>
      </c>
      <c r="L239">
        <v>10</v>
      </c>
      <c r="M239" s="4">
        <f t="shared" si="109"/>
        <v>90.64</v>
      </c>
      <c r="N239" s="4">
        <f t="shared" si="109"/>
        <v>86.48</v>
      </c>
      <c r="O239" s="4">
        <f t="shared" si="109"/>
        <v>93.76</v>
      </c>
      <c r="P239" s="4">
        <f t="shared" si="109"/>
        <v>89.6</v>
      </c>
      <c r="Q239" s="4">
        <f t="shared" si="98"/>
        <v>90.12</v>
      </c>
      <c r="R239">
        <v>1</v>
      </c>
      <c r="S239">
        <v>7</v>
      </c>
      <c r="T239">
        <v>3</v>
      </c>
      <c r="U239">
        <v>6</v>
      </c>
      <c r="V239" t="s">
        <v>144</v>
      </c>
      <c r="W239" t="s">
        <v>144</v>
      </c>
      <c r="X239">
        <v>5</v>
      </c>
      <c r="Y239">
        <v>5</v>
      </c>
      <c r="Z239">
        <v>3</v>
      </c>
      <c r="AA239">
        <v>3</v>
      </c>
      <c r="AB239">
        <v>2</v>
      </c>
      <c r="AC239">
        <v>25</v>
      </c>
      <c r="AD239">
        <v>18</v>
      </c>
      <c r="AE239">
        <v>4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90</v>
      </c>
      <c r="AR239">
        <v>62</v>
      </c>
      <c r="AS239">
        <v>15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0.5</v>
      </c>
      <c r="BF239">
        <v>3</v>
      </c>
      <c r="BG239">
        <v>1.5</v>
      </c>
      <c r="BH239">
        <v>2.75</v>
      </c>
      <c r="BI239">
        <f t="shared" si="89"/>
        <v>1.9375</v>
      </c>
      <c r="BJ239">
        <v>62</v>
      </c>
      <c r="BK239">
        <v>-6</v>
      </c>
      <c r="BL239">
        <v>39</v>
      </c>
      <c r="BM239">
        <f t="shared" si="99"/>
        <v>68</v>
      </c>
      <c r="BN239" s="6">
        <f t="shared" si="100"/>
        <v>0.4264705882352941</v>
      </c>
      <c r="BO239">
        <v>60</v>
      </c>
      <c r="BP239">
        <v>-6</v>
      </c>
      <c r="BQ239">
        <v>32</v>
      </c>
      <c r="BR239">
        <f t="shared" si="101"/>
        <v>66</v>
      </c>
      <c r="BS239" s="6">
        <f t="shared" si="102"/>
        <v>0.51515151515151514</v>
      </c>
      <c r="BT239">
        <v>70</v>
      </c>
      <c r="BU239">
        <v>-5</v>
      </c>
      <c r="BV239">
        <v>52</v>
      </c>
      <c r="BW239">
        <f t="shared" si="103"/>
        <v>75</v>
      </c>
      <c r="BX239" s="6">
        <f t="shared" si="104"/>
        <v>0.30666666666666664</v>
      </c>
      <c r="BY239" t="s">
        <v>144</v>
      </c>
      <c r="BZ239" t="s">
        <v>144</v>
      </c>
      <c r="CA239" t="s">
        <v>144</v>
      </c>
      <c r="CB239" t="e">
        <f t="shared" si="90"/>
        <v>#VALUE!</v>
      </c>
      <c r="CC239" s="6" t="e">
        <f t="shared" si="91"/>
        <v>#VALUE!</v>
      </c>
      <c r="CD239" s="7">
        <f t="shared" si="112"/>
        <v>69.666666666666671</v>
      </c>
      <c r="CE239" s="8">
        <f t="shared" si="112"/>
        <v>0.41609625668449196</v>
      </c>
      <c r="CF239">
        <v>0</v>
      </c>
      <c r="CG239">
        <v>37.5</v>
      </c>
      <c r="CH239">
        <v>1.5</v>
      </c>
      <c r="CI239">
        <v>17.5</v>
      </c>
      <c r="CJ239">
        <v>0</v>
      </c>
      <c r="CK239">
        <v>0</v>
      </c>
      <c r="CL239">
        <v>7.5</v>
      </c>
      <c r="CM239">
        <v>7.5</v>
      </c>
      <c r="CN239">
        <v>1.5</v>
      </c>
      <c r="CO239">
        <v>1.5</v>
      </c>
      <c r="CP239">
        <v>0.5</v>
      </c>
      <c r="CQ239" s="66">
        <f t="shared" si="113"/>
        <v>0.03</v>
      </c>
      <c r="CR239" s="66">
        <f t="shared" si="92"/>
        <v>0</v>
      </c>
      <c r="CS239" s="66">
        <f t="shared" si="93"/>
        <v>0</v>
      </c>
      <c r="CT239" s="66">
        <f t="shared" si="94"/>
        <v>7.8947368421052627E-2</v>
      </c>
      <c r="CU239" s="66">
        <f t="shared" si="95"/>
        <v>3</v>
      </c>
      <c r="CV239" s="66">
        <f t="shared" si="96"/>
        <v>0</v>
      </c>
      <c r="CW239" s="66">
        <f t="shared" si="97"/>
        <v>152</v>
      </c>
    </row>
    <row r="240" spans="1:101" x14ac:dyDescent="0.3">
      <c r="A240" s="1" t="s">
        <v>47</v>
      </c>
      <c r="B240" s="1" t="s">
        <v>141</v>
      </c>
      <c r="C240" t="s">
        <v>144</v>
      </c>
      <c r="D240" t="s">
        <v>144</v>
      </c>
      <c r="E240" s="9">
        <v>42917</v>
      </c>
      <c r="F240" s="1" t="s">
        <v>176</v>
      </c>
      <c r="G240">
        <v>100</v>
      </c>
      <c r="H240">
        <v>0</v>
      </c>
      <c r="I240">
        <v>24</v>
      </c>
      <c r="J240">
        <v>2</v>
      </c>
      <c r="K240">
        <v>4</v>
      </c>
      <c r="L240">
        <v>1</v>
      </c>
      <c r="M240" s="4">
        <f t="shared" si="109"/>
        <v>75.039999999999992</v>
      </c>
      <c r="N240" s="4">
        <f t="shared" si="109"/>
        <v>97.92</v>
      </c>
      <c r="O240" s="4">
        <f t="shared" si="109"/>
        <v>95.84</v>
      </c>
      <c r="P240" s="4">
        <f t="shared" si="109"/>
        <v>98.96</v>
      </c>
      <c r="Q240" s="4">
        <f t="shared" si="98"/>
        <v>91.939999999999984</v>
      </c>
      <c r="R240">
        <v>3</v>
      </c>
      <c r="S240">
        <v>7</v>
      </c>
      <c r="T240">
        <v>5</v>
      </c>
      <c r="U240">
        <v>1</v>
      </c>
      <c r="V240" t="s">
        <v>144</v>
      </c>
      <c r="W240" t="s">
        <v>144</v>
      </c>
      <c r="X240">
        <v>6</v>
      </c>
      <c r="Y240">
        <v>3</v>
      </c>
      <c r="Z240">
        <v>2</v>
      </c>
      <c r="AA240">
        <v>2</v>
      </c>
      <c r="AB240">
        <v>3</v>
      </c>
      <c r="AC240">
        <v>10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2</v>
      </c>
      <c r="AP240">
        <v>0</v>
      </c>
      <c r="AQ240">
        <v>15</v>
      </c>
      <c r="AR240">
        <v>5</v>
      </c>
      <c r="AS240">
        <v>6</v>
      </c>
      <c r="AT240">
        <v>11</v>
      </c>
      <c r="AU240">
        <v>2</v>
      </c>
      <c r="AV240">
        <v>5</v>
      </c>
      <c r="AW240">
        <v>2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6</v>
      </c>
      <c r="BF240">
        <v>2.5</v>
      </c>
      <c r="BG240">
        <v>2.75</v>
      </c>
      <c r="BH240">
        <v>4.25</v>
      </c>
      <c r="BI240">
        <f t="shared" si="89"/>
        <v>3.875</v>
      </c>
      <c r="BJ240">
        <v>84</v>
      </c>
      <c r="BK240">
        <v>5</v>
      </c>
      <c r="BL240">
        <v>58</v>
      </c>
      <c r="BM240">
        <f t="shared" si="99"/>
        <v>79</v>
      </c>
      <c r="BN240" s="6">
        <f t="shared" si="100"/>
        <v>0.26582278481012656</v>
      </c>
      <c r="BO240">
        <v>80</v>
      </c>
      <c r="BP240">
        <v>-2</v>
      </c>
      <c r="BQ240">
        <v>44</v>
      </c>
      <c r="BR240">
        <f t="shared" si="101"/>
        <v>82</v>
      </c>
      <c r="BS240" s="6">
        <f t="shared" si="102"/>
        <v>0.46341463414634149</v>
      </c>
      <c r="BT240">
        <v>80</v>
      </c>
      <c r="BU240">
        <v>-4</v>
      </c>
      <c r="BV240">
        <v>45</v>
      </c>
      <c r="BW240">
        <f t="shared" si="103"/>
        <v>84</v>
      </c>
      <c r="BX240" s="6">
        <f t="shared" si="104"/>
        <v>0.4642857142857143</v>
      </c>
      <c r="BY240" t="s">
        <v>144</v>
      </c>
      <c r="BZ240" t="s">
        <v>144</v>
      </c>
      <c r="CA240" t="s">
        <v>144</v>
      </c>
      <c r="CB240" t="e">
        <f t="shared" si="90"/>
        <v>#VALUE!</v>
      </c>
      <c r="CC240" s="6" t="e">
        <f t="shared" si="91"/>
        <v>#VALUE!</v>
      </c>
      <c r="CD240" s="7">
        <f t="shared" si="112"/>
        <v>81.666666666666671</v>
      </c>
      <c r="CE240" s="8">
        <f t="shared" si="112"/>
        <v>0.39784104441406082</v>
      </c>
      <c r="CF240">
        <v>1.5</v>
      </c>
      <c r="CG240">
        <v>37.5</v>
      </c>
      <c r="CH240">
        <v>7.5</v>
      </c>
      <c r="CI240">
        <v>0</v>
      </c>
      <c r="CJ240">
        <v>0</v>
      </c>
      <c r="CK240">
        <v>0</v>
      </c>
      <c r="CL240">
        <v>17.5</v>
      </c>
      <c r="CM240">
        <v>1.5</v>
      </c>
      <c r="CN240">
        <v>0.5</v>
      </c>
      <c r="CO240">
        <v>0.5</v>
      </c>
      <c r="CP240">
        <v>1.5</v>
      </c>
      <c r="CQ240" s="66">
        <f t="shared" si="113"/>
        <v>0.01</v>
      </c>
      <c r="CR240" s="66">
        <f t="shared" si="92"/>
        <v>0</v>
      </c>
      <c r="CS240" s="66">
        <f t="shared" si="93"/>
        <v>3.8461538461538464E-2</v>
      </c>
      <c r="CT240" s="66">
        <f t="shared" si="94"/>
        <v>1</v>
      </c>
      <c r="CU240" s="66">
        <f t="shared" si="95"/>
        <v>2</v>
      </c>
      <c r="CV240" s="66">
        <f t="shared" si="96"/>
        <v>13</v>
      </c>
      <c r="CW240" s="66">
        <f t="shared" si="97"/>
        <v>20</v>
      </c>
    </row>
    <row r="241" spans="1:101" x14ac:dyDescent="0.3">
      <c r="A241" s="1" t="s">
        <v>47</v>
      </c>
      <c r="B241" s="1" t="s">
        <v>142</v>
      </c>
      <c r="C241" t="s">
        <v>144</v>
      </c>
      <c r="D241" t="s">
        <v>144</v>
      </c>
      <c r="E241" s="9">
        <v>42917</v>
      </c>
      <c r="F241" s="1" t="s">
        <v>176</v>
      </c>
      <c r="G241">
        <v>100</v>
      </c>
      <c r="H241">
        <v>1</v>
      </c>
      <c r="I241">
        <v>2</v>
      </c>
      <c r="J241">
        <v>2</v>
      </c>
      <c r="K241">
        <v>5</v>
      </c>
      <c r="L241">
        <v>14</v>
      </c>
      <c r="M241" s="4">
        <f t="shared" si="109"/>
        <v>97.92</v>
      </c>
      <c r="N241" s="4">
        <f t="shared" si="109"/>
        <v>97.92</v>
      </c>
      <c r="O241" s="4">
        <f t="shared" si="109"/>
        <v>94.8</v>
      </c>
      <c r="P241" s="4">
        <f t="shared" si="109"/>
        <v>85.44</v>
      </c>
      <c r="Q241" s="4">
        <f t="shared" si="98"/>
        <v>94.02</v>
      </c>
      <c r="R241">
        <v>6</v>
      </c>
      <c r="S241">
        <v>9</v>
      </c>
      <c r="T241">
        <v>5</v>
      </c>
      <c r="U241">
        <v>2</v>
      </c>
      <c r="V241" t="s">
        <v>144</v>
      </c>
      <c r="W241" t="s">
        <v>144</v>
      </c>
      <c r="X241">
        <v>4</v>
      </c>
      <c r="Y241">
        <v>2</v>
      </c>
      <c r="Z241">
        <v>2</v>
      </c>
      <c r="AA241">
        <v>2</v>
      </c>
      <c r="AB241">
        <v>4</v>
      </c>
      <c r="AC241">
        <v>24</v>
      </c>
      <c r="AD241">
        <v>9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2</v>
      </c>
      <c r="AO241">
        <v>1</v>
      </c>
      <c r="AP241">
        <v>0</v>
      </c>
      <c r="AQ241">
        <v>4</v>
      </c>
      <c r="AR241">
        <v>30</v>
      </c>
      <c r="AS241">
        <v>12</v>
      </c>
      <c r="AT241">
        <v>5</v>
      </c>
      <c r="AU241">
        <v>1</v>
      </c>
      <c r="AV241">
        <v>0</v>
      </c>
      <c r="AW241">
        <v>1</v>
      </c>
      <c r="AX241">
        <v>4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2.5</v>
      </c>
      <c r="BF241">
        <v>2.75</v>
      </c>
      <c r="BG241">
        <v>2</v>
      </c>
      <c r="BH241">
        <v>2</v>
      </c>
      <c r="BI241">
        <f t="shared" si="89"/>
        <v>2.3125</v>
      </c>
      <c r="BJ241">
        <v>72</v>
      </c>
      <c r="BK241">
        <v>-4</v>
      </c>
      <c r="BL241">
        <v>44</v>
      </c>
      <c r="BM241">
        <f t="shared" si="99"/>
        <v>76</v>
      </c>
      <c r="BN241" s="6">
        <f t="shared" si="100"/>
        <v>0.42105263157894735</v>
      </c>
      <c r="BO241">
        <v>77</v>
      </c>
      <c r="BP241">
        <v>-8</v>
      </c>
      <c r="BQ241">
        <v>55</v>
      </c>
      <c r="BR241">
        <f t="shared" si="101"/>
        <v>85</v>
      </c>
      <c r="BS241" s="6">
        <f t="shared" si="102"/>
        <v>0.35294117647058826</v>
      </c>
      <c r="BT241">
        <v>74</v>
      </c>
      <c r="BU241">
        <v>-2</v>
      </c>
      <c r="BV241">
        <v>38</v>
      </c>
      <c r="BW241">
        <f t="shared" si="103"/>
        <v>76</v>
      </c>
      <c r="BX241" s="6">
        <f t="shared" si="104"/>
        <v>0.5</v>
      </c>
      <c r="BY241" t="s">
        <v>144</v>
      </c>
      <c r="BZ241" t="s">
        <v>144</v>
      </c>
      <c r="CA241" t="s">
        <v>144</v>
      </c>
      <c r="CB241" t="e">
        <f t="shared" si="90"/>
        <v>#VALUE!</v>
      </c>
      <c r="CC241" s="6" t="e">
        <f t="shared" si="91"/>
        <v>#VALUE!</v>
      </c>
      <c r="CD241" s="7">
        <f t="shared" si="112"/>
        <v>79</v>
      </c>
      <c r="CE241" s="8">
        <f t="shared" si="112"/>
        <v>0.42466460268317857</v>
      </c>
      <c r="CF241">
        <v>17.5</v>
      </c>
      <c r="CG241">
        <v>85</v>
      </c>
      <c r="CH241">
        <v>7.5</v>
      </c>
      <c r="CI241">
        <v>0.5</v>
      </c>
      <c r="CJ241">
        <v>0</v>
      </c>
      <c r="CK241">
        <v>0</v>
      </c>
      <c r="CL241">
        <v>3.5</v>
      </c>
      <c r="CM241">
        <v>0.5</v>
      </c>
      <c r="CN241">
        <v>0.5</v>
      </c>
      <c r="CO241">
        <v>0.5</v>
      </c>
      <c r="CP241">
        <v>3.5</v>
      </c>
      <c r="CQ241" s="66">
        <f t="shared" si="113"/>
        <v>0.01</v>
      </c>
      <c r="CR241" s="66">
        <f t="shared" si="92"/>
        <v>0</v>
      </c>
      <c r="CS241" s="66">
        <f t="shared" si="93"/>
        <v>0.17073170731707318</v>
      </c>
      <c r="CT241" s="66">
        <f t="shared" si="94"/>
        <v>0.9375</v>
      </c>
      <c r="CU241" s="66">
        <f t="shared" si="95"/>
        <v>3</v>
      </c>
      <c r="CV241" s="66">
        <f t="shared" si="96"/>
        <v>6</v>
      </c>
      <c r="CW241" s="66">
        <f t="shared" si="97"/>
        <v>34</v>
      </c>
    </row>
    <row r="242" spans="1:101" x14ac:dyDescent="0.3">
      <c r="A242" s="1" t="s">
        <v>47</v>
      </c>
      <c r="B242" s="1" t="s">
        <v>143</v>
      </c>
      <c r="C242" t="s">
        <v>144</v>
      </c>
      <c r="D242" t="s">
        <v>144</v>
      </c>
      <c r="E242" s="9">
        <v>42917</v>
      </c>
      <c r="F242" s="1" t="s">
        <v>176</v>
      </c>
      <c r="G242">
        <v>90</v>
      </c>
      <c r="H242">
        <v>1</v>
      </c>
      <c r="I242">
        <v>2</v>
      </c>
      <c r="J242">
        <v>6</v>
      </c>
      <c r="K242">
        <v>9</v>
      </c>
      <c r="L242">
        <v>2</v>
      </c>
      <c r="M242" s="4">
        <f t="shared" si="109"/>
        <v>97.92</v>
      </c>
      <c r="N242" s="4">
        <f t="shared" si="109"/>
        <v>93.76</v>
      </c>
      <c r="O242" s="4">
        <f t="shared" si="109"/>
        <v>90.64</v>
      </c>
      <c r="P242" s="4">
        <f t="shared" si="109"/>
        <v>97.92</v>
      </c>
      <c r="Q242" s="4">
        <f t="shared" si="98"/>
        <v>95.06</v>
      </c>
      <c r="R242">
        <v>6</v>
      </c>
      <c r="S242">
        <v>8</v>
      </c>
      <c r="T242">
        <v>4</v>
      </c>
      <c r="U242">
        <v>1</v>
      </c>
      <c r="V242" t="s">
        <v>144</v>
      </c>
      <c r="W242" t="s">
        <v>144</v>
      </c>
      <c r="X242">
        <v>4</v>
      </c>
      <c r="Y242">
        <v>4</v>
      </c>
      <c r="Z242">
        <v>3</v>
      </c>
      <c r="AA242">
        <v>3</v>
      </c>
      <c r="AB242">
        <v>4</v>
      </c>
      <c r="AC242">
        <v>5</v>
      </c>
      <c r="AD242">
        <v>2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2</v>
      </c>
      <c r="AP242">
        <v>0</v>
      </c>
      <c r="AQ242">
        <v>6</v>
      </c>
      <c r="AR242">
        <v>20</v>
      </c>
      <c r="AS242">
        <v>13</v>
      </c>
      <c r="AT242">
        <v>3</v>
      </c>
      <c r="AU242">
        <v>6</v>
      </c>
      <c r="AV242">
        <v>7</v>
      </c>
      <c r="AW242">
        <v>3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2</v>
      </c>
      <c r="BF242">
        <v>2</v>
      </c>
      <c r="BG242">
        <v>3</v>
      </c>
      <c r="BH242">
        <v>0.5</v>
      </c>
      <c r="BI242">
        <f t="shared" si="89"/>
        <v>1.875</v>
      </c>
      <c r="BJ242">
        <v>80</v>
      </c>
      <c r="BK242">
        <v>-2</v>
      </c>
      <c r="BL242">
        <v>49</v>
      </c>
      <c r="BM242">
        <f t="shared" si="99"/>
        <v>82</v>
      </c>
      <c r="BN242" s="6">
        <f t="shared" si="100"/>
        <v>0.40243902439024393</v>
      </c>
      <c r="BO242">
        <v>78</v>
      </c>
      <c r="BP242">
        <v>-5</v>
      </c>
      <c r="BQ242">
        <v>55</v>
      </c>
      <c r="BR242">
        <f t="shared" si="101"/>
        <v>83</v>
      </c>
      <c r="BS242" s="6">
        <f t="shared" si="102"/>
        <v>0.33734939759036142</v>
      </c>
      <c r="BT242">
        <v>60</v>
      </c>
      <c r="BU242">
        <v>-6</v>
      </c>
      <c r="BV242">
        <v>29</v>
      </c>
      <c r="BW242">
        <f t="shared" si="103"/>
        <v>66</v>
      </c>
      <c r="BX242" s="6">
        <f t="shared" si="104"/>
        <v>0.56060606060606055</v>
      </c>
      <c r="BY242" t="s">
        <v>144</v>
      </c>
      <c r="BZ242" t="s">
        <v>144</v>
      </c>
      <c r="CA242" t="s">
        <v>144</v>
      </c>
      <c r="CB242" t="e">
        <f t="shared" si="90"/>
        <v>#VALUE!</v>
      </c>
      <c r="CC242" s="6" t="e">
        <f t="shared" si="91"/>
        <v>#VALUE!</v>
      </c>
      <c r="CD242" s="7">
        <f t="shared" si="112"/>
        <v>77</v>
      </c>
      <c r="CE242" s="8">
        <f t="shared" si="112"/>
        <v>0.43346482752888865</v>
      </c>
      <c r="CF242">
        <v>17.5</v>
      </c>
      <c r="CG242">
        <v>62.5</v>
      </c>
      <c r="CH242">
        <v>3.5</v>
      </c>
      <c r="CI242">
        <v>0</v>
      </c>
      <c r="CJ242">
        <v>0</v>
      </c>
      <c r="CK242">
        <v>0</v>
      </c>
      <c r="CL242">
        <v>3.5</v>
      </c>
      <c r="CM242">
        <v>3.5</v>
      </c>
      <c r="CN242">
        <v>1.5</v>
      </c>
      <c r="CO242">
        <v>1.5</v>
      </c>
      <c r="CP242">
        <v>3.5</v>
      </c>
      <c r="CQ242" s="66">
        <f t="shared" si="113"/>
        <v>0.03</v>
      </c>
      <c r="CR242" s="66">
        <f t="shared" si="92"/>
        <v>0</v>
      </c>
      <c r="CS242" s="66">
        <f t="shared" si="93"/>
        <v>0.21875</v>
      </c>
      <c r="CT242" s="66">
        <f t="shared" si="94"/>
        <v>1</v>
      </c>
      <c r="CU242" s="66">
        <f t="shared" si="95"/>
        <v>4</v>
      </c>
      <c r="CV242" s="66">
        <f t="shared" si="96"/>
        <v>9</v>
      </c>
      <c r="CW242" s="66">
        <f t="shared" si="97"/>
        <v>26</v>
      </c>
    </row>
    <row r="243" spans="1:101" x14ac:dyDescent="0.3">
      <c r="A243" s="1" t="s">
        <v>48</v>
      </c>
      <c r="B243" s="1" t="s">
        <v>139</v>
      </c>
      <c r="C243" s="57">
        <v>33.959755370000003</v>
      </c>
      <c r="D243" s="57">
        <v>-81.917800830000004</v>
      </c>
      <c r="E243" s="9">
        <v>42912</v>
      </c>
      <c r="F243" s="1" t="s">
        <v>176</v>
      </c>
      <c r="G243">
        <v>35</v>
      </c>
      <c r="H243">
        <v>0</v>
      </c>
      <c r="I243">
        <v>22</v>
      </c>
      <c r="J243">
        <v>19</v>
      </c>
      <c r="K243">
        <v>65</v>
      </c>
      <c r="L243">
        <v>78</v>
      </c>
      <c r="M243" s="4">
        <f t="shared" si="109"/>
        <v>77.12</v>
      </c>
      <c r="N243" s="4">
        <f t="shared" si="109"/>
        <v>80.239999999999995</v>
      </c>
      <c r="O243" s="4">
        <f t="shared" si="109"/>
        <v>32.399999999999991</v>
      </c>
      <c r="P243" s="4">
        <f t="shared" si="109"/>
        <v>18.879999999999995</v>
      </c>
      <c r="Q243" s="4">
        <f t="shared" si="98"/>
        <v>52.16</v>
      </c>
      <c r="R243">
        <v>4</v>
      </c>
      <c r="S243">
        <v>6</v>
      </c>
      <c r="T243">
        <v>3</v>
      </c>
      <c r="U243">
        <v>1</v>
      </c>
      <c r="V243">
        <v>8</v>
      </c>
      <c r="W243" t="s">
        <v>144</v>
      </c>
      <c r="X243">
        <v>6</v>
      </c>
      <c r="Y243">
        <v>1</v>
      </c>
      <c r="Z243">
        <v>6</v>
      </c>
      <c r="AA243">
        <v>5</v>
      </c>
      <c r="AB243">
        <v>3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</v>
      </c>
      <c r="AQ243">
        <v>20</v>
      </c>
      <c r="AR243">
        <v>18</v>
      </c>
      <c r="AS243">
        <v>7</v>
      </c>
      <c r="AT243">
        <v>1</v>
      </c>
      <c r="AU243">
        <v>0</v>
      </c>
      <c r="AV243">
        <v>2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3</v>
      </c>
      <c r="BG243">
        <v>0.5</v>
      </c>
      <c r="BH243">
        <v>0</v>
      </c>
      <c r="BI243">
        <f t="shared" si="89"/>
        <v>0.875</v>
      </c>
      <c r="BJ243">
        <v>68</v>
      </c>
      <c r="BK243">
        <v>-4</v>
      </c>
      <c r="BL243">
        <v>38</v>
      </c>
      <c r="BM243">
        <f t="shared" si="99"/>
        <v>72</v>
      </c>
      <c r="BN243" s="6">
        <f t="shared" si="100"/>
        <v>0.47222222222222221</v>
      </c>
      <c r="BO243">
        <v>60</v>
      </c>
      <c r="BP243">
        <v>-4</v>
      </c>
      <c r="BQ243">
        <v>24</v>
      </c>
      <c r="BR243">
        <f t="shared" si="101"/>
        <v>64</v>
      </c>
      <c r="BS243" s="6">
        <f t="shared" si="102"/>
        <v>0.625</v>
      </c>
      <c r="BT243">
        <v>66</v>
      </c>
      <c r="BU243">
        <v>-5</v>
      </c>
      <c r="BV243">
        <v>29</v>
      </c>
      <c r="BW243">
        <f t="shared" si="103"/>
        <v>71</v>
      </c>
      <c r="BX243" s="6">
        <f t="shared" si="104"/>
        <v>0.59154929577464788</v>
      </c>
      <c r="BY243" t="s">
        <v>144</v>
      </c>
      <c r="BZ243" t="s">
        <v>144</v>
      </c>
      <c r="CA243" t="s">
        <v>144</v>
      </c>
      <c r="CB243" t="e">
        <f t="shared" si="90"/>
        <v>#VALUE!</v>
      </c>
      <c r="CC243" s="6" t="e">
        <f t="shared" si="91"/>
        <v>#VALUE!</v>
      </c>
      <c r="CD243" s="7">
        <f t="shared" si="112"/>
        <v>69</v>
      </c>
      <c r="CE243" s="8">
        <f t="shared" si="112"/>
        <v>0.56292383933229007</v>
      </c>
      <c r="CF243">
        <v>3.5</v>
      </c>
      <c r="CG243">
        <v>17.5</v>
      </c>
      <c r="CH243">
        <v>1.5</v>
      </c>
      <c r="CI243">
        <v>0</v>
      </c>
      <c r="CJ243">
        <v>62.5</v>
      </c>
      <c r="CK243">
        <v>0</v>
      </c>
      <c r="CL243">
        <v>17.5</v>
      </c>
      <c r="CM243">
        <v>0</v>
      </c>
      <c r="CN243">
        <v>17.5</v>
      </c>
      <c r="CO243">
        <v>7.5</v>
      </c>
      <c r="CP243">
        <v>1.5</v>
      </c>
      <c r="CQ243" s="66">
        <f t="shared" si="113"/>
        <v>0.25</v>
      </c>
      <c r="CR243" s="66">
        <f t="shared" si="92"/>
        <v>0.625</v>
      </c>
      <c r="CS243" s="66">
        <f t="shared" si="93"/>
        <v>0.16666666666666666</v>
      </c>
      <c r="CT243" s="66">
        <f t="shared" si="94"/>
        <v>1</v>
      </c>
      <c r="CU243" s="66">
        <f t="shared" si="95"/>
        <v>2</v>
      </c>
      <c r="CV243" s="66">
        <f t="shared" si="96"/>
        <v>1</v>
      </c>
      <c r="CW243" s="66">
        <f t="shared" si="97"/>
        <v>38</v>
      </c>
    </row>
    <row r="244" spans="1:101" x14ac:dyDescent="0.3">
      <c r="A244" s="1" t="s">
        <v>48</v>
      </c>
      <c r="B244" s="1" t="s">
        <v>140</v>
      </c>
      <c r="C244" t="s">
        <v>144</v>
      </c>
      <c r="D244" t="s">
        <v>144</v>
      </c>
      <c r="E244" s="9">
        <v>42912</v>
      </c>
      <c r="F244" s="1" t="s">
        <v>176</v>
      </c>
      <c r="G244">
        <v>55</v>
      </c>
      <c r="H244">
        <v>0</v>
      </c>
      <c r="I244">
        <v>25</v>
      </c>
      <c r="J244">
        <v>62</v>
      </c>
      <c r="K244">
        <v>15</v>
      </c>
      <c r="L244">
        <v>18</v>
      </c>
      <c r="M244" s="4">
        <f t="shared" si="109"/>
        <v>74</v>
      </c>
      <c r="N244" s="4">
        <f t="shared" si="109"/>
        <v>35.519999999999996</v>
      </c>
      <c r="O244" s="4">
        <f t="shared" si="109"/>
        <v>84.4</v>
      </c>
      <c r="P244" s="4">
        <f t="shared" si="109"/>
        <v>81.28</v>
      </c>
      <c r="Q244" s="4">
        <f t="shared" si="98"/>
        <v>68.800000000000011</v>
      </c>
      <c r="R244">
        <v>2</v>
      </c>
      <c r="S244">
        <v>5</v>
      </c>
      <c r="T244">
        <v>6</v>
      </c>
      <c r="U244">
        <v>1</v>
      </c>
      <c r="V244" t="s">
        <v>144</v>
      </c>
      <c r="W244" t="s">
        <v>144</v>
      </c>
      <c r="X244">
        <v>6</v>
      </c>
      <c r="Y244">
        <v>1</v>
      </c>
      <c r="Z244">
        <v>6</v>
      </c>
      <c r="AA244">
        <v>7</v>
      </c>
      <c r="AB244">
        <v>5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2</v>
      </c>
      <c r="AQ244">
        <v>60</v>
      </c>
      <c r="AR244">
        <v>43</v>
      </c>
      <c r="AS244">
        <v>30</v>
      </c>
      <c r="AT244">
        <v>3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2</v>
      </c>
      <c r="BF244">
        <v>2</v>
      </c>
      <c r="BG244">
        <v>0</v>
      </c>
      <c r="BH244">
        <v>0.5</v>
      </c>
      <c r="BI244">
        <f t="shared" si="89"/>
        <v>1.125</v>
      </c>
      <c r="BJ244">
        <v>62</v>
      </c>
      <c r="BK244">
        <v>-5</v>
      </c>
      <c r="BL244">
        <v>34</v>
      </c>
      <c r="BM244">
        <f t="shared" si="99"/>
        <v>67</v>
      </c>
      <c r="BN244" s="6">
        <f t="shared" si="100"/>
        <v>0.4925373134328358</v>
      </c>
      <c r="BO244">
        <v>76</v>
      </c>
      <c r="BP244">
        <v>0</v>
      </c>
      <c r="BQ244">
        <v>45</v>
      </c>
      <c r="BR244">
        <f t="shared" si="101"/>
        <v>76</v>
      </c>
      <c r="BS244" s="6">
        <f t="shared" si="102"/>
        <v>0.40789473684210525</v>
      </c>
      <c r="BT244">
        <v>70</v>
      </c>
      <c r="BU244">
        <v>-2</v>
      </c>
      <c r="BV244">
        <v>38</v>
      </c>
      <c r="BW244">
        <f t="shared" si="103"/>
        <v>72</v>
      </c>
      <c r="BX244" s="6">
        <f t="shared" si="104"/>
        <v>0.47222222222222221</v>
      </c>
      <c r="BY244" t="s">
        <v>144</v>
      </c>
      <c r="BZ244" t="s">
        <v>144</v>
      </c>
      <c r="CA244" t="s">
        <v>144</v>
      </c>
      <c r="CB244" t="e">
        <f t="shared" si="90"/>
        <v>#VALUE!</v>
      </c>
      <c r="CC244" s="6" t="e">
        <f t="shared" si="91"/>
        <v>#VALUE!</v>
      </c>
      <c r="CD244" s="7">
        <f t="shared" si="112"/>
        <v>71.666666666666671</v>
      </c>
      <c r="CE244" s="8">
        <f t="shared" si="112"/>
        <v>0.45755142416572109</v>
      </c>
      <c r="CF244">
        <v>0.5</v>
      </c>
      <c r="CG244">
        <v>7.5</v>
      </c>
      <c r="CH244">
        <v>17.5</v>
      </c>
      <c r="CI244">
        <v>0</v>
      </c>
      <c r="CJ244">
        <v>0</v>
      </c>
      <c r="CK244">
        <v>0</v>
      </c>
      <c r="CL244">
        <v>17.5</v>
      </c>
      <c r="CM244">
        <v>0</v>
      </c>
      <c r="CN244">
        <v>17.5</v>
      </c>
      <c r="CO244">
        <v>37.5</v>
      </c>
      <c r="CP244">
        <v>7.5</v>
      </c>
      <c r="CQ244" s="66">
        <f t="shared" si="113"/>
        <v>0.55000000000000004</v>
      </c>
      <c r="CR244" s="66">
        <f t="shared" si="92"/>
        <v>0</v>
      </c>
      <c r="CS244" s="66">
        <f t="shared" si="93"/>
        <v>6.25E-2</v>
      </c>
      <c r="CT244" s="66">
        <f t="shared" si="94"/>
        <v>1</v>
      </c>
      <c r="CU244" s="66">
        <f t="shared" si="95"/>
        <v>2</v>
      </c>
      <c r="CV244" s="66">
        <f t="shared" si="96"/>
        <v>3</v>
      </c>
      <c r="CW244" s="66">
        <f t="shared" si="97"/>
        <v>103</v>
      </c>
    </row>
    <row r="245" spans="1:101" x14ac:dyDescent="0.3">
      <c r="A245" s="1" t="s">
        <v>48</v>
      </c>
      <c r="B245" s="1" t="s">
        <v>141</v>
      </c>
      <c r="C245" t="s">
        <v>144</v>
      </c>
      <c r="D245" t="s">
        <v>144</v>
      </c>
      <c r="E245" s="9">
        <v>42912</v>
      </c>
      <c r="F245" s="1" t="s">
        <v>176</v>
      </c>
      <c r="G245">
        <v>40</v>
      </c>
      <c r="H245">
        <v>0</v>
      </c>
      <c r="I245">
        <v>32</v>
      </c>
      <c r="J245">
        <v>64</v>
      </c>
      <c r="K245">
        <v>70</v>
      </c>
      <c r="L245">
        <v>62</v>
      </c>
      <c r="M245" s="4">
        <f t="shared" si="109"/>
        <v>66.72</v>
      </c>
      <c r="N245" s="4">
        <f t="shared" si="109"/>
        <v>33.44</v>
      </c>
      <c r="O245" s="4">
        <f t="shared" si="109"/>
        <v>27.200000000000003</v>
      </c>
      <c r="P245" s="4">
        <f t="shared" si="109"/>
        <v>35.519999999999996</v>
      </c>
      <c r="Q245" s="4">
        <f t="shared" si="98"/>
        <v>40.72</v>
      </c>
      <c r="R245">
        <v>1</v>
      </c>
      <c r="S245">
        <v>6</v>
      </c>
      <c r="T245">
        <v>3</v>
      </c>
      <c r="U245">
        <v>1</v>
      </c>
      <c r="V245" t="s">
        <v>144</v>
      </c>
      <c r="W245" t="s">
        <v>144</v>
      </c>
      <c r="X245">
        <v>5</v>
      </c>
      <c r="Y245">
        <v>1</v>
      </c>
      <c r="Z245">
        <v>6</v>
      </c>
      <c r="AA245">
        <v>9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2</v>
      </c>
      <c r="AP245">
        <v>0</v>
      </c>
      <c r="AQ245">
        <v>18</v>
      </c>
      <c r="AR245">
        <v>20</v>
      </c>
      <c r="AS245">
        <v>12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2</v>
      </c>
      <c r="BG245">
        <v>0</v>
      </c>
      <c r="BH245">
        <v>0.75</v>
      </c>
      <c r="BI245">
        <f t="shared" si="89"/>
        <v>0.6875</v>
      </c>
      <c r="BJ245">
        <v>66</v>
      </c>
      <c r="BK245">
        <v>-3</v>
      </c>
      <c r="BL245">
        <v>32</v>
      </c>
      <c r="BM245">
        <f t="shared" si="99"/>
        <v>69</v>
      </c>
      <c r="BN245" s="6">
        <f t="shared" si="100"/>
        <v>0.53623188405797106</v>
      </c>
      <c r="BO245">
        <v>70</v>
      </c>
      <c r="BP245">
        <v>0</v>
      </c>
      <c r="BQ245">
        <v>40</v>
      </c>
      <c r="BR245">
        <f t="shared" si="101"/>
        <v>70</v>
      </c>
      <c r="BS245" s="6">
        <f t="shared" si="102"/>
        <v>0.42857142857142855</v>
      </c>
      <c r="BT245">
        <v>68</v>
      </c>
      <c r="BU245">
        <v>0</v>
      </c>
      <c r="BV245">
        <v>37</v>
      </c>
      <c r="BW245">
        <f t="shared" si="103"/>
        <v>68</v>
      </c>
      <c r="BX245" s="6">
        <f t="shared" si="104"/>
        <v>0.45588235294117646</v>
      </c>
      <c r="BY245" t="s">
        <v>144</v>
      </c>
      <c r="BZ245" t="s">
        <v>144</v>
      </c>
      <c r="CA245" t="s">
        <v>144</v>
      </c>
      <c r="CB245" t="e">
        <f t="shared" si="90"/>
        <v>#VALUE!</v>
      </c>
      <c r="CC245" s="6" t="e">
        <f t="shared" si="91"/>
        <v>#VALUE!</v>
      </c>
      <c r="CD245" s="7">
        <f t="shared" ref="CD245:CE245" si="114">AVERAGE(BM245,BR245,BW245)</f>
        <v>69</v>
      </c>
      <c r="CE245" s="8">
        <f t="shared" si="114"/>
        <v>0.47356188852352532</v>
      </c>
      <c r="CF245">
        <v>0</v>
      </c>
      <c r="CG245">
        <v>17.5</v>
      </c>
      <c r="CH245">
        <v>1.5</v>
      </c>
      <c r="CI245">
        <v>0</v>
      </c>
      <c r="CJ245">
        <v>0</v>
      </c>
      <c r="CK245">
        <v>0</v>
      </c>
      <c r="CL245">
        <v>7.5</v>
      </c>
      <c r="CM245">
        <v>0</v>
      </c>
      <c r="CN245">
        <v>17.5</v>
      </c>
      <c r="CO245">
        <v>85</v>
      </c>
      <c r="CP245">
        <v>0</v>
      </c>
      <c r="CQ245" s="66">
        <f t="shared" si="113"/>
        <v>1.0249999999999999</v>
      </c>
      <c r="CR245" s="66">
        <f t="shared" si="92"/>
        <v>0</v>
      </c>
      <c r="CS245" s="66">
        <f t="shared" si="93"/>
        <v>0</v>
      </c>
      <c r="CT245" s="66">
        <f t="shared" si="94"/>
        <v>1</v>
      </c>
      <c r="CU245" s="66">
        <f t="shared" si="95"/>
        <v>3</v>
      </c>
      <c r="CV245" s="66">
        <f t="shared" si="96"/>
        <v>0</v>
      </c>
      <c r="CW245" s="66">
        <f t="shared" si="97"/>
        <v>38</v>
      </c>
    </row>
    <row r="246" spans="1:101" x14ac:dyDescent="0.3">
      <c r="A246" s="1" t="s">
        <v>48</v>
      </c>
      <c r="B246" s="1" t="s">
        <v>142</v>
      </c>
      <c r="C246" t="s">
        <v>144</v>
      </c>
      <c r="D246" t="s">
        <v>144</v>
      </c>
      <c r="E246" s="9">
        <v>42912</v>
      </c>
      <c r="F246" s="1" t="s">
        <v>176</v>
      </c>
      <c r="G246">
        <v>50</v>
      </c>
      <c r="H246">
        <v>0</v>
      </c>
      <c r="I246">
        <v>24</v>
      </c>
      <c r="J246">
        <v>20</v>
      </c>
      <c r="K246">
        <v>32</v>
      </c>
      <c r="L246">
        <v>19</v>
      </c>
      <c r="M246" s="4">
        <f t="shared" si="109"/>
        <v>75.039999999999992</v>
      </c>
      <c r="N246" s="4">
        <f t="shared" si="109"/>
        <v>79.2</v>
      </c>
      <c r="O246" s="4">
        <f t="shared" si="109"/>
        <v>66.72</v>
      </c>
      <c r="P246" s="4">
        <f t="shared" si="109"/>
        <v>80.239999999999995</v>
      </c>
      <c r="Q246" s="4">
        <f t="shared" si="98"/>
        <v>75.3</v>
      </c>
      <c r="R246">
        <v>1</v>
      </c>
      <c r="S246">
        <v>6</v>
      </c>
      <c r="T246">
        <v>2</v>
      </c>
      <c r="U246">
        <v>1</v>
      </c>
      <c r="V246">
        <v>7</v>
      </c>
      <c r="W246" t="s">
        <v>144</v>
      </c>
      <c r="X246">
        <v>5</v>
      </c>
      <c r="Y246">
        <v>1</v>
      </c>
      <c r="Z246">
        <v>6</v>
      </c>
      <c r="AA246">
        <v>7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3</v>
      </c>
      <c r="AP246">
        <v>0</v>
      </c>
      <c r="AQ246">
        <v>16</v>
      </c>
      <c r="AR246">
        <v>12</v>
      </c>
      <c r="AS246">
        <v>3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0.5</v>
      </c>
      <c r="BH246">
        <v>0</v>
      </c>
      <c r="BI246">
        <f t="shared" si="89"/>
        <v>0.125</v>
      </c>
      <c r="BJ246">
        <v>60</v>
      </c>
      <c r="BK246">
        <v>0</v>
      </c>
      <c r="BL246">
        <v>26</v>
      </c>
      <c r="BM246">
        <f t="shared" si="99"/>
        <v>60</v>
      </c>
      <c r="BN246" s="6">
        <f t="shared" si="100"/>
        <v>0.56666666666666665</v>
      </c>
      <c r="BO246">
        <v>63</v>
      </c>
      <c r="BP246">
        <v>0</v>
      </c>
      <c r="BQ246">
        <v>36</v>
      </c>
      <c r="BR246">
        <f t="shared" si="101"/>
        <v>63</v>
      </c>
      <c r="BS246" s="6">
        <f t="shared" si="102"/>
        <v>0.42857142857142855</v>
      </c>
      <c r="BT246">
        <v>62</v>
      </c>
      <c r="BU246">
        <v>2</v>
      </c>
      <c r="BV246">
        <v>30</v>
      </c>
      <c r="BW246">
        <f t="shared" si="103"/>
        <v>60</v>
      </c>
      <c r="BX246" s="6">
        <f t="shared" si="104"/>
        <v>0.5</v>
      </c>
      <c r="BY246">
        <v>68</v>
      </c>
      <c r="BZ246">
        <v>0</v>
      </c>
      <c r="CA246">
        <v>25</v>
      </c>
      <c r="CB246">
        <f t="shared" si="90"/>
        <v>68</v>
      </c>
      <c r="CC246" s="6">
        <f t="shared" si="91"/>
        <v>0.63235294117647056</v>
      </c>
      <c r="CD246" s="7">
        <f t="shared" si="106"/>
        <v>62.75</v>
      </c>
      <c r="CE246" s="8">
        <f t="shared" si="106"/>
        <v>0.53189775910364145</v>
      </c>
      <c r="CF246">
        <v>0</v>
      </c>
      <c r="CG246">
        <v>17.5</v>
      </c>
      <c r="CH246">
        <v>0.5</v>
      </c>
      <c r="CI246">
        <v>0</v>
      </c>
      <c r="CJ246">
        <v>37.5</v>
      </c>
      <c r="CK246">
        <v>0</v>
      </c>
      <c r="CL246">
        <v>7.5</v>
      </c>
      <c r="CM246">
        <v>0</v>
      </c>
      <c r="CN246">
        <v>17.5</v>
      </c>
      <c r="CO246">
        <v>37.5</v>
      </c>
      <c r="CP246">
        <v>0</v>
      </c>
      <c r="CQ246" s="66">
        <f t="shared" si="113"/>
        <v>0.55000000000000004</v>
      </c>
      <c r="CR246" s="66">
        <f t="shared" si="92"/>
        <v>0.375</v>
      </c>
      <c r="CS246" s="66">
        <f t="shared" si="93"/>
        <v>0</v>
      </c>
      <c r="CT246" s="66">
        <f t="shared" si="94"/>
        <v>1</v>
      </c>
      <c r="CU246" s="66">
        <f t="shared" si="95"/>
        <v>3</v>
      </c>
      <c r="CV246" s="66">
        <f t="shared" si="96"/>
        <v>0</v>
      </c>
      <c r="CW246" s="66">
        <f t="shared" si="97"/>
        <v>28</v>
      </c>
    </row>
    <row r="247" spans="1:101" x14ac:dyDescent="0.3">
      <c r="A247" s="1" t="s">
        <v>48</v>
      </c>
      <c r="B247" s="1" t="s">
        <v>143</v>
      </c>
      <c r="C247" t="s">
        <v>144</v>
      </c>
      <c r="D247" t="s">
        <v>144</v>
      </c>
      <c r="E247" s="9">
        <v>42912</v>
      </c>
      <c r="F247" s="1" t="s">
        <v>176</v>
      </c>
      <c r="G247">
        <v>30</v>
      </c>
      <c r="H247">
        <v>0</v>
      </c>
      <c r="I247">
        <v>30</v>
      </c>
      <c r="J247">
        <v>28</v>
      </c>
      <c r="K247">
        <v>91</v>
      </c>
      <c r="L247">
        <v>78</v>
      </c>
      <c r="M247" s="4">
        <f t="shared" si="109"/>
        <v>68.8</v>
      </c>
      <c r="N247" s="4">
        <f t="shared" si="109"/>
        <v>70.88</v>
      </c>
      <c r="O247" s="4">
        <f t="shared" si="109"/>
        <v>5.3599999999999994</v>
      </c>
      <c r="P247" s="4">
        <f t="shared" si="109"/>
        <v>18.879999999999995</v>
      </c>
      <c r="Q247" s="4">
        <f t="shared" si="98"/>
        <v>40.980000000000004</v>
      </c>
      <c r="R247">
        <v>3</v>
      </c>
      <c r="S247">
        <v>6</v>
      </c>
      <c r="T247">
        <v>6</v>
      </c>
      <c r="U247">
        <v>1</v>
      </c>
      <c r="V247">
        <v>5</v>
      </c>
      <c r="W247" t="s">
        <v>144</v>
      </c>
      <c r="X247">
        <v>6</v>
      </c>
      <c r="Y247">
        <v>1</v>
      </c>
      <c r="Z247">
        <v>6</v>
      </c>
      <c r="AA247">
        <v>6</v>
      </c>
      <c r="AB247">
        <v>2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56</v>
      </c>
      <c r="AR247">
        <v>45</v>
      </c>
      <c r="AS247">
        <v>26</v>
      </c>
      <c r="AT247">
        <v>2</v>
      </c>
      <c r="AU247">
        <v>1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1</v>
      </c>
      <c r="BF247">
        <v>1.5</v>
      </c>
      <c r="BG247">
        <v>0.75</v>
      </c>
      <c r="BH247">
        <v>0</v>
      </c>
      <c r="BI247">
        <f t="shared" si="89"/>
        <v>0.8125</v>
      </c>
      <c r="BJ247">
        <v>65</v>
      </c>
      <c r="BK247">
        <v>0</v>
      </c>
      <c r="BL247">
        <v>38</v>
      </c>
      <c r="BM247">
        <f t="shared" si="99"/>
        <v>65</v>
      </c>
      <c r="BN247" s="6">
        <f t="shared" si="100"/>
        <v>0.41538461538461541</v>
      </c>
      <c r="BO247">
        <v>64</v>
      </c>
      <c r="BP247">
        <v>-3</v>
      </c>
      <c r="BQ247">
        <v>37</v>
      </c>
      <c r="BR247">
        <f t="shared" si="101"/>
        <v>67</v>
      </c>
      <c r="BS247" s="6">
        <f t="shared" si="102"/>
        <v>0.44776119402985076</v>
      </c>
      <c r="BT247">
        <v>65</v>
      </c>
      <c r="BU247">
        <v>-4</v>
      </c>
      <c r="BV247">
        <v>32</v>
      </c>
      <c r="BW247">
        <f t="shared" si="103"/>
        <v>69</v>
      </c>
      <c r="BX247" s="6">
        <f t="shared" si="104"/>
        <v>0.53623188405797106</v>
      </c>
      <c r="BY247" t="s">
        <v>144</v>
      </c>
      <c r="BZ247" t="s">
        <v>144</v>
      </c>
      <c r="CA247" t="s">
        <v>144</v>
      </c>
      <c r="CB247" t="e">
        <f t="shared" si="90"/>
        <v>#VALUE!</v>
      </c>
      <c r="CC247" s="6" t="e">
        <f t="shared" si="91"/>
        <v>#VALUE!</v>
      </c>
      <c r="CD247" s="7">
        <f t="shared" ref="CD247:CE257" si="115">AVERAGE(BM247,BR247,BW247)</f>
        <v>67</v>
      </c>
      <c r="CE247" s="8">
        <f t="shared" si="115"/>
        <v>0.46645923115747906</v>
      </c>
      <c r="CF247">
        <v>1.5</v>
      </c>
      <c r="CG247">
        <v>17.5</v>
      </c>
      <c r="CH247">
        <v>17.5</v>
      </c>
      <c r="CI247">
        <v>0</v>
      </c>
      <c r="CJ247">
        <v>7.5</v>
      </c>
      <c r="CK247">
        <v>0</v>
      </c>
      <c r="CL247">
        <v>17.5</v>
      </c>
      <c r="CM247">
        <v>0</v>
      </c>
      <c r="CN247">
        <v>17.5</v>
      </c>
      <c r="CO247">
        <v>17.5</v>
      </c>
      <c r="CP247">
        <v>0.5</v>
      </c>
      <c r="CQ247" s="66">
        <f t="shared" si="113"/>
        <v>0.35</v>
      </c>
      <c r="CR247" s="66">
        <f t="shared" si="92"/>
        <v>7.4999999999999997E-2</v>
      </c>
      <c r="CS247" s="66">
        <f t="shared" si="93"/>
        <v>7.8947368421052627E-2</v>
      </c>
      <c r="CT247" s="66">
        <f t="shared" si="94"/>
        <v>1</v>
      </c>
      <c r="CU247" s="66">
        <f t="shared" si="95"/>
        <v>1</v>
      </c>
      <c r="CV247" s="66">
        <f t="shared" si="96"/>
        <v>3</v>
      </c>
      <c r="CW247" s="66">
        <f t="shared" si="97"/>
        <v>101</v>
      </c>
    </row>
    <row r="248" spans="1:101" x14ac:dyDescent="0.3">
      <c r="A248" s="1" t="s">
        <v>49</v>
      </c>
      <c r="B248" s="1" t="s">
        <v>139</v>
      </c>
      <c r="C248" s="58">
        <v>33.968055800000002</v>
      </c>
      <c r="D248" s="58">
        <v>-81.923578469999995</v>
      </c>
      <c r="E248" s="9">
        <v>42912</v>
      </c>
      <c r="F248" s="1" t="s">
        <v>176</v>
      </c>
      <c r="G248">
        <v>45</v>
      </c>
      <c r="H248">
        <v>0</v>
      </c>
      <c r="I248">
        <v>26</v>
      </c>
      <c r="J248">
        <v>28</v>
      </c>
      <c r="K248">
        <v>18</v>
      </c>
      <c r="L248">
        <v>23</v>
      </c>
      <c r="M248" s="4">
        <f t="shared" si="109"/>
        <v>72.960000000000008</v>
      </c>
      <c r="N248" s="4">
        <f t="shared" si="109"/>
        <v>70.88</v>
      </c>
      <c r="O248" s="4">
        <f t="shared" si="109"/>
        <v>81.28</v>
      </c>
      <c r="P248" s="4">
        <f t="shared" si="109"/>
        <v>76.08</v>
      </c>
      <c r="Q248" s="4">
        <f t="shared" si="98"/>
        <v>75.3</v>
      </c>
      <c r="R248">
        <v>1</v>
      </c>
      <c r="S248">
        <v>7</v>
      </c>
      <c r="T248">
        <v>3</v>
      </c>
      <c r="U248">
        <v>1</v>
      </c>
      <c r="V248" t="s">
        <v>144</v>
      </c>
      <c r="W248" t="s">
        <v>144</v>
      </c>
      <c r="X248">
        <v>6</v>
      </c>
      <c r="Y248">
        <v>1</v>
      </c>
      <c r="Z248">
        <v>5</v>
      </c>
      <c r="AA248">
        <v>9</v>
      </c>
      <c r="AB248">
        <v>1</v>
      </c>
      <c r="AC248">
        <v>2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2</v>
      </c>
      <c r="AO248">
        <v>0</v>
      </c>
      <c r="AP248">
        <v>1</v>
      </c>
      <c r="AQ248">
        <v>20</v>
      </c>
      <c r="AR248">
        <v>7</v>
      </c>
      <c r="AS248">
        <v>2</v>
      </c>
      <c r="AT248">
        <v>3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0.5</v>
      </c>
      <c r="BH248">
        <v>0</v>
      </c>
      <c r="BI248">
        <f t="shared" si="89"/>
        <v>0.125</v>
      </c>
      <c r="BJ248">
        <v>62</v>
      </c>
      <c r="BK248">
        <v>-7</v>
      </c>
      <c r="BL248">
        <v>24</v>
      </c>
      <c r="BM248">
        <f t="shared" si="99"/>
        <v>69</v>
      </c>
      <c r="BN248" s="6">
        <f t="shared" si="100"/>
        <v>0.65217391304347827</v>
      </c>
      <c r="BO248">
        <v>64</v>
      </c>
      <c r="BP248">
        <v>-7</v>
      </c>
      <c r="BQ248">
        <v>25</v>
      </c>
      <c r="BR248">
        <f t="shared" si="101"/>
        <v>71</v>
      </c>
      <c r="BS248" s="6">
        <f t="shared" si="102"/>
        <v>0.647887323943662</v>
      </c>
      <c r="BT248">
        <v>65</v>
      </c>
      <c r="BU248">
        <v>-3</v>
      </c>
      <c r="BV248">
        <v>26</v>
      </c>
      <c r="BW248">
        <f t="shared" si="103"/>
        <v>68</v>
      </c>
      <c r="BX248" s="6">
        <f t="shared" si="104"/>
        <v>0.61764705882352944</v>
      </c>
      <c r="BY248" t="s">
        <v>144</v>
      </c>
      <c r="BZ248" t="s">
        <v>144</v>
      </c>
      <c r="CA248" t="s">
        <v>144</v>
      </c>
      <c r="CB248" t="e">
        <f t="shared" si="90"/>
        <v>#VALUE!</v>
      </c>
      <c r="CC248" s="6" t="e">
        <f t="shared" si="91"/>
        <v>#VALUE!</v>
      </c>
      <c r="CD248" s="7">
        <f t="shared" si="115"/>
        <v>69.333333333333329</v>
      </c>
      <c r="CE248" s="8">
        <f t="shared" si="115"/>
        <v>0.63923609860355657</v>
      </c>
      <c r="CF248">
        <v>0</v>
      </c>
      <c r="CG248">
        <v>37.5</v>
      </c>
      <c r="CH248">
        <v>1.5</v>
      </c>
      <c r="CI248">
        <v>0</v>
      </c>
      <c r="CJ248">
        <v>0</v>
      </c>
      <c r="CK248">
        <v>0</v>
      </c>
      <c r="CL248">
        <v>17.5</v>
      </c>
      <c r="CM248">
        <v>0</v>
      </c>
      <c r="CN248">
        <v>7.5</v>
      </c>
      <c r="CO248">
        <v>85</v>
      </c>
      <c r="CP248">
        <v>0</v>
      </c>
      <c r="CQ248" s="66">
        <f t="shared" si="113"/>
        <v>0.92500000000000004</v>
      </c>
      <c r="CR248" s="66">
        <f t="shared" si="92"/>
        <v>0</v>
      </c>
      <c r="CS248" s="66">
        <f t="shared" si="93"/>
        <v>0</v>
      </c>
      <c r="CT248" s="66">
        <f t="shared" si="94"/>
        <v>1</v>
      </c>
      <c r="CU248" s="66">
        <f t="shared" si="95"/>
        <v>3</v>
      </c>
      <c r="CV248" s="66">
        <f t="shared" si="96"/>
        <v>3</v>
      </c>
      <c r="CW248" s="66">
        <f t="shared" si="97"/>
        <v>27</v>
      </c>
    </row>
    <row r="249" spans="1:101" x14ac:dyDescent="0.3">
      <c r="A249" s="1" t="s">
        <v>49</v>
      </c>
      <c r="B249" s="1" t="s">
        <v>140</v>
      </c>
      <c r="C249" t="s">
        <v>144</v>
      </c>
      <c r="D249" t="s">
        <v>144</v>
      </c>
      <c r="E249" s="9">
        <v>42912</v>
      </c>
      <c r="F249" s="1" t="s">
        <v>176</v>
      </c>
      <c r="G249">
        <v>40</v>
      </c>
      <c r="H249">
        <v>0</v>
      </c>
      <c r="I249">
        <v>56</v>
      </c>
      <c r="J249">
        <v>18</v>
      </c>
      <c r="K249">
        <v>68</v>
      </c>
      <c r="L249">
        <v>17</v>
      </c>
      <c r="M249" s="4">
        <f t="shared" si="109"/>
        <v>41.76</v>
      </c>
      <c r="N249" s="4">
        <f t="shared" si="109"/>
        <v>81.28</v>
      </c>
      <c r="O249" s="4">
        <f t="shared" si="109"/>
        <v>29.28</v>
      </c>
      <c r="P249" s="4">
        <f t="shared" si="109"/>
        <v>82.32</v>
      </c>
      <c r="Q249" s="4">
        <f t="shared" si="98"/>
        <v>58.66</v>
      </c>
      <c r="R249">
        <v>5</v>
      </c>
      <c r="S249">
        <v>6</v>
      </c>
      <c r="T249">
        <v>3</v>
      </c>
      <c r="U249">
        <v>1</v>
      </c>
      <c r="V249" t="s">
        <v>144</v>
      </c>
      <c r="W249" t="s">
        <v>144</v>
      </c>
      <c r="X249">
        <v>6</v>
      </c>
      <c r="Y249">
        <v>1</v>
      </c>
      <c r="Z249">
        <v>5</v>
      </c>
      <c r="AA249">
        <v>9</v>
      </c>
      <c r="AB249">
        <v>1</v>
      </c>
      <c r="AC249">
        <v>8</v>
      </c>
      <c r="AD249">
        <v>3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45</v>
      </c>
      <c r="AR249">
        <v>8</v>
      </c>
      <c r="AS249">
        <v>1</v>
      </c>
      <c r="AT249">
        <v>0</v>
      </c>
      <c r="AU249">
        <v>0</v>
      </c>
      <c r="AV249">
        <v>0</v>
      </c>
      <c r="AW249">
        <v>3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0</v>
      </c>
      <c r="BG249">
        <v>0.5</v>
      </c>
      <c r="BH249">
        <v>0.5</v>
      </c>
      <c r="BI249">
        <f t="shared" si="89"/>
        <v>0.5</v>
      </c>
      <c r="BJ249">
        <v>75</v>
      </c>
      <c r="BK249">
        <v>5</v>
      </c>
      <c r="BL249">
        <v>49</v>
      </c>
      <c r="BM249">
        <f t="shared" si="99"/>
        <v>70</v>
      </c>
      <c r="BN249" s="6">
        <f t="shared" si="100"/>
        <v>0.3</v>
      </c>
      <c r="BO249">
        <v>51</v>
      </c>
      <c r="BP249">
        <v>-3</v>
      </c>
      <c r="BQ249">
        <v>27</v>
      </c>
      <c r="BR249">
        <f t="shared" si="101"/>
        <v>54</v>
      </c>
      <c r="BS249" s="6">
        <f t="shared" si="102"/>
        <v>0.5</v>
      </c>
      <c r="BT249">
        <v>76</v>
      </c>
      <c r="BU249">
        <v>1</v>
      </c>
      <c r="BV249">
        <v>35</v>
      </c>
      <c r="BW249">
        <f t="shared" si="103"/>
        <v>75</v>
      </c>
      <c r="BX249" s="6">
        <f t="shared" si="104"/>
        <v>0.53333333333333333</v>
      </c>
      <c r="BY249" t="s">
        <v>144</v>
      </c>
      <c r="BZ249" t="s">
        <v>144</v>
      </c>
      <c r="CA249" t="s">
        <v>144</v>
      </c>
      <c r="CB249" t="e">
        <f t="shared" si="90"/>
        <v>#VALUE!</v>
      </c>
      <c r="CC249" s="6" t="e">
        <f t="shared" si="91"/>
        <v>#VALUE!</v>
      </c>
      <c r="CD249" s="7">
        <f t="shared" si="115"/>
        <v>66.333333333333329</v>
      </c>
      <c r="CE249" s="8">
        <f t="shared" si="115"/>
        <v>0.44444444444444448</v>
      </c>
      <c r="CF249">
        <v>7.5</v>
      </c>
      <c r="CG249">
        <v>17.5</v>
      </c>
      <c r="CH249">
        <v>1.5</v>
      </c>
      <c r="CI249">
        <v>0</v>
      </c>
      <c r="CJ249">
        <v>0</v>
      </c>
      <c r="CK249">
        <v>0</v>
      </c>
      <c r="CL249">
        <v>17.5</v>
      </c>
      <c r="CM249">
        <v>0</v>
      </c>
      <c r="CN249">
        <v>7.5</v>
      </c>
      <c r="CO249">
        <v>85</v>
      </c>
      <c r="CP249">
        <v>0</v>
      </c>
      <c r="CQ249" s="66">
        <f t="shared" si="113"/>
        <v>0.92500000000000004</v>
      </c>
      <c r="CR249" s="66">
        <f t="shared" si="92"/>
        <v>0</v>
      </c>
      <c r="CS249" s="66">
        <f t="shared" si="93"/>
        <v>0.3</v>
      </c>
      <c r="CT249" s="66">
        <f t="shared" si="94"/>
        <v>1</v>
      </c>
      <c r="CU249" s="66">
        <f t="shared" si="95"/>
        <v>1</v>
      </c>
      <c r="CV249" s="66">
        <f t="shared" si="96"/>
        <v>0</v>
      </c>
      <c r="CW249" s="66">
        <f t="shared" si="97"/>
        <v>53</v>
      </c>
    </row>
    <row r="250" spans="1:101" x14ac:dyDescent="0.3">
      <c r="A250" s="1" t="s">
        <v>49</v>
      </c>
      <c r="B250" s="1" t="s">
        <v>141</v>
      </c>
      <c r="C250" t="s">
        <v>144</v>
      </c>
      <c r="D250" t="s">
        <v>144</v>
      </c>
      <c r="E250" s="9">
        <v>42912</v>
      </c>
      <c r="F250" s="1" t="s">
        <v>176</v>
      </c>
      <c r="G250">
        <v>40</v>
      </c>
      <c r="H250">
        <v>0</v>
      </c>
      <c r="I250">
        <v>70</v>
      </c>
      <c r="J250">
        <v>12</v>
      </c>
      <c r="K250">
        <v>67</v>
      </c>
      <c r="L250">
        <v>12</v>
      </c>
      <c r="M250" s="4">
        <f t="shared" si="109"/>
        <v>27.200000000000003</v>
      </c>
      <c r="N250" s="4">
        <f t="shared" si="109"/>
        <v>87.52</v>
      </c>
      <c r="O250" s="4">
        <f t="shared" si="109"/>
        <v>30.319999999999993</v>
      </c>
      <c r="P250" s="4">
        <f t="shared" si="109"/>
        <v>87.52</v>
      </c>
      <c r="Q250" s="4">
        <f t="shared" si="98"/>
        <v>58.14</v>
      </c>
      <c r="R250">
        <v>1</v>
      </c>
      <c r="S250">
        <v>6</v>
      </c>
      <c r="T250">
        <v>5</v>
      </c>
      <c r="U250">
        <v>1</v>
      </c>
      <c r="V250" t="s">
        <v>144</v>
      </c>
      <c r="W250" t="s">
        <v>144</v>
      </c>
      <c r="X250">
        <v>7</v>
      </c>
      <c r="Y250">
        <v>1</v>
      </c>
      <c r="Z250">
        <v>5</v>
      </c>
      <c r="AA250">
        <v>9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1</v>
      </c>
      <c r="AP250">
        <v>0</v>
      </c>
      <c r="AQ250">
        <v>48</v>
      </c>
      <c r="AR250">
        <v>25</v>
      </c>
      <c r="AS250">
        <v>12</v>
      </c>
      <c r="AT250">
        <v>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0.5</v>
      </c>
      <c r="BH250">
        <v>0.75</v>
      </c>
      <c r="BI250">
        <f t="shared" si="89"/>
        <v>0.3125</v>
      </c>
      <c r="BJ250">
        <v>65</v>
      </c>
      <c r="BK250">
        <v>-3</v>
      </c>
      <c r="BL250">
        <v>34</v>
      </c>
      <c r="BM250">
        <f t="shared" si="99"/>
        <v>68</v>
      </c>
      <c r="BN250" s="6">
        <f t="shared" si="100"/>
        <v>0.5</v>
      </c>
      <c r="BO250">
        <v>62</v>
      </c>
      <c r="BP250">
        <v>-5</v>
      </c>
      <c r="BQ250">
        <v>36</v>
      </c>
      <c r="BR250">
        <f t="shared" si="101"/>
        <v>67</v>
      </c>
      <c r="BS250" s="6">
        <f t="shared" si="102"/>
        <v>0.46268656716417911</v>
      </c>
      <c r="BT250">
        <v>56</v>
      </c>
      <c r="BU250">
        <v>-7</v>
      </c>
      <c r="BV250">
        <v>29</v>
      </c>
      <c r="BW250">
        <f t="shared" si="103"/>
        <v>63</v>
      </c>
      <c r="BX250" s="6">
        <f t="shared" si="104"/>
        <v>0.53968253968253965</v>
      </c>
      <c r="BY250" t="s">
        <v>144</v>
      </c>
      <c r="BZ250" t="s">
        <v>144</v>
      </c>
      <c r="CA250" t="s">
        <v>144</v>
      </c>
      <c r="CB250" t="e">
        <f t="shared" si="90"/>
        <v>#VALUE!</v>
      </c>
      <c r="CC250" s="6" t="e">
        <f t="shared" si="91"/>
        <v>#VALUE!</v>
      </c>
      <c r="CD250" s="7">
        <f t="shared" si="115"/>
        <v>66</v>
      </c>
      <c r="CE250" s="8">
        <f t="shared" si="115"/>
        <v>0.50078970228223962</v>
      </c>
      <c r="CF250">
        <v>0</v>
      </c>
      <c r="CG250">
        <v>17.5</v>
      </c>
      <c r="CH250">
        <v>7.5</v>
      </c>
      <c r="CI250">
        <v>0</v>
      </c>
      <c r="CJ250">
        <v>0</v>
      </c>
      <c r="CK250">
        <v>0</v>
      </c>
      <c r="CL250">
        <v>37.5</v>
      </c>
      <c r="CM250">
        <v>0</v>
      </c>
      <c r="CN250">
        <v>7.5</v>
      </c>
      <c r="CO250">
        <v>85</v>
      </c>
      <c r="CP250">
        <v>0</v>
      </c>
      <c r="CQ250" s="66">
        <f t="shared" si="113"/>
        <v>0.92500000000000004</v>
      </c>
      <c r="CR250" s="66">
        <f t="shared" si="92"/>
        <v>0</v>
      </c>
      <c r="CS250" s="66">
        <f t="shared" si="93"/>
        <v>0</v>
      </c>
      <c r="CT250" s="66">
        <f t="shared" si="94"/>
        <v>1</v>
      </c>
      <c r="CU250" s="66">
        <f t="shared" si="95"/>
        <v>2</v>
      </c>
      <c r="CV250" s="66">
        <f t="shared" si="96"/>
        <v>1</v>
      </c>
      <c r="CW250" s="66">
        <f t="shared" si="97"/>
        <v>73</v>
      </c>
    </row>
    <row r="251" spans="1:101" x14ac:dyDescent="0.3">
      <c r="A251" s="1" t="s">
        <v>49</v>
      </c>
      <c r="B251" s="1" t="s">
        <v>142</v>
      </c>
      <c r="C251" t="s">
        <v>144</v>
      </c>
      <c r="D251" t="s">
        <v>144</v>
      </c>
      <c r="E251" s="9">
        <v>42912</v>
      </c>
      <c r="F251" s="1" t="s">
        <v>176</v>
      </c>
      <c r="G251">
        <v>35</v>
      </c>
      <c r="H251">
        <v>0</v>
      </c>
      <c r="I251">
        <v>6</v>
      </c>
      <c r="J251">
        <v>21</v>
      </c>
      <c r="K251">
        <v>50</v>
      </c>
      <c r="L251">
        <v>23</v>
      </c>
      <c r="M251" s="4">
        <f t="shared" si="109"/>
        <v>93.76</v>
      </c>
      <c r="N251" s="4">
        <f t="shared" si="109"/>
        <v>78.16</v>
      </c>
      <c r="O251" s="4">
        <f t="shared" si="109"/>
        <v>48</v>
      </c>
      <c r="P251" s="4">
        <f t="shared" si="109"/>
        <v>76.08</v>
      </c>
      <c r="Q251" s="4">
        <f t="shared" si="98"/>
        <v>74</v>
      </c>
      <c r="R251">
        <v>1</v>
      </c>
      <c r="S251">
        <v>7</v>
      </c>
      <c r="T251">
        <v>2</v>
      </c>
      <c r="U251">
        <v>1</v>
      </c>
      <c r="V251" t="s">
        <v>144</v>
      </c>
      <c r="W251" t="s">
        <v>144</v>
      </c>
      <c r="X251">
        <v>5</v>
      </c>
      <c r="Y251">
        <v>1</v>
      </c>
      <c r="Z251">
        <v>2</v>
      </c>
      <c r="AA251">
        <v>9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2</v>
      </c>
      <c r="AQ251">
        <v>48</v>
      </c>
      <c r="AR251">
        <v>12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0.75</v>
      </c>
      <c r="BH251" t="s">
        <v>144</v>
      </c>
      <c r="BI251">
        <f t="shared" si="89"/>
        <v>0.25</v>
      </c>
      <c r="BJ251">
        <v>64</v>
      </c>
      <c r="BK251">
        <v>-6</v>
      </c>
      <c r="BL251">
        <v>30</v>
      </c>
      <c r="BM251">
        <f t="shared" si="99"/>
        <v>70</v>
      </c>
      <c r="BN251" s="6">
        <f t="shared" si="100"/>
        <v>0.5714285714285714</v>
      </c>
      <c r="BO251">
        <v>60</v>
      </c>
      <c r="BP251">
        <v>-4</v>
      </c>
      <c r="BQ251">
        <v>35</v>
      </c>
      <c r="BR251">
        <f t="shared" si="101"/>
        <v>64</v>
      </c>
      <c r="BS251" s="6">
        <f t="shared" si="102"/>
        <v>0.453125</v>
      </c>
      <c r="BT251">
        <v>62</v>
      </c>
      <c r="BU251">
        <v>-5</v>
      </c>
      <c r="BV251">
        <v>34</v>
      </c>
      <c r="BW251">
        <f t="shared" si="103"/>
        <v>67</v>
      </c>
      <c r="BX251" s="6">
        <f t="shared" si="104"/>
        <v>0.4925373134328358</v>
      </c>
      <c r="BY251" t="s">
        <v>144</v>
      </c>
      <c r="BZ251" t="s">
        <v>144</v>
      </c>
      <c r="CA251" t="s">
        <v>144</v>
      </c>
      <c r="CB251" t="e">
        <f t="shared" si="90"/>
        <v>#VALUE!</v>
      </c>
      <c r="CC251" s="6" t="e">
        <f t="shared" si="91"/>
        <v>#VALUE!</v>
      </c>
      <c r="CD251" s="7">
        <f t="shared" si="115"/>
        <v>67</v>
      </c>
      <c r="CE251" s="8">
        <f t="shared" si="115"/>
        <v>0.50569696162046907</v>
      </c>
      <c r="CF251">
        <v>0</v>
      </c>
      <c r="CG251">
        <v>37.5</v>
      </c>
      <c r="CH251">
        <v>0.5</v>
      </c>
      <c r="CI251">
        <v>0</v>
      </c>
      <c r="CJ251">
        <v>0</v>
      </c>
      <c r="CK251">
        <v>0</v>
      </c>
      <c r="CL251">
        <v>7.5</v>
      </c>
      <c r="CM251">
        <v>0</v>
      </c>
      <c r="CN251">
        <v>0.5</v>
      </c>
      <c r="CO251">
        <v>85</v>
      </c>
      <c r="CP251">
        <v>0</v>
      </c>
      <c r="CQ251" s="66">
        <f t="shared" si="113"/>
        <v>0.85499999999999998</v>
      </c>
      <c r="CR251" s="66">
        <f t="shared" si="92"/>
        <v>0</v>
      </c>
      <c r="CS251" s="66">
        <f t="shared" si="93"/>
        <v>0</v>
      </c>
      <c r="CT251" s="66">
        <f t="shared" si="94"/>
        <v>1</v>
      </c>
      <c r="CU251" s="66">
        <f t="shared" si="95"/>
        <v>3</v>
      </c>
      <c r="CV251" s="66">
        <f t="shared" si="96"/>
        <v>0</v>
      </c>
      <c r="CW251" s="66">
        <f t="shared" si="97"/>
        <v>60</v>
      </c>
    </row>
    <row r="252" spans="1:101" x14ac:dyDescent="0.3">
      <c r="A252" s="1" t="s">
        <v>49</v>
      </c>
      <c r="B252" s="1" t="s">
        <v>143</v>
      </c>
      <c r="C252" t="s">
        <v>144</v>
      </c>
      <c r="D252" t="s">
        <v>144</v>
      </c>
      <c r="E252" s="9">
        <v>42912</v>
      </c>
      <c r="F252" s="1" t="s">
        <v>176</v>
      </c>
      <c r="G252">
        <v>30</v>
      </c>
      <c r="H252">
        <v>0</v>
      </c>
      <c r="I252">
        <v>34</v>
      </c>
      <c r="J252">
        <v>48</v>
      </c>
      <c r="K252">
        <v>17</v>
      </c>
      <c r="L252">
        <v>19</v>
      </c>
      <c r="M252" s="4">
        <f t="shared" si="109"/>
        <v>64.64</v>
      </c>
      <c r="N252" s="4">
        <f t="shared" si="109"/>
        <v>50.08</v>
      </c>
      <c r="O252" s="4">
        <f t="shared" si="109"/>
        <v>82.32</v>
      </c>
      <c r="P252" s="4">
        <f t="shared" si="109"/>
        <v>80.239999999999995</v>
      </c>
      <c r="Q252" s="4">
        <f t="shared" si="98"/>
        <v>69.319999999999993</v>
      </c>
      <c r="R252">
        <v>1</v>
      </c>
      <c r="S252">
        <v>6</v>
      </c>
      <c r="T252">
        <v>5</v>
      </c>
      <c r="U252">
        <v>1</v>
      </c>
      <c r="V252" t="s">
        <v>144</v>
      </c>
      <c r="W252" t="s">
        <v>144</v>
      </c>
      <c r="X252">
        <v>6</v>
      </c>
      <c r="Y252">
        <v>2</v>
      </c>
      <c r="Z252">
        <v>3</v>
      </c>
      <c r="AA252">
        <v>7</v>
      </c>
      <c r="AB252">
        <v>5</v>
      </c>
      <c r="AC252">
        <v>3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1</v>
      </c>
      <c r="AQ252">
        <v>34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0.5</v>
      </c>
      <c r="BH252">
        <v>1</v>
      </c>
      <c r="BI252">
        <f t="shared" si="89"/>
        <v>0.375</v>
      </c>
      <c r="BJ252">
        <v>72</v>
      </c>
      <c r="BK252">
        <v>4</v>
      </c>
      <c r="BL252">
        <v>36</v>
      </c>
      <c r="BM252">
        <f t="shared" si="99"/>
        <v>68</v>
      </c>
      <c r="BN252" s="6">
        <f t="shared" si="100"/>
        <v>0.47058823529411764</v>
      </c>
      <c r="BO252">
        <v>68</v>
      </c>
      <c r="BP252">
        <v>5</v>
      </c>
      <c r="BQ252">
        <v>38</v>
      </c>
      <c r="BR252">
        <f t="shared" si="101"/>
        <v>63</v>
      </c>
      <c r="BS252" s="6">
        <f t="shared" si="102"/>
        <v>0.3968253968253968</v>
      </c>
      <c r="BT252">
        <v>65</v>
      </c>
      <c r="BU252">
        <v>0</v>
      </c>
      <c r="BV252">
        <v>35</v>
      </c>
      <c r="BW252">
        <f t="shared" si="103"/>
        <v>65</v>
      </c>
      <c r="BX252" s="6">
        <f t="shared" si="104"/>
        <v>0.46153846153846156</v>
      </c>
      <c r="CB252">
        <f t="shared" si="90"/>
        <v>0</v>
      </c>
      <c r="CC252" s="6" t="e">
        <f t="shared" si="91"/>
        <v>#DIV/0!</v>
      </c>
      <c r="CD252" s="7">
        <f t="shared" si="115"/>
        <v>65.333333333333329</v>
      </c>
      <c r="CE252" s="8">
        <f t="shared" si="115"/>
        <v>0.44298403121932539</v>
      </c>
      <c r="CF252">
        <v>0</v>
      </c>
      <c r="CG252">
        <v>17.5</v>
      </c>
      <c r="CH252">
        <v>7.5</v>
      </c>
      <c r="CI252">
        <v>0</v>
      </c>
      <c r="CJ252">
        <v>0</v>
      </c>
      <c r="CK252">
        <v>0</v>
      </c>
      <c r="CL252">
        <v>17.5</v>
      </c>
      <c r="CM252">
        <v>0.5</v>
      </c>
      <c r="CN252">
        <v>1.5</v>
      </c>
      <c r="CO252">
        <v>37.5</v>
      </c>
      <c r="CP252">
        <v>7.5</v>
      </c>
      <c r="CQ252" s="66">
        <f t="shared" si="113"/>
        <v>0.39</v>
      </c>
      <c r="CR252" s="66">
        <f t="shared" si="92"/>
        <v>0</v>
      </c>
      <c r="CS252" s="66">
        <f t="shared" si="93"/>
        <v>0</v>
      </c>
      <c r="CT252" s="66">
        <f t="shared" si="94"/>
        <v>1</v>
      </c>
      <c r="CU252" s="66">
        <f t="shared" si="95"/>
        <v>2</v>
      </c>
      <c r="CV252" s="66">
        <f t="shared" si="96"/>
        <v>0</v>
      </c>
      <c r="CW252" s="66">
        <f t="shared" si="97"/>
        <v>37</v>
      </c>
    </row>
    <row r="253" spans="1:101" x14ac:dyDescent="0.3">
      <c r="A253" s="1" t="s">
        <v>50</v>
      </c>
      <c r="B253" s="1" t="s">
        <v>139</v>
      </c>
      <c r="C253" s="56">
        <v>33.97196847</v>
      </c>
      <c r="D253" s="56">
        <v>-81.918856360000007</v>
      </c>
      <c r="E253" s="9">
        <v>42912</v>
      </c>
      <c r="F253" s="1" t="s">
        <v>177</v>
      </c>
      <c r="G253">
        <v>100</v>
      </c>
      <c r="H253">
        <v>0</v>
      </c>
      <c r="I253">
        <v>28</v>
      </c>
      <c r="J253">
        <v>4</v>
      </c>
      <c r="K253">
        <v>3</v>
      </c>
      <c r="L253">
        <v>8</v>
      </c>
      <c r="M253" s="4">
        <f t="shared" si="109"/>
        <v>70.88</v>
      </c>
      <c r="N253" s="4">
        <f t="shared" si="109"/>
        <v>95.84</v>
      </c>
      <c r="O253" s="4">
        <f t="shared" si="109"/>
        <v>96.88</v>
      </c>
      <c r="P253" s="4">
        <f t="shared" si="109"/>
        <v>91.68</v>
      </c>
      <c r="Q253" s="4">
        <f t="shared" si="98"/>
        <v>88.820000000000007</v>
      </c>
      <c r="R253">
        <v>3</v>
      </c>
      <c r="S253">
        <v>9</v>
      </c>
      <c r="T253">
        <v>6</v>
      </c>
      <c r="U253">
        <v>2</v>
      </c>
      <c r="V253" t="s">
        <v>144</v>
      </c>
      <c r="W253" t="s">
        <v>144</v>
      </c>
      <c r="X253">
        <v>6</v>
      </c>
      <c r="Y253">
        <v>4</v>
      </c>
      <c r="Z253">
        <v>5</v>
      </c>
      <c r="AA253">
        <v>6</v>
      </c>
      <c r="AB253">
        <v>1</v>
      </c>
      <c r="AC253">
        <v>9</v>
      </c>
      <c r="AD253">
        <v>2</v>
      </c>
      <c r="AE253">
        <v>7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2</v>
      </c>
      <c r="AL253">
        <v>5</v>
      </c>
      <c r="AM253">
        <v>0</v>
      </c>
      <c r="AN253">
        <v>0</v>
      </c>
      <c r="AO253">
        <v>0</v>
      </c>
      <c r="AP253">
        <v>0</v>
      </c>
      <c r="AQ253">
        <v>38</v>
      </c>
      <c r="AR253">
        <v>15</v>
      </c>
      <c r="AS253">
        <v>29</v>
      </c>
      <c r="AT253">
        <v>5</v>
      </c>
      <c r="AU253">
        <v>4</v>
      </c>
      <c r="AV253">
        <v>0</v>
      </c>
      <c r="AW253">
        <v>2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0.75</v>
      </c>
      <c r="BF253">
        <v>0.5</v>
      </c>
      <c r="BG253">
        <v>2</v>
      </c>
      <c r="BH253">
        <v>1</v>
      </c>
      <c r="BI253">
        <f t="shared" si="89"/>
        <v>1.0625</v>
      </c>
      <c r="BJ253">
        <v>46</v>
      </c>
      <c r="BK253">
        <v>-8</v>
      </c>
      <c r="BL253">
        <v>15</v>
      </c>
      <c r="BM253">
        <f t="shared" si="99"/>
        <v>54</v>
      </c>
      <c r="BN253" s="6">
        <f t="shared" si="100"/>
        <v>0.72222222222222221</v>
      </c>
      <c r="BO253">
        <v>45</v>
      </c>
      <c r="BP253">
        <v>-10</v>
      </c>
      <c r="BQ253">
        <v>15</v>
      </c>
      <c r="BR253">
        <f t="shared" si="101"/>
        <v>55</v>
      </c>
      <c r="BS253" s="6">
        <f t="shared" si="102"/>
        <v>0.72727272727272729</v>
      </c>
      <c r="BT253">
        <v>52</v>
      </c>
      <c r="BU253">
        <v>-5</v>
      </c>
      <c r="BV253">
        <v>25</v>
      </c>
      <c r="BW253">
        <f t="shared" si="103"/>
        <v>57</v>
      </c>
      <c r="BX253" s="6">
        <f t="shared" si="104"/>
        <v>0.56140350877192979</v>
      </c>
      <c r="BY253" t="s">
        <v>144</v>
      </c>
      <c r="BZ253" t="s">
        <v>144</v>
      </c>
      <c r="CA253" t="s">
        <v>144</v>
      </c>
      <c r="CB253" t="e">
        <f t="shared" si="90"/>
        <v>#VALUE!</v>
      </c>
      <c r="CC253" s="6" t="e">
        <f t="shared" si="91"/>
        <v>#VALUE!</v>
      </c>
      <c r="CD253" s="7">
        <f t="shared" si="115"/>
        <v>55.333333333333336</v>
      </c>
      <c r="CE253" s="8">
        <f t="shared" si="115"/>
        <v>0.67029948608895973</v>
      </c>
      <c r="CF253">
        <v>1.5</v>
      </c>
      <c r="CG253">
        <v>85</v>
      </c>
      <c r="CH253">
        <v>17.5</v>
      </c>
      <c r="CI253">
        <v>0.5</v>
      </c>
      <c r="CJ253">
        <v>0</v>
      </c>
      <c r="CK253">
        <v>0</v>
      </c>
      <c r="CL253">
        <v>17.5</v>
      </c>
      <c r="CM253">
        <v>3.5</v>
      </c>
      <c r="CN253">
        <v>7.5</v>
      </c>
      <c r="CO253">
        <v>17.5</v>
      </c>
      <c r="CP253">
        <v>0</v>
      </c>
      <c r="CQ253" s="66">
        <f t="shared" si="113"/>
        <v>0.25</v>
      </c>
      <c r="CR253" s="66">
        <f t="shared" si="92"/>
        <v>0</v>
      </c>
      <c r="CS253" s="66">
        <f t="shared" si="93"/>
        <v>1.7341040462427744E-2</v>
      </c>
      <c r="CT253" s="66">
        <f t="shared" si="94"/>
        <v>0.97222222222222221</v>
      </c>
      <c r="CU253" s="66">
        <f t="shared" si="95"/>
        <v>5</v>
      </c>
      <c r="CV253" s="66">
        <f t="shared" si="96"/>
        <v>9</v>
      </c>
      <c r="CW253" s="66">
        <f t="shared" si="97"/>
        <v>53</v>
      </c>
    </row>
    <row r="254" spans="1:101" x14ac:dyDescent="0.3">
      <c r="A254" s="1" t="s">
        <v>50</v>
      </c>
      <c r="B254" s="1" t="s">
        <v>140</v>
      </c>
      <c r="C254" t="s">
        <v>144</v>
      </c>
      <c r="D254" t="s">
        <v>144</v>
      </c>
      <c r="E254" s="9">
        <v>42912</v>
      </c>
      <c r="F254" s="1" t="s">
        <v>177</v>
      </c>
      <c r="G254">
        <v>60</v>
      </c>
      <c r="H254">
        <v>0</v>
      </c>
      <c r="I254">
        <v>14</v>
      </c>
      <c r="J254">
        <v>19</v>
      </c>
      <c r="K254">
        <v>4</v>
      </c>
      <c r="L254">
        <v>12</v>
      </c>
      <c r="M254" s="4">
        <f t="shared" si="109"/>
        <v>85.44</v>
      </c>
      <c r="N254" s="4">
        <f t="shared" si="109"/>
        <v>80.239999999999995</v>
      </c>
      <c r="O254" s="4">
        <f t="shared" si="109"/>
        <v>95.84</v>
      </c>
      <c r="P254" s="4">
        <f t="shared" si="109"/>
        <v>87.52</v>
      </c>
      <c r="Q254" s="4">
        <f t="shared" si="98"/>
        <v>87.259999999999991</v>
      </c>
      <c r="R254">
        <v>4</v>
      </c>
      <c r="S254">
        <v>7</v>
      </c>
      <c r="T254">
        <v>5</v>
      </c>
      <c r="U254">
        <v>1</v>
      </c>
      <c r="V254" t="s">
        <v>144</v>
      </c>
      <c r="W254" t="s">
        <v>144</v>
      </c>
      <c r="X254">
        <v>6</v>
      </c>
      <c r="Y254">
        <v>1</v>
      </c>
      <c r="Z254">
        <v>6</v>
      </c>
      <c r="AA254">
        <v>7</v>
      </c>
      <c r="AB254">
        <v>4</v>
      </c>
      <c r="AC254">
        <v>3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20</v>
      </c>
      <c r="AR254">
        <v>5</v>
      </c>
      <c r="AS254">
        <v>4</v>
      </c>
      <c r="AT254">
        <v>1</v>
      </c>
      <c r="AU254">
        <v>2</v>
      </c>
      <c r="AV254">
        <v>4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0.5</v>
      </c>
      <c r="BG254">
        <v>0.5</v>
      </c>
      <c r="BH254" t="s">
        <v>144</v>
      </c>
      <c r="BI254">
        <f t="shared" si="89"/>
        <v>0.33333333333333331</v>
      </c>
      <c r="BJ254">
        <v>46</v>
      </c>
      <c r="BK254">
        <v>-6</v>
      </c>
      <c r="BL254">
        <v>14</v>
      </c>
      <c r="BM254">
        <f t="shared" si="99"/>
        <v>52</v>
      </c>
      <c r="BN254" s="6">
        <f t="shared" si="100"/>
        <v>0.73076923076923073</v>
      </c>
      <c r="BO254">
        <v>47</v>
      </c>
      <c r="BP254">
        <v>-7</v>
      </c>
      <c r="BQ254">
        <v>17</v>
      </c>
      <c r="BR254">
        <f t="shared" si="101"/>
        <v>54</v>
      </c>
      <c r="BS254" s="6">
        <f t="shared" si="102"/>
        <v>0.68518518518518523</v>
      </c>
      <c r="BT254">
        <v>41</v>
      </c>
      <c r="BU254">
        <v>-8</v>
      </c>
      <c r="BV254">
        <v>15</v>
      </c>
      <c r="BW254">
        <f t="shared" si="103"/>
        <v>49</v>
      </c>
      <c r="BX254" s="6">
        <f t="shared" si="104"/>
        <v>0.69387755102040816</v>
      </c>
      <c r="BY254" t="s">
        <v>144</v>
      </c>
      <c r="BZ254" t="s">
        <v>144</v>
      </c>
      <c r="CA254" t="s">
        <v>144</v>
      </c>
      <c r="CB254" t="e">
        <f t="shared" si="90"/>
        <v>#VALUE!</v>
      </c>
      <c r="CC254" s="6" t="e">
        <f t="shared" si="91"/>
        <v>#VALUE!</v>
      </c>
      <c r="CD254" s="7">
        <f t="shared" si="115"/>
        <v>51.666666666666664</v>
      </c>
      <c r="CE254" s="8">
        <f t="shared" si="115"/>
        <v>0.70327732232494133</v>
      </c>
      <c r="CF254">
        <v>3.5</v>
      </c>
      <c r="CG254">
        <v>37.5</v>
      </c>
      <c r="CH254">
        <v>7.5</v>
      </c>
      <c r="CI254">
        <v>0</v>
      </c>
      <c r="CJ254">
        <v>0</v>
      </c>
      <c r="CK254">
        <v>0</v>
      </c>
      <c r="CL254">
        <v>17.5</v>
      </c>
      <c r="CM254">
        <v>0</v>
      </c>
      <c r="CN254">
        <v>17.5</v>
      </c>
      <c r="CO254">
        <v>37.5</v>
      </c>
      <c r="CP254">
        <v>3.5</v>
      </c>
      <c r="CQ254" s="66">
        <f t="shared" si="113"/>
        <v>0.55000000000000004</v>
      </c>
      <c r="CR254" s="66">
        <f t="shared" si="92"/>
        <v>0</v>
      </c>
      <c r="CS254" s="66">
        <f t="shared" si="93"/>
        <v>8.5365853658536592E-2</v>
      </c>
      <c r="CT254" s="66">
        <f t="shared" si="94"/>
        <v>1</v>
      </c>
      <c r="CU254" s="66">
        <f t="shared" si="95"/>
        <v>0</v>
      </c>
      <c r="CV254" s="66">
        <f t="shared" si="96"/>
        <v>3</v>
      </c>
      <c r="CW254" s="66">
        <f t="shared" si="97"/>
        <v>25</v>
      </c>
    </row>
    <row r="255" spans="1:101" x14ac:dyDescent="0.3">
      <c r="A255" s="1" t="s">
        <v>50</v>
      </c>
      <c r="B255" s="1" t="s">
        <v>141</v>
      </c>
      <c r="C255" t="s">
        <v>144</v>
      </c>
      <c r="D255" t="s">
        <v>144</v>
      </c>
      <c r="E255" s="9">
        <v>42912</v>
      </c>
      <c r="F255" s="1" t="s">
        <v>177</v>
      </c>
      <c r="G255">
        <v>70</v>
      </c>
      <c r="H255">
        <v>0</v>
      </c>
      <c r="I255">
        <v>4</v>
      </c>
      <c r="J255">
        <v>15</v>
      </c>
      <c r="K255">
        <v>23</v>
      </c>
      <c r="L255">
        <v>8</v>
      </c>
      <c r="M255" s="4">
        <f t="shared" si="109"/>
        <v>95.84</v>
      </c>
      <c r="N255" s="4">
        <f t="shared" si="109"/>
        <v>84.4</v>
      </c>
      <c r="O255" s="4">
        <f t="shared" si="109"/>
        <v>76.08</v>
      </c>
      <c r="P255" s="4">
        <f t="shared" si="109"/>
        <v>91.68</v>
      </c>
      <c r="Q255" s="4">
        <f t="shared" si="98"/>
        <v>87</v>
      </c>
      <c r="R255">
        <v>5</v>
      </c>
      <c r="S255">
        <v>8</v>
      </c>
      <c r="T255">
        <v>5</v>
      </c>
      <c r="U255">
        <v>1</v>
      </c>
      <c r="V255" t="s">
        <v>144</v>
      </c>
      <c r="W255" t="s">
        <v>144</v>
      </c>
      <c r="X255">
        <v>6</v>
      </c>
      <c r="Y255">
        <v>2</v>
      </c>
      <c r="Z255">
        <v>5</v>
      </c>
      <c r="AA255">
        <v>7</v>
      </c>
      <c r="AB255">
        <v>5</v>
      </c>
      <c r="AC255">
        <v>4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2</v>
      </c>
      <c r="AK255">
        <v>3</v>
      </c>
      <c r="AL255">
        <v>1</v>
      </c>
      <c r="AM255">
        <v>1</v>
      </c>
      <c r="AN255">
        <v>0</v>
      </c>
      <c r="AO255">
        <v>0</v>
      </c>
      <c r="AP255">
        <v>0</v>
      </c>
      <c r="AQ255">
        <v>20</v>
      </c>
      <c r="AR255">
        <v>15</v>
      </c>
      <c r="AS255">
        <v>6</v>
      </c>
      <c r="AT255">
        <v>10</v>
      </c>
      <c r="AU255">
        <v>5</v>
      </c>
      <c r="AV255">
        <v>1</v>
      </c>
      <c r="AW255">
        <v>2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</v>
      </c>
      <c r="BH255">
        <v>0.75</v>
      </c>
      <c r="BI255">
        <f t="shared" si="89"/>
        <v>0.4375</v>
      </c>
      <c r="BJ255">
        <v>51</v>
      </c>
      <c r="BK255">
        <v>-5</v>
      </c>
      <c r="BL255">
        <v>26</v>
      </c>
      <c r="BM255">
        <f t="shared" si="99"/>
        <v>56</v>
      </c>
      <c r="BN255" s="6">
        <f t="shared" si="100"/>
        <v>0.5357142857142857</v>
      </c>
      <c r="BO255">
        <v>56</v>
      </c>
      <c r="BP255">
        <v>-5</v>
      </c>
      <c r="BQ255">
        <v>24</v>
      </c>
      <c r="BR255">
        <f t="shared" si="101"/>
        <v>61</v>
      </c>
      <c r="BS255" s="6">
        <f t="shared" si="102"/>
        <v>0.60655737704918034</v>
      </c>
      <c r="BT255">
        <v>43</v>
      </c>
      <c r="BU255">
        <v>-6</v>
      </c>
      <c r="BV255">
        <v>10</v>
      </c>
      <c r="BW255">
        <f t="shared" si="103"/>
        <v>49</v>
      </c>
      <c r="BX255" s="6">
        <f t="shared" si="104"/>
        <v>0.79591836734693877</v>
      </c>
      <c r="BY255" t="s">
        <v>144</v>
      </c>
      <c r="BZ255" t="s">
        <v>144</v>
      </c>
      <c r="CA255" t="s">
        <v>144</v>
      </c>
      <c r="CB255" t="e">
        <f t="shared" si="90"/>
        <v>#VALUE!</v>
      </c>
      <c r="CC255" s="6" t="e">
        <f t="shared" si="91"/>
        <v>#VALUE!</v>
      </c>
      <c r="CD255" s="7">
        <f t="shared" si="115"/>
        <v>55.333333333333336</v>
      </c>
      <c r="CE255" s="8">
        <f t="shared" si="115"/>
        <v>0.64606334337013493</v>
      </c>
      <c r="CF255">
        <v>7.5</v>
      </c>
      <c r="CG255">
        <v>62.5</v>
      </c>
      <c r="CH255">
        <v>7.5</v>
      </c>
      <c r="CI255">
        <v>0</v>
      </c>
      <c r="CJ255">
        <v>0</v>
      </c>
      <c r="CK255">
        <v>0</v>
      </c>
      <c r="CL255">
        <v>17.5</v>
      </c>
      <c r="CM255">
        <v>0.5</v>
      </c>
      <c r="CN255">
        <v>7.5</v>
      </c>
      <c r="CO255">
        <v>37.5</v>
      </c>
      <c r="CP255">
        <v>7.5</v>
      </c>
      <c r="CQ255" s="66">
        <f t="shared" si="113"/>
        <v>0.45</v>
      </c>
      <c r="CR255" s="66">
        <f t="shared" si="92"/>
        <v>0</v>
      </c>
      <c r="CS255" s="66">
        <f t="shared" si="93"/>
        <v>0.10714285714285714</v>
      </c>
      <c r="CT255" s="66">
        <f t="shared" si="94"/>
        <v>1</v>
      </c>
      <c r="CU255" s="66">
        <f t="shared" si="95"/>
        <v>2</v>
      </c>
      <c r="CV255" s="66">
        <f t="shared" si="96"/>
        <v>15</v>
      </c>
      <c r="CW255" s="66">
        <f t="shared" si="97"/>
        <v>35</v>
      </c>
    </row>
    <row r="256" spans="1:101" x14ac:dyDescent="0.3">
      <c r="A256" s="1" t="s">
        <v>50</v>
      </c>
      <c r="B256" s="1" t="s">
        <v>142</v>
      </c>
      <c r="C256" t="s">
        <v>144</v>
      </c>
      <c r="D256" t="s">
        <v>144</v>
      </c>
      <c r="E256" s="9">
        <v>42912</v>
      </c>
      <c r="F256" s="1" t="s">
        <v>177</v>
      </c>
      <c r="G256">
        <v>50</v>
      </c>
      <c r="H256">
        <v>0</v>
      </c>
      <c r="I256">
        <v>1</v>
      </c>
      <c r="J256">
        <v>6</v>
      </c>
      <c r="K256">
        <v>10</v>
      </c>
      <c r="L256">
        <v>30</v>
      </c>
      <c r="M256" s="4">
        <f t="shared" si="109"/>
        <v>98.96</v>
      </c>
      <c r="N256" s="4">
        <f t="shared" si="109"/>
        <v>93.76</v>
      </c>
      <c r="O256" s="4">
        <f t="shared" si="109"/>
        <v>89.6</v>
      </c>
      <c r="P256" s="4">
        <f t="shared" si="109"/>
        <v>68.8</v>
      </c>
      <c r="Q256" s="4">
        <f t="shared" si="98"/>
        <v>87.78</v>
      </c>
      <c r="R256">
        <v>4</v>
      </c>
      <c r="S256">
        <v>7</v>
      </c>
      <c r="T256">
        <v>6</v>
      </c>
      <c r="U256">
        <v>1</v>
      </c>
      <c r="V256">
        <v>5</v>
      </c>
      <c r="W256" t="s">
        <v>144</v>
      </c>
      <c r="X256">
        <v>6</v>
      </c>
      <c r="Y256">
        <v>2</v>
      </c>
      <c r="Z256">
        <v>7</v>
      </c>
      <c r="AA256">
        <v>6</v>
      </c>
      <c r="AB256">
        <v>3</v>
      </c>
      <c r="AC256">
        <v>26</v>
      </c>
      <c r="AD256">
        <v>2</v>
      </c>
      <c r="AE256">
        <v>0</v>
      </c>
      <c r="AF256">
        <v>0</v>
      </c>
      <c r="AG256">
        <v>0</v>
      </c>
      <c r="AH256">
        <v>0</v>
      </c>
      <c r="AI256">
        <v>3</v>
      </c>
      <c r="AJ256">
        <v>4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42</v>
      </c>
      <c r="AR256">
        <v>22</v>
      </c>
      <c r="AS256">
        <v>3</v>
      </c>
      <c r="AT256">
        <v>10</v>
      </c>
      <c r="AU256">
        <v>2</v>
      </c>
      <c r="AV256">
        <v>3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2</v>
      </c>
      <c r="BF256">
        <v>2</v>
      </c>
      <c r="BG256">
        <v>1</v>
      </c>
      <c r="BH256">
        <v>1.5</v>
      </c>
      <c r="BI256">
        <f t="shared" si="89"/>
        <v>1.625</v>
      </c>
      <c r="BJ256">
        <v>55</v>
      </c>
      <c r="BK256">
        <v>-5</v>
      </c>
      <c r="BL256">
        <v>30</v>
      </c>
      <c r="BM256">
        <f t="shared" si="99"/>
        <v>60</v>
      </c>
      <c r="BN256" s="6">
        <f t="shared" si="100"/>
        <v>0.5</v>
      </c>
      <c r="BO256">
        <v>54</v>
      </c>
      <c r="BP256">
        <v>-2</v>
      </c>
      <c r="BQ256">
        <v>28</v>
      </c>
      <c r="BR256">
        <f t="shared" si="101"/>
        <v>56</v>
      </c>
      <c r="BS256" s="6">
        <f t="shared" si="102"/>
        <v>0.5</v>
      </c>
      <c r="BT256">
        <v>45</v>
      </c>
      <c r="BU256">
        <v>0</v>
      </c>
      <c r="BV256">
        <v>15</v>
      </c>
      <c r="BW256">
        <f t="shared" si="103"/>
        <v>45</v>
      </c>
      <c r="BX256" s="6">
        <f t="shared" si="104"/>
        <v>0.66666666666666663</v>
      </c>
      <c r="BY256" t="s">
        <v>144</v>
      </c>
      <c r="BZ256" t="s">
        <v>144</v>
      </c>
      <c r="CA256" t="s">
        <v>144</v>
      </c>
      <c r="CB256" t="e">
        <f t="shared" si="90"/>
        <v>#VALUE!</v>
      </c>
      <c r="CC256" s="6" t="e">
        <f t="shared" si="91"/>
        <v>#VALUE!</v>
      </c>
      <c r="CD256" s="7">
        <f t="shared" si="115"/>
        <v>53.666666666666664</v>
      </c>
      <c r="CE256" s="8">
        <f t="shared" si="115"/>
        <v>0.55555555555555547</v>
      </c>
      <c r="CF256">
        <v>3.5</v>
      </c>
      <c r="CG256">
        <v>37.5</v>
      </c>
      <c r="CH256">
        <v>17.5</v>
      </c>
      <c r="CI256">
        <v>0</v>
      </c>
      <c r="CJ256">
        <v>7.5</v>
      </c>
      <c r="CK256">
        <v>0</v>
      </c>
      <c r="CL256">
        <v>17.5</v>
      </c>
      <c r="CM256">
        <v>0.5</v>
      </c>
      <c r="CN256">
        <v>37.5</v>
      </c>
      <c r="CO256">
        <v>17.5</v>
      </c>
      <c r="CP256">
        <v>1.5</v>
      </c>
      <c r="CQ256" s="66">
        <f t="shared" si="113"/>
        <v>0.55000000000000004</v>
      </c>
      <c r="CR256" s="66">
        <f t="shared" si="92"/>
        <v>7.4999999999999997E-2</v>
      </c>
      <c r="CS256" s="66">
        <f t="shared" si="93"/>
        <v>8.5365853658536592E-2</v>
      </c>
      <c r="CT256" s="66">
        <f t="shared" si="94"/>
        <v>1</v>
      </c>
      <c r="CU256" s="66">
        <f t="shared" si="95"/>
        <v>0</v>
      </c>
      <c r="CV256" s="66">
        <f t="shared" si="96"/>
        <v>12</v>
      </c>
      <c r="CW256" s="66">
        <f t="shared" si="97"/>
        <v>64</v>
      </c>
    </row>
    <row r="257" spans="1:101" x14ac:dyDescent="0.3">
      <c r="A257" s="1" t="s">
        <v>50</v>
      </c>
      <c r="B257" s="1" t="s">
        <v>143</v>
      </c>
      <c r="C257" t="s">
        <v>144</v>
      </c>
      <c r="D257" t="s">
        <v>144</v>
      </c>
      <c r="E257" s="9">
        <v>42912</v>
      </c>
      <c r="F257" s="1" t="s">
        <v>177</v>
      </c>
      <c r="G257">
        <v>85</v>
      </c>
      <c r="H257">
        <v>0</v>
      </c>
      <c r="I257">
        <v>1</v>
      </c>
      <c r="J257">
        <v>3</v>
      </c>
      <c r="K257">
        <v>4</v>
      </c>
      <c r="L257">
        <v>3</v>
      </c>
      <c r="M257" s="4">
        <f t="shared" si="109"/>
        <v>98.96</v>
      </c>
      <c r="N257" s="4">
        <f t="shared" si="109"/>
        <v>96.88</v>
      </c>
      <c r="O257" s="4">
        <f t="shared" si="109"/>
        <v>95.84</v>
      </c>
      <c r="P257" s="4">
        <f t="shared" si="109"/>
        <v>96.88</v>
      </c>
      <c r="Q257" s="4">
        <f t="shared" si="98"/>
        <v>97.139999999999986</v>
      </c>
      <c r="R257">
        <v>1</v>
      </c>
      <c r="S257">
        <v>9</v>
      </c>
      <c r="T257">
        <v>4</v>
      </c>
      <c r="U257">
        <v>1</v>
      </c>
      <c r="V257" t="s">
        <v>144</v>
      </c>
      <c r="W257" t="s">
        <v>144</v>
      </c>
      <c r="X257">
        <v>6</v>
      </c>
      <c r="Y257">
        <v>2</v>
      </c>
      <c r="Z257">
        <v>5</v>
      </c>
      <c r="AA257">
        <v>7</v>
      </c>
      <c r="AB257">
        <v>5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3</v>
      </c>
      <c r="AJ257">
        <v>1</v>
      </c>
      <c r="AK257">
        <v>2</v>
      </c>
      <c r="AL257">
        <v>1</v>
      </c>
      <c r="AM257">
        <v>1</v>
      </c>
      <c r="AN257">
        <v>0</v>
      </c>
      <c r="AO257">
        <v>0</v>
      </c>
      <c r="AP257">
        <v>0</v>
      </c>
      <c r="AQ257">
        <v>37</v>
      </c>
      <c r="AR257">
        <v>9</v>
      </c>
      <c r="AS257">
        <v>6</v>
      </c>
      <c r="AT257">
        <v>4</v>
      </c>
      <c r="AU257">
        <v>6</v>
      </c>
      <c r="AV257">
        <v>2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2.5</v>
      </c>
      <c r="BF257">
        <v>2</v>
      </c>
      <c r="BG257">
        <v>1</v>
      </c>
      <c r="BH257">
        <v>2</v>
      </c>
      <c r="BI257">
        <f t="shared" si="89"/>
        <v>1.875</v>
      </c>
      <c r="BJ257">
        <v>52</v>
      </c>
      <c r="BK257">
        <v>-5</v>
      </c>
      <c r="BL257">
        <v>18</v>
      </c>
      <c r="BM257">
        <f t="shared" si="99"/>
        <v>57</v>
      </c>
      <c r="BN257" s="6">
        <f t="shared" si="100"/>
        <v>0.68421052631578949</v>
      </c>
      <c r="BO257">
        <v>55</v>
      </c>
      <c r="BP257">
        <v>-3</v>
      </c>
      <c r="BQ257">
        <v>24</v>
      </c>
      <c r="BR257">
        <f t="shared" si="101"/>
        <v>58</v>
      </c>
      <c r="BS257" s="6">
        <f t="shared" si="102"/>
        <v>0.58620689655172409</v>
      </c>
      <c r="BT257">
        <v>54</v>
      </c>
      <c r="BU257">
        <v>0</v>
      </c>
      <c r="BV257">
        <v>22</v>
      </c>
      <c r="BW257">
        <f t="shared" si="103"/>
        <v>54</v>
      </c>
      <c r="BX257" s="6">
        <f t="shared" si="104"/>
        <v>0.59259259259259256</v>
      </c>
      <c r="BY257" t="s">
        <v>144</v>
      </c>
      <c r="BZ257" t="s">
        <v>144</v>
      </c>
      <c r="CA257" t="s">
        <v>144</v>
      </c>
      <c r="CB257" t="e">
        <f t="shared" si="90"/>
        <v>#VALUE!</v>
      </c>
      <c r="CC257" s="6" t="e">
        <f t="shared" si="91"/>
        <v>#VALUE!</v>
      </c>
      <c r="CD257" s="7">
        <f t="shared" si="115"/>
        <v>56.333333333333336</v>
      </c>
      <c r="CE257" s="8">
        <f t="shared" si="115"/>
        <v>0.62100333848670208</v>
      </c>
      <c r="CF257">
        <v>0</v>
      </c>
      <c r="CG257">
        <v>85</v>
      </c>
      <c r="CH257">
        <v>3.5</v>
      </c>
      <c r="CI257">
        <v>0</v>
      </c>
      <c r="CJ257">
        <v>0</v>
      </c>
      <c r="CK257">
        <v>0</v>
      </c>
      <c r="CL257">
        <v>17.5</v>
      </c>
      <c r="CM257">
        <v>0.5</v>
      </c>
      <c r="CN257">
        <v>7.5</v>
      </c>
      <c r="CO257">
        <v>37.5</v>
      </c>
      <c r="CP257">
        <v>7.5</v>
      </c>
      <c r="CQ257" s="66">
        <f t="shared" si="113"/>
        <v>0.45</v>
      </c>
      <c r="CR257" s="66">
        <f t="shared" si="92"/>
        <v>0</v>
      </c>
      <c r="CS257" s="66">
        <f t="shared" si="93"/>
        <v>0</v>
      </c>
      <c r="CT257" s="66">
        <f t="shared" si="94"/>
        <v>1</v>
      </c>
      <c r="CU257" s="66">
        <f t="shared" si="95"/>
        <v>2</v>
      </c>
      <c r="CV257" s="66">
        <f t="shared" si="96"/>
        <v>10</v>
      </c>
      <c r="CW257" s="66">
        <f t="shared" si="97"/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abSelected="1" topLeftCell="Z26" zoomScale="85" zoomScaleNormal="85" workbookViewId="0">
      <selection activeCell="AE4" sqref="AE4:AE54"/>
    </sheetView>
  </sheetViews>
  <sheetFormatPr defaultRowHeight="14.4" x14ac:dyDescent="0.3"/>
  <cols>
    <col min="1" max="1" width="19.109375" customWidth="1"/>
    <col min="2" max="2" width="7.21875" style="66" customWidth="1"/>
    <col min="3" max="5" width="8.109375" style="66" customWidth="1"/>
    <col min="6" max="6" width="11.44140625" style="66" customWidth="1"/>
    <col min="7" max="9" width="8.109375" style="66" customWidth="1"/>
    <col min="10" max="11" width="21.5546875" customWidth="1"/>
    <col min="12" max="12" width="16.6640625" customWidth="1"/>
    <col min="13" max="13" width="17.21875" customWidth="1"/>
    <col min="14" max="14" width="27.44140625" bestFit="1" customWidth="1"/>
    <col min="15" max="15" width="13.6640625" bestFit="1" customWidth="1"/>
    <col min="16" max="16" width="11.33203125" customWidth="1"/>
    <col min="17" max="17" width="12.44140625" bestFit="1" customWidth="1"/>
    <col min="18" max="18" width="21.33203125" customWidth="1"/>
    <col min="19" max="19" width="21.5546875" customWidth="1"/>
    <col min="20" max="20" width="18.88671875" customWidth="1"/>
    <col min="21" max="22" width="26.21875" customWidth="1"/>
    <col min="23" max="23" width="23.21875" customWidth="1"/>
    <col min="24" max="24" width="27.44140625" customWidth="1"/>
    <col min="25" max="25" width="33.44140625" customWidth="1"/>
    <col min="26" max="26" width="34.44140625" customWidth="1"/>
    <col min="27" max="27" width="28.44140625" customWidth="1"/>
    <col min="28" max="28" width="32.109375" customWidth="1"/>
    <col min="29" max="29" width="25" bestFit="1" customWidth="1"/>
    <col min="30" max="30" width="24.33203125" bestFit="1" customWidth="1"/>
    <col min="31" max="31" width="22.21875" bestFit="1" customWidth="1"/>
  </cols>
  <sheetData>
    <row r="1" spans="1:31" x14ac:dyDescent="0.3">
      <c r="N1" t="s">
        <v>172</v>
      </c>
      <c r="O1">
        <v>38</v>
      </c>
      <c r="P1">
        <v>0</v>
      </c>
      <c r="Q1">
        <v>55.592000000000006</v>
      </c>
      <c r="R1">
        <v>0.15</v>
      </c>
      <c r="S1">
        <v>46.433333333333323</v>
      </c>
      <c r="T1" s="6">
        <v>0.35274005732425318</v>
      </c>
    </row>
    <row r="2" spans="1:31" x14ac:dyDescent="0.3">
      <c r="F2" s="66" t="s">
        <v>171</v>
      </c>
      <c r="N2" t="s">
        <v>173</v>
      </c>
      <c r="O2">
        <v>124</v>
      </c>
      <c r="P2">
        <v>4.4000000000000004</v>
      </c>
      <c r="Q2">
        <v>99.22</v>
      </c>
      <c r="R2">
        <v>4.2625000000000002</v>
      </c>
      <c r="S2">
        <v>81.666666666666671</v>
      </c>
      <c r="T2" s="6">
        <v>0.63923980916525869</v>
      </c>
    </row>
    <row r="3" spans="1:31" ht="36.6" customHeight="1" x14ac:dyDescent="0.3">
      <c r="A3" t="s">
        <v>51</v>
      </c>
      <c r="B3" s="66" t="s">
        <v>166</v>
      </c>
      <c r="C3" s="66" t="s">
        <v>169</v>
      </c>
      <c r="D3" s="66" t="s">
        <v>167</v>
      </c>
      <c r="E3" s="66" t="s">
        <v>170</v>
      </c>
      <c r="F3" s="66" t="s">
        <v>181</v>
      </c>
      <c r="G3" s="66" t="s">
        <v>179</v>
      </c>
      <c r="H3" s="66" t="s">
        <v>168</v>
      </c>
      <c r="I3" s="66" t="s">
        <v>174</v>
      </c>
      <c r="J3" t="s">
        <v>162</v>
      </c>
      <c r="K3" t="s">
        <v>163</v>
      </c>
      <c r="L3" t="s">
        <v>164</v>
      </c>
      <c r="M3" t="s">
        <v>165</v>
      </c>
      <c r="N3" s="10" t="s">
        <v>146</v>
      </c>
      <c r="O3" s="12" t="s">
        <v>148</v>
      </c>
      <c r="P3" s="12" t="s">
        <v>149</v>
      </c>
      <c r="Q3" s="12" t="s">
        <v>150</v>
      </c>
      <c r="R3" s="12" t="s">
        <v>151</v>
      </c>
      <c r="S3" s="12" t="s">
        <v>152</v>
      </c>
      <c r="T3" s="12" t="s">
        <v>153</v>
      </c>
      <c r="U3" s="66" t="s">
        <v>185</v>
      </c>
      <c r="V3" s="66" t="s">
        <v>186</v>
      </c>
      <c r="W3" s="66" t="s">
        <v>201</v>
      </c>
      <c r="X3" s="66" t="s">
        <v>187</v>
      </c>
      <c r="Y3" s="66" t="s">
        <v>189</v>
      </c>
      <c r="Z3" s="66" t="s">
        <v>191</v>
      </c>
      <c r="AA3" s="66" t="s">
        <v>193</v>
      </c>
      <c r="AB3" s="66" t="s">
        <v>195</v>
      </c>
      <c r="AC3" s="66" t="s">
        <v>197</v>
      </c>
      <c r="AD3" s="66" t="s">
        <v>199</v>
      </c>
      <c r="AE3" s="66" t="s">
        <v>202</v>
      </c>
    </row>
    <row r="4" spans="1:31" x14ac:dyDescent="0.3">
      <c r="A4" s="14" t="s">
        <v>0</v>
      </c>
      <c r="B4" s="69">
        <v>32</v>
      </c>
      <c r="C4" s="69">
        <v>1</v>
      </c>
      <c r="D4" s="69">
        <v>1</v>
      </c>
      <c r="E4" s="69">
        <v>2016</v>
      </c>
      <c r="F4" s="67">
        <f t="shared" ref="F4:F11" si="0">2017-E4</f>
        <v>1</v>
      </c>
      <c r="G4" s="69">
        <v>2015</v>
      </c>
      <c r="H4" s="69">
        <v>0</v>
      </c>
      <c r="I4" s="67" t="s">
        <v>175</v>
      </c>
      <c r="J4" s="15">
        <v>3830426.1401200001</v>
      </c>
      <c r="K4" s="15">
        <v>420088.89286899997</v>
      </c>
      <c r="L4" s="15">
        <v>34.612585180000004</v>
      </c>
      <c r="M4" s="15">
        <v>-81.871625339999994</v>
      </c>
      <c r="N4" s="1" t="s">
        <v>0</v>
      </c>
      <c r="O4" s="11">
        <v>81</v>
      </c>
      <c r="P4" s="11">
        <v>1.6</v>
      </c>
      <c r="Q4" s="13">
        <v>88.352000000000004</v>
      </c>
      <c r="R4" s="13">
        <v>1.125</v>
      </c>
      <c r="S4" s="13">
        <v>76.666666666666657</v>
      </c>
      <c r="T4" s="83">
        <v>0.45247969894456047</v>
      </c>
      <c r="U4" s="11">
        <v>26.8</v>
      </c>
      <c r="V4" s="11">
        <v>35.4</v>
      </c>
      <c r="W4" s="11">
        <v>62.2</v>
      </c>
      <c r="X4" s="11">
        <v>42.4</v>
      </c>
      <c r="Y4" s="11">
        <v>0.24399999999999999</v>
      </c>
      <c r="Z4" s="11">
        <v>3.4999999999999996E-2</v>
      </c>
      <c r="AA4" s="84">
        <v>0.15774892131599447</v>
      </c>
      <c r="AB4" s="11">
        <v>0.99736842105263146</v>
      </c>
      <c r="AC4" s="11">
        <v>4</v>
      </c>
      <c r="AD4" s="11">
        <v>4.2</v>
      </c>
      <c r="AE4" s="11">
        <v>50.5</v>
      </c>
    </row>
    <row r="5" spans="1:31" x14ac:dyDescent="0.3">
      <c r="A5" s="14" t="s">
        <v>1</v>
      </c>
      <c r="B5" s="70">
        <v>20</v>
      </c>
      <c r="C5" s="71">
        <v>1</v>
      </c>
      <c r="D5" s="71">
        <v>1</v>
      </c>
      <c r="E5" s="71">
        <v>2016</v>
      </c>
      <c r="F5" s="67">
        <f t="shared" si="0"/>
        <v>1</v>
      </c>
      <c r="G5" s="71">
        <v>2015</v>
      </c>
      <c r="H5" s="69">
        <v>0</v>
      </c>
      <c r="I5" s="67" t="s">
        <v>175</v>
      </c>
      <c r="J5" s="15">
        <v>3831032.5312000001</v>
      </c>
      <c r="K5" s="15">
        <v>420378.16679300001</v>
      </c>
      <c r="L5" s="15">
        <v>34.618075490000003</v>
      </c>
      <c r="M5" s="15">
        <v>-81.868527389999997</v>
      </c>
      <c r="N5" s="1" t="s">
        <v>1</v>
      </c>
      <c r="O5" s="11">
        <v>84</v>
      </c>
      <c r="P5" s="11">
        <v>0.2</v>
      </c>
      <c r="Q5" s="13">
        <v>88.195999999999984</v>
      </c>
      <c r="R5" s="13">
        <v>1.4375</v>
      </c>
      <c r="S5" s="13">
        <v>61.933333333333337</v>
      </c>
      <c r="T5" s="83">
        <v>0.56633190699043467</v>
      </c>
      <c r="U5" s="11">
        <v>11.6</v>
      </c>
      <c r="V5" s="11">
        <v>7</v>
      </c>
      <c r="W5" s="11">
        <v>18.600000000000001</v>
      </c>
      <c r="X5" s="11">
        <v>4.4000000000000004</v>
      </c>
      <c r="Y5" s="11">
        <v>0.182</v>
      </c>
      <c r="Z5" s="11">
        <v>0.19500000000000001</v>
      </c>
      <c r="AA5" s="84">
        <v>0.11054118346714244</v>
      </c>
      <c r="AB5" s="11">
        <v>0.6</v>
      </c>
      <c r="AC5" s="11">
        <v>4.8</v>
      </c>
      <c r="AD5" s="11">
        <v>0.8</v>
      </c>
      <c r="AE5" s="11">
        <v>1.9</v>
      </c>
    </row>
    <row r="6" spans="1:31" x14ac:dyDescent="0.3">
      <c r="A6" s="14" t="s">
        <v>2</v>
      </c>
      <c r="B6" s="72">
        <v>32</v>
      </c>
      <c r="C6" s="72">
        <v>4</v>
      </c>
      <c r="D6" s="72">
        <v>2</v>
      </c>
      <c r="E6" s="72">
        <v>2017</v>
      </c>
      <c r="F6" s="67">
        <f t="shared" si="0"/>
        <v>0</v>
      </c>
      <c r="G6" s="72">
        <v>2005</v>
      </c>
      <c r="H6" s="72">
        <v>1</v>
      </c>
      <c r="I6" s="67" t="s">
        <v>176</v>
      </c>
      <c r="J6" s="15">
        <v>3770378.1705499999</v>
      </c>
      <c r="K6" s="15">
        <v>423611.51825700002</v>
      </c>
      <c r="L6" s="15">
        <v>34.07137298</v>
      </c>
      <c r="M6" s="15">
        <v>-81.827867699999999</v>
      </c>
      <c r="N6" s="1" t="s">
        <v>2</v>
      </c>
      <c r="O6" s="11">
        <v>102</v>
      </c>
      <c r="P6" s="11">
        <v>0.4</v>
      </c>
      <c r="Q6" s="13">
        <v>98.128</v>
      </c>
      <c r="R6" s="13">
        <v>0.875</v>
      </c>
      <c r="S6" s="13">
        <v>81.333333333333343</v>
      </c>
      <c r="T6" s="83">
        <v>0.44629538269726582</v>
      </c>
      <c r="U6" s="11">
        <v>10.75</v>
      </c>
      <c r="V6" s="11">
        <v>12.5</v>
      </c>
      <c r="W6" s="11">
        <v>23.25</v>
      </c>
      <c r="X6" s="11">
        <v>18.5</v>
      </c>
      <c r="Y6" s="11">
        <v>0.29625000000000001</v>
      </c>
      <c r="Z6" s="11">
        <v>0</v>
      </c>
      <c r="AA6" s="84">
        <v>8.2909604519774013E-2</v>
      </c>
      <c r="AB6" s="11">
        <v>0.8</v>
      </c>
      <c r="AC6" s="11">
        <v>2.8</v>
      </c>
      <c r="AD6" s="11">
        <v>2</v>
      </c>
      <c r="AE6" s="11">
        <v>6</v>
      </c>
    </row>
    <row r="7" spans="1:31" x14ac:dyDescent="0.3">
      <c r="A7" s="14" t="s">
        <v>3</v>
      </c>
      <c r="B7" s="72">
        <v>37</v>
      </c>
      <c r="C7" s="72">
        <v>12</v>
      </c>
      <c r="D7" s="72">
        <v>2</v>
      </c>
      <c r="E7" s="72">
        <v>2017</v>
      </c>
      <c r="F7" s="67">
        <f t="shared" si="0"/>
        <v>0</v>
      </c>
      <c r="G7" s="72">
        <v>2005</v>
      </c>
      <c r="H7" s="72">
        <v>1</v>
      </c>
      <c r="I7" s="67" t="s">
        <v>176</v>
      </c>
      <c r="J7" s="15">
        <v>3769988.1753699998</v>
      </c>
      <c r="K7" s="15">
        <v>423483.69380800001</v>
      </c>
      <c r="L7" s="15">
        <v>34.067846709999998</v>
      </c>
      <c r="M7" s="15">
        <v>-81.829218609999998</v>
      </c>
      <c r="N7" s="1" t="s">
        <v>3</v>
      </c>
      <c r="O7" s="11">
        <v>87</v>
      </c>
      <c r="P7" s="11">
        <v>2.6</v>
      </c>
      <c r="Q7" s="13">
        <v>88.300000000000011</v>
      </c>
      <c r="R7" s="13">
        <v>0.15</v>
      </c>
      <c r="S7" s="13">
        <v>70.13333333333334</v>
      </c>
      <c r="T7" s="83">
        <v>0.53305230934557168</v>
      </c>
      <c r="U7" s="11">
        <v>39.799999999999997</v>
      </c>
      <c r="V7" s="11">
        <v>66.2</v>
      </c>
      <c r="W7" s="11">
        <v>106</v>
      </c>
      <c r="X7" s="11">
        <v>20.8</v>
      </c>
      <c r="Y7" s="11">
        <v>0.86799999999999999</v>
      </c>
      <c r="Z7" s="11">
        <v>0</v>
      </c>
      <c r="AA7" s="84">
        <v>7.4443922305764409E-3</v>
      </c>
      <c r="AB7" s="11">
        <v>1</v>
      </c>
      <c r="AC7" s="11">
        <v>4</v>
      </c>
      <c r="AD7" s="11">
        <v>0</v>
      </c>
      <c r="AE7" s="11">
        <v>21.5</v>
      </c>
    </row>
    <row r="8" spans="1:31" x14ac:dyDescent="0.3">
      <c r="A8" s="14" t="s">
        <v>4</v>
      </c>
      <c r="B8" s="73">
        <v>35</v>
      </c>
      <c r="C8" s="73">
        <v>1</v>
      </c>
      <c r="D8" s="73">
        <v>3</v>
      </c>
      <c r="E8" s="73">
        <v>2010</v>
      </c>
      <c r="F8" s="67">
        <f t="shared" si="0"/>
        <v>7</v>
      </c>
      <c r="G8" s="73">
        <v>2008</v>
      </c>
      <c r="H8" s="73">
        <v>1</v>
      </c>
      <c r="I8" s="67" t="s">
        <v>175</v>
      </c>
      <c r="J8" s="15">
        <v>3829378.0657799998</v>
      </c>
      <c r="K8" s="15">
        <v>409891.213262</v>
      </c>
      <c r="L8" s="15">
        <v>34.602289679999998</v>
      </c>
      <c r="M8" s="15">
        <v>-81.982730489999994</v>
      </c>
      <c r="N8" s="1" t="s">
        <v>4</v>
      </c>
      <c r="O8" s="11">
        <v>92</v>
      </c>
      <c r="P8" s="11">
        <v>0</v>
      </c>
      <c r="Q8" s="13">
        <v>92.72</v>
      </c>
      <c r="R8" s="13">
        <v>3.7749999999999999</v>
      </c>
      <c r="S8" s="13">
        <v>73.8</v>
      </c>
      <c r="T8" s="83">
        <v>0.46587332761142458</v>
      </c>
      <c r="U8" s="11">
        <v>26.8</v>
      </c>
      <c r="V8" s="11">
        <v>28</v>
      </c>
      <c r="W8" s="11">
        <v>54.8</v>
      </c>
      <c r="X8" s="11">
        <v>27</v>
      </c>
      <c r="Y8" s="11">
        <v>4.2000000000000003E-2</v>
      </c>
      <c r="Z8" s="11">
        <v>0</v>
      </c>
      <c r="AA8" s="84">
        <v>0.11090147198532567</v>
      </c>
      <c r="AB8" s="11">
        <v>1</v>
      </c>
      <c r="AC8" s="11">
        <v>2.2000000000000002</v>
      </c>
      <c r="AD8" s="11">
        <v>9.4</v>
      </c>
      <c r="AE8" s="11">
        <v>13.5</v>
      </c>
    </row>
    <row r="9" spans="1:31" x14ac:dyDescent="0.3">
      <c r="A9" s="14" t="s">
        <v>5</v>
      </c>
      <c r="B9" s="74">
        <v>35</v>
      </c>
      <c r="C9" s="74">
        <v>2</v>
      </c>
      <c r="D9" s="74">
        <v>3</v>
      </c>
      <c r="E9" s="74">
        <v>2014</v>
      </c>
      <c r="F9" s="67">
        <f t="shared" si="0"/>
        <v>3</v>
      </c>
      <c r="G9" s="74">
        <v>2008</v>
      </c>
      <c r="H9" s="74">
        <v>1</v>
      </c>
      <c r="I9" s="67" t="s">
        <v>177</v>
      </c>
      <c r="J9" s="15">
        <v>3829800.6726199999</v>
      </c>
      <c r="K9" s="15">
        <v>410667.18000400002</v>
      </c>
      <c r="L9" s="15">
        <v>34.606168070000003</v>
      </c>
      <c r="M9" s="15">
        <v>-81.974313379999998</v>
      </c>
      <c r="N9" s="1" t="s">
        <v>5</v>
      </c>
      <c r="O9" s="11">
        <v>91</v>
      </c>
      <c r="P9" s="11">
        <v>0</v>
      </c>
      <c r="Q9" s="13">
        <v>93.603999999999999</v>
      </c>
      <c r="R9" s="13">
        <v>4.2625000000000002</v>
      </c>
      <c r="S9" s="13">
        <v>74.333333333333329</v>
      </c>
      <c r="T9" s="83">
        <v>0.37879040755418292</v>
      </c>
      <c r="U9" s="11">
        <v>15.4</v>
      </c>
      <c r="V9" s="11">
        <v>24</v>
      </c>
      <c r="W9" s="11">
        <v>39.4</v>
      </c>
      <c r="X9" s="11">
        <v>23.2</v>
      </c>
      <c r="Y9" s="11">
        <v>0.158</v>
      </c>
      <c r="Z9" s="11">
        <v>0</v>
      </c>
      <c r="AA9" s="84">
        <v>0.24761454955590018</v>
      </c>
      <c r="AB9" s="11">
        <v>0.82421052631578939</v>
      </c>
      <c r="AC9" s="11">
        <v>3.2</v>
      </c>
      <c r="AD9" s="11">
        <v>41</v>
      </c>
      <c r="AE9" s="11">
        <v>13.9</v>
      </c>
    </row>
    <row r="10" spans="1:31" x14ac:dyDescent="0.3">
      <c r="A10" s="14" t="s">
        <v>6</v>
      </c>
      <c r="B10" s="75">
        <v>35</v>
      </c>
      <c r="C10" s="75">
        <v>3</v>
      </c>
      <c r="D10" s="75">
        <v>3</v>
      </c>
      <c r="E10" s="75">
        <v>2017</v>
      </c>
      <c r="F10" s="67">
        <f t="shared" si="0"/>
        <v>0</v>
      </c>
      <c r="G10" s="75">
        <v>2008</v>
      </c>
      <c r="H10" s="75">
        <v>1</v>
      </c>
      <c r="I10" s="67" t="s">
        <v>176</v>
      </c>
      <c r="J10" s="15">
        <v>3829273.6983599998</v>
      </c>
      <c r="K10" s="15">
        <v>409541.80582000001</v>
      </c>
      <c r="L10" s="15">
        <v>34.601317889999997</v>
      </c>
      <c r="M10" s="15">
        <v>-81.986529500000003</v>
      </c>
      <c r="N10" s="1" t="s">
        <v>6</v>
      </c>
      <c r="O10" s="11">
        <v>90</v>
      </c>
      <c r="P10" s="11">
        <v>0.2</v>
      </c>
      <c r="Q10" s="13">
        <v>85.336000000000013</v>
      </c>
      <c r="R10" s="13">
        <v>0.875</v>
      </c>
      <c r="S10" s="13">
        <v>73.333333333333329</v>
      </c>
      <c r="T10" s="83">
        <v>0.4851012950503909</v>
      </c>
      <c r="U10" s="11">
        <v>5.6</v>
      </c>
      <c r="V10" s="11">
        <v>11.8</v>
      </c>
      <c r="W10" s="11">
        <v>17.399999999999999</v>
      </c>
      <c r="X10" s="11">
        <v>15.4</v>
      </c>
      <c r="Y10" s="11">
        <v>9.9000000000000005E-2</v>
      </c>
      <c r="Z10" s="11">
        <v>0</v>
      </c>
      <c r="AA10" s="84">
        <v>0.22808573540280858</v>
      </c>
      <c r="AB10" s="11">
        <v>0.97499999999999998</v>
      </c>
      <c r="AC10" s="11">
        <v>2.2000000000000002</v>
      </c>
      <c r="AD10" s="11">
        <v>15.6</v>
      </c>
      <c r="AE10" s="11">
        <v>7.1</v>
      </c>
    </row>
    <row r="11" spans="1:31" x14ac:dyDescent="0.3">
      <c r="A11" s="14" t="s">
        <v>7</v>
      </c>
      <c r="B11" s="69">
        <v>29</v>
      </c>
      <c r="C11" s="69">
        <v>1</v>
      </c>
      <c r="D11" s="69">
        <v>2</v>
      </c>
      <c r="E11" s="69">
        <v>2015</v>
      </c>
      <c r="F11" s="67">
        <f t="shared" si="0"/>
        <v>2</v>
      </c>
      <c r="G11" s="69">
        <v>2015</v>
      </c>
      <c r="H11" s="69">
        <v>1</v>
      </c>
      <c r="I11" s="67" t="s">
        <v>175</v>
      </c>
      <c r="J11" s="15">
        <v>3853231.8758899998</v>
      </c>
      <c r="K11" s="15">
        <v>418673.238587</v>
      </c>
      <c r="L11" s="15">
        <v>34.818108180000003</v>
      </c>
      <c r="M11" s="15">
        <v>-81.889263470000003</v>
      </c>
      <c r="N11" s="1" t="s">
        <v>7</v>
      </c>
      <c r="O11" s="11">
        <v>77</v>
      </c>
      <c r="P11" s="11">
        <v>0.4</v>
      </c>
      <c r="Q11" s="13">
        <v>95.424000000000007</v>
      </c>
      <c r="R11" s="13">
        <v>1.3875</v>
      </c>
      <c r="S11" s="13">
        <v>70.95</v>
      </c>
      <c r="T11" s="83">
        <v>0.45917596221058732</v>
      </c>
      <c r="U11" s="11">
        <v>13</v>
      </c>
      <c r="V11" s="11">
        <v>6</v>
      </c>
      <c r="W11" s="11">
        <v>19</v>
      </c>
      <c r="X11" s="11">
        <v>6</v>
      </c>
      <c r="Y11" s="11">
        <v>0.39</v>
      </c>
      <c r="Z11" s="11">
        <v>0.05</v>
      </c>
      <c r="AA11" s="84">
        <v>9.079195163048866E-3</v>
      </c>
      <c r="AB11" s="11">
        <v>0.76944444444444449</v>
      </c>
      <c r="AC11" s="11">
        <v>4</v>
      </c>
      <c r="AD11" s="11">
        <v>3.6</v>
      </c>
      <c r="AE11" s="11">
        <v>12.4</v>
      </c>
    </row>
    <row r="12" spans="1:31" x14ac:dyDescent="0.3">
      <c r="A12" s="14" t="s">
        <v>8</v>
      </c>
      <c r="B12" s="76">
        <v>27</v>
      </c>
      <c r="C12" s="76">
        <v>0</v>
      </c>
      <c r="D12" s="76">
        <v>0</v>
      </c>
      <c r="E12" s="76" t="s">
        <v>144</v>
      </c>
      <c r="F12" s="67" t="s">
        <v>144</v>
      </c>
      <c r="G12" s="76" t="s">
        <v>144</v>
      </c>
      <c r="H12" s="76">
        <v>0</v>
      </c>
      <c r="I12" s="67" t="s">
        <v>178</v>
      </c>
      <c r="J12" s="15">
        <v>3732746.1864499999</v>
      </c>
      <c r="K12" s="15">
        <v>392760.02702600003</v>
      </c>
      <c r="L12" s="15">
        <v>33.729330390000001</v>
      </c>
      <c r="M12" s="15">
        <v>-82.157575649999998</v>
      </c>
      <c r="N12" s="1" t="s">
        <v>8</v>
      </c>
      <c r="O12" s="11">
        <v>100</v>
      </c>
      <c r="P12" s="11">
        <v>2</v>
      </c>
      <c r="Q12" s="13">
        <v>96.62</v>
      </c>
      <c r="R12" s="13">
        <v>3.4249999999999998</v>
      </c>
      <c r="S12" s="13">
        <v>66.333333333333343</v>
      </c>
      <c r="T12" s="83">
        <v>0.56895339465558425</v>
      </c>
      <c r="U12" s="11">
        <v>12</v>
      </c>
      <c r="V12" s="11">
        <v>20</v>
      </c>
      <c r="W12" s="11">
        <v>32</v>
      </c>
      <c r="X12" s="11">
        <v>6.6</v>
      </c>
      <c r="Y12" s="11">
        <v>4.1000000000000002E-2</v>
      </c>
      <c r="Z12" s="11">
        <v>0</v>
      </c>
      <c r="AA12" s="84">
        <v>0.40349576271186438</v>
      </c>
      <c r="AB12" s="11">
        <v>0.86666666666666681</v>
      </c>
      <c r="AC12" s="11">
        <v>4</v>
      </c>
      <c r="AD12" s="11">
        <v>1.2</v>
      </c>
      <c r="AE12" s="11">
        <v>11.7</v>
      </c>
    </row>
    <row r="13" spans="1:31" x14ac:dyDescent="0.3">
      <c r="A13" s="14" t="s">
        <v>9</v>
      </c>
      <c r="B13" s="77">
        <v>42</v>
      </c>
      <c r="C13" s="77">
        <v>2</v>
      </c>
      <c r="D13" s="77">
        <v>1</v>
      </c>
      <c r="E13" s="77">
        <v>2015</v>
      </c>
      <c r="F13" s="67">
        <f>2017-E13</f>
        <v>2</v>
      </c>
      <c r="G13" s="77">
        <v>2011</v>
      </c>
      <c r="H13" s="77">
        <v>1</v>
      </c>
      <c r="I13" s="67" t="s">
        <v>177</v>
      </c>
      <c r="J13" s="15">
        <v>3732142.7330499999</v>
      </c>
      <c r="K13" s="15">
        <v>392495.31293700001</v>
      </c>
      <c r="L13" s="15">
        <v>33.723861960000001</v>
      </c>
      <c r="M13" s="15">
        <v>-82.160359279999994</v>
      </c>
      <c r="N13" s="1" t="s">
        <v>9</v>
      </c>
      <c r="O13" s="11">
        <v>81</v>
      </c>
      <c r="P13" s="11">
        <v>4</v>
      </c>
      <c r="Q13" s="13">
        <v>91.628</v>
      </c>
      <c r="R13" s="13">
        <v>1.35</v>
      </c>
      <c r="S13" s="13">
        <v>71.033333333333331</v>
      </c>
      <c r="T13" s="83">
        <v>0.45374886585374752</v>
      </c>
      <c r="U13" s="11">
        <v>7.4</v>
      </c>
      <c r="V13" s="11">
        <v>2.8</v>
      </c>
      <c r="W13" s="11">
        <v>10.199999999999999</v>
      </c>
      <c r="X13" s="11">
        <v>1.4</v>
      </c>
      <c r="Y13" s="11">
        <v>0.42000000000000004</v>
      </c>
      <c r="Z13" s="11">
        <v>0.125</v>
      </c>
      <c r="AA13" s="84">
        <v>0.17632369174936294</v>
      </c>
      <c r="AB13" s="11">
        <v>0.7</v>
      </c>
      <c r="AC13" s="11">
        <v>1.6</v>
      </c>
      <c r="AD13" s="11">
        <v>1</v>
      </c>
      <c r="AE13" s="11">
        <v>0.6</v>
      </c>
    </row>
    <row r="14" spans="1:31" x14ac:dyDescent="0.3">
      <c r="A14" s="14" t="s">
        <v>10</v>
      </c>
      <c r="B14" s="76">
        <v>22</v>
      </c>
      <c r="C14" s="76">
        <v>0</v>
      </c>
      <c r="D14" s="76">
        <v>1</v>
      </c>
      <c r="E14" s="76" t="s">
        <v>144</v>
      </c>
      <c r="F14" s="67" t="s">
        <v>144</v>
      </c>
      <c r="G14" s="76">
        <v>2008</v>
      </c>
      <c r="H14" s="76">
        <v>0</v>
      </c>
      <c r="I14" s="67" t="s">
        <v>178</v>
      </c>
      <c r="J14" s="15">
        <v>3812646.0510800001</v>
      </c>
      <c r="K14" s="15">
        <v>395735.69384600001</v>
      </c>
      <c r="L14" s="15">
        <v>34.450086730000002</v>
      </c>
      <c r="M14" s="15">
        <v>-82.135036959999994</v>
      </c>
      <c r="N14" s="1" t="s">
        <v>10</v>
      </c>
      <c r="O14" s="11">
        <v>110</v>
      </c>
      <c r="P14" s="11">
        <v>0.2</v>
      </c>
      <c r="Q14" s="13">
        <v>98.388000000000005</v>
      </c>
      <c r="R14" s="13">
        <v>1.7625</v>
      </c>
      <c r="S14" s="13">
        <v>74.7</v>
      </c>
      <c r="T14" s="83">
        <v>0.48223572621295929</v>
      </c>
      <c r="U14" s="11">
        <v>11.25</v>
      </c>
      <c r="V14" s="11">
        <v>10.4</v>
      </c>
      <c r="W14" s="11">
        <v>19.75</v>
      </c>
      <c r="X14" s="11">
        <v>7.2</v>
      </c>
      <c r="Y14" s="11">
        <v>0.20200000000000001</v>
      </c>
      <c r="Z14" s="11">
        <v>0</v>
      </c>
      <c r="AA14" s="84">
        <v>0.46673296437218958</v>
      </c>
      <c r="AB14" s="11">
        <v>1</v>
      </c>
      <c r="AC14" s="11">
        <v>4.8</v>
      </c>
      <c r="AD14" s="11">
        <v>12.2</v>
      </c>
      <c r="AE14" s="11">
        <v>22.3</v>
      </c>
    </row>
    <row r="15" spans="1:31" x14ac:dyDescent="0.3">
      <c r="A15" s="14" t="s">
        <v>11</v>
      </c>
      <c r="B15" s="76">
        <v>22</v>
      </c>
      <c r="C15" s="76">
        <v>0</v>
      </c>
      <c r="D15" s="76">
        <v>1</v>
      </c>
      <c r="E15" s="76" t="s">
        <v>144</v>
      </c>
      <c r="F15" s="67" t="s">
        <v>144</v>
      </c>
      <c r="G15" s="76">
        <v>2008</v>
      </c>
      <c r="H15" s="76">
        <v>0</v>
      </c>
      <c r="I15" s="67" t="s">
        <v>178</v>
      </c>
      <c r="J15" s="15">
        <v>3812865.3218299998</v>
      </c>
      <c r="K15" s="15">
        <v>394922.63768599997</v>
      </c>
      <c r="L15" s="15">
        <v>34.451981289999999</v>
      </c>
      <c r="M15" s="15">
        <v>-82.143913400000002</v>
      </c>
      <c r="N15" s="1" t="s">
        <v>11</v>
      </c>
      <c r="O15" s="11">
        <v>98</v>
      </c>
      <c r="P15" s="11">
        <v>0.4</v>
      </c>
      <c r="Q15" s="13">
        <v>96.671999999999997</v>
      </c>
      <c r="R15" s="13">
        <v>3.0625</v>
      </c>
      <c r="S15" s="13">
        <v>75.333333333333329</v>
      </c>
      <c r="T15" s="83">
        <v>0.50852496534863101</v>
      </c>
      <c r="U15" s="11">
        <v>15.6</v>
      </c>
      <c r="V15" s="11">
        <v>8.4</v>
      </c>
      <c r="W15" s="11">
        <v>24</v>
      </c>
      <c r="X15" s="11">
        <v>9.4</v>
      </c>
      <c r="Y15" s="11">
        <v>1.4000000000000002E-2</v>
      </c>
      <c r="Z15" s="11">
        <v>0</v>
      </c>
      <c r="AA15" s="84">
        <v>0.46465481603968584</v>
      </c>
      <c r="AB15" s="11">
        <v>1</v>
      </c>
      <c r="AC15" s="11">
        <v>4</v>
      </c>
      <c r="AD15" s="11">
        <v>8.6</v>
      </c>
      <c r="AE15" s="11">
        <v>18.3</v>
      </c>
    </row>
    <row r="16" spans="1:31" x14ac:dyDescent="0.3">
      <c r="A16" s="14" t="s">
        <v>12</v>
      </c>
      <c r="B16" s="76">
        <v>25</v>
      </c>
      <c r="C16" s="76">
        <v>0</v>
      </c>
      <c r="D16" s="76">
        <v>1</v>
      </c>
      <c r="E16" s="76" t="s">
        <v>144</v>
      </c>
      <c r="F16" s="67" t="s">
        <v>144</v>
      </c>
      <c r="G16" s="76">
        <v>2012</v>
      </c>
      <c r="H16" s="76">
        <v>0</v>
      </c>
      <c r="I16" s="67" t="s">
        <v>178</v>
      </c>
      <c r="J16" s="15">
        <v>3813075.2629</v>
      </c>
      <c r="K16" s="15">
        <v>393409.14169299998</v>
      </c>
      <c r="L16" s="15">
        <v>34.453718940000002</v>
      </c>
      <c r="M16" s="15">
        <v>-82.160413090000006</v>
      </c>
      <c r="N16" s="1" t="s">
        <v>12</v>
      </c>
      <c r="O16" s="11">
        <v>104</v>
      </c>
      <c r="P16" s="11">
        <v>0</v>
      </c>
      <c r="Q16" s="13">
        <v>99.22</v>
      </c>
      <c r="R16" s="13">
        <v>2.1124999999999998</v>
      </c>
      <c r="S16" s="13">
        <v>81.666666666666671</v>
      </c>
      <c r="T16" s="83">
        <v>0.45383346673931596</v>
      </c>
      <c r="U16" s="11">
        <v>16.399999999999999</v>
      </c>
      <c r="V16" s="11">
        <v>12</v>
      </c>
      <c r="W16" s="11">
        <v>28.4</v>
      </c>
      <c r="X16" s="11">
        <v>10.199999999999999</v>
      </c>
      <c r="Y16" s="11">
        <v>0.21200000000000002</v>
      </c>
      <c r="Z16" s="11">
        <v>7.5999999999999998E-2</v>
      </c>
      <c r="AA16" s="84">
        <v>0.5495497881355933</v>
      </c>
      <c r="AB16" s="11">
        <v>1</v>
      </c>
      <c r="AC16" s="11">
        <v>2.8</v>
      </c>
      <c r="AD16" s="11">
        <v>27.8</v>
      </c>
      <c r="AE16" s="11">
        <v>29.5</v>
      </c>
    </row>
    <row r="17" spans="1:31" x14ac:dyDescent="0.3">
      <c r="A17" s="14" t="s">
        <v>13</v>
      </c>
      <c r="B17" s="76">
        <v>25</v>
      </c>
      <c r="C17" s="76">
        <v>0</v>
      </c>
      <c r="D17" s="76">
        <v>1</v>
      </c>
      <c r="E17" s="76" t="s">
        <v>144</v>
      </c>
      <c r="F17" s="67" t="s">
        <v>144</v>
      </c>
      <c r="G17" s="76">
        <v>2012</v>
      </c>
      <c r="H17" s="76">
        <v>0</v>
      </c>
      <c r="I17" s="67" t="s">
        <v>178</v>
      </c>
      <c r="J17" s="15">
        <v>3812875.1166900001</v>
      </c>
      <c r="K17" s="15">
        <v>393564.76958800002</v>
      </c>
      <c r="L17" s="15">
        <v>34.451930410000003</v>
      </c>
      <c r="M17" s="15">
        <v>-82.158694209999993</v>
      </c>
      <c r="N17" s="1" t="s">
        <v>13</v>
      </c>
      <c r="O17" s="11">
        <v>97</v>
      </c>
      <c r="P17" s="11">
        <v>0</v>
      </c>
      <c r="Q17" s="13">
        <v>98.388000000000005</v>
      </c>
      <c r="R17" s="13">
        <v>3.3624999999999998</v>
      </c>
      <c r="S17" s="13">
        <v>64.666666666666671</v>
      </c>
      <c r="T17" s="83">
        <v>0.51549612408921663</v>
      </c>
      <c r="U17" s="11">
        <v>15.2</v>
      </c>
      <c r="V17" s="11">
        <v>9.1999999999999993</v>
      </c>
      <c r="W17" s="11">
        <v>24.4</v>
      </c>
      <c r="X17" s="11">
        <v>5.4</v>
      </c>
      <c r="Y17" s="11">
        <v>0.127</v>
      </c>
      <c r="Z17" s="11">
        <v>0.24500000000000002</v>
      </c>
      <c r="AA17" s="84">
        <v>0.12780326369176545</v>
      </c>
      <c r="AB17" s="11">
        <v>0.57523616734143057</v>
      </c>
      <c r="AC17" s="11">
        <v>4.2</v>
      </c>
      <c r="AD17" s="11">
        <v>4.4000000000000004</v>
      </c>
      <c r="AE17" s="11">
        <v>8.3000000000000007</v>
      </c>
    </row>
    <row r="18" spans="1:31" x14ac:dyDescent="0.3">
      <c r="A18" s="14" t="s">
        <v>14</v>
      </c>
      <c r="B18" s="77">
        <v>25</v>
      </c>
      <c r="C18" s="77">
        <v>2</v>
      </c>
      <c r="D18" s="77">
        <v>2</v>
      </c>
      <c r="E18" s="77">
        <v>2016</v>
      </c>
      <c r="F18" s="67">
        <f t="shared" ref="F18:F31" si="1">2017-E18</f>
        <v>1</v>
      </c>
      <c r="G18" s="77">
        <v>2016</v>
      </c>
      <c r="H18" s="77">
        <v>0</v>
      </c>
      <c r="I18" s="67" t="s">
        <v>177</v>
      </c>
      <c r="J18" s="15">
        <v>3832846.6948600002</v>
      </c>
      <c r="K18" s="15">
        <v>369807.92325200001</v>
      </c>
      <c r="L18" s="15">
        <v>34.629257029999998</v>
      </c>
      <c r="M18" s="15">
        <v>-82.420311510000005</v>
      </c>
      <c r="N18" s="1" t="s">
        <v>14</v>
      </c>
      <c r="O18" s="11">
        <v>67</v>
      </c>
      <c r="P18" s="11">
        <v>0</v>
      </c>
      <c r="Q18" s="13">
        <v>86.323999999999984</v>
      </c>
      <c r="R18" s="13">
        <v>3.3875000000000002</v>
      </c>
      <c r="S18" s="13">
        <v>59.383333333333326</v>
      </c>
      <c r="T18" s="83">
        <v>0.57998675789127618</v>
      </c>
      <c r="U18" s="11">
        <v>26.4</v>
      </c>
      <c r="V18" s="11">
        <v>5.4</v>
      </c>
      <c r="W18" s="11">
        <v>31.8</v>
      </c>
      <c r="X18" s="11">
        <v>1.2</v>
      </c>
      <c r="Y18" s="11">
        <v>0.248</v>
      </c>
      <c r="Z18" s="11">
        <v>0</v>
      </c>
      <c r="AA18" s="84">
        <v>0.14348894348894348</v>
      </c>
      <c r="AB18" s="11">
        <v>0.5</v>
      </c>
      <c r="AC18" s="11">
        <v>4</v>
      </c>
      <c r="AD18" s="11">
        <v>1</v>
      </c>
      <c r="AE18" s="11">
        <v>1.9</v>
      </c>
    </row>
    <row r="19" spans="1:31" x14ac:dyDescent="0.3">
      <c r="A19" s="14" t="s">
        <v>15</v>
      </c>
      <c r="B19" s="77">
        <v>26</v>
      </c>
      <c r="C19" s="77">
        <v>2</v>
      </c>
      <c r="D19" s="77">
        <v>1</v>
      </c>
      <c r="E19" s="77">
        <v>2013</v>
      </c>
      <c r="F19" s="67">
        <f t="shared" si="1"/>
        <v>4</v>
      </c>
      <c r="G19" s="77">
        <v>2016</v>
      </c>
      <c r="H19" s="77">
        <v>1</v>
      </c>
      <c r="I19" s="67" t="s">
        <v>177</v>
      </c>
      <c r="J19" s="15">
        <v>3829844.44893</v>
      </c>
      <c r="K19" s="15">
        <v>446399.66704799997</v>
      </c>
      <c r="L19" s="15">
        <v>34.60905254</v>
      </c>
      <c r="M19" s="15">
        <v>-81.584622940000003</v>
      </c>
      <c r="N19" s="1" t="s">
        <v>15</v>
      </c>
      <c r="O19" s="11">
        <v>73</v>
      </c>
      <c r="P19" s="11">
        <v>0.8</v>
      </c>
      <c r="Q19" s="13">
        <v>87.624000000000009</v>
      </c>
      <c r="R19" s="13">
        <v>1.7375</v>
      </c>
      <c r="S19" s="13">
        <v>72.133333333333326</v>
      </c>
      <c r="T19" s="83">
        <v>0.52676893047486717</v>
      </c>
      <c r="U19" s="11">
        <v>32.799999999999997</v>
      </c>
      <c r="V19" s="11">
        <v>28</v>
      </c>
      <c r="W19" s="11">
        <v>60.8</v>
      </c>
      <c r="X19" s="11">
        <v>31.4</v>
      </c>
      <c r="Y19" s="11">
        <v>0.67</v>
      </c>
      <c r="Z19" s="11">
        <v>1.4999999999999999E-2</v>
      </c>
      <c r="AA19" s="84">
        <v>0.16785714285714284</v>
      </c>
      <c r="AB19" s="11">
        <v>1</v>
      </c>
      <c r="AC19" s="11">
        <v>3.2</v>
      </c>
      <c r="AD19" s="11">
        <v>3.6</v>
      </c>
      <c r="AE19" s="11">
        <v>30.5</v>
      </c>
    </row>
    <row r="20" spans="1:31" x14ac:dyDescent="0.3">
      <c r="A20" s="14" t="s">
        <v>16</v>
      </c>
      <c r="B20" s="77">
        <v>26</v>
      </c>
      <c r="C20" s="77">
        <v>2</v>
      </c>
      <c r="D20" s="77">
        <v>1</v>
      </c>
      <c r="E20" s="77">
        <v>2014</v>
      </c>
      <c r="F20" s="67">
        <f t="shared" si="1"/>
        <v>3</v>
      </c>
      <c r="G20" s="77">
        <v>2016</v>
      </c>
      <c r="H20" s="77">
        <v>1</v>
      </c>
      <c r="I20" s="67" t="s">
        <v>177</v>
      </c>
      <c r="J20" s="15">
        <v>3829367.8090599999</v>
      </c>
      <c r="K20" s="15">
        <v>445720.07769800001</v>
      </c>
      <c r="L20" s="15">
        <v>34.604718679999998</v>
      </c>
      <c r="M20" s="15">
        <v>-81.592004380000006</v>
      </c>
      <c r="N20" s="1" t="s">
        <v>16</v>
      </c>
      <c r="O20" s="11">
        <v>83</v>
      </c>
      <c r="P20" s="11">
        <v>0.8</v>
      </c>
      <c r="Q20" s="13">
        <v>82.788000000000011</v>
      </c>
      <c r="R20" s="13">
        <v>1.9624999999999999</v>
      </c>
      <c r="S20" s="13">
        <v>65.866666666666674</v>
      </c>
      <c r="T20" s="83">
        <v>0.46643679283492717</v>
      </c>
      <c r="U20" s="11">
        <v>48.2</v>
      </c>
      <c r="V20" s="11">
        <v>26.6</v>
      </c>
      <c r="W20" s="11">
        <v>74.8</v>
      </c>
      <c r="X20" s="11">
        <v>17.399999999999999</v>
      </c>
      <c r="Y20" s="11">
        <v>0.441</v>
      </c>
      <c r="Z20" s="11">
        <v>0.11000000000000001</v>
      </c>
      <c r="AA20" s="84">
        <v>0.19999999999999998</v>
      </c>
      <c r="AB20" s="11">
        <v>0.8</v>
      </c>
      <c r="AC20" s="11">
        <v>2.8</v>
      </c>
      <c r="AD20" s="11">
        <v>3.8</v>
      </c>
      <c r="AE20" s="11">
        <v>20</v>
      </c>
    </row>
    <row r="21" spans="1:31" x14ac:dyDescent="0.3">
      <c r="A21" s="14" t="s">
        <v>17</v>
      </c>
      <c r="B21" s="78">
        <v>32</v>
      </c>
      <c r="C21" s="78">
        <v>7</v>
      </c>
      <c r="D21" s="78">
        <v>2</v>
      </c>
      <c r="E21" s="78">
        <v>2017</v>
      </c>
      <c r="F21" s="67">
        <f t="shared" si="1"/>
        <v>0</v>
      </c>
      <c r="G21" s="78" t="s">
        <v>180</v>
      </c>
      <c r="H21" s="78">
        <v>1</v>
      </c>
      <c r="I21" s="67" t="s">
        <v>176</v>
      </c>
      <c r="J21" s="15">
        <v>3735155.75538</v>
      </c>
      <c r="K21" s="15">
        <v>409822.68553100002</v>
      </c>
      <c r="L21" s="15">
        <v>33.752648929999999</v>
      </c>
      <c r="M21" s="15">
        <v>-81.97366839</v>
      </c>
      <c r="N21" s="1" t="s">
        <v>17</v>
      </c>
      <c r="O21" s="11">
        <v>74</v>
      </c>
      <c r="P21" s="11">
        <v>0</v>
      </c>
      <c r="Q21" s="13">
        <v>93.24</v>
      </c>
      <c r="R21" s="13">
        <v>2.1875</v>
      </c>
      <c r="S21" s="13">
        <v>77.2</v>
      </c>
      <c r="T21" s="83">
        <v>0.35274005732425318</v>
      </c>
      <c r="U21" s="11">
        <v>26.6</v>
      </c>
      <c r="V21" s="11">
        <v>42.2</v>
      </c>
      <c r="W21" s="11">
        <v>68.8</v>
      </c>
      <c r="X21" s="11">
        <v>43.2</v>
      </c>
      <c r="Y21" s="11">
        <v>0.92199999999999993</v>
      </c>
      <c r="Z21" s="11">
        <v>0</v>
      </c>
      <c r="AA21" s="84">
        <v>4.7407602031879485E-2</v>
      </c>
      <c r="AB21" s="11">
        <v>1</v>
      </c>
      <c r="AC21" s="11">
        <v>3.6</v>
      </c>
      <c r="AD21" s="11">
        <v>10.4</v>
      </c>
      <c r="AE21" s="11">
        <v>34.700000000000003</v>
      </c>
    </row>
    <row r="22" spans="1:31" x14ac:dyDescent="0.3">
      <c r="A22" s="14" t="s">
        <v>18</v>
      </c>
      <c r="B22" s="73">
        <v>15</v>
      </c>
      <c r="C22" s="73">
        <v>1</v>
      </c>
      <c r="D22" s="73">
        <v>1</v>
      </c>
      <c r="E22" s="73">
        <v>2016</v>
      </c>
      <c r="F22" s="67">
        <f t="shared" si="1"/>
        <v>1</v>
      </c>
      <c r="G22" s="73">
        <v>2016</v>
      </c>
      <c r="H22" s="73">
        <v>1</v>
      </c>
      <c r="I22" s="67" t="s">
        <v>175</v>
      </c>
      <c r="J22" s="15">
        <v>3734525.1128199999</v>
      </c>
      <c r="K22" s="15">
        <v>412449.26416000002</v>
      </c>
      <c r="L22" s="15">
        <v>33.747182170000002</v>
      </c>
      <c r="M22" s="15">
        <v>-81.945249630000006</v>
      </c>
      <c r="N22" s="1" t="s">
        <v>18</v>
      </c>
      <c r="O22" s="11">
        <v>78</v>
      </c>
      <c r="P22" s="11">
        <v>0</v>
      </c>
      <c r="Q22" s="13">
        <v>84.556000000000012</v>
      </c>
      <c r="R22" s="13">
        <v>3.8624999999999998</v>
      </c>
      <c r="S22" s="13">
        <v>59.733333333333327</v>
      </c>
      <c r="T22" s="83">
        <v>0.44319971837974376</v>
      </c>
      <c r="U22" s="11">
        <v>17</v>
      </c>
      <c r="V22" s="11">
        <v>13.6</v>
      </c>
      <c r="W22" s="11">
        <v>30.6</v>
      </c>
      <c r="X22" s="11">
        <v>20.399999999999999</v>
      </c>
      <c r="Y22" s="11">
        <v>0.378</v>
      </c>
      <c r="Z22" s="11">
        <v>1.4999999999999999E-2</v>
      </c>
      <c r="AA22" s="84">
        <v>5.3124999999999999E-2</v>
      </c>
      <c r="AB22" s="11">
        <v>1</v>
      </c>
      <c r="AC22" s="11">
        <v>3.8</v>
      </c>
      <c r="AD22" s="11">
        <v>3</v>
      </c>
      <c r="AE22" s="11">
        <v>17.5</v>
      </c>
    </row>
    <row r="23" spans="1:31" x14ac:dyDescent="0.3">
      <c r="A23" s="14" t="s">
        <v>19</v>
      </c>
      <c r="B23" s="77">
        <v>17</v>
      </c>
      <c r="C23" s="77">
        <v>2</v>
      </c>
      <c r="D23" s="77">
        <v>2</v>
      </c>
      <c r="E23" s="77">
        <v>2014</v>
      </c>
      <c r="F23" s="67">
        <f t="shared" si="1"/>
        <v>3</v>
      </c>
      <c r="G23" s="77">
        <v>2016</v>
      </c>
      <c r="H23" s="77">
        <v>1</v>
      </c>
      <c r="I23" s="67" t="s">
        <v>177</v>
      </c>
      <c r="J23" s="15">
        <v>3735250.4474300002</v>
      </c>
      <c r="K23" s="15">
        <v>411613.349651</v>
      </c>
      <c r="L23" s="15">
        <v>33.753653839999998</v>
      </c>
      <c r="M23" s="15">
        <v>-81.954346009999995</v>
      </c>
      <c r="N23" s="1" t="s">
        <v>19</v>
      </c>
      <c r="O23" s="11">
        <v>84</v>
      </c>
      <c r="P23" s="11">
        <v>0</v>
      </c>
      <c r="Q23" s="13">
        <v>82.944000000000003</v>
      </c>
      <c r="R23" s="13">
        <v>2.7124999999999999</v>
      </c>
      <c r="S23" s="13">
        <v>58</v>
      </c>
      <c r="T23" s="83">
        <v>0.51157457416291929</v>
      </c>
      <c r="U23" s="11">
        <v>33.4</v>
      </c>
      <c r="V23" s="11">
        <v>39.6</v>
      </c>
      <c r="W23" s="11">
        <v>73</v>
      </c>
      <c r="X23" s="11">
        <v>14.2</v>
      </c>
      <c r="Y23" s="11">
        <v>0.496</v>
      </c>
      <c r="Z23" s="11">
        <v>0</v>
      </c>
      <c r="AA23" s="84">
        <v>0.15834111331543937</v>
      </c>
      <c r="AB23" s="11">
        <v>0.93333333333333335</v>
      </c>
      <c r="AC23" s="11">
        <v>4</v>
      </c>
      <c r="AD23" s="11">
        <v>5.4</v>
      </c>
      <c r="AE23" s="11">
        <v>17.5</v>
      </c>
    </row>
    <row r="24" spans="1:31" x14ac:dyDescent="0.3">
      <c r="A24" s="14" t="s">
        <v>20</v>
      </c>
      <c r="B24" s="77">
        <v>26</v>
      </c>
      <c r="C24" s="77">
        <v>2</v>
      </c>
      <c r="D24" s="77">
        <v>2</v>
      </c>
      <c r="E24" s="77">
        <v>2017</v>
      </c>
      <c r="F24" s="67">
        <f t="shared" si="1"/>
        <v>0</v>
      </c>
      <c r="G24" s="77" t="s">
        <v>180</v>
      </c>
      <c r="H24" s="77">
        <v>1</v>
      </c>
      <c r="I24" s="67" t="s">
        <v>177</v>
      </c>
      <c r="J24" s="15">
        <v>3735404.7135800002</v>
      </c>
      <c r="K24" s="15">
        <v>412490.94414699997</v>
      </c>
      <c r="L24" s="15">
        <v>33.755117910000003</v>
      </c>
      <c r="M24" s="15">
        <v>-81.944886699999998</v>
      </c>
      <c r="N24" s="1" t="s">
        <v>20</v>
      </c>
      <c r="O24" s="11">
        <v>93</v>
      </c>
      <c r="P24" s="11">
        <v>0</v>
      </c>
      <c r="Q24" s="13">
        <v>91.367999999999981</v>
      </c>
      <c r="R24" s="13">
        <v>1.25</v>
      </c>
      <c r="S24" s="13">
        <v>59.066666666666663</v>
      </c>
      <c r="T24" s="83">
        <v>0.49390989860129714</v>
      </c>
      <c r="U24" s="11">
        <v>33.200000000000003</v>
      </c>
      <c r="V24" s="11">
        <v>27.4</v>
      </c>
      <c r="W24" s="11">
        <v>60.6</v>
      </c>
      <c r="X24" s="11">
        <v>13.8</v>
      </c>
      <c r="Y24" s="11">
        <v>0.25600000000000001</v>
      </c>
      <c r="Z24" s="11">
        <v>0</v>
      </c>
      <c r="AA24" s="84">
        <v>0.18455835634911372</v>
      </c>
      <c r="AB24" s="11">
        <v>1</v>
      </c>
      <c r="AC24" s="11">
        <v>4</v>
      </c>
      <c r="AD24" s="11">
        <v>11</v>
      </c>
      <c r="AE24" s="11">
        <v>8.3000000000000007</v>
      </c>
    </row>
    <row r="25" spans="1:31" x14ac:dyDescent="0.3">
      <c r="A25" s="14" t="s">
        <v>21</v>
      </c>
      <c r="B25" s="72">
        <v>57</v>
      </c>
      <c r="C25" s="72">
        <v>5</v>
      </c>
      <c r="D25" s="72">
        <v>6</v>
      </c>
      <c r="E25" s="72">
        <v>2014</v>
      </c>
      <c r="F25" s="67">
        <f t="shared" si="1"/>
        <v>3</v>
      </c>
      <c r="G25" s="72">
        <v>2012</v>
      </c>
      <c r="H25" s="72">
        <v>1</v>
      </c>
      <c r="I25" s="67" t="s">
        <v>176</v>
      </c>
      <c r="J25" s="15">
        <v>3734451.7871400001</v>
      </c>
      <c r="K25" s="15">
        <v>411482.191941</v>
      </c>
      <c r="L25" s="15">
        <v>33.746440540000002</v>
      </c>
      <c r="M25" s="15">
        <v>-81.955682089999996</v>
      </c>
      <c r="N25" s="1" t="s">
        <v>21</v>
      </c>
      <c r="O25" s="11">
        <v>41</v>
      </c>
      <c r="P25" s="11">
        <v>0.8</v>
      </c>
      <c r="Q25" s="13">
        <v>69.683999999999997</v>
      </c>
      <c r="R25" s="13">
        <v>1.3875</v>
      </c>
      <c r="S25" s="13">
        <v>77.666666666666657</v>
      </c>
      <c r="T25" s="83">
        <v>0.45846350911106004</v>
      </c>
      <c r="U25" s="11">
        <v>29.8</v>
      </c>
      <c r="V25" s="11">
        <v>26.8</v>
      </c>
      <c r="W25" s="11">
        <v>56.6</v>
      </c>
      <c r="X25" s="11">
        <v>4.5999999999999996</v>
      </c>
      <c r="Y25" s="11">
        <v>0.43</v>
      </c>
      <c r="Z25" s="11">
        <v>0.10499999999999998</v>
      </c>
      <c r="AA25" s="84">
        <v>4.1025641025641026E-2</v>
      </c>
      <c r="AB25" s="11">
        <v>0.4458333333333333</v>
      </c>
      <c r="AC25" s="11">
        <v>1.6</v>
      </c>
      <c r="AD25" s="11">
        <v>1.2</v>
      </c>
      <c r="AE25" s="11">
        <v>3</v>
      </c>
    </row>
    <row r="26" spans="1:31" x14ac:dyDescent="0.3">
      <c r="A26" s="14" t="s">
        <v>22</v>
      </c>
      <c r="B26" s="72">
        <v>31</v>
      </c>
      <c r="C26" s="72">
        <v>3</v>
      </c>
      <c r="D26" s="72">
        <v>2</v>
      </c>
      <c r="E26" s="72">
        <v>2016</v>
      </c>
      <c r="F26" s="67">
        <f t="shared" si="1"/>
        <v>1</v>
      </c>
      <c r="G26" s="72">
        <v>2005</v>
      </c>
      <c r="H26" s="72">
        <v>0</v>
      </c>
      <c r="I26" s="67" t="s">
        <v>176</v>
      </c>
      <c r="J26" s="15">
        <v>3788195.3856100002</v>
      </c>
      <c r="K26" s="15">
        <v>381399.684396</v>
      </c>
      <c r="L26" s="15">
        <v>34.228088</v>
      </c>
      <c r="M26" s="15">
        <v>-82.287693540000006</v>
      </c>
      <c r="N26" s="1" t="s">
        <v>22</v>
      </c>
      <c r="O26" s="11">
        <v>105</v>
      </c>
      <c r="P26" s="11">
        <v>1.2</v>
      </c>
      <c r="Q26" s="13">
        <v>94.22799999999998</v>
      </c>
      <c r="R26" s="13">
        <v>0.65</v>
      </c>
      <c r="S26" s="13">
        <v>64.266666666666666</v>
      </c>
      <c r="T26" s="83">
        <v>0.46266264878026409</v>
      </c>
      <c r="U26" s="11">
        <v>35.4</v>
      </c>
      <c r="V26" s="11">
        <v>24.8</v>
      </c>
      <c r="W26" s="11">
        <v>60.2</v>
      </c>
      <c r="X26" s="11">
        <v>6.4</v>
      </c>
      <c r="Y26" s="11">
        <v>0.65400000000000014</v>
      </c>
      <c r="Z26" s="11">
        <v>0.223</v>
      </c>
      <c r="AA26" s="84">
        <v>2.4896779521056976E-2</v>
      </c>
      <c r="AB26" s="11">
        <v>0.98421052631578942</v>
      </c>
      <c r="AC26" s="11">
        <v>4.5999999999999996</v>
      </c>
      <c r="AD26" s="11">
        <v>3.4</v>
      </c>
      <c r="AE26" s="11">
        <v>8.3000000000000007</v>
      </c>
    </row>
    <row r="27" spans="1:31" x14ac:dyDescent="0.3">
      <c r="A27" s="14" t="s">
        <v>23</v>
      </c>
      <c r="B27" s="72">
        <v>31</v>
      </c>
      <c r="C27" s="72">
        <v>3</v>
      </c>
      <c r="D27" s="72">
        <v>3</v>
      </c>
      <c r="E27" s="72">
        <v>2015</v>
      </c>
      <c r="F27" s="67">
        <f t="shared" si="1"/>
        <v>2</v>
      </c>
      <c r="G27" s="72">
        <v>2016</v>
      </c>
      <c r="H27" s="72">
        <v>0</v>
      </c>
      <c r="I27" s="67" t="s">
        <v>176</v>
      </c>
      <c r="J27" s="15">
        <v>3787828.2995600002</v>
      </c>
      <c r="K27" s="15">
        <v>381086.81879799999</v>
      </c>
      <c r="L27" s="15">
        <v>34.22474253</v>
      </c>
      <c r="M27" s="15">
        <v>-82.291039179999999</v>
      </c>
      <c r="N27" s="1" t="s">
        <v>23</v>
      </c>
      <c r="O27" s="11">
        <v>91</v>
      </c>
      <c r="P27" s="11">
        <v>0.6</v>
      </c>
      <c r="Q27" s="13">
        <v>89.34</v>
      </c>
      <c r="R27" s="13">
        <v>1.0874999999999999</v>
      </c>
      <c r="S27" s="13">
        <v>77.666666666666657</v>
      </c>
      <c r="T27" s="83">
        <v>0.44400479317682562</v>
      </c>
      <c r="U27" s="11">
        <v>21.75</v>
      </c>
      <c r="V27" s="11">
        <v>14.75</v>
      </c>
      <c r="W27" s="11">
        <v>36.5</v>
      </c>
      <c r="X27" s="11">
        <v>11.4</v>
      </c>
      <c r="Y27" s="11">
        <v>0.72</v>
      </c>
      <c r="Z27" s="11">
        <v>0.34199999999999997</v>
      </c>
      <c r="AA27" s="84">
        <v>6.8570265180434672E-2</v>
      </c>
      <c r="AB27" s="11">
        <v>0.6</v>
      </c>
      <c r="AC27" s="11">
        <v>4.5999999999999996</v>
      </c>
      <c r="AD27" s="11">
        <v>1.8</v>
      </c>
      <c r="AE27" s="11">
        <v>17.5</v>
      </c>
    </row>
    <row r="28" spans="1:31" x14ac:dyDescent="0.3">
      <c r="A28" s="14" t="s">
        <v>24</v>
      </c>
      <c r="B28" s="72">
        <v>31</v>
      </c>
      <c r="C28" s="72">
        <v>3</v>
      </c>
      <c r="D28" s="72">
        <v>3</v>
      </c>
      <c r="E28" s="72">
        <v>2015</v>
      </c>
      <c r="F28" s="67">
        <f t="shared" si="1"/>
        <v>2</v>
      </c>
      <c r="G28" s="72">
        <v>2016</v>
      </c>
      <c r="H28" s="72">
        <v>0</v>
      </c>
      <c r="I28" s="67" t="s">
        <v>176</v>
      </c>
      <c r="J28" s="15">
        <v>3788109.2135800002</v>
      </c>
      <c r="K28" s="15">
        <v>380369.19347400003</v>
      </c>
      <c r="L28" s="15">
        <v>34.227193059999998</v>
      </c>
      <c r="M28" s="15">
        <v>-82.298867540000003</v>
      </c>
      <c r="N28" s="1" t="s">
        <v>24</v>
      </c>
      <c r="O28" s="11">
        <v>75</v>
      </c>
      <c r="P28" s="11">
        <v>1.6</v>
      </c>
      <c r="Q28" s="13">
        <v>94.28</v>
      </c>
      <c r="R28" s="13">
        <v>1.5874999999999999</v>
      </c>
      <c r="S28" s="13">
        <v>78.466666666666669</v>
      </c>
      <c r="T28" s="83">
        <v>0.42953563339262929</v>
      </c>
      <c r="U28" s="11">
        <v>25.8</v>
      </c>
      <c r="V28" s="11">
        <v>25.2</v>
      </c>
      <c r="W28" s="11">
        <v>51</v>
      </c>
      <c r="X28" s="11">
        <v>24.2</v>
      </c>
      <c r="Y28" s="11">
        <v>0.77999999999999992</v>
      </c>
      <c r="Z28" s="11">
        <v>7.4999999999999997E-2</v>
      </c>
      <c r="AA28" s="84">
        <v>0.22234575911289373</v>
      </c>
      <c r="AB28" s="11">
        <v>1</v>
      </c>
      <c r="AC28" s="11">
        <v>3.6</v>
      </c>
      <c r="AD28" s="11">
        <v>14</v>
      </c>
      <c r="AE28" s="11">
        <v>44.5</v>
      </c>
    </row>
    <row r="29" spans="1:31" x14ac:dyDescent="0.3">
      <c r="A29" s="14" t="s">
        <v>25</v>
      </c>
      <c r="B29" s="72">
        <v>39</v>
      </c>
      <c r="C29" s="72">
        <v>4</v>
      </c>
      <c r="D29" s="72">
        <v>2</v>
      </c>
      <c r="E29" s="72">
        <v>2016</v>
      </c>
      <c r="F29" s="67">
        <f t="shared" si="1"/>
        <v>1</v>
      </c>
      <c r="G29" s="72">
        <v>2011</v>
      </c>
      <c r="H29" s="72">
        <v>1</v>
      </c>
      <c r="I29" s="67" t="s">
        <v>176</v>
      </c>
      <c r="J29" s="15">
        <v>3780815.7495900001</v>
      </c>
      <c r="K29" s="15">
        <v>423453.325595</v>
      </c>
      <c r="L29" s="15">
        <v>34.165485410000002</v>
      </c>
      <c r="M29" s="15">
        <v>-81.830501630000001</v>
      </c>
      <c r="N29" s="1" t="s">
        <v>25</v>
      </c>
      <c r="O29" s="11">
        <v>73</v>
      </c>
      <c r="P29" s="11">
        <v>1.4</v>
      </c>
      <c r="Q29" s="13">
        <v>96.1</v>
      </c>
      <c r="R29" s="13">
        <v>1.5249999999999999</v>
      </c>
      <c r="S29" s="13">
        <v>78.083333333333329</v>
      </c>
      <c r="T29" s="83">
        <v>0.45489405629045643</v>
      </c>
      <c r="U29" s="11">
        <v>33.4</v>
      </c>
      <c r="V29" s="11">
        <v>26</v>
      </c>
      <c r="W29" s="11">
        <v>59.4</v>
      </c>
      <c r="X29" s="11">
        <v>10.4</v>
      </c>
      <c r="Y29" s="11">
        <v>0.71249999999999991</v>
      </c>
      <c r="Z29" s="11">
        <v>1.4000000000000002E-2</v>
      </c>
      <c r="AA29" s="84">
        <v>0.3336020230757073</v>
      </c>
      <c r="AB29" s="11">
        <v>0.49444444444444435</v>
      </c>
      <c r="AC29" s="11">
        <v>4</v>
      </c>
      <c r="AD29" s="11">
        <v>15</v>
      </c>
      <c r="AE29" s="11">
        <v>15</v>
      </c>
    </row>
    <row r="30" spans="1:31" x14ac:dyDescent="0.3">
      <c r="A30" s="14" t="s">
        <v>26</v>
      </c>
      <c r="B30" s="69">
        <v>30</v>
      </c>
      <c r="C30" s="69">
        <v>1</v>
      </c>
      <c r="D30" s="69">
        <v>2</v>
      </c>
      <c r="E30" s="69">
        <v>2014</v>
      </c>
      <c r="F30" s="67">
        <f t="shared" si="1"/>
        <v>3</v>
      </c>
      <c r="G30" s="69">
        <v>2017</v>
      </c>
      <c r="H30" s="79">
        <v>0</v>
      </c>
      <c r="I30" s="67" t="s">
        <v>175</v>
      </c>
      <c r="J30" s="15">
        <v>3741664.8336700001</v>
      </c>
      <c r="K30" s="15">
        <v>399811.51038599998</v>
      </c>
      <c r="L30" s="15">
        <v>33.81044559</v>
      </c>
      <c r="M30" s="15">
        <v>-82.082483600000003</v>
      </c>
      <c r="N30" s="1" t="s">
        <v>26</v>
      </c>
      <c r="O30" s="11">
        <v>50</v>
      </c>
      <c r="P30" s="11">
        <v>0</v>
      </c>
      <c r="Q30" s="13">
        <v>69.164000000000001</v>
      </c>
      <c r="R30" s="13">
        <v>1.375</v>
      </c>
      <c r="S30" s="13">
        <v>60.333333333333336</v>
      </c>
      <c r="T30" s="83">
        <v>0.44959028592946704</v>
      </c>
      <c r="U30" s="11">
        <v>34.6</v>
      </c>
      <c r="V30" s="11">
        <v>53</v>
      </c>
      <c r="W30" s="11">
        <v>87.6</v>
      </c>
      <c r="X30" s="11">
        <v>39.4</v>
      </c>
      <c r="Y30" s="11">
        <v>0.61699999999999999</v>
      </c>
      <c r="Z30" s="11">
        <v>0.11000000000000001</v>
      </c>
      <c r="AA30" s="84">
        <v>0.41404286770140419</v>
      </c>
      <c r="AB30" s="11">
        <v>1</v>
      </c>
      <c r="AC30" s="11">
        <v>1.4</v>
      </c>
      <c r="AD30" s="11">
        <v>28</v>
      </c>
      <c r="AE30" s="11">
        <v>48.5</v>
      </c>
    </row>
    <row r="31" spans="1:31" x14ac:dyDescent="0.3">
      <c r="A31" s="14" t="s">
        <v>27</v>
      </c>
      <c r="B31" s="69">
        <v>30</v>
      </c>
      <c r="C31" s="69">
        <v>1</v>
      </c>
      <c r="D31" s="69">
        <v>1</v>
      </c>
      <c r="E31" s="69">
        <v>2014</v>
      </c>
      <c r="F31" s="67">
        <f t="shared" si="1"/>
        <v>3</v>
      </c>
      <c r="G31" s="69">
        <v>2012</v>
      </c>
      <c r="H31" s="79">
        <v>0</v>
      </c>
      <c r="I31" s="67" t="s">
        <v>175</v>
      </c>
      <c r="J31" s="15">
        <v>3742058.8738600002</v>
      </c>
      <c r="K31" s="15">
        <v>400711.50498500001</v>
      </c>
      <c r="L31" s="15">
        <v>33.814083840000002</v>
      </c>
      <c r="M31" s="15">
        <v>-82.072805520000003</v>
      </c>
      <c r="N31" s="1" t="s">
        <v>27</v>
      </c>
      <c r="O31" s="11">
        <v>74</v>
      </c>
      <c r="P31" s="11">
        <v>1.6</v>
      </c>
      <c r="Q31" s="13">
        <v>84.140000000000015</v>
      </c>
      <c r="R31" s="13">
        <v>2.875</v>
      </c>
      <c r="S31" s="13">
        <v>59.8</v>
      </c>
      <c r="T31" s="83">
        <v>0.44628129616898093</v>
      </c>
      <c r="U31" s="11">
        <v>53.4</v>
      </c>
      <c r="V31" s="11">
        <v>39.4</v>
      </c>
      <c r="W31" s="11">
        <v>92.8</v>
      </c>
      <c r="X31" s="11">
        <v>52.6</v>
      </c>
      <c r="Y31" s="11">
        <v>0.61</v>
      </c>
      <c r="Z31" s="11">
        <v>0</v>
      </c>
      <c r="AA31" s="84">
        <v>0.18688721188721188</v>
      </c>
      <c r="AB31" s="11">
        <v>1</v>
      </c>
      <c r="AC31" s="11">
        <v>3.8</v>
      </c>
      <c r="AD31" s="11">
        <v>38.200000000000003</v>
      </c>
      <c r="AE31" s="11">
        <v>39</v>
      </c>
    </row>
    <row r="32" spans="1:31" x14ac:dyDescent="0.3">
      <c r="A32" s="14" t="s">
        <v>28</v>
      </c>
      <c r="B32" s="76">
        <v>30</v>
      </c>
      <c r="C32" s="76">
        <v>0</v>
      </c>
      <c r="D32" s="76">
        <v>2</v>
      </c>
      <c r="E32" s="76" t="s">
        <v>144</v>
      </c>
      <c r="F32" s="67" t="s">
        <v>144</v>
      </c>
      <c r="G32" s="76">
        <v>2014</v>
      </c>
      <c r="H32" s="76">
        <v>0</v>
      </c>
      <c r="I32" s="67" t="s">
        <v>178</v>
      </c>
      <c r="J32" s="15">
        <v>3737195.9615000002</v>
      </c>
      <c r="K32" s="15">
        <v>433477.45313899999</v>
      </c>
      <c r="L32" s="15">
        <v>33.772798860000002</v>
      </c>
      <c r="M32" s="15">
        <v>-81.718436589999996</v>
      </c>
      <c r="N32" s="1" t="s">
        <v>28</v>
      </c>
      <c r="O32" s="11">
        <v>96</v>
      </c>
      <c r="P32" s="11">
        <v>1.2</v>
      </c>
      <c r="Q32" s="13">
        <v>94.695999999999998</v>
      </c>
      <c r="R32" s="13">
        <v>1.1875</v>
      </c>
      <c r="S32" s="13">
        <v>68.375</v>
      </c>
      <c r="T32" s="83">
        <v>0.44378422744161555</v>
      </c>
      <c r="U32" s="11">
        <v>19</v>
      </c>
      <c r="V32" s="11">
        <v>14</v>
      </c>
      <c r="W32" s="11">
        <v>33</v>
      </c>
      <c r="X32" s="11">
        <v>10.8</v>
      </c>
      <c r="Y32" s="11">
        <v>1.6E-2</v>
      </c>
      <c r="Z32" s="11">
        <v>0</v>
      </c>
      <c r="AA32" s="84">
        <v>0.41621621621621624</v>
      </c>
      <c r="AB32" s="11">
        <v>1</v>
      </c>
      <c r="AC32" s="11">
        <v>5</v>
      </c>
      <c r="AD32" s="11">
        <v>10.199999999999999</v>
      </c>
      <c r="AE32" s="11">
        <v>21.5</v>
      </c>
    </row>
    <row r="33" spans="1:31" x14ac:dyDescent="0.3">
      <c r="A33" s="14" t="s">
        <v>29</v>
      </c>
      <c r="B33" s="69">
        <v>23</v>
      </c>
      <c r="C33" s="69">
        <v>1</v>
      </c>
      <c r="D33" s="69">
        <v>2</v>
      </c>
      <c r="E33" s="69">
        <v>2007</v>
      </c>
      <c r="F33" s="67">
        <f>2017-E33</f>
        <v>10</v>
      </c>
      <c r="G33" s="69">
        <v>2016</v>
      </c>
      <c r="H33" s="69">
        <v>0</v>
      </c>
      <c r="I33" s="67" t="s">
        <v>175</v>
      </c>
      <c r="J33" s="15">
        <v>3736735.4607899999</v>
      </c>
      <c r="K33" s="15">
        <v>430275.19634800003</v>
      </c>
      <c r="L33" s="15">
        <v>33.76843968</v>
      </c>
      <c r="M33" s="15">
        <v>-81.752981599999998</v>
      </c>
      <c r="N33" s="1" t="s">
        <v>29</v>
      </c>
      <c r="O33" s="11">
        <v>97</v>
      </c>
      <c r="P33" s="11">
        <v>1.2</v>
      </c>
      <c r="Q33" s="13">
        <v>96.515999999999991</v>
      </c>
      <c r="R33" s="13">
        <v>2.2124999999999999</v>
      </c>
      <c r="S33" s="13">
        <v>80.266666666666666</v>
      </c>
      <c r="T33" s="83">
        <v>0.44602780489967586</v>
      </c>
      <c r="U33" s="11">
        <v>33.4</v>
      </c>
      <c r="V33" s="11">
        <v>20.6</v>
      </c>
      <c r="W33" s="11">
        <v>54</v>
      </c>
      <c r="X33" s="11">
        <v>10.8</v>
      </c>
      <c r="Y33" s="11">
        <v>0.122</v>
      </c>
      <c r="Z33" s="11">
        <v>0</v>
      </c>
      <c r="AA33" s="84">
        <v>0.11162582073599023</v>
      </c>
      <c r="AB33" s="11">
        <v>1</v>
      </c>
      <c r="AC33" s="11">
        <v>5.2</v>
      </c>
      <c r="AD33" s="11">
        <v>2.6</v>
      </c>
      <c r="AE33" s="11">
        <v>5.9</v>
      </c>
    </row>
    <row r="34" spans="1:31" x14ac:dyDescent="0.3">
      <c r="A34" s="14" t="s">
        <v>30</v>
      </c>
      <c r="B34" s="69">
        <v>29</v>
      </c>
      <c r="C34" s="69">
        <v>1</v>
      </c>
      <c r="D34" s="69">
        <v>2</v>
      </c>
      <c r="E34" s="69">
        <v>2007</v>
      </c>
      <c r="F34" s="67">
        <f>2017-E34</f>
        <v>10</v>
      </c>
      <c r="G34" s="69">
        <v>2014</v>
      </c>
      <c r="H34" s="79">
        <v>0</v>
      </c>
      <c r="I34" s="67" t="s">
        <v>175</v>
      </c>
      <c r="J34" s="15">
        <v>3736637.03052</v>
      </c>
      <c r="K34" s="15">
        <v>434242.54922699998</v>
      </c>
      <c r="L34" s="15">
        <v>33.767805930000002</v>
      </c>
      <c r="M34" s="15">
        <v>-81.710132639999998</v>
      </c>
      <c r="N34" s="1" t="s">
        <v>30</v>
      </c>
      <c r="O34" s="11">
        <v>99</v>
      </c>
      <c r="P34" s="11">
        <v>1.6</v>
      </c>
      <c r="Q34" s="13">
        <v>95.944000000000003</v>
      </c>
      <c r="R34" s="13">
        <v>2.35</v>
      </c>
      <c r="S34" s="13">
        <v>78.583333333333329</v>
      </c>
      <c r="T34" s="83">
        <v>0.40579483060708604</v>
      </c>
      <c r="U34" s="11">
        <v>26.2</v>
      </c>
      <c r="V34" s="11">
        <v>19</v>
      </c>
      <c r="W34" s="11">
        <v>45.2</v>
      </c>
      <c r="X34" s="11">
        <v>18.2</v>
      </c>
      <c r="Y34" s="11">
        <v>0.22799999999999998</v>
      </c>
      <c r="Z34" s="11">
        <v>1E-3</v>
      </c>
      <c r="AA34" s="84">
        <v>0.39778270509977826</v>
      </c>
      <c r="AB34" s="11">
        <v>1</v>
      </c>
      <c r="AC34" s="11">
        <v>5.4</v>
      </c>
      <c r="AD34" s="11">
        <v>14</v>
      </c>
      <c r="AE34" s="11">
        <v>33</v>
      </c>
    </row>
    <row r="35" spans="1:31" x14ac:dyDescent="0.3">
      <c r="A35" s="14" t="s">
        <v>31</v>
      </c>
      <c r="B35" s="76">
        <v>18</v>
      </c>
      <c r="C35" s="76">
        <v>0</v>
      </c>
      <c r="D35" s="76">
        <v>1</v>
      </c>
      <c r="E35" s="76" t="s">
        <v>144</v>
      </c>
      <c r="F35" s="67" t="s">
        <v>144</v>
      </c>
      <c r="G35" s="76">
        <v>2014</v>
      </c>
      <c r="H35" s="76">
        <v>0</v>
      </c>
      <c r="I35" s="67" t="s">
        <v>178</v>
      </c>
      <c r="J35" s="15">
        <v>3787855.33501</v>
      </c>
      <c r="K35" s="15">
        <v>414379.76485199999</v>
      </c>
      <c r="L35" s="15">
        <v>34.228258910000001</v>
      </c>
      <c r="M35" s="15">
        <v>-81.929631549999996</v>
      </c>
      <c r="N35" s="1" t="s">
        <v>31</v>
      </c>
      <c r="O35" s="11">
        <v>101</v>
      </c>
      <c r="P35" s="11">
        <v>1.6</v>
      </c>
      <c r="Q35" s="13">
        <v>91.263999999999996</v>
      </c>
      <c r="R35" s="13">
        <v>1.8875</v>
      </c>
      <c r="S35" s="13">
        <v>46.433333333333323</v>
      </c>
      <c r="T35" s="83">
        <v>0.62823346210219744</v>
      </c>
      <c r="U35" s="11">
        <v>12</v>
      </c>
      <c r="V35" s="11">
        <v>8.4</v>
      </c>
      <c r="W35" s="11">
        <v>20.399999999999999</v>
      </c>
      <c r="X35" s="11">
        <v>4.4000000000000004</v>
      </c>
      <c r="Y35" s="11">
        <v>0.53599999999999992</v>
      </c>
      <c r="Z35" s="11">
        <v>0.17499999999999999</v>
      </c>
      <c r="AA35" s="84">
        <v>3.4393685628132574E-2</v>
      </c>
      <c r="AB35" s="11">
        <v>0.9375</v>
      </c>
      <c r="AC35" s="11">
        <v>2.2000000000000002</v>
      </c>
      <c r="AD35" s="11">
        <v>1</v>
      </c>
      <c r="AE35" s="11">
        <v>3.5</v>
      </c>
    </row>
    <row r="36" spans="1:31" x14ac:dyDescent="0.3">
      <c r="A36" s="14" t="s">
        <v>32</v>
      </c>
      <c r="B36" s="76">
        <v>21</v>
      </c>
      <c r="C36" s="76">
        <v>0</v>
      </c>
      <c r="D36" s="76">
        <v>1</v>
      </c>
      <c r="E36" s="76" t="s">
        <v>144</v>
      </c>
      <c r="F36" s="67" t="s">
        <v>144</v>
      </c>
      <c r="G36" s="76">
        <v>2014</v>
      </c>
      <c r="H36" s="76">
        <v>1</v>
      </c>
      <c r="I36" s="67" t="s">
        <v>178</v>
      </c>
      <c r="J36" s="15">
        <v>3787657.74915</v>
      </c>
      <c r="K36" s="15">
        <v>413619.92034900002</v>
      </c>
      <c r="L36" s="15">
        <v>34.226414380000001</v>
      </c>
      <c r="M36" s="15">
        <v>-81.937860900000004</v>
      </c>
      <c r="N36" s="1" t="s">
        <v>32</v>
      </c>
      <c r="O36" s="11">
        <v>91</v>
      </c>
      <c r="P36" s="11">
        <v>0.4</v>
      </c>
      <c r="Q36" s="13">
        <v>93.707999999999998</v>
      </c>
      <c r="R36" s="13">
        <v>1.4875</v>
      </c>
      <c r="S36" s="13">
        <v>57.033333333333324</v>
      </c>
      <c r="T36" s="83">
        <v>0.58442729111877656</v>
      </c>
      <c r="U36" s="11">
        <v>10.8</v>
      </c>
      <c r="V36" s="11">
        <v>14.6</v>
      </c>
      <c r="W36" s="11">
        <v>25.4</v>
      </c>
      <c r="X36" s="11">
        <v>11</v>
      </c>
      <c r="Y36" s="11">
        <v>0.45899999999999996</v>
      </c>
      <c r="Z36" s="11">
        <v>0.24500000000000002</v>
      </c>
      <c r="AA36" s="84">
        <v>0.2386635141861623</v>
      </c>
      <c r="AB36" s="11">
        <v>1</v>
      </c>
      <c r="AC36" s="11">
        <v>6</v>
      </c>
      <c r="AD36" s="11">
        <v>5.8</v>
      </c>
      <c r="AE36" s="11">
        <v>11.5</v>
      </c>
    </row>
    <row r="37" spans="1:31" x14ac:dyDescent="0.3">
      <c r="A37" s="14" t="s">
        <v>33</v>
      </c>
      <c r="B37" s="69">
        <v>21</v>
      </c>
      <c r="C37" s="69">
        <v>1</v>
      </c>
      <c r="D37" s="69">
        <v>1</v>
      </c>
      <c r="E37" s="69">
        <v>2016</v>
      </c>
      <c r="F37" s="67">
        <f>2017-E37</f>
        <v>1</v>
      </c>
      <c r="G37" s="69">
        <v>2014</v>
      </c>
      <c r="H37" s="69">
        <v>1</v>
      </c>
      <c r="I37" s="67" t="s">
        <v>175</v>
      </c>
      <c r="J37" s="15">
        <v>3788621.64659</v>
      </c>
      <c r="K37" s="15">
        <v>413404.77311900002</v>
      </c>
      <c r="L37" s="15">
        <v>34.235088310000002</v>
      </c>
      <c r="M37" s="15">
        <v>-81.940293159999996</v>
      </c>
      <c r="N37" s="1" t="s">
        <v>33</v>
      </c>
      <c r="O37" s="11">
        <v>124</v>
      </c>
      <c r="P37" s="11">
        <v>1</v>
      </c>
      <c r="Q37" s="13">
        <v>97.036000000000016</v>
      </c>
      <c r="R37" s="13">
        <v>2.0125000000000002</v>
      </c>
      <c r="S37" s="13">
        <v>57.266666666666673</v>
      </c>
      <c r="T37" s="83">
        <v>0.53502542706702283</v>
      </c>
      <c r="U37" s="11">
        <v>7.8</v>
      </c>
      <c r="V37" s="11">
        <v>7.8</v>
      </c>
      <c r="W37" s="11">
        <v>15.6</v>
      </c>
      <c r="X37" s="11">
        <v>6.4</v>
      </c>
      <c r="Y37" s="11">
        <v>0.78200000000000003</v>
      </c>
      <c r="Z37" s="11">
        <v>7.4999999999999997E-2</v>
      </c>
      <c r="AA37" s="84">
        <v>0.32964372189553792</v>
      </c>
      <c r="AB37" s="11">
        <v>0.79444444444444451</v>
      </c>
      <c r="AC37" s="11">
        <v>6.4</v>
      </c>
      <c r="AD37" s="11">
        <v>1.8</v>
      </c>
      <c r="AE37" s="11">
        <v>10.6</v>
      </c>
    </row>
    <row r="38" spans="1:31" x14ac:dyDescent="0.3">
      <c r="A38" s="14" t="s">
        <v>34</v>
      </c>
      <c r="B38" s="69">
        <v>21</v>
      </c>
      <c r="C38" s="69">
        <v>1</v>
      </c>
      <c r="D38" s="69">
        <v>1</v>
      </c>
      <c r="E38" s="69">
        <v>2016</v>
      </c>
      <c r="F38" s="67">
        <f>2017-E38</f>
        <v>1</v>
      </c>
      <c r="G38" s="69">
        <v>2014</v>
      </c>
      <c r="H38" s="69">
        <v>1</v>
      </c>
      <c r="I38" s="67" t="s">
        <v>175</v>
      </c>
      <c r="J38" s="15">
        <v>3788951.1433799998</v>
      </c>
      <c r="K38" s="15">
        <v>413056.52196899999</v>
      </c>
      <c r="L38" s="15">
        <v>34.238030449999997</v>
      </c>
      <c r="M38" s="15">
        <v>-81.944107349999996</v>
      </c>
      <c r="N38" s="1" t="s">
        <v>34</v>
      </c>
      <c r="O38" s="11">
        <v>92</v>
      </c>
      <c r="P38" s="11">
        <v>0.6</v>
      </c>
      <c r="Q38" s="13">
        <v>90.483999999999995</v>
      </c>
      <c r="R38" s="13">
        <v>1.4125000000000001</v>
      </c>
      <c r="S38" s="13">
        <v>51.2</v>
      </c>
      <c r="T38" s="83">
        <v>0.49204538051818547</v>
      </c>
      <c r="U38" s="11">
        <v>14.8</v>
      </c>
      <c r="V38" s="11">
        <v>12.6</v>
      </c>
      <c r="W38" s="11">
        <v>27.4</v>
      </c>
      <c r="X38" s="11">
        <v>15.4</v>
      </c>
      <c r="Y38" s="11">
        <v>0.54900000000000004</v>
      </c>
      <c r="Z38" s="11">
        <v>0.32999999999999996</v>
      </c>
      <c r="AA38" s="84">
        <v>0.28043576632426803</v>
      </c>
      <c r="AB38" s="11">
        <v>1</v>
      </c>
      <c r="AC38" s="11">
        <v>5</v>
      </c>
      <c r="AD38" s="11">
        <v>5.2</v>
      </c>
      <c r="AE38" s="11">
        <v>11.9</v>
      </c>
    </row>
    <row r="39" spans="1:31" x14ac:dyDescent="0.3">
      <c r="A39" s="14" t="s">
        <v>35</v>
      </c>
      <c r="B39" s="71">
        <v>21</v>
      </c>
      <c r="C39" s="71">
        <v>1</v>
      </c>
      <c r="D39" s="71">
        <v>1</v>
      </c>
      <c r="E39" s="71">
        <v>2016</v>
      </c>
      <c r="F39" s="67">
        <f>2017-E39</f>
        <v>1</v>
      </c>
      <c r="G39" s="71">
        <v>2014</v>
      </c>
      <c r="H39" s="71">
        <v>1</v>
      </c>
      <c r="I39" s="67" t="s">
        <v>175</v>
      </c>
      <c r="J39" s="15">
        <v>3789124.0912799998</v>
      </c>
      <c r="K39" s="15">
        <v>412416.365911</v>
      </c>
      <c r="L39" s="15">
        <v>34.23953625</v>
      </c>
      <c r="M39" s="15">
        <v>-81.95107539</v>
      </c>
      <c r="N39" s="1" t="s">
        <v>35</v>
      </c>
      <c r="O39" s="11">
        <v>101</v>
      </c>
      <c r="P39" s="11">
        <v>1.8</v>
      </c>
      <c r="Q39" s="13">
        <v>92.876000000000005</v>
      </c>
      <c r="R39" s="13">
        <v>1.6</v>
      </c>
      <c r="S39" s="13">
        <v>57.266666666666673</v>
      </c>
      <c r="T39" s="83">
        <v>0.54806758359620489</v>
      </c>
      <c r="U39" s="11">
        <v>12</v>
      </c>
      <c r="V39" s="11">
        <v>9.6</v>
      </c>
      <c r="W39" s="11">
        <v>21.6</v>
      </c>
      <c r="X39" s="11">
        <v>8</v>
      </c>
      <c r="Y39" s="11">
        <v>0.52900000000000003</v>
      </c>
      <c r="Z39" s="11">
        <v>0.11000000000000001</v>
      </c>
      <c r="AA39" s="84">
        <v>0.2199203808088826</v>
      </c>
      <c r="AB39" s="11">
        <v>1</v>
      </c>
      <c r="AC39" s="11">
        <v>3.2</v>
      </c>
      <c r="AD39" s="11">
        <v>8.6</v>
      </c>
      <c r="AE39" s="11">
        <v>3.5</v>
      </c>
    </row>
    <row r="40" spans="1:31" x14ac:dyDescent="0.3">
      <c r="A40" s="14" t="s">
        <v>36</v>
      </c>
      <c r="B40" s="77">
        <v>21</v>
      </c>
      <c r="C40" s="77">
        <v>2</v>
      </c>
      <c r="D40" s="77">
        <v>1</v>
      </c>
      <c r="E40" s="77">
        <v>2016</v>
      </c>
      <c r="F40" s="67">
        <f>2017-E40</f>
        <v>1</v>
      </c>
      <c r="G40" s="77">
        <v>2014</v>
      </c>
      <c r="H40" s="77">
        <v>1</v>
      </c>
      <c r="I40" s="67" t="s">
        <v>177</v>
      </c>
      <c r="J40" s="15">
        <v>3787975.4394499999</v>
      </c>
      <c r="K40" s="15">
        <v>413479.14049800002</v>
      </c>
      <c r="L40" s="15">
        <v>34.229267419999999</v>
      </c>
      <c r="M40" s="15">
        <v>-81.939421030000005</v>
      </c>
      <c r="N40" s="1" t="s">
        <v>36</v>
      </c>
      <c r="O40" s="11">
        <v>92</v>
      </c>
      <c r="P40" s="11">
        <v>1</v>
      </c>
      <c r="Q40" s="13">
        <v>88.924000000000007</v>
      </c>
      <c r="R40" s="13">
        <v>0.57499999999999996</v>
      </c>
      <c r="S40" s="13">
        <v>49.933333333333337</v>
      </c>
      <c r="T40" s="83">
        <v>0.63126275990880087</v>
      </c>
      <c r="U40" s="11">
        <v>7.8</v>
      </c>
      <c r="V40" s="11">
        <v>7.2</v>
      </c>
      <c r="W40" s="11">
        <v>15</v>
      </c>
      <c r="X40" s="11">
        <v>5.6</v>
      </c>
      <c r="Y40" s="11">
        <v>0.73000000000000009</v>
      </c>
      <c r="Z40" s="11">
        <v>0.25</v>
      </c>
      <c r="AA40" s="84">
        <v>0.12142857142857141</v>
      </c>
      <c r="AB40" s="11">
        <v>0.6</v>
      </c>
      <c r="AC40" s="11">
        <v>2.6</v>
      </c>
      <c r="AD40" s="11">
        <v>0</v>
      </c>
      <c r="AE40" s="11">
        <v>4.9000000000000004</v>
      </c>
    </row>
    <row r="41" spans="1:31" x14ac:dyDescent="0.3">
      <c r="A41" s="14" t="s">
        <v>37</v>
      </c>
      <c r="B41" s="76">
        <v>21</v>
      </c>
      <c r="C41" s="76">
        <v>0</v>
      </c>
      <c r="D41" s="76">
        <v>1</v>
      </c>
      <c r="E41" s="76" t="s">
        <v>144</v>
      </c>
      <c r="F41" s="67" t="s">
        <v>144</v>
      </c>
      <c r="G41" s="76">
        <v>2013</v>
      </c>
      <c r="H41" s="76">
        <v>1</v>
      </c>
      <c r="I41" s="67" t="s">
        <v>178</v>
      </c>
      <c r="J41" s="15">
        <v>3794068.5146699999</v>
      </c>
      <c r="K41" s="15">
        <v>340960.55061699997</v>
      </c>
      <c r="L41" s="15">
        <v>34.275635770000001</v>
      </c>
      <c r="M41" s="15">
        <v>-82.727686050000003</v>
      </c>
      <c r="N41" s="1" t="s">
        <v>37</v>
      </c>
      <c r="O41" s="11">
        <v>76</v>
      </c>
      <c r="P41" s="11">
        <v>4.4000000000000004</v>
      </c>
      <c r="Q41" s="13">
        <v>87.259999999999991</v>
      </c>
      <c r="R41" s="13">
        <v>2.7</v>
      </c>
      <c r="S41" s="13">
        <v>61.966666666666661</v>
      </c>
      <c r="T41" s="83">
        <v>0.36350168210342632</v>
      </c>
      <c r="U41" s="11">
        <v>4</v>
      </c>
      <c r="V41" s="11">
        <v>5</v>
      </c>
      <c r="W41" s="11">
        <v>9</v>
      </c>
      <c r="X41" s="11">
        <v>3.6</v>
      </c>
      <c r="Y41" s="11">
        <v>0.26600000000000001</v>
      </c>
      <c r="Z41" s="11">
        <v>0.11699999999999999</v>
      </c>
      <c r="AA41" s="84">
        <v>0.20113580685949106</v>
      </c>
      <c r="AB41" s="11">
        <v>0.70606060606060606</v>
      </c>
      <c r="AC41" s="11">
        <v>5</v>
      </c>
      <c r="AD41" s="11">
        <v>4.5999999999999996</v>
      </c>
      <c r="AE41" s="11">
        <v>5.0999999999999996</v>
      </c>
    </row>
    <row r="42" spans="1:31" x14ac:dyDescent="0.3">
      <c r="A42" s="14" t="s">
        <v>38</v>
      </c>
      <c r="B42" s="80">
        <v>28</v>
      </c>
      <c r="C42" s="80">
        <v>2</v>
      </c>
      <c r="D42" s="80">
        <v>3</v>
      </c>
      <c r="E42" s="80">
        <v>2015</v>
      </c>
      <c r="F42" s="67">
        <f t="shared" ref="F42:F48" si="2">2017-E42</f>
        <v>2</v>
      </c>
      <c r="G42" s="80">
        <v>2016</v>
      </c>
      <c r="H42" s="80">
        <v>0</v>
      </c>
      <c r="I42" s="67" t="s">
        <v>177</v>
      </c>
      <c r="J42" s="15">
        <v>3723192.6257199999</v>
      </c>
      <c r="K42" s="15">
        <v>406119.13978799997</v>
      </c>
      <c r="L42" s="15">
        <v>33.644444180000001</v>
      </c>
      <c r="M42" s="15">
        <v>-82.012384819999994</v>
      </c>
      <c r="N42" s="1" t="s">
        <v>38</v>
      </c>
      <c r="O42" s="11">
        <v>67</v>
      </c>
      <c r="P42" s="11">
        <v>0</v>
      </c>
      <c r="Q42" s="13">
        <v>83.775999999999996</v>
      </c>
      <c r="R42" s="13">
        <v>2.1625000000000001</v>
      </c>
      <c r="S42" s="13">
        <v>69.466666666666669</v>
      </c>
      <c r="T42" s="83">
        <v>0.45357767693299567</v>
      </c>
      <c r="U42" s="11">
        <v>56.2</v>
      </c>
      <c r="V42" s="11">
        <v>37.200000000000003</v>
      </c>
      <c r="W42" s="11">
        <v>93.4</v>
      </c>
      <c r="X42" s="11">
        <v>31</v>
      </c>
      <c r="Y42" s="11">
        <v>0.40800000000000003</v>
      </c>
      <c r="Z42" s="11">
        <v>0</v>
      </c>
      <c r="AA42" s="84">
        <v>0.31041666666666667</v>
      </c>
      <c r="AB42" s="11">
        <v>1</v>
      </c>
      <c r="AC42" s="11">
        <v>2.8</v>
      </c>
      <c r="AD42" s="11">
        <v>7.8</v>
      </c>
      <c r="AE42" s="11">
        <v>21.5</v>
      </c>
    </row>
    <row r="43" spans="1:31" x14ac:dyDescent="0.3">
      <c r="A43" s="14" t="s">
        <v>39</v>
      </c>
      <c r="B43" s="72">
        <v>28</v>
      </c>
      <c r="C43" s="72">
        <v>3</v>
      </c>
      <c r="D43" s="72">
        <v>3</v>
      </c>
      <c r="E43" s="72">
        <v>2017</v>
      </c>
      <c r="F43" s="67">
        <f t="shared" si="2"/>
        <v>0</v>
      </c>
      <c r="G43" s="72">
        <v>2016</v>
      </c>
      <c r="H43" s="72">
        <v>0</v>
      </c>
      <c r="I43" s="67" t="s">
        <v>176</v>
      </c>
      <c r="J43" s="15">
        <v>3722819.4123300002</v>
      </c>
      <c r="K43" s="15">
        <v>406079.056423</v>
      </c>
      <c r="L43" s="15">
        <v>33.64107499</v>
      </c>
      <c r="M43" s="15">
        <v>-82.012777600000007</v>
      </c>
      <c r="N43" s="1" t="s">
        <v>39</v>
      </c>
      <c r="O43" s="11">
        <v>69</v>
      </c>
      <c r="P43" s="11">
        <v>0</v>
      </c>
      <c r="Q43" s="13">
        <v>87</v>
      </c>
      <c r="R43" s="13">
        <v>1.05</v>
      </c>
      <c r="S43" s="13">
        <v>70.6875</v>
      </c>
      <c r="T43" s="83">
        <v>0.42364349481754532</v>
      </c>
      <c r="U43" s="11">
        <v>24.4</v>
      </c>
      <c r="V43" s="11">
        <v>36.6</v>
      </c>
      <c r="W43" s="11">
        <v>61</v>
      </c>
      <c r="X43" s="11">
        <v>22.4</v>
      </c>
      <c r="Y43" s="11">
        <v>0.66999999999999993</v>
      </c>
      <c r="Z43" s="11">
        <v>0</v>
      </c>
      <c r="AA43" s="84">
        <v>6.4805954279638492E-2</v>
      </c>
      <c r="AB43" s="11">
        <v>1</v>
      </c>
      <c r="AC43" s="11">
        <v>3.8</v>
      </c>
      <c r="AD43" s="11">
        <v>7.8</v>
      </c>
      <c r="AE43" s="11">
        <v>5.5</v>
      </c>
    </row>
    <row r="44" spans="1:31" x14ac:dyDescent="0.3">
      <c r="A44" s="14" t="s">
        <v>159</v>
      </c>
      <c r="B44" s="77">
        <v>16</v>
      </c>
      <c r="C44" s="77">
        <v>2</v>
      </c>
      <c r="D44" s="77">
        <v>1</v>
      </c>
      <c r="E44" s="77">
        <v>2016</v>
      </c>
      <c r="F44" s="67">
        <f t="shared" si="2"/>
        <v>1</v>
      </c>
      <c r="G44" s="77">
        <v>2014</v>
      </c>
      <c r="H44" s="77">
        <v>1</v>
      </c>
      <c r="I44" s="67" t="s">
        <v>177</v>
      </c>
      <c r="J44" s="15">
        <v>3759427.5277900002</v>
      </c>
      <c r="K44" s="15">
        <v>415116.67177999998</v>
      </c>
      <c r="L44" s="15">
        <v>33.97196847</v>
      </c>
      <c r="M44" s="15">
        <v>-81.918856360000007</v>
      </c>
      <c r="N44" s="1" t="s">
        <v>50</v>
      </c>
      <c r="O44" s="11">
        <v>73</v>
      </c>
      <c r="P44" s="11">
        <v>0</v>
      </c>
      <c r="Q44" s="13">
        <v>89.6</v>
      </c>
      <c r="R44" s="13">
        <v>1.0666666666666667</v>
      </c>
      <c r="S44" s="13">
        <v>54.466666666666661</v>
      </c>
      <c r="T44" s="83">
        <v>0.63923980916525869</v>
      </c>
      <c r="U44" s="11">
        <v>31.4</v>
      </c>
      <c r="V44" s="11">
        <v>13.2</v>
      </c>
      <c r="W44" s="11">
        <v>44.6</v>
      </c>
      <c r="X44" s="11">
        <v>9.6</v>
      </c>
      <c r="Y44" s="11">
        <v>0.45</v>
      </c>
      <c r="Z44" s="11">
        <v>1.4999999999999999E-2</v>
      </c>
      <c r="AA44" s="84">
        <v>5.904312098447162E-2</v>
      </c>
      <c r="AB44" s="11">
        <v>0.99444444444444446</v>
      </c>
      <c r="AC44" s="11">
        <v>1.8</v>
      </c>
      <c r="AD44" s="11">
        <v>9.8000000000000007</v>
      </c>
      <c r="AE44" s="11">
        <v>10.7</v>
      </c>
    </row>
    <row r="45" spans="1:31" x14ac:dyDescent="0.3">
      <c r="A45" s="14" t="s">
        <v>160</v>
      </c>
      <c r="B45" s="72">
        <v>32</v>
      </c>
      <c r="C45" s="72">
        <v>8</v>
      </c>
      <c r="D45" s="72">
        <v>3</v>
      </c>
      <c r="E45" s="72">
        <v>2016</v>
      </c>
      <c r="F45" s="67">
        <f t="shared" si="2"/>
        <v>1</v>
      </c>
      <c r="G45" s="72">
        <v>2015</v>
      </c>
      <c r="H45" s="72">
        <v>1</v>
      </c>
      <c r="I45" s="67" t="s">
        <v>176</v>
      </c>
      <c r="J45" s="15">
        <v>3758072.4317299998</v>
      </c>
      <c r="K45" s="15">
        <v>415202.06388799998</v>
      </c>
      <c r="L45" s="15">
        <v>33.959755370000003</v>
      </c>
      <c r="M45" s="15">
        <v>-81.917800830000004</v>
      </c>
      <c r="N45" s="1" t="s">
        <v>48</v>
      </c>
      <c r="O45" s="11">
        <v>42</v>
      </c>
      <c r="P45" s="11">
        <v>0</v>
      </c>
      <c r="Q45" s="13">
        <v>55.592000000000006</v>
      </c>
      <c r="R45" s="13">
        <v>0.72499999999999998</v>
      </c>
      <c r="S45" s="13">
        <v>67.88333333333334</v>
      </c>
      <c r="T45" s="83">
        <v>0.49847882845653135</v>
      </c>
      <c r="U45" s="11">
        <v>34</v>
      </c>
      <c r="V45" s="11">
        <v>27.6</v>
      </c>
      <c r="W45" s="11">
        <v>61.6</v>
      </c>
      <c r="X45" s="11">
        <v>15.6</v>
      </c>
      <c r="Y45" s="11">
        <v>0.54500000000000004</v>
      </c>
      <c r="Z45" s="11">
        <v>0.215</v>
      </c>
      <c r="AA45" s="84">
        <v>6.1622807017543857E-2</v>
      </c>
      <c r="AB45" s="11">
        <v>1</v>
      </c>
      <c r="AC45" s="11">
        <v>2.2000000000000002</v>
      </c>
      <c r="AD45" s="11">
        <v>1.4</v>
      </c>
      <c r="AE45" s="11">
        <v>7.7</v>
      </c>
    </row>
    <row r="46" spans="1:31" x14ac:dyDescent="0.3">
      <c r="A46" s="14" t="s">
        <v>161</v>
      </c>
      <c r="B46" s="72">
        <v>34</v>
      </c>
      <c r="C46" s="72">
        <v>8</v>
      </c>
      <c r="D46" s="72">
        <v>3</v>
      </c>
      <c r="E46" s="72">
        <v>2016</v>
      </c>
      <c r="F46" s="67">
        <f t="shared" si="2"/>
        <v>1</v>
      </c>
      <c r="G46" s="72">
        <v>2016</v>
      </c>
      <c r="H46" s="72">
        <v>1</v>
      </c>
      <c r="I46" s="67" t="s">
        <v>176</v>
      </c>
      <c r="J46" s="15">
        <v>3758997.5990200001</v>
      </c>
      <c r="K46" s="15">
        <v>414676.52246000001</v>
      </c>
      <c r="L46" s="15">
        <v>33.968055800000002</v>
      </c>
      <c r="M46" s="15">
        <v>-81.923578469999995</v>
      </c>
      <c r="N46" s="1" t="s">
        <v>49</v>
      </c>
      <c r="O46" s="11">
        <v>38</v>
      </c>
      <c r="P46" s="11">
        <v>0</v>
      </c>
      <c r="Q46" s="13">
        <v>67.083999999999989</v>
      </c>
      <c r="R46" s="13">
        <v>0.3125</v>
      </c>
      <c r="S46" s="13">
        <v>66.799999999999983</v>
      </c>
      <c r="T46" s="83">
        <v>0.50663024763400699</v>
      </c>
      <c r="U46" s="11">
        <v>39</v>
      </c>
      <c r="V46" s="11">
        <v>11</v>
      </c>
      <c r="W46" s="11">
        <v>50</v>
      </c>
      <c r="X46" s="11">
        <v>3.2</v>
      </c>
      <c r="Y46" s="11">
        <v>0.80400000000000005</v>
      </c>
      <c r="Z46" s="11">
        <v>0</v>
      </c>
      <c r="AA46" s="84">
        <v>0.06</v>
      </c>
      <c r="AB46" s="11">
        <v>1</v>
      </c>
      <c r="AC46" s="11">
        <v>2.2000000000000002</v>
      </c>
      <c r="AD46" s="11">
        <v>0.8</v>
      </c>
      <c r="AE46" s="11">
        <v>3.7</v>
      </c>
    </row>
    <row r="47" spans="1:31" x14ac:dyDescent="0.3">
      <c r="A47" s="14" t="s">
        <v>40</v>
      </c>
      <c r="B47" s="77">
        <v>26</v>
      </c>
      <c r="C47" s="77">
        <v>2</v>
      </c>
      <c r="D47" s="77">
        <v>2</v>
      </c>
      <c r="E47" s="77">
        <v>2015</v>
      </c>
      <c r="F47" s="67">
        <f t="shared" si="2"/>
        <v>2</v>
      </c>
      <c r="G47" s="77">
        <v>2007</v>
      </c>
      <c r="H47" s="77">
        <v>1</v>
      </c>
      <c r="I47" s="67" t="s">
        <v>177</v>
      </c>
      <c r="J47" s="15">
        <v>3742741.7787700002</v>
      </c>
      <c r="K47" s="15">
        <v>396069.85802699998</v>
      </c>
      <c r="L47" s="15">
        <v>33.81979552</v>
      </c>
      <c r="M47" s="15">
        <v>-82.123030299999996</v>
      </c>
      <c r="N47" s="1" t="s">
        <v>40</v>
      </c>
      <c r="O47" s="11">
        <v>66</v>
      </c>
      <c r="P47" s="11">
        <v>0.2</v>
      </c>
      <c r="Q47" s="13">
        <v>82.58</v>
      </c>
      <c r="R47" s="13">
        <v>1.5874999999999999</v>
      </c>
      <c r="S47" s="13">
        <v>61</v>
      </c>
      <c r="T47" s="83">
        <v>0.50437065169407114</v>
      </c>
      <c r="U47" s="11">
        <v>46.6</v>
      </c>
      <c r="V47" s="11">
        <v>28.6</v>
      </c>
      <c r="W47" s="11">
        <v>75.2</v>
      </c>
      <c r="X47" s="11">
        <v>16</v>
      </c>
      <c r="Y47" s="11">
        <v>0.68200000000000005</v>
      </c>
      <c r="Z47" s="11">
        <v>0</v>
      </c>
      <c r="AA47" s="84">
        <v>1.7073170731707318E-2</v>
      </c>
      <c r="AB47" s="11">
        <v>0.98421052631578942</v>
      </c>
      <c r="AC47" s="11">
        <v>3.2</v>
      </c>
      <c r="AD47" s="11">
        <v>1.8</v>
      </c>
      <c r="AE47" s="11">
        <v>11.3</v>
      </c>
    </row>
    <row r="48" spans="1:31" x14ac:dyDescent="0.3">
      <c r="A48" s="14" t="s">
        <v>41</v>
      </c>
      <c r="B48" s="81">
        <v>26</v>
      </c>
      <c r="C48" s="81">
        <v>2</v>
      </c>
      <c r="D48" s="81">
        <v>2</v>
      </c>
      <c r="E48" s="81">
        <v>2015</v>
      </c>
      <c r="F48" s="67">
        <f t="shared" si="2"/>
        <v>2</v>
      </c>
      <c r="G48" s="81">
        <v>2007</v>
      </c>
      <c r="H48" s="81">
        <v>1</v>
      </c>
      <c r="I48" s="67" t="s">
        <v>177</v>
      </c>
      <c r="J48" s="15">
        <v>3742616.2091000001</v>
      </c>
      <c r="K48" s="15">
        <v>396662.88202899997</v>
      </c>
      <c r="L48" s="15">
        <v>33.818721379999999</v>
      </c>
      <c r="M48" s="15">
        <v>-82.116608679999999</v>
      </c>
      <c r="N48" s="1" t="s">
        <v>41</v>
      </c>
      <c r="O48" s="11">
        <v>82</v>
      </c>
      <c r="P48" s="11">
        <v>0</v>
      </c>
      <c r="Q48" s="13">
        <v>84.76400000000001</v>
      </c>
      <c r="R48" s="13">
        <v>1.8875</v>
      </c>
      <c r="S48" s="13">
        <v>58.933333333333337</v>
      </c>
      <c r="T48" s="83">
        <v>0.49415292714384035</v>
      </c>
      <c r="U48" s="11">
        <v>42</v>
      </c>
      <c r="V48" s="11">
        <v>21.2</v>
      </c>
      <c r="W48" s="11">
        <v>63.2</v>
      </c>
      <c r="X48" s="11">
        <v>3.4</v>
      </c>
      <c r="Y48" s="11">
        <v>0.74</v>
      </c>
      <c r="Z48" s="11">
        <v>0</v>
      </c>
      <c r="AA48" s="84">
        <v>1.2193362193362194E-2</v>
      </c>
      <c r="AB48" s="11">
        <v>0.75113636363636371</v>
      </c>
      <c r="AC48" s="11">
        <v>4.2</v>
      </c>
      <c r="AD48" s="11">
        <v>0.8</v>
      </c>
      <c r="AE48" s="11">
        <v>5.0999999999999996</v>
      </c>
    </row>
    <row r="49" spans="1:31" x14ac:dyDescent="0.3">
      <c r="A49" s="14" t="s">
        <v>42</v>
      </c>
      <c r="B49" s="76">
        <v>16</v>
      </c>
      <c r="C49" s="76">
        <v>0</v>
      </c>
      <c r="D49" s="76">
        <v>1</v>
      </c>
      <c r="E49" s="76" t="s">
        <v>144</v>
      </c>
      <c r="F49" s="67" t="s">
        <v>144</v>
      </c>
      <c r="G49" s="76">
        <v>2015</v>
      </c>
      <c r="H49" s="76">
        <v>1</v>
      </c>
      <c r="I49" s="67" t="s">
        <v>178</v>
      </c>
      <c r="J49" s="15">
        <v>3818197.3333800002</v>
      </c>
      <c r="K49" s="15">
        <v>370685.01960499998</v>
      </c>
      <c r="L49" s="15">
        <v>34.497298890000003</v>
      </c>
      <c r="M49" s="15">
        <v>-82.408516840000004</v>
      </c>
      <c r="N49" s="1" t="s">
        <v>42</v>
      </c>
      <c r="O49" s="11">
        <v>97</v>
      </c>
      <c r="P49" s="11">
        <v>2.2000000000000002</v>
      </c>
      <c r="Q49" s="13">
        <v>93.916000000000011</v>
      </c>
      <c r="R49" s="13">
        <v>3.1124999999999998</v>
      </c>
      <c r="S49" s="13">
        <v>56.266666666666666</v>
      </c>
      <c r="T49" s="83">
        <v>0.49344258307693556</v>
      </c>
      <c r="U49" s="11">
        <v>3</v>
      </c>
      <c r="V49" s="11">
        <v>3</v>
      </c>
      <c r="W49" s="11">
        <v>6</v>
      </c>
      <c r="X49" s="11">
        <v>3</v>
      </c>
      <c r="Y49" s="11">
        <v>0.04</v>
      </c>
      <c r="Z49" s="11">
        <v>0.11699999999999999</v>
      </c>
      <c r="AA49" s="84">
        <v>1.6216216216216217E-2</v>
      </c>
      <c r="AB49" s="11">
        <v>0.8</v>
      </c>
      <c r="AC49" s="11">
        <v>5.4</v>
      </c>
      <c r="AD49" s="11">
        <v>2.4</v>
      </c>
      <c r="AE49" s="11">
        <v>2.4</v>
      </c>
    </row>
    <row r="50" spans="1:31" x14ac:dyDescent="0.3">
      <c r="A50" s="14" t="s">
        <v>43</v>
      </c>
      <c r="B50" s="69">
        <v>16</v>
      </c>
      <c r="C50" s="69">
        <v>1</v>
      </c>
      <c r="D50" s="69">
        <v>1</v>
      </c>
      <c r="E50" s="69">
        <v>2016</v>
      </c>
      <c r="F50" s="67">
        <f>2017-E50</f>
        <v>1</v>
      </c>
      <c r="G50" s="69">
        <v>2015</v>
      </c>
      <c r="H50" s="69">
        <v>0</v>
      </c>
      <c r="I50" s="67" t="s">
        <v>175</v>
      </c>
      <c r="J50" s="15">
        <v>3818335.9600800001</v>
      </c>
      <c r="K50" s="15">
        <v>371154.19234499999</v>
      </c>
      <c r="L50" s="15">
        <v>34.498607470000003</v>
      </c>
      <c r="M50" s="15">
        <v>-82.403428849999997</v>
      </c>
      <c r="N50" s="1" t="s">
        <v>43</v>
      </c>
      <c r="O50" s="11">
        <v>114</v>
      </c>
      <c r="P50" s="11">
        <v>2</v>
      </c>
      <c r="Q50" s="13">
        <v>96.724000000000004</v>
      </c>
      <c r="R50" s="13">
        <v>1.25</v>
      </c>
      <c r="S50" s="13">
        <v>57.666666666666671</v>
      </c>
      <c r="T50" s="83">
        <v>0.52351639093082369</v>
      </c>
      <c r="U50" s="11">
        <v>9.1999999999999993</v>
      </c>
      <c r="V50" s="11">
        <v>7</v>
      </c>
      <c r="W50" s="11">
        <v>16.2</v>
      </c>
      <c r="X50" s="11">
        <v>7.6</v>
      </c>
      <c r="Y50" s="11">
        <v>9.1999999999999998E-2</v>
      </c>
      <c r="Z50" s="11">
        <v>2.1000000000000001E-2</v>
      </c>
      <c r="AA50" s="84">
        <v>2.2441316539278205E-2</v>
      </c>
      <c r="AB50" s="11">
        <v>0.6</v>
      </c>
      <c r="AC50" s="11">
        <v>7.2</v>
      </c>
      <c r="AD50" s="11">
        <v>0.6</v>
      </c>
      <c r="AE50" s="11">
        <v>2.5</v>
      </c>
    </row>
    <row r="51" spans="1:31" x14ac:dyDescent="0.3">
      <c r="A51" s="14" t="s">
        <v>44</v>
      </c>
      <c r="B51" s="76">
        <v>16</v>
      </c>
      <c r="C51" s="76">
        <v>0</v>
      </c>
      <c r="D51" s="76">
        <v>1</v>
      </c>
      <c r="E51" s="76" t="s">
        <v>144</v>
      </c>
      <c r="F51" s="67" t="s">
        <v>144</v>
      </c>
      <c r="G51" s="76">
        <v>2015</v>
      </c>
      <c r="H51" s="76">
        <v>1</v>
      </c>
      <c r="I51" s="67" t="s">
        <v>178</v>
      </c>
      <c r="J51" s="15">
        <v>3810453.6875999998</v>
      </c>
      <c r="K51" s="15">
        <v>373530.62167600001</v>
      </c>
      <c r="L51" s="15">
        <v>34.427838389999998</v>
      </c>
      <c r="M51" s="15">
        <v>-82.376383720000007</v>
      </c>
      <c r="N51" s="1" t="s">
        <v>44</v>
      </c>
      <c r="O51" s="11">
        <v>121</v>
      </c>
      <c r="P51" s="11">
        <v>0.6</v>
      </c>
      <c r="Q51" s="13">
        <v>98.179999999999978</v>
      </c>
      <c r="R51" s="13">
        <v>3.25</v>
      </c>
      <c r="S51" s="13">
        <v>56.533333333333339</v>
      </c>
      <c r="T51" s="83">
        <v>0.48891191956810698</v>
      </c>
      <c r="U51" s="11">
        <v>5.2</v>
      </c>
      <c r="V51" s="11">
        <v>0.6</v>
      </c>
      <c r="W51" s="11">
        <v>5.8</v>
      </c>
      <c r="X51" s="11">
        <v>2</v>
      </c>
      <c r="Y51" s="11">
        <v>7.0000000000000007E-2</v>
      </c>
      <c r="Z51" s="11">
        <v>1.4999999999999999E-2</v>
      </c>
      <c r="AA51" s="84">
        <v>0</v>
      </c>
      <c r="AB51" s="11">
        <v>0.4</v>
      </c>
      <c r="AC51" s="11">
        <v>7.2</v>
      </c>
      <c r="AD51" s="11">
        <v>0.8</v>
      </c>
      <c r="AE51" s="11">
        <v>0.8</v>
      </c>
    </row>
    <row r="52" spans="1:31" x14ac:dyDescent="0.3">
      <c r="A52" s="14" t="s">
        <v>45</v>
      </c>
      <c r="B52" s="76">
        <v>24</v>
      </c>
      <c r="C52" s="76">
        <v>0</v>
      </c>
      <c r="D52" s="76">
        <v>2</v>
      </c>
      <c r="E52" s="76" t="s">
        <v>144</v>
      </c>
      <c r="F52" s="67" t="s">
        <v>144</v>
      </c>
      <c r="G52" s="76">
        <v>2016</v>
      </c>
      <c r="H52" s="76">
        <v>0</v>
      </c>
      <c r="I52" s="67" t="s">
        <v>178</v>
      </c>
      <c r="J52" s="15">
        <v>3810006.46386</v>
      </c>
      <c r="K52" s="15">
        <v>375805.809847</v>
      </c>
      <c r="L52" s="15">
        <v>34.424082460000001</v>
      </c>
      <c r="M52" s="15">
        <v>-82.351563819999996</v>
      </c>
      <c r="N52" s="1" t="s">
        <v>45</v>
      </c>
      <c r="O52" s="11">
        <v>92</v>
      </c>
      <c r="P52" s="11">
        <v>0.2</v>
      </c>
      <c r="Q52" s="13">
        <v>97.036000000000001</v>
      </c>
      <c r="R52" s="13">
        <v>2.6</v>
      </c>
      <c r="S52" s="13">
        <v>71.399999999999991</v>
      </c>
      <c r="T52" s="83">
        <v>0.45888981426817466</v>
      </c>
      <c r="U52" s="11">
        <v>65.8</v>
      </c>
      <c r="V52" s="11">
        <v>27.2</v>
      </c>
      <c r="W52" s="11">
        <v>93</v>
      </c>
      <c r="X52" s="11">
        <v>10.199999999999999</v>
      </c>
      <c r="Y52" s="11">
        <v>0.17400000000000002</v>
      </c>
      <c r="Z52" s="11">
        <v>0</v>
      </c>
      <c r="AA52" s="84">
        <v>0.52500000000000002</v>
      </c>
      <c r="AB52" s="11">
        <v>1</v>
      </c>
      <c r="AC52" s="11">
        <v>4</v>
      </c>
      <c r="AD52" s="11">
        <v>13.4</v>
      </c>
      <c r="AE52" s="11">
        <v>24.5</v>
      </c>
    </row>
    <row r="53" spans="1:31" x14ac:dyDescent="0.3">
      <c r="A53" s="14" t="s">
        <v>46</v>
      </c>
      <c r="B53" s="82">
        <v>25</v>
      </c>
      <c r="C53" s="82">
        <v>3</v>
      </c>
      <c r="D53" s="82">
        <v>2</v>
      </c>
      <c r="E53" s="82">
        <v>2011</v>
      </c>
      <c r="F53" s="67">
        <f>2017-E53</f>
        <v>6</v>
      </c>
      <c r="G53" s="82">
        <v>2015</v>
      </c>
      <c r="H53" s="82">
        <v>1</v>
      </c>
      <c r="I53" s="67" t="s">
        <v>176</v>
      </c>
      <c r="J53" s="15">
        <v>3809110.14</v>
      </c>
      <c r="K53" s="15">
        <v>376110.08044400002</v>
      </c>
      <c r="L53" s="15">
        <v>34.416037930000002</v>
      </c>
      <c r="M53" s="15">
        <v>-82.348123630000003</v>
      </c>
      <c r="N53" s="1" t="s">
        <v>46</v>
      </c>
      <c r="O53" s="11">
        <v>76</v>
      </c>
      <c r="P53" s="11">
        <v>1</v>
      </c>
      <c r="Q53" s="13">
        <v>93.24</v>
      </c>
      <c r="R53" s="13">
        <v>2.8</v>
      </c>
      <c r="S53" s="13">
        <v>76.400000000000006</v>
      </c>
      <c r="T53" s="83">
        <v>0.39804843898219583</v>
      </c>
      <c r="U53" s="11">
        <v>12.6</v>
      </c>
      <c r="V53" s="11">
        <v>15.6</v>
      </c>
      <c r="W53" s="11">
        <v>28.2</v>
      </c>
      <c r="X53" s="11">
        <v>4.4000000000000004</v>
      </c>
      <c r="Y53" s="11">
        <v>0.16499999999999998</v>
      </c>
      <c r="Z53" s="11">
        <v>0</v>
      </c>
      <c r="AA53" s="84">
        <v>0.14654596815613763</v>
      </c>
      <c r="AB53" s="11">
        <v>0.79444444444444451</v>
      </c>
      <c r="AC53" s="11">
        <v>3.2</v>
      </c>
      <c r="AD53" s="11">
        <v>2.6</v>
      </c>
      <c r="AE53" s="11">
        <v>6</v>
      </c>
    </row>
    <row r="54" spans="1:31" x14ac:dyDescent="0.3">
      <c r="A54" s="14" t="s">
        <v>47</v>
      </c>
      <c r="B54" s="82">
        <v>29</v>
      </c>
      <c r="C54" s="82">
        <v>3</v>
      </c>
      <c r="D54" s="82">
        <v>2</v>
      </c>
      <c r="E54" s="82">
        <v>2011</v>
      </c>
      <c r="F54" s="67">
        <f>2017-E54</f>
        <v>6</v>
      </c>
      <c r="G54" s="82">
        <v>2015</v>
      </c>
      <c r="H54" s="82">
        <v>1</v>
      </c>
      <c r="I54" s="67" t="s">
        <v>176</v>
      </c>
      <c r="J54" s="15">
        <v>3809113.7651999998</v>
      </c>
      <c r="K54" s="15">
        <v>376322.09259100002</v>
      </c>
      <c r="L54" s="15">
        <v>34.416096019999998</v>
      </c>
      <c r="M54" s="15">
        <v>-82.345817690000004</v>
      </c>
      <c r="N54" s="1" t="s">
        <v>47</v>
      </c>
      <c r="O54" s="11">
        <v>90</v>
      </c>
      <c r="P54" s="11">
        <v>0.4</v>
      </c>
      <c r="Q54" s="13">
        <v>93.395999999999987</v>
      </c>
      <c r="R54" s="13">
        <v>2.625</v>
      </c>
      <c r="S54" s="13">
        <v>75.2</v>
      </c>
      <c r="T54" s="83">
        <v>0.40872235676516439</v>
      </c>
      <c r="U54" s="11">
        <v>23.8</v>
      </c>
      <c r="V54" s="11">
        <v>28.4</v>
      </c>
      <c r="W54" s="11">
        <v>52.2</v>
      </c>
      <c r="X54" s="11">
        <v>9.8000000000000007</v>
      </c>
      <c r="Y54" s="11">
        <v>1.6E-2</v>
      </c>
      <c r="Z54" s="11">
        <v>0</v>
      </c>
      <c r="AA54" s="84">
        <v>8.9056857248207874E-2</v>
      </c>
      <c r="AB54" s="11">
        <v>0.80328947368421066</v>
      </c>
      <c r="AC54" s="11">
        <v>3</v>
      </c>
      <c r="AD54" s="11">
        <v>5.6</v>
      </c>
      <c r="AE54" s="11">
        <v>4.3</v>
      </c>
    </row>
    <row r="55" spans="1:31" x14ac:dyDescent="0.3">
      <c r="N55" s="1" t="s">
        <v>147</v>
      </c>
      <c r="O55" s="11">
        <v>85.313725490196077</v>
      </c>
      <c r="P55" s="11">
        <v>0.82745098039215681</v>
      </c>
      <c r="Q55" s="11">
        <v>89.575529411764663</v>
      </c>
      <c r="R55" s="11">
        <v>1.9294934640522876</v>
      </c>
      <c r="S55" s="11">
        <v>66.728915662650664</v>
      </c>
      <c r="T55" s="6">
        <v>0.48458997321474695</v>
      </c>
      <c r="U55" s="11">
        <v>24.08764940239044</v>
      </c>
      <c r="V55" s="11">
        <v>20.099206349206348</v>
      </c>
      <c r="W55" s="11">
        <v>44.195219123505979</v>
      </c>
      <c r="X55" s="11">
        <v>14.118110236220472</v>
      </c>
      <c r="Y55" s="11">
        <v>0.3972529644268773</v>
      </c>
      <c r="Z55" s="11">
        <v>6.7078431372549041E-2</v>
      </c>
      <c r="AA55" s="84">
        <v>0.17891560147263061</v>
      </c>
      <c r="AB55" s="11">
        <v>0.86335839541721893</v>
      </c>
      <c r="AC55" s="11">
        <v>3.8</v>
      </c>
      <c r="AD55" s="11">
        <v>7.4705882352941178</v>
      </c>
      <c r="AE55" s="11">
        <v>14.563241106719367</v>
      </c>
    </row>
    <row r="56" spans="1:31" x14ac:dyDescent="0.3">
      <c r="O56">
        <f>MIN(O4:O54)</f>
        <v>38</v>
      </c>
      <c r="P56" s="66">
        <f t="shared" ref="P56:T56" si="3">MIN(P4:P54)</f>
        <v>0</v>
      </c>
      <c r="Q56" s="66">
        <f t="shared" si="3"/>
        <v>55.592000000000006</v>
      </c>
      <c r="R56" s="66">
        <f t="shared" si="3"/>
        <v>0.15</v>
      </c>
      <c r="S56" s="66">
        <f t="shared" si="3"/>
        <v>46.433333333333323</v>
      </c>
      <c r="T56" s="6">
        <f t="shared" si="3"/>
        <v>0.35274005732425318</v>
      </c>
    </row>
    <row r="57" spans="1:31" x14ac:dyDescent="0.3">
      <c r="O57">
        <f>MAX(O4:O54)</f>
        <v>124</v>
      </c>
      <c r="P57" s="66">
        <f t="shared" ref="P57:T57" si="4">MAX(P4:P54)</f>
        <v>4.4000000000000004</v>
      </c>
      <c r="Q57" s="66">
        <f t="shared" si="4"/>
        <v>99.22</v>
      </c>
      <c r="R57" s="66">
        <f t="shared" si="4"/>
        <v>4.2625000000000002</v>
      </c>
      <c r="S57" s="66">
        <f t="shared" si="4"/>
        <v>81.666666666666671</v>
      </c>
      <c r="T57" s="6">
        <f t="shared" si="4"/>
        <v>0.63923980916525869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57"/>
  <sheetViews>
    <sheetView zoomScale="90" zoomScaleNormal="90" workbookViewId="0">
      <pane xSplit="2" ySplit="7" topLeftCell="BP238" activePane="bottomRight" state="frozen"/>
      <selection pane="topRight" activeCell="C1" sqref="C1"/>
      <selection pane="bottomLeft" activeCell="A8" sqref="A8"/>
      <selection pane="bottomRight" sqref="A1:CD257"/>
    </sheetView>
  </sheetViews>
  <sheetFormatPr defaultRowHeight="14.4" x14ac:dyDescent="0.3"/>
  <cols>
    <col min="1" max="1" width="24.44140625" customWidth="1"/>
    <col min="2" max="2" width="12.77734375" customWidth="1"/>
    <col min="5" max="5" width="10.88671875" customWidth="1"/>
    <col min="10" max="10" width="8.88671875" customWidth="1"/>
    <col min="81" max="82" width="8.88671875" style="5"/>
  </cols>
  <sheetData>
    <row r="1" spans="1:82" x14ac:dyDescent="0.3">
      <c r="H1" t="s">
        <v>96</v>
      </c>
      <c r="L1" t="s">
        <v>97</v>
      </c>
      <c r="Q1" s="3" t="s">
        <v>67</v>
      </c>
      <c r="R1" s="3"/>
      <c r="S1" s="3"/>
      <c r="T1" s="3"/>
      <c r="U1" s="3"/>
      <c r="V1" s="3"/>
      <c r="W1" s="3"/>
      <c r="X1" s="3"/>
      <c r="Y1" s="3"/>
      <c r="Z1" s="3"/>
      <c r="AA1" s="3"/>
      <c r="AB1" s="1" t="s">
        <v>98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 t="s">
        <v>99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t="s">
        <v>100</v>
      </c>
      <c r="BI1" t="s">
        <v>101</v>
      </c>
    </row>
    <row r="2" spans="1:82" x14ac:dyDescent="0.3">
      <c r="A2" t="s">
        <v>51</v>
      </c>
      <c r="B2" t="s">
        <v>138</v>
      </c>
      <c r="C2" t="s">
        <v>52</v>
      </c>
      <c r="D2" t="s">
        <v>53</v>
      </c>
      <c r="E2" t="s">
        <v>145</v>
      </c>
      <c r="F2" t="s">
        <v>54</v>
      </c>
      <c r="G2" t="s">
        <v>55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s="5" t="s">
        <v>137</v>
      </c>
      <c r="Q2" t="s">
        <v>56</v>
      </c>
      <c r="R2" t="s">
        <v>59</v>
      </c>
      <c r="S2" t="s">
        <v>57</v>
      </c>
      <c r="T2" t="s">
        <v>58</v>
      </c>
      <c r="U2" t="s">
        <v>65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66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  <c r="AJ2" t="s">
        <v>76</v>
      </c>
      <c r="AK2" t="s">
        <v>77</v>
      </c>
      <c r="AL2" t="s">
        <v>78</v>
      </c>
      <c r="AM2" t="s">
        <v>79</v>
      </c>
      <c r="AN2" t="s">
        <v>80</v>
      </c>
      <c r="AO2" s="4" t="s">
        <v>81</v>
      </c>
      <c r="AP2" t="s">
        <v>83</v>
      </c>
      <c r="AQ2" t="s">
        <v>82</v>
      </c>
      <c r="AR2" t="s">
        <v>84</v>
      </c>
      <c r="AS2" t="s">
        <v>85</v>
      </c>
      <c r="AT2" t="s">
        <v>86</v>
      </c>
      <c r="AU2" t="s">
        <v>87</v>
      </c>
      <c r="AV2" t="s">
        <v>88</v>
      </c>
      <c r="AW2" t="s">
        <v>89</v>
      </c>
      <c r="AX2" t="s">
        <v>90</v>
      </c>
      <c r="AY2" t="s">
        <v>91</v>
      </c>
      <c r="AZ2" t="s">
        <v>92</v>
      </c>
      <c r="BA2" t="s">
        <v>93</v>
      </c>
      <c r="BB2" t="s">
        <v>94</v>
      </c>
      <c r="BC2" s="4" t="s">
        <v>95</v>
      </c>
      <c r="BD2" t="s">
        <v>102</v>
      </c>
      <c r="BE2" t="s">
        <v>103</v>
      </c>
      <c r="BF2" t="s">
        <v>104</v>
      </c>
      <c r="BG2" t="s">
        <v>105</v>
      </c>
      <c r="BH2" s="5" t="s">
        <v>128</v>
      </c>
      <c r="BI2" t="s">
        <v>106</v>
      </c>
      <c r="BJ2" t="s">
        <v>107</v>
      </c>
      <c r="BK2" t="s">
        <v>108</v>
      </c>
      <c r="BL2" t="s">
        <v>118</v>
      </c>
      <c r="BM2" t="s">
        <v>119</v>
      </c>
      <c r="BN2" t="s">
        <v>109</v>
      </c>
      <c r="BO2" t="s">
        <v>110</v>
      </c>
      <c r="BP2" t="s">
        <v>111</v>
      </c>
      <c r="BQ2" t="s">
        <v>120</v>
      </c>
      <c r="BR2" t="s">
        <v>121</v>
      </c>
      <c r="BS2" t="s">
        <v>112</v>
      </c>
      <c r="BT2" t="s">
        <v>113</v>
      </c>
      <c r="BU2" t="s">
        <v>114</v>
      </c>
      <c r="BV2" t="s">
        <v>122</v>
      </c>
      <c r="BW2" t="s">
        <v>123</v>
      </c>
      <c r="BX2" t="s">
        <v>115</v>
      </c>
      <c r="BY2" t="s">
        <v>116</v>
      </c>
      <c r="BZ2" t="s">
        <v>117</v>
      </c>
      <c r="CA2" t="s">
        <v>124</v>
      </c>
      <c r="CB2" t="s">
        <v>125</v>
      </c>
      <c r="CC2" s="5" t="s">
        <v>126</v>
      </c>
      <c r="CD2" s="5" t="s">
        <v>127</v>
      </c>
    </row>
    <row r="3" spans="1:82" x14ac:dyDescent="0.3">
      <c r="A3" s="1" t="s">
        <v>0</v>
      </c>
      <c r="B3" s="1" t="s">
        <v>139</v>
      </c>
      <c r="E3" s="9">
        <v>42921</v>
      </c>
      <c r="F3">
        <v>90</v>
      </c>
      <c r="G3">
        <v>2</v>
      </c>
      <c r="H3">
        <v>10</v>
      </c>
      <c r="I3">
        <v>16</v>
      </c>
      <c r="J3">
        <v>9</v>
      </c>
      <c r="K3">
        <v>8</v>
      </c>
      <c r="L3" s="4">
        <f t="shared" ref="L3:O4" si="0">100-(H3*1.04)</f>
        <v>89.6</v>
      </c>
      <c r="M3" s="4">
        <f t="shared" si="0"/>
        <v>83.36</v>
      </c>
      <c r="N3" s="4">
        <f t="shared" si="0"/>
        <v>90.64</v>
      </c>
      <c r="O3" s="4">
        <f t="shared" si="0"/>
        <v>91.68</v>
      </c>
      <c r="P3" s="4">
        <f>AVERAGE(L3:O3)</f>
        <v>88.82</v>
      </c>
      <c r="Q3">
        <v>6</v>
      </c>
      <c r="R3">
        <v>7</v>
      </c>
      <c r="S3">
        <v>9</v>
      </c>
      <c r="T3">
        <v>1</v>
      </c>
      <c r="U3" t="s">
        <v>144</v>
      </c>
      <c r="V3" t="s">
        <v>144</v>
      </c>
      <c r="W3">
        <v>7</v>
      </c>
      <c r="X3">
        <v>1</v>
      </c>
      <c r="Y3">
        <v>5</v>
      </c>
      <c r="Z3">
        <v>5</v>
      </c>
      <c r="AA3">
        <v>6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2</v>
      </c>
      <c r="AN3">
        <v>1</v>
      </c>
      <c r="AO3">
        <v>0</v>
      </c>
      <c r="AP3">
        <v>25</v>
      </c>
      <c r="AQ3">
        <v>38</v>
      </c>
      <c r="AR3">
        <v>67</v>
      </c>
      <c r="AS3">
        <v>6</v>
      </c>
      <c r="AT3">
        <v>3</v>
      </c>
      <c r="AU3">
        <v>4</v>
      </c>
      <c r="AV3">
        <v>4</v>
      </c>
      <c r="AW3">
        <v>3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1</v>
      </c>
      <c r="BF3">
        <v>1</v>
      </c>
      <c r="BG3">
        <v>1</v>
      </c>
      <c r="BH3">
        <f>AVERAGE(BD3:BG3)</f>
        <v>1</v>
      </c>
      <c r="BI3">
        <v>65</v>
      </c>
      <c r="BJ3">
        <v>-4</v>
      </c>
      <c r="BK3">
        <v>34</v>
      </c>
      <c r="BL3">
        <f>(BI3+(-BJ3))</f>
        <v>69</v>
      </c>
      <c r="BM3" s="6">
        <f>(BL3-BK3)/BL3</f>
        <v>0.50724637681159424</v>
      </c>
      <c r="BN3">
        <v>82</v>
      </c>
      <c r="BO3">
        <v>4</v>
      </c>
      <c r="BP3">
        <v>47</v>
      </c>
      <c r="BQ3">
        <f>(BN3+(-BO3))</f>
        <v>78</v>
      </c>
      <c r="BR3" s="6">
        <f>(BQ3-BP3)/BQ3</f>
        <v>0.39743589743589741</v>
      </c>
      <c r="BS3">
        <v>65</v>
      </c>
      <c r="BT3">
        <v>-7</v>
      </c>
      <c r="BU3">
        <v>45</v>
      </c>
      <c r="BV3">
        <f>(BS3+(-BT3))</f>
        <v>72</v>
      </c>
      <c r="BW3" s="6">
        <f>(BV3-BU3)/BV3</f>
        <v>0.375</v>
      </c>
      <c r="BX3" t="s">
        <v>144</v>
      </c>
      <c r="BY3" t="s">
        <v>144</v>
      </c>
      <c r="BZ3" t="s">
        <v>144</v>
      </c>
      <c r="CA3" t="e">
        <f>(BX3+(-BY3))</f>
        <v>#VALUE!</v>
      </c>
      <c r="CB3" s="6" t="e">
        <f>(CA3-BZ3)/CA3</f>
        <v>#VALUE!</v>
      </c>
      <c r="CC3" s="7">
        <f>AVERAGE(BL3,BQ3,BV3)</f>
        <v>73</v>
      </c>
      <c r="CD3" s="8">
        <f>AVERAGE(BM3,BR3,BW3)</f>
        <v>0.42656075808249722</v>
      </c>
    </row>
    <row r="4" spans="1:82" x14ac:dyDescent="0.3">
      <c r="A4" s="1" t="s">
        <v>0</v>
      </c>
      <c r="B4" s="1" t="s">
        <v>140</v>
      </c>
      <c r="C4" t="s">
        <v>144</v>
      </c>
      <c r="D4" t="s">
        <v>144</v>
      </c>
      <c r="E4" s="9">
        <v>42921</v>
      </c>
      <c r="F4">
        <v>70</v>
      </c>
      <c r="G4">
        <v>2</v>
      </c>
      <c r="H4">
        <v>20</v>
      </c>
      <c r="I4">
        <v>10</v>
      </c>
      <c r="J4">
        <v>19</v>
      </c>
      <c r="K4">
        <v>15</v>
      </c>
      <c r="L4" s="4">
        <f t="shared" si="0"/>
        <v>79.2</v>
      </c>
      <c r="M4" s="4">
        <f t="shared" si="0"/>
        <v>89.6</v>
      </c>
      <c r="N4" s="4">
        <f t="shared" si="0"/>
        <v>80.239999999999995</v>
      </c>
      <c r="O4" s="4">
        <f t="shared" si="0"/>
        <v>84.4</v>
      </c>
      <c r="P4" s="4">
        <f>AVERAGE(L4:O4)</f>
        <v>83.360000000000014</v>
      </c>
      <c r="Q4">
        <v>1</v>
      </c>
      <c r="R4">
        <v>7</v>
      </c>
      <c r="S4">
        <v>7</v>
      </c>
      <c r="T4">
        <v>2</v>
      </c>
      <c r="U4">
        <v>6</v>
      </c>
      <c r="V4" t="s">
        <v>144</v>
      </c>
      <c r="W4">
        <v>4</v>
      </c>
      <c r="X4">
        <v>2</v>
      </c>
      <c r="Y4">
        <v>5</v>
      </c>
      <c r="Z4">
        <v>2</v>
      </c>
      <c r="AA4">
        <v>9</v>
      </c>
      <c r="AB4">
        <v>4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2</v>
      </c>
      <c r="AO4">
        <v>1</v>
      </c>
      <c r="AP4">
        <v>11</v>
      </c>
      <c r="AQ4">
        <v>30</v>
      </c>
      <c r="AR4">
        <v>64</v>
      </c>
      <c r="AS4">
        <v>2</v>
      </c>
      <c r="AT4">
        <v>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0.5</v>
      </c>
      <c r="BG4">
        <v>0.75</v>
      </c>
      <c r="BH4">
        <f t="shared" ref="BH4:BH67" si="1">AVERAGE(BD4:BG4)</f>
        <v>0.8125</v>
      </c>
      <c r="BI4">
        <v>67</v>
      </c>
      <c r="BJ4">
        <v>-4</v>
      </c>
      <c r="BK4">
        <v>37</v>
      </c>
      <c r="BL4">
        <f t="shared" ref="BL4:BL67" si="2">(BI4+(-BJ4))</f>
        <v>71</v>
      </c>
      <c r="BM4" s="6">
        <f t="shared" ref="BM4:BM67" si="3">(BL4-BK4)/BL4</f>
        <v>0.47887323943661969</v>
      </c>
      <c r="BN4">
        <v>66</v>
      </c>
      <c r="BO4">
        <v>-3</v>
      </c>
      <c r="BP4">
        <v>32</v>
      </c>
      <c r="BQ4">
        <f t="shared" ref="BQ4:BQ67" si="4">(BN4+(-BO4))</f>
        <v>69</v>
      </c>
      <c r="BR4" s="6">
        <f t="shared" ref="BR4:BR67" si="5">(BQ4-BP4)/BQ4</f>
        <v>0.53623188405797106</v>
      </c>
      <c r="BS4">
        <v>80</v>
      </c>
      <c r="BT4">
        <v>0</v>
      </c>
      <c r="BU4">
        <v>47</v>
      </c>
      <c r="BV4">
        <f t="shared" ref="BV4:BV67" si="6">(BS4+(-BT4))</f>
        <v>80</v>
      </c>
      <c r="BW4" s="6">
        <f t="shared" ref="BW4:BW67" si="7">(BV4-BU4)/BV4</f>
        <v>0.41249999999999998</v>
      </c>
      <c r="BX4" t="s">
        <v>144</v>
      </c>
      <c r="BY4" t="s">
        <v>144</v>
      </c>
      <c r="BZ4" t="s">
        <v>144</v>
      </c>
      <c r="CA4" t="e">
        <f t="shared" ref="CA4:CA67" si="8">(BX4+(-BY4))</f>
        <v>#VALUE!</v>
      </c>
      <c r="CB4" s="6" t="e">
        <f t="shared" ref="CB4:CB67" si="9">(CA4-BZ4)/CA4</f>
        <v>#VALUE!</v>
      </c>
      <c r="CC4" s="7">
        <f t="shared" ref="CC4:CC12" si="10">AVERAGE(BL4,BQ4,BV4)</f>
        <v>73.333333333333329</v>
      </c>
      <c r="CD4" s="8">
        <f t="shared" ref="CD4:CD12" si="11">AVERAGE(BM4,BR4,BW4)</f>
        <v>0.47586837449819691</v>
      </c>
    </row>
    <row r="5" spans="1:82" x14ac:dyDescent="0.3">
      <c r="A5" s="1" t="s">
        <v>0</v>
      </c>
      <c r="B5" s="1" t="s">
        <v>141</v>
      </c>
      <c r="C5" t="s">
        <v>144</v>
      </c>
      <c r="D5" t="s">
        <v>144</v>
      </c>
      <c r="E5" s="9">
        <v>42921</v>
      </c>
      <c r="F5">
        <v>80</v>
      </c>
      <c r="G5">
        <v>0</v>
      </c>
      <c r="H5">
        <v>15</v>
      </c>
      <c r="I5">
        <v>10</v>
      </c>
      <c r="J5">
        <v>16</v>
      </c>
      <c r="K5">
        <v>24</v>
      </c>
      <c r="L5" s="4">
        <f t="shared" ref="L5:L68" si="12">100-(H5*1.04)</f>
        <v>84.4</v>
      </c>
      <c r="M5" s="4">
        <f t="shared" ref="M5:M68" si="13">100-(I5*1.04)</f>
        <v>89.6</v>
      </c>
      <c r="N5" s="4">
        <f t="shared" ref="N5:N68" si="14">100-(J5*1.04)</f>
        <v>83.36</v>
      </c>
      <c r="O5" s="4">
        <f t="shared" ref="O5:O68" si="15">100-(K5*1.04)</f>
        <v>75.039999999999992</v>
      </c>
      <c r="P5" s="4">
        <f t="shared" ref="P5:P68" si="16">AVERAGE(L5:O5)</f>
        <v>83.1</v>
      </c>
      <c r="Q5">
        <v>6</v>
      </c>
      <c r="R5">
        <v>8</v>
      </c>
      <c r="S5">
        <v>9</v>
      </c>
      <c r="T5">
        <v>1</v>
      </c>
      <c r="U5" t="s">
        <v>144</v>
      </c>
      <c r="V5" t="s">
        <v>144</v>
      </c>
      <c r="W5">
        <v>5</v>
      </c>
      <c r="X5">
        <v>1</v>
      </c>
      <c r="Y5">
        <v>5</v>
      </c>
      <c r="Z5">
        <v>8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3</v>
      </c>
      <c r="AI5">
        <v>0</v>
      </c>
      <c r="AJ5">
        <v>0</v>
      </c>
      <c r="AK5">
        <v>0</v>
      </c>
      <c r="AL5">
        <v>0</v>
      </c>
      <c r="AM5">
        <v>0</v>
      </c>
      <c r="AN5">
        <v>4</v>
      </c>
      <c r="AO5">
        <v>0</v>
      </c>
      <c r="AP5">
        <v>15</v>
      </c>
      <c r="AQ5">
        <v>32</v>
      </c>
      <c r="AR5">
        <v>50</v>
      </c>
      <c r="AS5">
        <v>1</v>
      </c>
      <c r="AT5">
        <v>1</v>
      </c>
      <c r="AU5">
        <v>2</v>
      </c>
      <c r="AV5">
        <v>9</v>
      </c>
      <c r="AW5">
        <v>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1.5</v>
      </c>
      <c r="BE5">
        <v>1</v>
      </c>
      <c r="BF5">
        <v>0.75</v>
      </c>
      <c r="BG5">
        <v>0.5</v>
      </c>
      <c r="BH5">
        <f t="shared" si="1"/>
        <v>0.9375</v>
      </c>
      <c r="BI5">
        <v>84</v>
      </c>
      <c r="BJ5">
        <v>0</v>
      </c>
      <c r="BK5">
        <v>47</v>
      </c>
      <c r="BL5">
        <f t="shared" si="2"/>
        <v>84</v>
      </c>
      <c r="BM5" s="6">
        <f t="shared" si="3"/>
        <v>0.44047619047619047</v>
      </c>
      <c r="BN5">
        <v>78</v>
      </c>
      <c r="BO5">
        <v>6</v>
      </c>
      <c r="BP5">
        <v>46</v>
      </c>
      <c r="BQ5">
        <f t="shared" si="4"/>
        <v>72</v>
      </c>
      <c r="BR5" s="6">
        <f t="shared" si="5"/>
        <v>0.3611111111111111</v>
      </c>
      <c r="BS5">
        <v>72</v>
      </c>
      <c r="BT5">
        <v>0</v>
      </c>
      <c r="BU5">
        <v>32</v>
      </c>
      <c r="BV5">
        <f t="shared" si="6"/>
        <v>72</v>
      </c>
      <c r="BW5" s="6">
        <f t="shared" si="7"/>
        <v>0.55555555555555558</v>
      </c>
      <c r="BX5" t="s">
        <v>144</v>
      </c>
      <c r="BY5" t="s">
        <v>144</v>
      </c>
      <c r="BZ5" t="s">
        <v>144</v>
      </c>
      <c r="CA5" t="e">
        <f t="shared" si="8"/>
        <v>#VALUE!</v>
      </c>
      <c r="CB5" s="6" t="e">
        <f t="shared" si="9"/>
        <v>#VALUE!</v>
      </c>
      <c r="CC5" s="7">
        <f t="shared" si="10"/>
        <v>76</v>
      </c>
      <c r="CD5" s="8">
        <f t="shared" si="11"/>
        <v>0.45238095238095238</v>
      </c>
    </row>
    <row r="6" spans="1:82" x14ac:dyDescent="0.3">
      <c r="A6" s="1" t="s">
        <v>0</v>
      </c>
      <c r="B6" s="1" t="s">
        <v>142</v>
      </c>
      <c r="C6" t="s">
        <v>144</v>
      </c>
      <c r="D6" t="s">
        <v>144</v>
      </c>
      <c r="E6" s="9">
        <v>42921</v>
      </c>
      <c r="F6">
        <v>90</v>
      </c>
      <c r="G6">
        <v>2</v>
      </c>
      <c r="H6">
        <v>17</v>
      </c>
      <c r="I6">
        <v>0</v>
      </c>
      <c r="J6">
        <v>4</v>
      </c>
      <c r="K6">
        <v>5</v>
      </c>
      <c r="L6" s="4">
        <f t="shared" si="12"/>
        <v>82.32</v>
      </c>
      <c r="M6" s="4">
        <f t="shared" si="13"/>
        <v>100</v>
      </c>
      <c r="N6" s="4">
        <f t="shared" si="14"/>
        <v>95.84</v>
      </c>
      <c r="O6" s="4">
        <f t="shared" si="15"/>
        <v>94.8</v>
      </c>
      <c r="P6" s="4">
        <f t="shared" si="16"/>
        <v>93.24</v>
      </c>
      <c r="Q6">
        <v>6</v>
      </c>
      <c r="R6">
        <v>9</v>
      </c>
      <c r="S6">
        <v>5</v>
      </c>
      <c r="T6">
        <v>1</v>
      </c>
      <c r="U6" t="s">
        <v>144</v>
      </c>
      <c r="V6" t="s">
        <v>144</v>
      </c>
      <c r="W6">
        <v>6</v>
      </c>
      <c r="X6">
        <v>1</v>
      </c>
      <c r="Y6">
        <v>5</v>
      </c>
      <c r="Z6">
        <v>6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3</v>
      </c>
      <c r="AO6">
        <v>1</v>
      </c>
      <c r="AP6">
        <v>45</v>
      </c>
      <c r="AQ6">
        <v>28</v>
      </c>
      <c r="AR6">
        <v>7</v>
      </c>
      <c r="AS6">
        <v>0</v>
      </c>
      <c r="AT6">
        <v>1</v>
      </c>
      <c r="AU6">
        <v>2</v>
      </c>
      <c r="AV6">
        <v>5</v>
      </c>
      <c r="AW6">
        <v>2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1.25</v>
      </c>
      <c r="BE6">
        <v>1</v>
      </c>
      <c r="BF6">
        <v>1.75</v>
      </c>
      <c r="BG6">
        <v>1</v>
      </c>
      <c r="BH6">
        <f t="shared" si="1"/>
        <v>1.25</v>
      </c>
      <c r="BI6">
        <v>87</v>
      </c>
      <c r="BJ6">
        <v>0</v>
      </c>
      <c r="BK6">
        <v>53</v>
      </c>
      <c r="BL6">
        <f t="shared" si="2"/>
        <v>87</v>
      </c>
      <c r="BM6" s="6">
        <f t="shared" si="3"/>
        <v>0.39080459770114945</v>
      </c>
      <c r="BN6">
        <v>76</v>
      </c>
      <c r="BO6">
        <v>0</v>
      </c>
      <c r="BP6">
        <v>37</v>
      </c>
      <c r="BQ6">
        <f t="shared" si="4"/>
        <v>76</v>
      </c>
      <c r="BR6" s="6">
        <f t="shared" si="5"/>
        <v>0.51315789473684215</v>
      </c>
      <c r="BS6">
        <v>84</v>
      </c>
      <c r="BT6">
        <v>0</v>
      </c>
      <c r="BU6">
        <v>47</v>
      </c>
      <c r="BV6">
        <f t="shared" si="6"/>
        <v>84</v>
      </c>
      <c r="BW6" s="6">
        <f t="shared" si="7"/>
        <v>0.44047619047619047</v>
      </c>
      <c r="BX6" t="s">
        <v>144</v>
      </c>
      <c r="BY6" t="s">
        <v>144</v>
      </c>
      <c r="BZ6" t="s">
        <v>144</v>
      </c>
      <c r="CA6" t="e">
        <f t="shared" si="8"/>
        <v>#VALUE!</v>
      </c>
      <c r="CB6" s="6" t="e">
        <f t="shared" si="9"/>
        <v>#VALUE!</v>
      </c>
      <c r="CC6" s="7">
        <f t="shared" si="10"/>
        <v>82.333333333333329</v>
      </c>
      <c r="CD6" s="8">
        <f t="shared" si="11"/>
        <v>0.44814622763806072</v>
      </c>
    </row>
    <row r="7" spans="1:82" x14ac:dyDescent="0.3">
      <c r="A7" s="1" t="s">
        <v>0</v>
      </c>
      <c r="B7" s="1" t="s">
        <v>143</v>
      </c>
      <c r="C7" t="s">
        <v>144</v>
      </c>
      <c r="D7" t="s">
        <v>144</v>
      </c>
      <c r="E7" s="9">
        <v>42921</v>
      </c>
      <c r="F7">
        <v>75</v>
      </c>
      <c r="G7">
        <v>2</v>
      </c>
      <c r="H7">
        <v>7</v>
      </c>
      <c r="I7">
        <v>5</v>
      </c>
      <c r="J7">
        <v>2</v>
      </c>
      <c r="K7">
        <v>12</v>
      </c>
      <c r="L7" s="4">
        <f t="shared" si="12"/>
        <v>92.72</v>
      </c>
      <c r="M7" s="4">
        <f t="shared" si="13"/>
        <v>94.8</v>
      </c>
      <c r="N7" s="4">
        <f t="shared" si="14"/>
        <v>97.92</v>
      </c>
      <c r="O7" s="4">
        <f t="shared" si="15"/>
        <v>87.52</v>
      </c>
      <c r="P7" s="4">
        <f t="shared" si="16"/>
        <v>93.24</v>
      </c>
      <c r="Q7">
        <v>5</v>
      </c>
      <c r="R7">
        <v>9</v>
      </c>
      <c r="S7">
        <v>7</v>
      </c>
      <c r="T7">
        <v>1</v>
      </c>
      <c r="U7" t="s">
        <v>144</v>
      </c>
      <c r="V7" t="s">
        <v>144</v>
      </c>
      <c r="W7">
        <v>6</v>
      </c>
      <c r="X7">
        <v>1</v>
      </c>
      <c r="Y7">
        <v>4</v>
      </c>
      <c r="Z7">
        <v>2</v>
      </c>
      <c r="AA7">
        <v>6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2</v>
      </c>
      <c r="AO7">
        <v>1</v>
      </c>
      <c r="AP7">
        <v>38</v>
      </c>
      <c r="AQ7">
        <v>49</v>
      </c>
      <c r="AR7">
        <v>24</v>
      </c>
      <c r="AS7">
        <v>2</v>
      </c>
      <c r="AT7">
        <v>1</v>
      </c>
      <c r="AU7">
        <v>3</v>
      </c>
      <c r="AV7">
        <v>2</v>
      </c>
      <c r="AW7">
        <v>0</v>
      </c>
      <c r="AX7">
        <v>2</v>
      </c>
      <c r="AY7">
        <v>0</v>
      </c>
      <c r="AZ7">
        <v>0</v>
      </c>
      <c r="BA7">
        <v>0</v>
      </c>
      <c r="BB7">
        <v>0</v>
      </c>
      <c r="BC7">
        <v>0</v>
      </c>
      <c r="BD7">
        <v>2</v>
      </c>
      <c r="BE7">
        <v>2</v>
      </c>
      <c r="BF7">
        <v>0.75</v>
      </c>
      <c r="BG7">
        <v>1.75</v>
      </c>
      <c r="BH7">
        <f t="shared" si="1"/>
        <v>1.625</v>
      </c>
      <c r="BI7">
        <v>70</v>
      </c>
      <c r="BJ7">
        <v>-1</v>
      </c>
      <c r="BK7">
        <v>41</v>
      </c>
      <c r="BL7">
        <f t="shared" si="2"/>
        <v>71</v>
      </c>
      <c r="BM7" s="6">
        <f t="shared" si="3"/>
        <v>0.42253521126760563</v>
      </c>
      <c r="BN7">
        <v>80</v>
      </c>
      <c r="BO7">
        <v>2</v>
      </c>
      <c r="BP7">
        <v>42</v>
      </c>
      <c r="BQ7">
        <f t="shared" si="4"/>
        <v>78</v>
      </c>
      <c r="BR7" s="6">
        <f t="shared" si="5"/>
        <v>0.46153846153846156</v>
      </c>
      <c r="BS7">
        <v>82</v>
      </c>
      <c r="BT7">
        <v>-5</v>
      </c>
      <c r="BU7">
        <v>44</v>
      </c>
      <c r="BV7">
        <f t="shared" si="6"/>
        <v>87</v>
      </c>
      <c r="BW7" s="6">
        <f t="shared" si="7"/>
        <v>0.4942528735632184</v>
      </c>
      <c r="BX7" t="s">
        <v>144</v>
      </c>
      <c r="BY7" t="s">
        <v>144</v>
      </c>
      <c r="BZ7" t="s">
        <v>144</v>
      </c>
      <c r="CA7" t="e">
        <f t="shared" si="8"/>
        <v>#VALUE!</v>
      </c>
      <c r="CB7" s="6" t="e">
        <f t="shared" si="9"/>
        <v>#VALUE!</v>
      </c>
      <c r="CC7" s="7">
        <f t="shared" si="10"/>
        <v>78.666666666666671</v>
      </c>
      <c r="CD7" s="8">
        <f t="shared" si="11"/>
        <v>0.45944218212309518</v>
      </c>
    </row>
    <row r="8" spans="1:82" x14ac:dyDescent="0.3">
      <c r="A8" s="1" t="s">
        <v>1</v>
      </c>
      <c r="B8" s="1" t="s">
        <v>139</v>
      </c>
      <c r="E8" s="9">
        <v>42921</v>
      </c>
      <c r="F8">
        <v>80</v>
      </c>
      <c r="G8">
        <v>0</v>
      </c>
      <c r="H8">
        <v>3</v>
      </c>
      <c r="I8">
        <v>9</v>
      </c>
      <c r="J8">
        <v>18</v>
      </c>
      <c r="K8">
        <v>16</v>
      </c>
      <c r="L8" s="4">
        <f t="shared" si="12"/>
        <v>96.88</v>
      </c>
      <c r="M8" s="4">
        <f t="shared" si="13"/>
        <v>90.64</v>
      </c>
      <c r="N8" s="4">
        <f t="shared" si="14"/>
        <v>81.28</v>
      </c>
      <c r="O8" s="4">
        <f t="shared" si="15"/>
        <v>83.36</v>
      </c>
      <c r="P8" s="4">
        <f t="shared" si="16"/>
        <v>88.039999999999992</v>
      </c>
      <c r="Q8">
        <v>4</v>
      </c>
      <c r="R8">
        <v>9</v>
      </c>
      <c r="S8">
        <v>1</v>
      </c>
      <c r="T8">
        <v>1</v>
      </c>
      <c r="U8">
        <v>7</v>
      </c>
      <c r="V8" t="s">
        <v>144</v>
      </c>
      <c r="W8">
        <v>2</v>
      </c>
      <c r="X8">
        <v>1</v>
      </c>
      <c r="Y8">
        <v>6</v>
      </c>
      <c r="Z8">
        <v>4</v>
      </c>
      <c r="AA8">
        <v>2</v>
      </c>
      <c r="AB8">
        <v>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3</v>
      </c>
      <c r="AL8">
        <v>2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1.75</v>
      </c>
      <c r="BE8">
        <v>1.25</v>
      </c>
      <c r="BF8">
        <v>3.5</v>
      </c>
      <c r="BG8">
        <v>4</v>
      </c>
      <c r="BH8">
        <f t="shared" si="1"/>
        <v>2.625</v>
      </c>
      <c r="BI8">
        <v>56</v>
      </c>
      <c r="BJ8">
        <v>-3</v>
      </c>
      <c r="BK8">
        <v>25</v>
      </c>
      <c r="BL8">
        <f t="shared" si="2"/>
        <v>59</v>
      </c>
      <c r="BM8" s="6">
        <f t="shared" si="3"/>
        <v>0.57627118644067798</v>
      </c>
      <c r="BN8">
        <v>55</v>
      </c>
      <c r="BO8">
        <v>-6</v>
      </c>
      <c r="BP8">
        <v>23</v>
      </c>
      <c r="BQ8">
        <f t="shared" si="4"/>
        <v>61</v>
      </c>
      <c r="BR8" s="6">
        <f t="shared" si="5"/>
        <v>0.62295081967213117</v>
      </c>
      <c r="BS8">
        <v>60</v>
      </c>
      <c r="BT8">
        <v>-2</v>
      </c>
      <c r="BU8">
        <v>35</v>
      </c>
      <c r="BV8">
        <f t="shared" si="6"/>
        <v>62</v>
      </c>
      <c r="BW8" s="6">
        <f t="shared" si="7"/>
        <v>0.43548387096774194</v>
      </c>
      <c r="BX8" t="s">
        <v>144</v>
      </c>
      <c r="BY8" t="s">
        <v>144</v>
      </c>
      <c r="BZ8" t="s">
        <v>144</v>
      </c>
      <c r="CA8" t="e">
        <f t="shared" si="8"/>
        <v>#VALUE!</v>
      </c>
      <c r="CB8" s="6" t="e">
        <f t="shared" si="9"/>
        <v>#VALUE!</v>
      </c>
      <c r="CC8" s="7">
        <f t="shared" si="10"/>
        <v>60.666666666666664</v>
      </c>
      <c r="CD8" s="8">
        <f t="shared" si="11"/>
        <v>0.54490195902685035</v>
      </c>
    </row>
    <row r="9" spans="1:82" x14ac:dyDescent="0.3">
      <c r="A9" s="1" t="s">
        <v>1</v>
      </c>
      <c r="B9" s="1" t="s">
        <v>140</v>
      </c>
      <c r="C9" t="s">
        <v>144</v>
      </c>
      <c r="D9" t="s">
        <v>144</v>
      </c>
      <c r="E9" s="9">
        <v>42921</v>
      </c>
      <c r="F9">
        <v>100</v>
      </c>
      <c r="G9">
        <v>0</v>
      </c>
      <c r="H9">
        <v>0</v>
      </c>
      <c r="I9">
        <v>5</v>
      </c>
      <c r="J9">
        <v>0</v>
      </c>
      <c r="K9">
        <v>13</v>
      </c>
      <c r="L9" s="4">
        <f t="shared" si="12"/>
        <v>100</v>
      </c>
      <c r="M9" s="4">
        <f t="shared" si="13"/>
        <v>94.8</v>
      </c>
      <c r="N9" s="4">
        <f t="shared" si="14"/>
        <v>100</v>
      </c>
      <c r="O9" s="4">
        <f t="shared" si="15"/>
        <v>86.48</v>
      </c>
      <c r="P9" s="4">
        <f t="shared" si="16"/>
        <v>95.320000000000007</v>
      </c>
      <c r="Q9">
        <v>1</v>
      </c>
      <c r="R9">
        <v>8</v>
      </c>
      <c r="S9">
        <v>1</v>
      </c>
      <c r="T9">
        <v>1</v>
      </c>
      <c r="U9">
        <v>6</v>
      </c>
      <c r="V9" t="s">
        <v>144</v>
      </c>
      <c r="W9">
        <v>3</v>
      </c>
      <c r="X9">
        <v>1</v>
      </c>
      <c r="Y9">
        <v>4</v>
      </c>
      <c r="Z9">
        <v>2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3</v>
      </c>
      <c r="AM9">
        <v>1</v>
      </c>
      <c r="AN9">
        <v>0</v>
      </c>
      <c r="AO9">
        <v>0</v>
      </c>
      <c r="AP9">
        <v>10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2</v>
      </c>
      <c r="BF9">
        <v>0.5</v>
      </c>
      <c r="BG9">
        <v>2.25</v>
      </c>
      <c r="BH9">
        <f t="shared" si="1"/>
        <v>1.6875</v>
      </c>
      <c r="BI9">
        <v>55</v>
      </c>
      <c r="BJ9">
        <v>-9</v>
      </c>
      <c r="BK9">
        <v>20</v>
      </c>
      <c r="BL9">
        <f t="shared" si="2"/>
        <v>64</v>
      </c>
      <c r="BM9" s="6">
        <f t="shared" si="3"/>
        <v>0.6875</v>
      </c>
      <c r="BN9">
        <v>53</v>
      </c>
      <c r="BO9">
        <v>-5</v>
      </c>
      <c r="BP9">
        <v>20</v>
      </c>
      <c r="BQ9">
        <f t="shared" si="4"/>
        <v>58</v>
      </c>
      <c r="BR9" s="6">
        <f t="shared" si="5"/>
        <v>0.65517241379310343</v>
      </c>
      <c r="BS9">
        <v>63</v>
      </c>
      <c r="BT9">
        <v>1</v>
      </c>
      <c r="BU9">
        <v>30</v>
      </c>
      <c r="BV9">
        <f t="shared" si="6"/>
        <v>62</v>
      </c>
      <c r="BW9" s="6">
        <f t="shared" si="7"/>
        <v>0.5161290322580645</v>
      </c>
      <c r="BX9" t="s">
        <v>144</v>
      </c>
      <c r="BY9" t="s">
        <v>144</v>
      </c>
      <c r="BZ9" t="s">
        <v>144</v>
      </c>
      <c r="CA9" t="e">
        <f t="shared" si="8"/>
        <v>#VALUE!</v>
      </c>
      <c r="CB9" s="6" t="e">
        <f t="shared" si="9"/>
        <v>#VALUE!</v>
      </c>
      <c r="CC9" s="7">
        <f t="shared" si="10"/>
        <v>61.333333333333336</v>
      </c>
      <c r="CD9" s="8">
        <f t="shared" si="11"/>
        <v>0.61960048201705598</v>
      </c>
    </row>
    <row r="10" spans="1:82" x14ac:dyDescent="0.3">
      <c r="A10" s="1" t="s">
        <v>1</v>
      </c>
      <c r="B10" s="1" t="s">
        <v>141</v>
      </c>
      <c r="C10" t="s">
        <v>144</v>
      </c>
      <c r="D10" t="s">
        <v>144</v>
      </c>
      <c r="E10" s="9">
        <v>42921</v>
      </c>
      <c r="F10">
        <v>60</v>
      </c>
      <c r="G10">
        <v>0</v>
      </c>
      <c r="H10">
        <v>10</v>
      </c>
      <c r="I10">
        <v>2</v>
      </c>
      <c r="J10">
        <v>16</v>
      </c>
      <c r="K10">
        <v>18</v>
      </c>
      <c r="L10" s="4">
        <f t="shared" si="12"/>
        <v>89.6</v>
      </c>
      <c r="M10" s="4">
        <f t="shared" si="13"/>
        <v>97.92</v>
      </c>
      <c r="N10" s="4">
        <f t="shared" si="14"/>
        <v>83.36</v>
      </c>
      <c r="O10" s="4">
        <f t="shared" si="15"/>
        <v>81.28</v>
      </c>
      <c r="P10" s="4">
        <f t="shared" si="16"/>
        <v>88.039999999999992</v>
      </c>
      <c r="Q10">
        <v>1</v>
      </c>
      <c r="R10">
        <v>9</v>
      </c>
      <c r="S10">
        <v>2</v>
      </c>
      <c r="T10">
        <v>1</v>
      </c>
      <c r="U10">
        <v>6</v>
      </c>
      <c r="V10" t="s">
        <v>144</v>
      </c>
      <c r="W10">
        <v>2</v>
      </c>
      <c r="X10">
        <v>2</v>
      </c>
      <c r="Y10">
        <v>5</v>
      </c>
      <c r="Z10">
        <v>2</v>
      </c>
      <c r="AA10">
        <v>2</v>
      </c>
      <c r="AB10">
        <v>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4</v>
      </c>
      <c r="AM10">
        <v>0</v>
      </c>
      <c r="AN10">
        <v>0</v>
      </c>
      <c r="AO10">
        <v>0</v>
      </c>
      <c r="AP10">
        <v>9</v>
      </c>
      <c r="AQ10">
        <v>8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0.5</v>
      </c>
      <c r="BE10">
        <v>3.75</v>
      </c>
      <c r="BF10">
        <v>1.25</v>
      </c>
      <c r="BG10">
        <v>1.25</v>
      </c>
      <c r="BH10">
        <f t="shared" si="1"/>
        <v>1.6875</v>
      </c>
      <c r="BI10">
        <v>60</v>
      </c>
      <c r="BJ10">
        <v>-3</v>
      </c>
      <c r="BK10">
        <v>28</v>
      </c>
      <c r="BL10">
        <f t="shared" si="2"/>
        <v>63</v>
      </c>
      <c r="BM10" s="6">
        <f t="shared" si="3"/>
        <v>0.55555555555555558</v>
      </c>
      <c r="BN10">
        <v>58</v>
      </c>
      <c r="BO10">
        <v>-3</v>
      </c>
      <c r="BP10">
        <v>30</v>
      </c>
      <c r="BQ10">
        <f t="shared" si="4"/>
        <v>61</v>
      </c>
      <c r="BR10" s="6">
        <f t="shared" si="5"/>
        <v>0.50819672131147542</v>
      </c>
      <c r="BS10">
        <v>57</v>
      </c>
      <c r="BT10">
        <v>-6</v>
      </c>
      <c r="BU10">
        <v>26</v>
      </c>
      <c r="BV10">
        <f t="shared" si="6"/>
        <v>63</v>
      </c>
      <c r="BW10" s="6">
        <f t="shared" si="7"/>
        <v>0.58730158730158732</v>
      </c>
      <c r="BX10" t="s">
        <v>144</v>
      </c>
      <c r="BY10" t="s">
        <v>144</v>
      </c>
      <c r="BZ10" t="s">
        <v>144</v>
      </c>
      <c r="CA10" t="e">
        <f t="shared" si="8"/>
        <v>#VALUE!</v>
      </c>
      <c r="CB10" s="6" t="e">
        <f t="shared" si="9"/>
        <v>#VALUE!</v>
      </c>
      <c r="CC10" s="7">
        <f t="shared" si="10"/>
        <v>62.333333333333336</v>
      </c>
      <c r="CD10" s="8">
        <f t="shared" si="11"/>
        <v>0.55035128805620614</v>
      </c>
    </row>
    <row r="11" spans="1:82" x14ac:dyDescent="0.3">
      <c r="A11" s="1" t="s">
        <v>1</v>
      </c>
      <c r="B11" s="1" t="s">
        <v>142</v>
      </c>
      <c r="C11" t="s">
        <v>144</v>
      </c>
      <c r="D11" t="s">
        <v>144</v>
      </c>
      <c r="E11" s="9">
        <v>42921</v>
      </c>
      <c r="F11">
        <v>100</v>
      </c>
      <c r="G11">
        <v>1</v>
      </c>
      <c r="H11">
        <v>37</v>
      </c>
      <c r="I11">
        <v>13</v>
      </c>
      <c r="J11">
        <v>30</v>
      </c>
      <c r="K11">
        <v>4</v>
      </c>
      <c r="L11" s="4">
        <f t="shared" si="12"/>
        <v>61.519999999999996</v>
      </c>
      <c r="M11" s="4">
        <f t="shared" si="13"/>
        <v>86.48</v>
      </c>
      <c r="N11" s="4">
        <f t="shared" si="14"/>
        <v>68.8</v>
      </c>
      <c r="O11" s="4">
        <f t="shared" si="15"/>
        <v>95.84</v>
      </c>
      <c r="P11" s="4">
        <f t="shared" si="16"/>
        <v>78.16</v>
      </c>
      <c r="Q11">
        <v>2</v>
      </c>
      <c r="R11">
        <v>7</v>
      </c>
      <c r="S11">
        <v>3</v>
      </c>
      <c r="T11">
        <v>1</v>
      </c>
      <c r="U11">
        <v>6</v>
      </c>
      <c r="V11" t="s">
        <v>144</v>
      </c>
      <c r="W11">
        <v>6</v>
      </c>
      <c r="X11">
        <v>2</v>
      </c>
      <c r="Y11">
        <v>3</v>
      </c>
      <c r="Z11">
        <v>3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5</v>
      </c>
      <c r="AL11">
        <v>0</v>
      </c>
      <c r="AM11">
        <v>0</v>
      </c>
      <c r="AN11">
        <v>0</v>
      </c>
      <c r="AO11">
        <v>0</v>
      </c>
      <c r="AP11">
        <v>10</v>
      </c>
      <c r="AQ11">
        <v>12</v>
      </c>
      <c r="AR11">
        <v>16</v>
      </c>
      <c r="AS11">
        <v>0</v>
      </c>
      <c r="AT11">
        <v>2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0.25</v>
      </c>
      <c r="BE11">
        <v>1</v>
      </c>
      <c r="BF11">
        <v>2.25</v>
      </c>
      <c r="BG11">
        <v>0.5</v>
      </c>
      <c r="BH11">
        <f t="shared" si="1"/>
        <v>1</v>
      </c>
      <c r="BI11">
        <v>60</v>
      </c>
      <c r="BJ11">
        <v>-7</v>
      </c>
      <c r="BK11">
        <v>18</v>
      </c>
      <c r="BL11">
        <f t="shared" si="2"/>
        <v>67</v>
      </c>
      <c r="BM11" s="6">
        <f t="shared" si="3"/>
        <v>0.73134328358208955</v>
      </c>
      <c r="BN11">
        <v>52</v>
      </c>
      <c r="BO11">
        <v>-5</v>
      </c>
      <c r="BP11">
        <v>24</v>
      </c>
      <c r="BQ11">
        <f t="shared" si="4"/>
        <v>57</v>
      </c>
      <c r="BR11" s="6">
        <f t="shared" si="5"/>
        <v>0.57894736842105265</v>
      </c>
      <c r="BS11">
        <v>63</v>
      </c>
      <c r="BT11">
        <v>-4</v>
      </c>
      <c r="BU11">
        <v>25</v>
      </c>
      <c r="BV11">
        <f t="shared" si="6"/>
        <v>67</v>
      </c>
      <c r="BW11" s="6">
        <f t="shared" si="7"/>
        <v>0.62686567164179108</v>
      </c>
      <c r="BX11" t="s">
        <v>144</v>
      </c>
      <c r="BY11" t="s">
        <v>144</v>
      </c>
      <c r="BZ11" t="s">
        <v>144</v>
      </c>
      <c r="CA11" t="e">
        <f t="shared" si="8"/>
        <v>#VALUE!</v>
      </c>
      <c r="CB11" s="6" t="e">
        <f t="shared" si="9"/>
        <v>#VALUE!</v>
      </c>
      <c r="CC11" s="7">
        <f t="shared" si="10"/>
        <v>63.666666666666664</v>
      </c>
      <c r="CD11" s="8">
        <f t="shared" si="11"/>
        <v>0.64571877454831117</v>
      </c>
    </row>
    <row r="12" spans="1:82" x14ac:dyDescent="0.3">
      <c r="A12" s="1" t="s">
        <v>1</v>
      </c>
      <c r="B12" s="1" t="s">
        <v>143</v>
      </c>
      <c r="C12" t="s">
        <v>144</v>
      </c>
      <c r="D12" t="s">
        <v>144</v>
      </c>
      <c r="E12" s="9">
        <v>42921</v>
      </c>
      <c r="F12">
        <v>80</v>
      </c>
      <c r="G12">
        <v>0</v>
      </c>
      <c r="H12">
        <v>6</v>
      </c>
      <c r="I12">
        <v>11</v>
      </c>
      <c r="J12">
        <v>7</v>
      </c>
      <c r="K12">
        <v>9</v>
      </c>
      <c r="L12" s="4">
        <f t="shared" si="12"/>
        <v>93.76</v>
      </c>
      <c r="M12" s="4">
        <f t="shared" si="13"/>
        <v>88.56</v>
      </c>
      <c r="N12" s="4">
        <f t="shared" si="14"/>
        <v>92.72</v>
      </c>
      <c r="O12" s="4">
        <f t="shared" si="15"/>
        <v>90.64</v>
      </c>
      <c r="P12" s="4">
        <f t="shared" si="16"/>
        <v>91.419999999999987</v>
      </c>
      <c r="Q12">
        <v>7</v>
      </c>
      <c r="R12">
        <v>7</v>
      </c>
      <c r="S12">
        <v>5</v>
      </c>
      <c r="T12">
        <v>1</v>
      </c>
      <c r="U12">
        <v>5</v>
      </c>
      <c r="V12" t="s">
        <v>144</v>
      </c>
      <c r="W12">
        <v>5</v>
      </c>
      <c r="X12">
        <v>1</v>
      </c>
      <c r="Y12">
        <v>6</v>
      </c>
      <c r="Z12">
        <v>7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</v>
      </c>
      <c r="AL12">
        <v>1</v>
      </c>
      <c r="AM12">
        <v>0</v>
      </c>
      <c r="AN12">
        <v>0</v>
      </c>
      <c r="AO12">
        <v>0</v>
      </c>
      <c r="AP12">
        <v>14</v>
      </c>
      <c r="AQ12">
        <v>15</v>
      </c>
      <c r="AR12">
        <v>5</v>
      </c>
      <c r="AS12">
        <v>0</v>
      </c>
      <c r="AT12">
        <v>1</v>
      </c>
      <c r="AU12">
        <v>1</v>
      </c>
      <c r="AV12">
        <v>0</v>
      </c>
      <c r="AW12">
        <v>0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0.25</v>
      </c>
      <c r="BF12">
        <v>0.25</v>
      </c>
      <c r="BG12">
        <v>0.25</v>
      </c>
      <c r="BH12">
        <f t="shared" si="1"/>
        <v>0.1875</v>
      </c>
      <c r="BI12">
        <v>50</v>
      </c>
      <c r="BJ12">
        <v>-7</v>
      </c>
      <c r="BK12">
        <v>24</v>
      </c>
      <c r="BL12">
        <f t="shared" si="2"/>
        <v>57</v>
      </c>
      <c r="BM12" s="6">
        <f t="shared" si="3"/>
        <v>0.57894736842105265</v>
      </c>
      <c r="BN12">
        <v>65</v>
      </c>
      <c r="BO12">
        <v>-3</v>
      </c>
      <c r="BP12">
        <v>43</v>
      </c>
      <c r="BQ12">
        <f t="shared" si="4"/>
        <v>68</v>
      </c>
      <c r="BR12" s="6">
        <f t="shared" si="5"/>
        <v>0.36764705882352944</v>
      </c>
      <c r="BS12">
        <v>58</v>
      </c>
      <c r="BT12">
        <v>-2</v>
      </c>
      <c r="BU12">
        <v>32</v>
      </c>
      <c r="BV12">
        <f t="shared" si="6"/>
        <v>60</v>
      </c>
      <c r="BW12" s="6">
        <f t="shared" si="7"/>
        <v>0.46666666666666667</v>
      </c>
      <c r="BX12" t="s">
        <v>144</v>
      </c>
      <c r="BY12" t="s">
        <v>144</v>
      </c>
      <c r="BZ12" t="s">
        <v>144</v>
      </c>
      <c r="CA12" t="e">
        <f t="shared" si="8"/>
        <v>#VALUE!</v>
      </c>
      <c r="CB12" s="6" t="e">
        <f t="shared" si="9"/>
        <v>#VALUE!</v>
      </c>
      <c r="CC12" s="7">
        <f t="shared" si="10"/>
        <v>61.666666666666664</v>
      </c>
      <c r="CD12" s="8">
        <f t="shared" si="11"/>
        <v>0.47108703130374963</v>
      </c>
    </row>
    <row r="13" spans="1:82" x14ac:dyDescent="0.3">
      <c r="A13" s="1" t="s">
        <v>2</v>
      </c>
      <c r="B13" s="1" t="s">
        <v>139</v>
      </c>
      <c r="E13" s="9">
        <v>42919</v>
      </c>
      <c r="F13">
        <v>100</v>
      </c>
      <c r="G13">
        <v>0</v>
      </c>
      <c r="H13">
        <v>2</v>
      </c>
      <c r="I13">
        <v>0</v>
      </c>
      <c r="J13">
        <v>1</v>
      </c>
      <c r="K13">
        <v>1</v>
      </c>
      <c r="L13" s="4">
        <f t="shared" si="12"/>
        <v>97.92</v>
      </c>
      <c r="M13" s="4">
        <f t="shared" si="13"/>
        <v>100</v>
      </c>
      <c r="N13" s="4">
        <f t="shared" si="14"/>
        <v>98.96</v>
      </c>
      <c r="O13" s="4">
        <f t="shared" si="15"/>
        <v>98.96</v>
      </c>
      <c r="P13" s="4">
        <f t="shared" si="16"/>
        <v>98.96</v>
      </c>
      <c r="Q13">
        <v>1</v>
      </c>
      <c r="R13">
        <v>9</v>
      </c>
      <c r="S13">
        <v>3</v>
      </c>
      <c r="T13">
        <v>1</v>
      </c>
      <c r="U13" t="s">
        <v>144</v>
      </c>
      <c r="V13" t="s">
        <v>144</v>
      </c>
      <c r="W13">
        <v>2</v>
      </c>
      <c r="X13">
        <v>1</v>
      </c>
      <c r="Y13">
        <v>6</v>
      </c>
      <c r="Z13">
        <v>6</v>
      </c>
      <c r="AA13">
        <v>8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8</v>
      </c>
      <c r="AQ13">
        <v>5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1.75</v>
      </c>
      <c r="BF13">
        <v>1</v>
      </c>
      <c r="BG13">
        <v>1.25</v>
      </c>
      <c r="BH13">
        <f t="shared" si="1"/>
        <v>1.25</v>
      </c>
      <c r="BI13">
        <v>88</v>
      </c>
      <c r="BJ13">
        <v>0</v>
      </c>
      <c r="BK13">
        <v>40</v>
      </c>
      <c r="BL13">
        <f t="shared" si="2"/>
        <v>88</v>
      </c>
      <c r="BM13" s="6">
        <f t="shared" si="3"/>
        <v>0.54545454545454541</v>
      </c>
      <c r="BN13">
        <v>76</v>
      </c>
      <c r="BO13">
        <v>-3</v>
      </c>
      <c r="BP13">
        <v>43</v>
      </c>
      <c r="BQ13">
        <f t="shared" si="4"/>
        <v>79</v>
      </c>
      <c r="BR13" s="6">
        <f t="shared" si="5"/>
        <v>0.45569620253164556</v>
      </c>
      <c r="BS13">
        <v>80</v>
      </c>
      <c r="BT13">
        <v>-4</v>
      </c>
      <c r="BU13">
        <v>53</v>
      </c>
      <c r="BV13">
        <f t="shared" si="6"/>
        <v>84</v>
      </c>
      <c r="BW13" s="6">
        <f t="shared" si="7"/>
        <v>0.36904761904761907</v>
      </c>
      <c r="BX13" t="s">
        <v>144</v>
      </c>
      <c r="BY13" t="s">
        <v>144</v>
      </c>
      <c r="BZ13" t="s">
        <v>144</v>
      </c>
      <c r="CA13" t="e">
        <f t="shared" si="8"/>
        <v>#VALUE!</v>
      </c>
      <c r="CB13" s="6" t="e">
        <f t="shared" si="9"/>
        <v>#VALUE!</v>
      </c>
      <c r="CC13" s="7">
        <f>AVERAGE(BL13,BQ13,BV13)</f>
        <v>83.666666666666671</v>
      </c>
      <c r="CD13" s="8">
        <f>AVERAGE(BM13,BR13,BW13)</f>
        <v>0.45673278901127001</v>
      </c>
    </row>
    <row r="14" spans="1:82" x14ac:dyDescent="0.3">
      <c r="A14" s="1" t="s">
        <v>2</v>
      </c>
      <c r="B14" s="1" t="s">
        <v>140</v>
      </c>
      <c r="C14" t="s">
        <v>144</v>
      </c>
      <c r="D14" t="s">
        <v>144</v>
      </c>
      <c r="E14" s="9">
        <v>42919</v>
      </c>
      <c r="F14">
        <v>105</v>
      </c>
      <c r="G14">
        <v>0</v>
      </c>
      <c r="H14">
        <v>0</v>
      </c>
      <c r="I14">
        <v>0</v>
      </c>
      <c r="J14">
        <v>11</v>
      </c>
      <c r="K14">
        <v>0</v>
      </c>
      <c r="L14" s="4">
        <f t="shared" si="12"/>
        <v>100</v>
      </c>
      <c r="M14" s="4">
        <f t="shared" si="13"/>
        <v>100</v>
      </c>
      <c r="N14" s="4">
        <f t="shared" si="14"/>
        <v>88.56</v>
      </c>
      <c r="O14" s="4">
        <f t="shared" si="15"/>
        <v>100</v>
      </c>
      <c r="P14" s="4">
        <f t="shared" si="16"/>
        <v>97.14</v>
      </c>
      <c r="Q14">
        <v>1</v>
      </c>
      <c r="R14">
        <v>9</v>
      </c>
      <c r="S14">
        <v>4</v>
      </c>
      <c r="T14">
        <v>1</v>
      </c>
      <c r="U14" t="s">
        <v>144</v>
      </c>
      <c r="V14" t="s">
        <v>144</v>
      </c>
      <c r="W14">
        <v>4</v>
      </c>
      <c r="X14">
        <v>1</v>
      </c>
      <c r="Y14">
        <v>7</v>
      </c>
      <c r="Z14">
        <v>1</v>
      </c>
      <c r="AA14">
        <v>8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 t="s">
        <v>144</v>
      </c>
      <c r="AQ14" t="s">
        <v>144</v>
      </c>
      <c r="AR14" t="s">
        <v>144</v>
      </c>
      <c r="AS14" t="s">
        <v>144</v>
      </c>
      <c r="AT14" t="s">
        <v>144</v>
      </c>
      <c r="AU14" t="s">
        <v>144</v>
      </c>
      <c r="AV14" t="s">
        <v>144</v>
      </c>
      <c r="AW14" t="s">
        <v>144</v>
      </c>
      <c r="AX14" t="s">
        <v>144</v>
      </c>
      <c r="AY14" t="s">
        <v>144</v>
      </c>
      <c r="AZ14" t="s">
        <v>144</v>
      </c>
      <c r="BA14" t="s">
        <v>144</v>
      </c>
      <c r="BB14" t="s">
        <v>144</v>
      </c>
      <c r="BC14" t="s">
        <v>144</v>
      </c>
      <c r="BD14">
        <v>1</v>
      </c>
      <c r="BE14">
        <v>0.75</v>
      </c>
      <c r="BF14">
        <v>0.25</v>
      </c>
      <c r="BG14">
        <v>0.5</v>
      </c>
      <c r="BH14">
        <f t="shared" si="1"/>
        <v>0.625</v>
      </c>
      <c r="BI14">
        <v>80</v>
      </c>
      <c r="BJ14">
        <v>-1</v>
      </c>
      <c r="BK14">
        <v>49</v>
      </c>
      <c r="BL14">
        <f t="shared" si="2"/>
        <v>81</v>
      </c>
      <c r="BM14" s="6">
        <f t="shared" si="3"/>
        <v>0.39506172839506171</v>
      </c>
      <c r="BN14">
        <v>82</v>
      </c>
      <c r="BO14">
        <v>-3</v>
      </c>
      <c r="BP14">
        <v>45</v>
      </c>
      <c r="BQ14">
        <f t="shared" si="4"/>
        <v>85</v>
      </c>
      <c r="BR14" s="6">
        <f t="shared" si="5"/>
        <v>0.47058823529411764</v>
      </c>
      <c r="BS14">
        <v>84</v>
      </c>
      <c r="BT14">
        <v>0</v>
      </c>
      <c r="BU14">
        <v>46</v>
      </c>
      <c r="BV14">
        <f t="shared" si="6"/>
        <v>84</v>
      </c>
      <c r="BW14" s="6">
        <f t="shared" si="7"/>
        <v>0.45238095238095238</v>
      </c>
      <c r="BX14" t="s">
        <v>144</v>
      </c>
      <c r="BY14" t="s">
        <v>144</v>
      </c>
      <c r="BZ14" t="s">
        <v>144</v>
      </c>
      <c r="CA14" t="e">
        <f t="shared" si="8"/>
        <v>#VALUE!</v>
      </c>
      <c r="CB14" s="6" t="e">
        <f t="shared" si="9"/>
        <v>#VALUE!</v>
      </c>
      <c r="CC14" s="7">
        <f t="shared" ref="CC14:CC17" si="17">AVERAGE(BL14,BQ14,BV14)</f>
        <v>83.333333333333329</v>
      </c>
      <c r="CD14" s="8">
        <f t="shared" ref="CD14:CD17" si="18">AVERAGE(BM14,BR14,BW14)</f>
        <v>0.43934363869004395</v>
      </c>
    </row>
    <row r="15" spans="1:82" x14ac:dyDescent="0.3">
      <c r="A15" s="1" t="s">
        <v>2</v>
      </c>
      <c r="B15" s="1" t="s">
        <v>141</v>
      </c>
      <c r="C15" t="s">
        <v>144</v>
      </c>
      <c r="D15" t="s">
        <v>144</v>
      </c>
      <c r="E15" s="9">
        <v>42919</v>
      </c>
      <c r="F15">
        <v>75</v>
      </c>
      <c r="G15">
        <v>1</v>
      </c>
      <c r="H15">
        <v>2</v>
      </c>
      <c r="I15">
        <v>0</v>
      </c>
      <c r="J15">
        <v>10</v>
      </c>
      <c r="K15">
        <v>3</v>
      </c>
      <c r="L15" s="4">
        <f t="shared" si="12"/>
        <v>97.92</v>
      </c>
      <c r="M15" s="4">
        <f t="shared" si="13"/>
        <v>100</v>
      </c>
      <c r="N15" s="4">
        <f t="shared" si="14"/>
        <v>89.6</v>
      </c>
      <c r="O15" s="4">
        <f t="shared" si="15"/>
        <v>96.88</v>
      </c>
      <c r="P15" s="4">
        <f t="shared" si="16"/>
        <v>96.1</v>
      </c>
      <c r="Q15">
        <v>7</v>
      </c>
      <c r="R15">
        <v>8</v>
      </c>
      <c r="S15">
        <v>6</v>
      </c>
      <c r="T15">
        <v>1</v>
      </c>
      <c r="U15" t="s">
        <v>144</v>
      </c>
      <c r="V15" t="s">
        <v>144</v>
      </c>
      <c r="W15">
        <v>5</v>
      </c>
      <c r="X15">
        <v>1</v>
      </c>
      <c r="Y15">
        <v>5</v>
      </c>
      <c r="Z15">
        <v>2</v>
      </c>
      <c r="AA15">
        <v>9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3</v>
      </c>
      <c r="AP15">
        <v>9</v>
      </c>
      <c r="AQ15">
        <v>15</v>
      </c>
      <c r="AR15">
        <v>40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0.5</v>
      </c>
      <c r="BE15">
        <v>0.25</v>
      </c>
      <c r="BF15">
        <v>1.5</v>
      </c>
      <c r="BG15">
        <v>1</v>
      </c>
      <c r="BH15">
        <f t="shared" si="1"/>
        <v>0.8125</v>
      </c>
      <c r="BI15">
        <v>80</v>
      </c>
      <c r="BJ15">
        <v>0</v>
      </c>
      <c r="BK15">
        <v>47</v>
      </c>
      <c r="BL15">
        <f t="shared" si="2"/>
        <v>80</v>
      </c>
      <c r="BM15" s="6">
        <f t="shared" si="3"/>
        <v>0.41249999999999998</v>
      </c>
      <c r="BN15">
        <v>78</v>
      </c>
      <c r="BO15">
        <v>-4</v>
      </c>
      <c r="BP15">
        <v>46</v>
      </c>
      <c r="BQ15">
        <f t="shared" si="4"/>
        <v>82</v>
      </c>
      <c r="BR15" s="6">
        <f t="shared" si="5"/>
        <v>0.43902439024390244</v>
      </c>
      <c r="BS15">
        <v>80</v>
      </c>
      <c r="BT15">
        <v>-3</v>
      </c>
      <c r="BU15">
        <v>43</v>
      </c>
      <c r="BV15">
        <f t="shared" si="6"/>
        <v>83</v>
      </c>
      <c r="BW15" s="6">
        <f t="shared" si="7"/>
        <v>0.48192771084337349</v>
      </c>
      <c r="BX15" t="s">
        <v>144</v>
      </c>
      <c r="BY15" t="s">
        <v>144</v>
      </c>
      <c r="BZ15" t="s">
        <v>144</v>
      </c>
      <c r="CA15" t="e">
        <f t="shared" si="8"/>
        <v>#VALUE!</v>
      </c>
      <c r="CB15" s="6" t="e">
        <f t="shared" si="9"/>
        <v>#VALUE!</v>
      </c>
      <c r="CC15" s="7">
        <f t="shared" si="17"/>
        <v>81.666666666666671</v>
      </c>
      <c r="CD15" s="8">
        <f t="shared" si="18"/>
        <v>0.44448403369575867</v>
      </c>
    </row>
    <row r="16" spans="1:82" x14ac:dyDescent="0.3">
      <c r="A16" s="1" t="s">
        <v>2</v>
      </c>
      <c r="B16" s="1" t="s">
        <v>142</v>
      </c>
      <c r="C16" t="s">
        <v>144</v>
      </c>
      <c r="D16" t="s">
        <v>144</v>
      </c>
      <c r="E16" s="9">
        <v>42919</v>
      </c>
      <c r="F16">
        <v>100</v>
      </c>
      <c r="G16">
        <v>0</v>
      </c>
      <c r="H16">
        <v>0</v>
      </c>
      <c r="I16">
        <v>0</v>
      </c>
      <c r="J16">
        <v>1</v>
      </c>
      <c r="K16">
        <v>0</v>
      </c>
      <c r="L16" s="4">
        <f t="shared" si="12"/>
        <v>100</v>
      </c>
      <c r="M16" s="4">
        <f t="shared" si="13"/>
        <v>100</v>
      </c>
      <c r="N16" s="4">
        <f t="shared" si="14"/>
        <v>98.96</v>
      </c>
      <c r="O16" s="4">
        <f t="shared" si="15"/>
        <v>100</v>
      </c>
      <c r="P16" s="4">
        <f t="shared" si="16"/>
        <v>99.74</v>
      </c>
      <c r="Q16">
        <v>1</v>
      </c>
      <c r="R16">
        <v>9</v>
      </c>
      <c r="S16" t="s">
        <v>144</v>
      </c>
      <c r="T16" t="s">
        <v>144</v>
      </c>
      <c r="U16" t="s">
        <v>144</v>
      </c>
      <c r="V16" t="s">
        <v>144</v>
      </c>
      <c r="W16" t="s">
        <v>144</v>
      </c>
      <c r="X16" t="s">
        <v>144</v>
      </c>
      <c r="Y16" t="s">
        <v>144</v>
      </c>
      <c r="Z16" t="s">
        <v>144</v>
      </c>
      <c r="AA16" t="s">
        <v>144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2</v>
      </c>
      <c r="AP16">
        <v>7</v>
      </c>
      <c r="AQ16">
        <v>18</v>
      </c>
      <c r="AR16">
        <v>20</v>
      </c>
      <c r="AS16">
        <v>8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0.75</v>
      </c>
      <c r="BF16">
        <v>0.5</v>
      </c>
      <c r="BG16">
        <v>0.75</v>
      </c>
      <c r="BH16">
        <f t="shared" si="1"/>
        <v>0.75</v>
      </c>
      <c r="BI16">
        <v>81</v>
      </c>
      <c r="BJ16">
        <v>-1</v>
      </c>
      <c r="BK16">
        <v>45</v>
      </c>
      <c r="BL16">
        <f t="shared" si="2"/>
        <v>82</v>
      </c>
      <c r="BM16" s="6">
        <f t="shared" si="3"/>
        <v>0.45121951219512196</v>
      </c>
      <c r="BN16">
        <v>84</v>
      </c>
      <c r="BO16">
        <v>1</v>
      </c>
      <c r="BP16">
        <v>54</v>
      </c>
      <c r="BQ16">
        <f t="shared" si="4"/>
        <v>83</v>
      </c>
      <c r="BR16" s="6">
        <f t="shared" si="5"/>
        <v>0.3493975903614458</v>
      </c>
      <c r="BS16">
        <v>72</v>
      </c>
      <c r="BT16">
        <v>-6</v>
      </c>
      <c r="BU16">
        <v>50</v>
      </c>
      <c r="BV16">
        <f t="shared" si="6"/>
        <v>78</v>
      </c>
      <c r="BW16" s="6">
        <f t="shared" si="7"/>
        <v>0.35897435897435898</v>
      </c>
      <c r="BX16" t="s">
        <v>144</v>
      </c>
      <c r="BY16" t="s">
        <v>144</v>
      </c>
      <c r="BZ16" t="s">
        <v>144</v>
      </c>
      <c r="CA16" t="e">
        <f t="shared" si="8"/>
        <v>#VALUE!</v>
      </c>
      <c r="CB16" s="6" t="e">
        <f t="shared" si="9"/>
        <v>#VALUE!</v>
      </c>
      <c r="CC16" s="7">
        <f t="shared" si="17"/>
        <v>81</v>
      </c>
      <c r="CD16" s="8">
        <f t="shared" si="18"/>
        <v>0.38653048717697563</v>
      </c>
    </row>
    <row r="17" spans="1:82" x14ac:dyDescent="0.3">
      <c r="A17" s="1" t="s">
        <v>2</v>
      </c>
      <c r="B17" s="1" t="s">
        <v>143</v>
      </c>
      <c r="C17" t="s">
        <v>144</v>
      </c>
      <c r="D17" t="s">
        <v>144</v>
      </c>
      <c r="E17" s="9">
        <v>42919</v>
      </c>
      <c r="F17">
        <v>130</v>
      </c>
      <c r="G17">
        <v>1</v>
      </c>
      <c r="H17">
        <v>0</v>
      </c>
      <c r="I17">
        <v>0</v>
      </c>
      <c r="J17">
        <v>2</v>
      </c>
      <c r="K17">
        <v>3</v>
      </c>
      <c r="L17" s="4">
        <f t="shared" si="12"/>
        <v>100</v>
      </c>
      <c r="M17" s="4">
        <f t="shared" si="13"/>
        <v>100</v>
      </c>
      <c r="N17" s="4">
        <f t="shared" si="14"/>
        <v>97.92</v>
      </c>
      <c r="O17" s="4">
        <f t="shared" si="15"/>
        <v>96.88</v>
      </c>
      <c r="P17" s="4">
        <f t="shared" si="16"/>
        <v>98.7</v>
      </c>
      <c r="Q17">
        <v>4</v>
      </c>
      <c r="R17">
        <v>9</v>
      </c>
      <c r="S17">
        <v>3</v>
      </c>
      <c r="T17">
        <v>1</v>
      </c>
      <c r="U17" t="s">
        <v>144</v>
      </c>
      <c r="V17" t="s">
        <v>144</v>
      </c>
      <c r="W17">
        <v>5</v>
      </c>
      <c r="X17">
        <v>1</v>
      </c>
      <c r="Y17">
        <v>7</v>
      </c>
      <c r="Z17">
        <v>2</v>
      </c>
      <c r="AA17">
        <v>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2</v>
      </c>
      <c r="AO17">
        <v>0</v>
      </c>
      <c r="AP17">
        <v>19</v>
      </c>
      <c r="AQ17">
        <v>12</v>
      </c>
      <c r="AR17">
        <v>6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0.75</v>
      </c>
      <c r="BE17">
        <v>1.25</v>
      </c>
      <c r="BF17">
        <v>0.5</v>
      </c>
      <c r="BG17">
        <v>1.25</v>
      </c>
      <c r="BH17">
        <f t="shared" si="1"/>
        <v>0.9375</v>
      </c>
      <c r="BI17">
        <v>74</v>
      </c>
      <c r="BJ17">
        <v>4</v>
      </c>
      <c r="BK17">
        <v>42</v>
      </c>
      <c r="BL17">
        <f t="shared" si="2"/>
        <v>70</v>
      </c>
      <c r="BM17" s="6">
        <f t="shared" si="3"/>
        <v>0.4</v>
      </c>
      <c r="BN17">
        <v>72</v>
      </c>
      <c r="BO17">
        <v>-4</v>
      </c>
      <c r="BP17">
        <v>37</v>
      </c>
      <c r="BQ17">
        <f t="shared" si="4"/>
        <v>76</v>
      </c>
      <c r="BR17" s="6">
        <f t="shared" si="5"/>
        <v>0.51315789473684215</v>
      </c>
      <c r="BS17">
        <v>83</v>
      </c>
      <c r="BT17">
        <v>-2</v>
      </c>
      <c r="BU17">
        <v>34</v>
      </c>
      <c r="BV17">
        <f t="shared" si="6"/>
        <v>85</v>
      </c>
      <c r="BW17" s="6">
        <f t="shared" si="7"/>
        <v>0.6</v>
      </c>
      <c r="BX17" t="s">
        <v>144</v>
      </c>
      <c r="BY17" t="s">
        <v>144</v>
      </c>
      <c r="BZ17" t="s">
        <v>144</v>
      </c>
      <c r="CA17" t="e">
        <f t="shared" si="8"/>
        <v>#VALUE!</v>
      </c>
      <c r="CB17" s="6" t="e">
        <f t="shared" si="9"/>
        <v>#VALUE!</v>
      </c>
      <c r="CC17" s="7">
        <f t="shared" si="17"/>
        <v>77</v>
      </c>
      <c r="CD17" s="8">
        <f t="shared" si="18"/>
        <v>0.50438596491228072</v>
      </c>
    </row>
    <row r="18" spans="1:82" x14ac:dyDescent="0.3">
      <c r="A18" s="1" t="s">
        <v>3</v>
      </c>
      <c r="B18" s="1" t="s">
        <v>139</v>
      </c>
      <c r="E18" s="9">
        <v>42919</v>
      </c>
      <c r="F18">
        <v>80</v>
      </c>
      <c r="G18">
        <v>1</v>
      </c>
      <c r="H18">
        <v>22</v>
      </c>
      <c r="I18">
        <v>27</v>
      </c>
      <c r="J18">
        <v>21</v>
      </c>
      <c r="K18">
        <v>16</v>
      </c>
      <c r="L18" s="4">
        <f t="shared" si="12"/>
        <v>77.12</v>
      </c>
      <c r="M18" s="4">
        <f t="shared" si="13"/>
        <v>71.92</v>
      </c>
      <c r="N18" s="4">
        <f t="shared" si="14"/>
        <v>78.16</v>
      </c>
      <c r="O18" s="4">
        <f t="shared" si="15"/>
        <v>83.36</v>
      </c>
      <c r="P18" s="4">
        <f t="shared" si="16"/>
        <v>77.64</v>
      </c>
      <c r="Q18">
        <v>1</v>
      </c>
      <c r="R18">
        <v>9</v>
      </c>
      <c r="S18">
        <v>7</v>
      </c>
      <c r="T18">
        <v>1</v>
      </c>
      <c r="U18" t="s">
        <v>144</v>
      </c>
      <c r="V18" t="s">
        <v>144</v>
      </c>
      <c r="W18">
        <v>4</v>
      </c>
      <c r="X18">
        <v>1</v>
      </c>
      <c r="Y18">
        <v>7</v>
      </c>
      <c r="Z18">
        <v>8</v>
      </c>
      <c r="AA18">
        <v>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2</v>
      </c>
      <c r="AO18">
        <v>0</v>
      </c>
      <c r="AP18">
        <v>70</v>
      </c>
      <c r="AQ18">
        <v>150</v>
      </c>
      <c r="AR18">
        <v>21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0.25</v>
      </c>
      <c r="BH18">
        <f t="shared" si="1"/>
        <v>6.25E-2</v>
      </c>
      <c r="BI18">
        <v>57</v>
      </c>
      <c r="BJ18">
        <v>-4</v>
      </c>
      <c r="BK18">
        <v>24</v>
      </c>
      <c r="BL18">
        <f t="shared" si="2"/>
        <v>61</v>
      </c>
      <c r="BM18" s="6">
        <f t="shared" si="3"/>
        <v>0.60655737704918034</v>
      </c>
      <c r="BN18">
        <v>72</v>
      </c>
      <c r="BO18">
        <v>1</v>
      </c>
      <c r="BP18">
        <v>38</v>
      </c>
      <c r="BQ18">
        <f t="shared" si="4"/>
        <v>71</v>
      </c>
      <c r="BR18" s="6">
        <f t="shared" si="5"/>
        <v>0.46478873239436619</v>
      </c>
      <c r="BS18">
        <v>70</v>
      </c>
      <c r="BT18">
        <v>0</v>
      </c>
      <c r="BU18">
        <v>32</v>
      </c>
      <c r="BV18">
        <f t="shared" si="6"/>
        <v>70</v>
      </c>
      <c r="BW18" s="6">
        <f t="shared" si="7"/>
        <v>0.54285714285714282</v>
      </c>
      <c r="BX18" t="s">
        <v>144</v>
      </c>
      <c r="BY18" t="s">
        <v>144</v>
      </c>
      <c r="BZ18" t="s">
        <v>144</v>
      </c>
      <c r="CA18" t="e">
        <f t="shared" si="8"/>
        <v>#VALUE!</v>
      </c>
      <c r="CB18" s="6" t="e">
        <f t="shared" si="9"/>
        <v>#VALUE!</v>
      </c>
      <c r="CC18" s="7">
        <f>AVERAGE(BL18,BQ18,BV18)</f>
        <v>67.333333333333329</v>
      </c>
      <c r="CD18" s="8">
        <f>AVERAGE(BM18,BR18,BW18)</f>
        <v>0.5380677507668965</v>
      </c>
    </row>
    <row r="19" spans="1:82" x14ac:dyDescent="0.3">
      <c r="A19" s="1" t="s">
        <v>3</v>
      </c>
      <c r="B19" s="1" t="s">
        <v>140</v>
      </c>
      <c r="C19" t="s">
        <v>144</v>
      </c>
      <c r="D19" t="s">
        <v>144</v>
      </c>
      <c r="E19" s="9">
        <v>42919</v>
      </c>
      <c r="F19">
        <v>90</v>
      </c>
      <c r="G19">
        <v>3</v>
      </c>
      <c r="H19">
        <v>16</v>
      </c>
      <c r="I19">
        <v>0</v>
      </c>
      <c r="J19">
        <v>7</v>
      </c>
      <c r="K19">
        <v>5</v>
      </c>
      <c r="L19" s="4">
        <f t="shared" ref="L19" si="19">100-(H19*1.04)</f>
        <v>83.36</v>
      </c>
      <c r="M19" s="4">
        <f t="shared" ref="M19" si="20">100-(I19*1.04)</f>
        <v>100</v>
      </c>
      <c r="N19" s="4">
        <f t="shared" ref="N19" si="21">100-(J19*1.04)</f>
        <v>92.72</v>
      </c>
      <c r="O19" s="4">
        <f t="shared" ref="O19" si="22">100-(K19*1.04)</f>
        <v>94.8</v>
      </c>
      <c r="P19" s="4">
        <f t="shared" ref="P19" si="23">AVERAGE(L19:O19)</f>
        <v>92.720000000000013</v>
      </c>
      <c r="Q19">
        <v>1</v>
      </c>
      <c r="R19">
        <v>9</v>
      </c>
      <c r="S19">
        <v>7</v>
      </c>
      <c r="T19">
        <v>1</v>
      </c>
      <c r="U19" t="s">
        <v>144</v>
      </c>
      <c r="V19" t="s">
        <v>144</v>
      </c>
      <c r="W19">
        <v>6</v>
      </c>
      <c r="X19">
        <v>1</v>
      </c>
      <c r="Y19">
        <v>5</v>
      </c>
      <c r="Z19">
        <v>8</v>
      </c>
      <c r="AA19">
        <v>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4</v>
      </c>
      <c r="AN19">
        <v>0</v>
      </c>
      <c r="AO19">
        <v>0</v>
      </c>
      <c r="AP19">
        <v>22</v>
      </c>
      <c r="AQ19">
        <v>40</v>
      </c>
      <c r="AR19">
        <v>48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0.25</v>
      </c>
      <c r="BF19">
        <v>0</v>
      </c>
      <c r="BG19">
        <v>0.5</v>
      </c>
      <c r="BH19">
        <f t="shared" si="1"/>
        <v>0.1875</v>
      </c>
      <c r="BI19">
        <v>71</v>
      </c>
      <c r="BJ19">
        <v>-4</v>
      </c>
      <c r="BK19">
        <v>40</v>
      </c>
      <c r="BL19">
        <f t="shared" ref="BL19" si="24">(BI19+(-BJ19))</f>
        <v>75</v>
      </c>
      <c r="BM19" s="6">
        <f t="shared" ref="BM19" si="25">(BL19-BK19)/BL19</f>
        <v>0.46666666666666667</v>
      </c>
      <c r="BN19">
        <v>64</v>
      </c>
      <c r="BO19">
        <v>-6</v>
      </c>
      <c r="BP19">
        <v>30</v>
      </c>
      <c r="BQ19">
        <f t="shared" ref="BQ19" si="26">(BN19+(-BO19))</f>
        <v>70</v>
      </c>
      <c r="BR19" s="6">
        <f t="shared" ref="BR19" si="27">(BQ19-BP19)/BQ19</f>
        <v>0.5714285714285714</v>
      </c>
      <c r="BS19">
        <v>70</v>
      </c>
      <c r="BT19">
        <v>-3</v>
      </c>
      <c r="BU19">
        <v>26</v>
      </c>
      <c r="BV19">
        <f t="shared" si="6"/>
        <v>73</v>
      </c>
      <c r="BW19" s="6">
        <f t="shared" si="7"/>
        <v>0.64383561643835618</v>
      </c>
      <c r="BX19" t="s">
        <v>144</v>
      </c>
      <c r="BY19" t="s">
        <v>144</v>
      </c>
      <c r="BZ19" t="s">
        <v>144</v>
      </c>
      <c r="CA19" t="e">
        <f t="shared" si="8"/>
        <v>#VALUE!</v>
      </c>
      <c r="CB19" s="6" t="e">
        <f t="shared" si="9"/>
        <v>#VALUE!</v>
      </c>
      <c r="CC19" s="7">
        <f>AVERAGE(BL19,BQ19,BV19)</f>
        <v>72.666666666666671</v>
      </c>
      <c r="CD19" s="8">
        <f>AVERAGE(BM19,BR19,BW19)</f>
        <v>0.56064361817786468</v>
      </c>
    </row>
    <row r="20" spans="1:82" x14ac:dyDescent="0.3">
      <c r="A20" s="1" t="s">
        <v>3</v>
      </c>
      <c r="B20" s="1" t="s">
        <v>141</v>
      </c>
      <c r="C20" t="s">
        <v>144</v>
      </c>
      <c r="D20" t="s">
        <v>144</v>
      </c>
      <c r="E20" s="9">
        <v>42919</v>
      </c>
      <c r="F20">
        <v>85</v>
      </c>
      <c r="G20">
        <v>4</v>
      </c>
      <c r="H20">
        <v>1</v>
      </c>
      <c r="I20">
        <v>8</v>
      </c>
      <c r="J20">
        <v>11</v>
      </c>
      <c r="K20">
        <v>0</v>
      </c>
      <c r="L20" s="4">
        <f>100-(H20*1.04)</f>
        <v>98.96</v>
      </c>
      <c r="M20" s="4">
        <f>100-(I20*1.04)</f>
        <v>91.68</v>
      </c>
      <c r="N20" s="4">
        <f>100-(J20*1.04)</f>
        <v>88.56</v>
      </c>
      <c r="O20" s="4">
        <f>100-(K20*1.04)</f>
        <v>100</v>
      </c>
      <c r="P20" s="4">
        <f>AVERAGE(L20:O20)</f>
        <v>94.8</v>
      </c>
      <c r="Q20">
        <v>2</v>
      </c>
      <c r="R20">
        <v>9</v>
      </c>
      <c r="S20">
        <v>5</v>
      </c>
      <c r="T20">
        <v>1</v>
      </c>
      <c r="U20" t="s">
        <v>144</v>
      </c>
      <c r="V20" t="s">
        <v>144</v>
      </c>
      <c r="W20">
        <v>7</v>
      </c>
      <c r="X20">
        <v>1</v>
      </c>
      <c r="Y20">
        <v>7</v>
      </c>
      <c r="Z20">
        <v>7</v>
      </c>
      <c r="AA20">
        <v>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</v>
      </c>
      <c r="AN20">
        <v>1</v>
      </c>
      <c r="AO20">
        <v>0</v>
      </c>
      <c r="AP20">
        <v>50</v>
      </c>
      <c r="AQ20">
        <v>65</v>
      </c>
      <c r="AR20">
        <v>10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0.5</v>
      </c>
      <c r="BF20">
        <v>0.5</v>
      </c>
      <c r="BG20">
        <v>0</v>
      </c>
      <c r="BH20">
        <f t="shared" si="1"/>
        <v>0.25</v>
      </c>
      <c r="BI20">
        <v>62</v>
      </c>
      <c r="BJ20">
        <v>-6</v>
      </c>
      <c r="BK20">
        <v>32</v>
      </c>
      <c r="BL20">
        <f>(BI20+(-BJ20))</f>
        <v>68</v>
      </c>
      <c r="BM20" s="6">
        <f>(BL20-BK20)/BL20</f>
        <v>0.52941176470588236</v>
      </c>
      <c r="BN20">
        <v>68</v>
      </c>
      <c r="BO20">
        <v>-5</v>
      </c>
      <c r="BP20">
        <v>26</v>
      </c>
      <c r="BQ20">
        <f>(BN20+(-BO20))</f>
        <v>73</v>
      </c>
      <c r="BR20" s="6">
        <f>(BQ20-BP20)/BQ20</f>
        <v>0.64383561643835618</v>
      </c>
      <c r="BS20">
        <v>72</v>
      </c>
      <c r="BT20">
        <v>0</v>
      </c>
      <c r="BU20">
        <v>36</v>
      </c>
      <c r="BV20">
        <f t="shared" si="6"/>
        <v>72</v>
      </c>
      <c r="BW20" s="6">
        <f t="shared" si="7"/>
        <v>0.5</v>
      </c>
      <c r="BX20" t="s">
        <v>144</v>
      </c>
      <c r="BY20" t="s">
        <v>144</v>
      </c>
      <c r="BZ20" t="s">
        <v>144</v>
      </c>
      <c r="CA20" t="e">
        <f t="shared" si="8"/>
        <v>#VALUE!</v>
      </c>
      <c r="CB20" s="6" t="e">
        <f t="shared" si="9"/>
        <v>#VALUE!</v>
      </c>
      <c r="CC20" s="7">
        <f>AVERAGE(BL20,BQ20,BV19)</f>
        <v>71.333333333333329</v>
      </c>
      <c r="CD20" s="8">
        <f>AVERAGE(BM20,BR20,BW20)</f>
        <v>0.55774912704807955</v>
      </c>
    </row>
    <row r="21" spans="1:82" x14ac:dyDescent="0.3">
      <c r="A21" s="1" t="s">
        <v>3</v>
      </c>
      <c r="B21" s="1" t="s">
        <v>142</v>
      </c>
      <c r="C21" t="s">
        <v>144</v>
      </c>
      <c r="D21" t="s">
        <v>144</v>
      </c>
      <c r="E21" s="9">
        <v>42919</v>
      </c>
      <c r="F21">
        <v>90</v>
      </c>
      <c r="G21">
        <v>3</v>
      </c>
      <c r="H21">
        <v>30</v>
      </c>
      <c r="I21">
        <v>8</v>
      </c>
      <c r="J21">
        <v>21</v>
      </c>
      <c r="K21">
        <v>1</v>
      </c>
      <c r="L21" s="4">
        <f t="shared" si="12"/>
        <v>68.8</v>
      </c>
      <c r="M21" s="4">
        <f t="shared" si="13"/>
        <v>91.68</v>
      </c>
      <c r="N21" s="4">
        <f t="shared" si="14"/>
        <v>78.16</v>
      </c>
      <c r="O21" s="4">
        <f t="shared" si="15"/>
        <v>98.96</v>
      </c>
      <c r="P21" s="4">
        <f t="shared" si="16"/>
        <v>84.4</v>
      </c>
      <c r="Q21">
        <v>3</v>
      </c>
      <c r="R21">
        <v>8</v>
      </c>
      <c r="S21">
        <v>6</v>
      </c>
      <c r="T21">
        <v>1</v>
      </c>
      <c r="U21" t="s">
        <v>144</v>
      </c>
      <c r="V21" t="s">
        <v>144</v>
      </c>
      <c r="W21">
        <v>5</v>
      </c>
      <c r="X21">
        <v>1</v>
      </c>
      <c r="Y21">
        <v>6</v>
      </c>
      <c r="Z21">
        <v>9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2</v>
      </c>
      <c r="AL21">
        <v>1</v>
      </c>
      <c r="AM21">
        <v>2</v>
      </c>
      <c r="AN21">
        <v>0</v>
      </c>
      <c r="AO21">
        <v>0</v>
      </c>
      <c r="AP21">
        <v>25</v>
      </c>
      <c r="AQ21">
        <v>50</v>
      </c>
      <c r="AR21">
        <v>11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0.25</v>
      </c>
      <c r="BH21">
        <f t="shared" si="1"/>
        <v>6.25E-2</v>
      </c>
      <c r="BI21">
        <v>65</v>
      </c>
      <c r="BJ21">
        <v>-6</v>
      </c>
      <c r="BK21">
        <v>33</v>
      </c>
      <c r="BL21">
        <f t="shared" si="2"/>
        <v>71</v>
      </c>
      <c r="BM21" s="6">
        <f t="shared" si="3"/>
        <v>0.53521126760563376</v>
      </c>
      <c r="BN21">
        <v>66</v>
      </c>
      <c r="BO21">
        <v>0</v>
      </c>
      <c r="BP21">
        <v>37</v>
      </c>
      <c r="BQ21">
        <f t="shared" si="4"/>
        <v>66</v>
      </c>
      <c r="BR21" s="6">
        <f t="shared" si="5"/>
        <v>0.43939393939393939</v>
      </c>
      <c r="BS21">
        <v>68</v>
      </c>
      <c r="BT21">
        <v>-4</v>
      </c>
      <c r="BU21">
        <v>29</v>
      </c>
      <c r="BV21">
        <f t="shared" si="6"/>
        <v>72</v>
      </c>
      <c r="BW21" s="6">
        <f t="shared" si="7"/>
        <v>0.59722222222222221</v>
      </c>
      <c r="BX21" t="s">
        <v>144</v>
      </c>
      <c r="BY21" t="s">
        <v>144</v>
      </c>
      <c r="BZ21" t="s">
        <v>144</v>
      </c>
      <c r="CA21" t="e">
        <f t="shared" si="8"/>
        <v>#VALUE!</v>
      </c>
      <c r="CB21" s="6" t="e">
        <f t="shared" si="9"/>
        <v>#VALUE!</v>
      </c>
      <c r="CC21" s="7">
        <f t="shared" ref="CC21:CC22" si="28">AVERAGE(BL21,BQ21,BV21)</f>
        <v>69.666666666666671</v>
      </c>
      <c r="CD21" s="8">
        <f t="shared" ref="CD21:CD22" si="29">AVERAGE(BM21,BR21,BW21)</f>
        <v>0.5239424764072651</v>
      </c>
    </row>
    <row r="22" spans="1:82" x14ac:dyDescent="0.3">
      <c r="A22" s="1" t="s">
        <v>3</v>
      </c>
      <c r="B22" s="1" t="s">
        <v>143</v>
      </c>
      <c r="C22" t="s">
        <v>144</v>
      </c>
      <c r="D22" t="s">
        <v>144</v>
      </c>
      <c r="E22" s="9">
        <v>42919</v>
      </c>
      <c r="F22">
        <v>90</v>
      </c>
      <c r="G22">
        <v>2</v>
      </c>
      <c r="H22">
        <v>5</v>
      </c>
      <c r="I22">
        <v>5</v>
      </c>
      <c r="J22">
        <v>13</v>
      </c>
      <c r="K22">
        <v>8</v>
      </c>
      <c r="L22" s="4">
        <f t="shared" si="12"/>
        <v>94.8</v>
      </c>
      <c r="M22" s="4">
        <f t="shared" si="13"/>
        <v>94.8</v>
      </c>
      <c r="N22" s="4">
        <f t="shared" si="14"/>
        <v>86.48</v>
      </c>
      <c r="O22" s="4">
        <f t="shared" si="15"/>
        <v>91.68</v>
      </c>
      <c r="P22" s="4">
        <f t="shared" si="16"/>
        <v>91.94</v>
      </c>
      <c r="Q22">
        <v>2</v>
      </c>
      <c r="R22">
        <v>8</v>
      </c>
      <c r="S22">
        <v>5</v>
      </c>
      <c r="T22">
        <v>1</v>
      </c>
      <c r="U22" t="s">
        <v>144</v>
      </c>
      <c r="V22" t="s">
        <v>144</v>
      </c>
      <c r="W22">
        <v>4</v>
      </c>
      <c r="X22">
        <v>1</v>
      </c>
      <c r="Y22">
        <v>3</v>
      </c>
      <c r="Z22">
        <v>9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1</v>
      </c>
      <c r="AN22">
        <v>0</v>
      </c>
      <c r="AO22">
        <v>0</v>
      </c>
      <c r="AP22">
        <v>32</v>
      </c>
      <c r="AQ22">
        <v>26</v>
      </c>
      <c r="AR22">
        <v>14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0.5</v>
      </c>
      <c r="BG22">
        <v>0.25</v>
      </c>
      <c r="BH22">
        <f t="shared" si="1"/>
        <v>0.1875</v>
      </c>
      <c r="BI22">
        <v>70</v>
      </c>
      <c r="BJ22">
        <v>-2</v>
      </c>
      <c r="BK22">
        <v>43</v>
      </c>
      <c r="BL22">
        <f t="shared" si="2"/>
        <v>72</v>
      </c>
      <c r="BM22" s="6">
        <f t="shared" si="3"/>
        <v>0.40277777777777779</v>
      </c>
      <c r="BN22">
        <v>60</v>
      </c>
      <c r="BO22">
        <v>-4</v>
      </c>
      <c r="BP22">
        <v>30</v>
      </c>
      <c r="BQ22">
        <f t="shared" si="4"/>
        <v>64</v>
      </c>
      <c r="BR22" s="6">
        <f t="shared" si="5"/>
        <v>0.53125</v>
      </c>
      <c r="BS22">
        <v>70</v>
      </c>
      <c r="BT22">
        <v>-3</v>
      </c>
      <c r="BU22">
        <v>35</v>
      </c>
      <c r="BV22">
        <f t="shared" si="6"/>
        <v>73</v>
      </c>
      <c r="BW22" s="6">
        <f t="shared" si="7"/>
        <v>0.52054794520547942</v>
      </c>
      <c r="BX22" t="s">
        <v>144</v>
      </c>
      <c r="BY22" t="s">
        <v>144</v>
      </c>
      <c r="BZ22" t="s">
        <v>144</v>
      </c>
      <c r="CA22" t="e">
        <f t="shared" si="8"/>
        <v>#VALUE!</v>
      </c>
      <c r="CB22" s="6" t="e">
        <f t="shared" si="9"/>
        <v>#VALUE!</v>
      </c>
      <c r="CC22" s="7">
        <f t="shared" si="28"/>
        <v>69.666666666666671</v>
      </c>
      <c r="CD22" s="8">
        <f t="shared" si="29"/>
        <v>0.48485857432775242</v>
      </c>
    </row>
    <row r="23" spans="1:82" x14ac:dyDescent="0.3">
      <c r="A23" s="1" t="s">
        <v>4</v>
      </c>
      <c r="B23" s="1" t="s">
        <v>139</v>
      </c>
      <c r="E23" s="9">
        <v>42915</v>
      </c>
      <c r="F23">
        <v>65</v>
      </c>
      <c r="G23">
        <v>0</v>
      </c>
      <c r="H23">
        <v>3</v>
      </c>
      <c r="I23">
        <v>5</v>
      </c>
      <c r="J23">
        <v>5</v>
      </c>
      <c r="K23">
        <v>25</v>
      </c>
      <c r="L23" s="4">
        <f t="shared" si="12"/>
        <v>96.88</v>
      </c>
      <c r="M23" s="4">
        <f t="shared" si="13"/>
        <v>94.8</v>
      </c>
      <c r="N23" s="4">
        <f t="shared" si="14"/>
        <v>94.8</v>
      </c>
      <c r="O23" s="4">
        <f t="shared" si="15"/>
        <v>74</v>
      </c>
      <c r="P23" s="4">
        <f t="shared" si="16"/>
        <v>90.12</v>
      </c>
      <c r="Q23">
        <v>4</v>
      </c>
      <c r="R23">
        <v>9</v>
      </c>
      <c r="S23">
        <v>5</v>
      </c>
      <c r="T23">
        <v>1</v>
      </c>
      <c r="U23" t="s">
        <v>144</v>
      </c>
      <c r="V23" t="s">
        <v>144</v>
      </c>
      <c r="W23">
        <v>3</v>
      </c>
      <c r="X23">
        <v>2</v>
      </c>
      <c r="Y23">
        <v>2</v>
      </c>
      <c r="Z23">
        <v>1</v>
      </c>
      <c r="AA23">
        <v>3</v>
      </c>
      <c r="AB23">
        <v>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</v>
      </c>
      <c r="AO23">
        <v>1</v>
      </c>
      <c r="AP23">
        <v>18</v>
      </c>
      <c r="AQ23">
        <v>35</v>
      </c>
      <c r="AR23">
        <v>23</v>
      </c>
      <c r="AS23">
        <v>2</v>
      </c>
      <c r="AT23">
        <v>0</v>
      </c>
      <c r="AU23">
        <v>1</v>
      </c>
      <c r="AV23">
        <v>1</v>
      </c>
      <c r="AW23">
        <v>2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4.5</v>
      </c>
      <c r="BE23">
        <v>6</v>
      </c>
      <c r="BF23">
        <v>1.5</v>
      </c>
      <c r="BG23">
        <v>5.5</v>
      </c>
      <c r="BH23">
        <f t="shared" si="1"/>
        <v>4.375</v>
      </c>
      <c r="BI23">
        <v>72</v>
      </c>
      <c r="BJ23">
        <v>-4</v>
      </c>
      <c r="BK23">
        <v>44</v>
      </c>
      <c r="BL23">
        <f t="shared" si="2"/>
        <v>76</v>
      </c>
      <c r="BM23" s="6">
        <f t="shared" si="3"/>
        <v>0.42105263157894735</v>
      </c>
      <c r="BN23">
        <v>65</v>
      </c>
      <c r="BO23">
        <v>-7</v>
      </c>
      <c r="BP23">
        <v>34</v>
      </c>
      <c r="BQ23">
        <f t="shared" si="4"/>
        <v>72</v>
      </c>
      <c r="BR23" s="6">
        <f t="shared" si="5"/>
        <v>0.52777777777777779</v>
      </c>
      <c r="BS23">
        <v>72</v>
      </c>
      <c r="BT23">
        <v>-5</v>
      </c>
      <c r="BU23">
        <v>43</v>
      </c>
      <c r="BV23">
        <f t="shared" si="6"/>
        <v>77</v>
      </c>
      <c r="BW23" s="6">
        <f t="shared" si="7"/>
        <v>0.44155844155844154</v>
      </c>
      <c r="BX23" t="s">
        <v>144</v>
      </c>
      <c r="BY23" t="s">
        <v>144</v>
      </c>
      <c r="BZ23" t="s">
        <v>144</v>
      </c>
      <c r="CA23" t="e">
        <f t="shared" si="8"/>
        <v>#VALUE!</v>
      </c>
      <c r="CB23" s="6" t="e">
        <f t="shared" si="9"/>
        <v>#VALUE!</v>
      </c>
      <c r="CC23" s="7">
        <f>AVERAGE(BL23,BQ23,BV23)</f>
        <v>75</v>
      </c>
      <c r="CD23" s="8">
        <f>AVERAGE(BM23,BR23,BW23)</f>
        <v>0.46346295030505558</v>
      </c>
    </row>
    <row r="24" spans="1:82" x14ac:dyDescent="0.3">
      <c r="A24" s="1" t="s">
        <v>4</v>
      </c>
      <c r="B24" s="1" t="s">
        <v>140</v>
      </c>
      <c r="C24" t="s">
        <v>144</v>
      </c>
      <c r="D24" t="s">
        <v>144</v>
      </c>
      <c r="E24" s="9">
        <v>42915</v>
      </c>
      <c r="F24">
        <v>90</v>
      </c>
      <c r="G24">
        <v>0</v>
      </c>
      <c r="H24">
        <v>9</v>
      </c>
      <c r="I24">
        <v>2</v>
      </c>
      <c r="J24">
        <v>0</v>
      </c>
      <c r="K24">
        <v>3</v>
      </c>
      <c r="L24" s="4">
        <f t="shared" si="12"/>
        <v>90.64</v>
      </c>
      <c r="M24" s="4">
        <f t="shared" si="13"/>
        <v>97.92</v>
      </c>
      <c r="N24" s="4">
        <f t="shared" si="14"/>
        <v>100</v>
      </c>
      <c r="O24" s="4">
        <f t="shared" si="15"/>
        <v>96.88</v>
      </c>
      <c r="P24" s="4">
        <f t="shared" si="16"/>
        <v>96.36</v>
      </c>
      <c r="Q24">
        <v>5</v>
      </c>
      <c r="R24">
        <v>9</v>
      </c>
      <c r="S24">
        <v>5</v>
      </c>
      <c r="T24">
        <v>1</v>
      </c>
      <c r="U24" t="s">
        <v>144</v>
      </c>
      <c r="V24" t="s">
        <v>144</v>
      </c>
      <c r="W24">
        <v>4</v>
      </c>
      <c r="X24">
        <v>1</v>
      </c>
      <c r="Y24">
        <v>1</v>
      </c>
      <c r="Z24">
        <v>2</v>
      </c>
      <c r="AA24">
        <v>2</v>
      </c>
      <c r="AB24">
        <v>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1</v>
      </c>
      <c r="AP24">
        <v>45</v>
      </c>
      <c r="AQ24">
        <v>20</v>
      </c>
      <c r="AR24">
        <v>35</v>
      </c>
      <c r="AS24">
        <v>10</v>
      </c>
      <c r="AT24">
        <v>4</v>
      </c>
      <c r="AU24">
        <v>0</v>
      </c>
      <c r="AV24">
        <v>1</v>
      </c>
      <c r="AW24">
        <v>5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3.25</v>
      </c>
      <c r="BE24">
        <v>4</v>
      </c>
      <c r="BF24">
        <v>4</v>
      </c>
      <c r="BG24">
        <v>4</v>
      </c>
      <c r="BH24">
        <f t="shared" si="1"/>
        <v>3.8125</v>
      </c>
      <c r="BI24">
        <v>56</v>
      </c>
      <c r="BJ24">
        <v>-7</v>
      </c>
      <c r="BK24">
        <v>25</v>
      </c>
      <c r="BL24">
        <f t="shared" si="2"/>
        <v>63</v>
      </c>
      <c r="BM24" s="6">
        <f t="shared" si="3"/>
        <v>0.60317460317460314</v>
      </c>
      <c r="BN24">
        <v>73</v>
      </c>
      <c r="BO24">
        <v>-4</v>
      </c>
      <c r="BP24">
        <v>51</v>
      </c>
      <c r="BQ24">
        <f t="shared" si="4"/>
        <v>77</v>
      </c>
      <c r="BR24" s="6">
        <f t="shared" si="5"/>
        <v>0.33766233766233766</v>
      </c>
      <c r="BS24">
        <v>70</v>
      </c>
      <c r="BT24">
        <v>-5</v>
      </c>
      <c r="BU24">
        <v>49</v>
      </c>
      <c r="BV24">
        <f t="shared" si="6"/>
        <v>75</v>
      </c>
      <c r="BW24" s="6">
        <f t="shared" si="7"/>
        <v>0.34666666666666668</v>
      </c>
      <c r="BX24" t="s">
        <v>144</v>
      </c>
      <c r="BY24" t="s">
        <v>144</v>
      </c>
      <c r="BZ24" t="s">
        <v>144</v>
      </c>
      <c r="CA24" t="e">
        <f t="shared" si="8"/>
        <v>#VALUE!</v>
      </c>
      <c r="CB24" s="6" t="e">
        <f t="shared" si="9"/>
        <v>#VALUE!</v>
      </c>
      <c r="CC24" s="7">
        <f t="shared" ref="CC24:CC27" si="30">AVERAGE(BL24,BQ24,BV24)</f>
        <v>71.666666666666671</v>
      </c>
      <c r="CD24" s="8">
        <f t="shared" ref="CD24:CD27" si="31">AVERAGE(BM24,BR24,BW24)</f>
        <v>0.42916786916786914</v>
      </c>
    </row>
    <row r="25" spans="1:82" x14ac:dyDescent="0.3">
      <c r="A25" s="1" t="s">
        <v>4</v>
      </c>
      <c r="B25" s="1" t="s">
        <v>141</v>
      </c>
      <c r="C25" t="s">
        <v>144</v>
      </c>
      <c r="D25" t="s">
        <v>144</v>
      </c>
      <c r="E25" s="9">
        <v>42915</v>
      </c>
      <c r="F25">
        <v>70</v>
      </c>
      <c r="G25">
        <v>0</v>
      </c>
      <c r="H25">
        <v>5</v>
      </c>
      <c r="I25">
        <v>3</v>
      </c>
      <c r="J25">
        <v>25</v>
      </c>
      <c r="K25">
        <v>2</v>
      </c>
      <c r="L25" s="4">
        <f t="shared" si="12"/>
        <v>94.8</v>
      </c>
      <c r="M25" s="4">
        <f t="shared" si="13"/>
        <v>96.88</v>
      </c>
      <c r="N25" s="4">
        <f t="shared" si="14"/>
        <v>74</v>
      </c>
      <c r="O25" s="4">
        <f t="shared" si="15"/>
        <v>97.92</v>
      </c>
      <c r="P25" s="4">
        <f t="shared" si="16"/>
        <v>90.9</v>
      </c>
      <c r="Q25">
        <v>4</v>
      </c>
      <c r="R25">
        <v>8</v>
      </c>
      <c r="S25">
        <v>7</v>
      </c>
      <c r="T25">
        <v>1</v>
      </c>
      <c r="U25" t="s">
        <v>144</v>
      </c>
      <c r="V25" t="s">
        <v>144</v>
      </c>
      <c r="W25">
        <v>5</v>
      </c>
      <c r="X25">
        <v>2</v>
      </c>
      <c r="Y25">
        <v>6</v>
      </c>
      <c r="Z25">
        <v>2</v>
      </c>
      <c r="AA25">
        <v>3</v>
      </c>
      <c r="AB25">
        <v>24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</v>
      </c>
      <c r="AO25">
        <v>0</v>
      </c>
      <c r="AP25">
        <v>19</v>
      </c>
      <c r="AQ25">
        <v>13</v>
      </c>
      <c r="AR25">
        <v>28</v>
      </c>
      <c r="AS25">
        <v>16</v>
      </c>
      <c r="AT25">
        <v>5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2.5</v>
      </c>
      <c r="BE25">
        <v>3.75</v>
      </c>
      <c r="BF25">
        <v>3.25</v>
      </c>
      <c r="BG25">
        <v>3.75</v>
      </c>
      <c r="BH25">
        <f t="shared" si="1"/>
        <v>3.3125</v>
      </c>
      <c r="BI25">
        <v>65</v>
      </c>
      <c r="BJ25">
        <v>-7</v>
      </c>
      <c r="BK25">
        <v>39</v>
      </c>
      <c r="BL25">
        <f t="shared" si="2"/>
        <v>72</v>
      </c>
      <c r="BM25" s="6">
        <f t="shared" si="3"/>
        <v>0.45833333333333331</v>
      </c>
      <c r="BN25">
        <v>63</v>
      </c>
      <c r="BO25">
        <v>-9</v>
      </c>
      <c r="BP25">
        <v>36</v>
      </c>
      <c r="BQ25">
        <f t="shared" si="4"/>
        <v>72</v>
      </c>
      <c r="BR25" s="6">
        <f t="shared" si="5"/>
        <v>0.5</v>
      </c>
      <c r="BS25">
        <v>68</v>
      </c>
      <c r="BT25">
        <v>-2</v>
      </c>
      <c r="BU25">
        <v>30</v>
      </c>
      <c r="BV25">
        <f t="shared" si="6"/>
        <v>70</v>
      </c>
      <c r="BW25" s="6">
        <f t="shared" si="7"/>
        <v>0.5714285714285714</v>
      </c>
      <c r="BX25" t="s">
        <v>144</v>
      </c>
      <c r="BY25" t="s">
        <v>144</v>
      </c>
      <c r="BZ25" t="s">
        <v>144</v>
      </c>
      <c r="CA25" t="e">
        <f t="shared" si="8"/>
        <v>#VALUE!</v>
      </c>
      <c r="CB25" s="6" t="e">
        <f t="shared" si="9"/>
        <v>#VALUE!</v>
      </c>
      <c r="CC25" s="7">
        <f t="shared" si="30"/>
        <v>71.333333333333329</v>
      </c>
      <c r="CD25" s="8">
        <f t="shared" si="31"/>
        <v>0.50992063492063489</v>
      </c>
    </row>
    <row r="26" spans="1:82" x14ac:dyDescent="0.3">
      <c r="A26" s="1" t="s">
        <v>4</v>
      </c>
      <c r="B26" s="1" t="s">
        <v>142</v>
      </c>
      <c r="C26" t="s">
        <v>144</v>
      </c>
      <c r="D26" t="s">
        <v>144</v>
      </c>
      <c r="E26" s="9">
        <v>42915</v>
      </c>
      <c r="F26">
        <v>115</v>
      </c>
      <c r="G26">
        <v>0</v>
      </c>
      <c r="H26">
        <v>2</v>
      </c>
      <c r="I26">
        <v>0</v>
      </c>
      <c r="J26">
        <v>11</v>
      </c>
      <c r="K26">
        <v>9</v>
      </c>
      <c r="L26" s="4">
        <f t="shared" si="12"/>
        <v>97.92</v>
      </c>
      <c r="M26" s="4">
        <f t="shared" si="13"/>
        <v>100</v>
      </c>
      <c r="N26" s="4">
        <f t="shared" si="14"/>
        <v>88.56</v>
      </c>
      <c r="O26" s="4">
        <f t="shared" si="15"/>
        <v>90.64</v>
      </c>
      <c r="P26" s="4">
        <f t="shared" si="16"/>
        <v>94.28</v>
      </c>
      <c r="Q26">
        <v>7</v>
      </c>
      <c r="R26">
        <v>8</v>
      </c>
      <c r="S26">
        <v>5</v>
      </c>
      <c r="T26">
        <v>1</v>
      </c>
      <c r="U26" t="s">
        <v>144</v>
      </c>
      <c r="V26" t="s">
        <v>144</v>
      </c>
      <c r="W26">
        <v>5</v>
      </c>
      <c r="X26">
        <v>1</v>
      </c>
      <c r="Y26">
        <v>2</v>
      </c>
      <c r="Z26">
        <v>1</v>
      </c>
      <c r="AA26">
        <v>6</v>
      </c>
      <c r="AB26">
        <v>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34</v>
      </c>
      <c r="AQ26">
        <v>41</v>
      </c>
      <c r="AR26">
        <v>30</v>
      </c>
      <c r="AS26">
        <v>7</v>
      </c>
      <c r="AT26">
        <v>0</v>
      </c>
      <c r="AU26">
        <v>3</v>
      </c>
      <c r="AV26">
        <v>2</v>
      </c>
      <c r="AW26">
        <v>2</v>
      </c>
      <c r="AX26">
        <v>3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2.75</v>
      </c>
      <c r="BE26">
        <v>4</v>
      </c>
      <c r="BF26">
        <v>4.5</v>
      </c>
      <c r="BG26">
        <v>4.25</v>
      </c>
      <c r="BH26">
        <f t="shared" si="1"/>
        <v>3.875</v>
      </c>
      <c r="BI26">
        <v>82</v>
      </c>
      <c r="BJ26">
        <v>-2</v>
      </c>
      <c r="BK26">
        <v>48</v>
      </c>
      <c r="BL26">
        <f t="shared" si="2"/>
        <v>84</v>
      </c>
      <c r="BM26" s="6">
        <f t="shared" si="3"/>
        <v>0.42857142857142855</v>
      </c>
      <c r="BN26">
        <v>80</v>
      </c>
      <c r="BO26">
        <v>-2</v>
      </c>
      <c r="BP26">
        <v>44</v>
      </c>
      <c r="BQ26">
        <f t="shared" si="4"/>
        <v>82</v>
      </c>
      <c r="BR26" s="6">
        <f t="shared" si="5"/>
        <v>0.46341463414634149</v>
      </c>
      <c r="BS26">
        <v>78</v>
      </c>
      <c r="BT26">
        <v>-2</v>
      </c>
      <c r="BU26">
        <v>45</v>
      </c>
      <c r="BV26">
        <f t="shared" si="6"/>
        <v>80</v>
      </c>
      <c r="BW26" s="6">
        <f t="shared" si="7"/>
        <v>0.4375</v>
      </c>
      <c r="BX26" t="s">
        <v>144</v>
      </c>
      <c r="BY26" t="s">
        <v>144</v>
      </c>
      <c r="BZ26" t="s">
        <v>144</v>
      </c>
      <c r="CA26" t="e">
        <f t="shared" si="8"/>
        <v>#VALUE!</v>
      </c>
      <c r="CB26" s="6" t="e">
        <f t="shared" si="9"/>
        <v>#VALUE!</v>
      </c>
      <c r="CC26" s="7">
        <f t="shared" si="30"/>
        <v>82</v>
      </c>
      <c r="CD26" s="8">
        <f t="shared" si="31"/>
        <v>0.44316202090592333</v>
      </c>
    </row>
    <row r="27" spans="1:82" x14ac:dyDescent="0.3">
      <c r="A27" s="1" t="s">
        <v>4</v>
      </c>
      <c r="B27" s="1" t="s">
        <v>143</v>
      </c>
      <c r="C27" t="s">
        <v>144</v>
      </c>
      <c r="D27" t="s">
        <v>144</v>
      </c>
      <c r="E27" s="9">
        <v>42915</v>
      </c>
      <c r="F27">
        <v>120</v>
      </c>
      <c r="G27">
        <v>0</v>
      </c>
      <c r="H27">
        <v>14</v>
      </c>
      <c r="I27">
        <v>2</v>
      </c>
      <c r="J27">
        <v>5</v>
      </c>
      <c r="K27">
        <v>10</v>
      </c>
      <c r="L27" s="4">
        <f t="shared" si="12"/>
        <v>85.44</v>
      </c>
      <c r="M27" s="4">
        <f t="shared" si="13"/>
        <v>97.92</v>
      </c>
      <c r="N27" s="4">
        <f t="shared" si="14"/>
        <v>94.8</v>
      </c>
      <c r="O27" s="4">
        <f t="shared" si="15"/>
        <v>89.6</v>
      </c>
      <c r="P27" s="4">
        <f t="shared" si="16"/>
        <v>91.94</v>
      </c>
      <c r="Q27">
        <v>2</v>
      </c>
      <c r="R27">
        <v>9</v>
      </c>
      <c r="S27">
        <v>5</v>
      </c>
      <c r="T27">
        <v>1</v>
      </c>
      <c r="U27" t="s">
        <v>144</v>
      </c>
      <c r="V27" t="s">
        <v>144</v>
      </c>
      <c r="W27">
        <v>4</v>
      </c>
      <c r="X27">
        <v>2</v>
      </c>
      <c r="Y27">
        <v>1</v>
      </c>
      <c r="Z27">
        <v>3</v>
      </c>
      <c r="AA27">
        <v>2</v>
      </c>
      <c r="AB27">
        <v>22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18</v>
      </c>
      <c r="AQ27">
        <v>31</v>
      </c>
      <c r="AR27">
        <v>19</v>
      </c>
      <c r="AS27">
        <v>1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3.5</v>
      </c>
      <c r="BE27">
        <v>4</v>
      </c>
      <c r="BF27">
        <v>3</v>
      </c>
      <c r="BG27">
        <v>3.5</v>
      </c>
      <c r="BH27">
        <f t="shared" si="1"/>
        <v>3.5</v>
      </c>
      <c r="BI27">
        <v>63</v>
      </c>
      <c r="BJ27">
        <v>-7</v>
      </c>
      <c r="BK27">
        <v>35</v>
      </c>
      <c r="BL27">
        <f t="shared" si="2"/>
        <v>70</v>
      </c>
      <c r="BM27" s="6">
        <f t="shared" si="3"/>
        <v>0.5</v>
      </c>
      <c r="BN27">
        <v>64</v>
      </c>
      <c r="BO27">
        <v>-6</v>
      </c>
      <c r="BP27">
        <v>40</v>
      </c>
      <c r="BQ27">
        <f t="shared" si="4"/>
        <v>70</v>
      </c>
      <c r="BR27" s="6">
        <f t="shared" si="5"/>
        <v>0.42857142857142855</v>
      </c>
      <c r="BS27">
        <v>62</v>
      </c>
      <c r="BT27">
        <v>-5</v>
      </c>
      <c r="BU27">
        <v>32</v>
      </c>
      <c r="BV27">
        <f t="shared" si="6"/>
        <v>67</v>
      </c>
      <c r="BW27" s="6">
        <f t="shared" si="7"/>
        <v>0.52238805970149249</v>
      </c>
      <c r="BX27" t="s">
        <v>144</v>
      </c>
      <c r="BY27" t="s">
        <v>144</v>
      </c>
      <c r="BZ27" t="s">
        <v>144</v>
      </c>
      <c r="CA27" t="e">
        <f t="shared" si="8"/>
        <v>#VALUE!</v>
      </c>
      <c r="CB27" s="6" t="e">
        <f t="shared" si="9"/>
        <v>#VALUE!</v>
      </c>
      <c r="CC27" s="7">
        <f t="shared" si="30"/>
        <v>69</v>
      </c>
      <c r="CD27" s="8">
        <f t="shared" si="31"/>
        <v>0.48365316275764036</v>
      </c>
    </row>
    <row r="28" spans="1:82" x14ac:dyDescent="0.3">
      <c r="A28" s="1" t="s">
        <v>5</v>
      </c>
      <c r="B28" s="1" t="s">
        <v>139</v>
      </c>
      <c r="E28" s="9">
        <v>42915</v>
      </c>
      <c r="F28">
        <v>90</v>
      </c>
      <c r="G28">
        <v>0</v>
      </c>
      <c r="H28">
        <v>0</v>
      </c>
      <c r="I28">
        <v>1</v>
      </c>
      <c r="J28">
        <v>1</v>
      </c>
      <c r="K28">
        <v>0</v>
      </c>
      <c r="L28" s="4">
        <f t="shared" si="12"/>
        <v>100</v>
      </c>
      <c r="M28" s="4">
        <f t="shared" si="13"/>
        <v>98.96</v>
      </c>
      <c r="N28" s="4">
        <f t="shared" si="14"/>
        <v>98.96</v>
      </c>
      <c r="O28" s="4">
        <f t="shared" si="15"/>
        <v>100</v>
      </c>
      <c r="P28" s="4">
        <f t="shared" si="16"/>
        <v>99.47999999999999</v>
      </c>
      <c r="Q28">
        <v>3</v>
      </c>
      <c r="R28">
        <v>9</v>
      </c>
      <c r="S28">
        <v>5</v>
      </c>
      <c r="T28">
        <v>5</v>
      </c>
      <c r="U28" t="s">
        <v>144</v>
      </c>
      <c r="V28" t="s">
        <v>144</v>
      </c>
      <c r="W28">
        <v>1</v>
      </c>
      <c r="X28">
        <v>1</v>
      </c>
      <c r="Y28">
        <v>2</v>
      </c>
      <c r="Z28">
        <v>1</v>
      </c>
      <c r="AA28">
        <v>8</v>
      </c>
      <c r="AB28">
        <v>0</v>
      </c>
      <c r="AC28">
        <v>0</v>
      </c>
      <c r="AD28">
        <v>1</v>
      </c>
      <c r="AE28">
        <v>5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2</v>
      </c>
      <c r="AO28">
        <v>0</v>
      </c>
      <c r="AP28">
        <v>6</v>
      </c>
      <c r="AQ28">
        <v>44</v>
      </c>
      <c r="AR28">
        <v>4</v>
      </c>
      <c r="AS28">
        <v>23</v>
      </c>
      <c r="AT28">
        <v>18</v>
      </c>
      <c r="AU28">
        <v>6</v>
      </c>
      <c r="AV28">
        <v>2</v>
      </c>
      <c r="AW28">
        <v>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5</v>
      </c>
      <c r="BE28">
        <v>3.75</v>
      </c>
      <c r="BF28">
        <v>4</v>
      </c>
      <c r="BG28">
        <v>7.5</v>
      </c>
      <c r="BH28">
        <f t="shared" si="1"/>
        <v>5.0625</v>
      </c>
      <c r="BI28">
        <v>83</v>
      </c>
      <c r="BJ28">
        <v>0</v>
      </c>
      <c r="BK28">
        <v>55</v>
      </c>
      <c r="BL28">
        <f t="shared" si="2"/>
        <v>83</v>
      </c>
      <c r="BM28" s="6">
        <f t="shared" si="3"/>
        <v>0.33734939759036142</v>
      </c>
      <c r="BN28">
        <v>72</v>
      </c>
      <c r="BO28">
        <v>-2</v>
      </c>
      <c r="BP28">
        <v>45</v>
      </c>
      <c r="BQ28">
        <f t="shared" si="4"/>
        <v>74</v>
      </c>
      <c r="BR28" s="6">
        <f t="shared" si="5"/>
        <v>0.39189189189189189</v>
      </c>
      <c r="BS28">
        <v>84</v>
      </c>
      <c r="BT28">
        <v>0</v>
      </c>
      <c r="BU28">
        <v>55</v>
      </c>
      <c r="BV28">
        <f t="shared" si="6"/>
        <v>84</v>
      </c>
      <c r="BW28" s="6">
        <f t="shared" si="7"/>
        <v>0.34523809523809523</v>
      </c>
      <c r="BX28" t="s">
        <v>144</v>
      </c>
      <c r="BY28" t="s">
        <v>144</v>
      </c>
      <c r="BZ28" t="s">
        <v>144</v>
      </c>
      <c r="CA28" t="e">
        <f t="shared" si="8"/>
        <v>#VALUE!</v>
      </c>
      <c r="CB28" s="6" t="e">
        <f t="shared" si="9"/>
        <v>#VALUE!</v>
      </c>
      <c r="CC28" s="7">
        <f>AVERAGE(BL28,BQ28,BV28)</f>
        <v>80.333333333333329</v>
      </c>
      <c r="CD28" s="8">
        <f>AVERAGE(BM28,BR28,BW28)</f>
        <v>0.3581597949067829</v>
      </c>
    </row>
    <row r="29" spans="1:82" x14ac:dyDescent="0.3">
      <c r="A29" s="1" t="s">
        <v>5</v>
      </c>
      <c r="B29" s="1" t="s">
        <v>140</v>
      </c>
      <c r="C29" t="s">
        <v>144</v>
      </c>
      <c r="D29" t="s">
        <v>144</v>
      </c>
      <c r="E29" s="9">
        <v>42915</v>
      </c>
      <c r="F29">
        <v>70</v>
      </c>
      <c r="G29">
        <v>0</v>
      </c>
      <c r="H29">
        <v>0</v>
      </c>
      <c r="I29">
        <v>52</v>
      </c>
      <c r="J29">
        <v>33</v>
      </c>
      <c r="K29">
        <v>1</v>
      </c>
      <c r="L29" s="4">
        <f t="shared" si="12"/>
        <v>100</v>
      </c>
      <c r="M29" s="4">
        <f t="shared" si="13"/>
        <v>45.92</v>
      </c>
      <c r="N29" s="4">
        <f t="shared" si="14"/>
        <v>65.680000000000007</v>
      </c>
      <c r="O29" s="4">
        <f t="shared" si="15"/>
        <v>98.96</v>
      </c>
      <c r="P29" s="4">
        <f t="shared" si="16"/>
        <v>77.64</v>
      </c>
      <c r="Q29">
        <v>5</v>
      </c>
      <c r="R29">
        <v>6</v>
      </c>
      <c r="S29">
        <v>4</v>
      </c>
      <c r="T29">
        <v>3</v>
      </c>
      <c r="U29" t="s">
        <v>144</v>
      </c>
      <c r="V29" t="s">
        <v>144</v>
      </c>
      <c r="W29">
        <v>2</v>
      </c>
      <c r="X29">
        <v>3</v>
      </c>
      <c r="Y29">
        <v>7</v>
      </c>
      <c r="Z29">
        <v>3</v>
      </c>
      <c r="AA29">
        <v>7</v>
      </c>
      <c r="AB29">
        <v>28</v>
      </c>
      <c r="AC29">
        <v>9</v>
      </c>
      <c r="AD29">
        <v>3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3</v>
      </c>
      <c r="AN29">
        <v>0</v>
      </c>
      <c r="AO29">
        <v>0</v>
      </c>
      <c r="AP29">
        <v>8</v>
      </c>
      <c r="AQ29">
        <v>6</v>
      </c>
      <c r="AR29">
        <v>24</v>
      </c>
      <c r="AS29">
        <v>8</v>
      </c>
      <c r="AT29">
        <v>11</v>
      </c>
      <c r="AU29">
        <v>1</v>
      </c>
      <c r="AV29">
        <v>4</v>
      </c>
      <c r="AW29">
        <v>3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</v>
      </c>
      <c r="BE29">
        <v>5.5</v>
      </c>
      <c r="BF29">
        <v>1</v>
      </c>
      <c r="BG29">
        <v>0.75</v>
      </c>
      <c r="BH29">
        <f t="shared" si="1"/>
        <v>2.5625</v>
      </c>
      <c r="BI29">
        <v>72</v>
      </c>
      <c r="BJ29">
        <v>-4</v>
      </c>
      <c r="BK29">
        <v>46</v>
      </c>
      <c r="BL29">
        <f t="shared" si="2"/>
        <v>76</v>
      </c>
      <c r="BM29" s="6">
        <f t="shared" si="3"/>
        <v>0.39473684210526316</v>
      </c>
      <c r="BN29">
        <v>65</v>
      </c>
      <c r="BO29">
        <v>-6</v>
      </c>
      <c r="BP29">
        <v>41</v>
      </c>
      <c r="BQ29">
        <f t="shared" si="4"/>
        <v>71</v>
      </c>
      <c r="BR29" s="6">
        <f t="shared" si="5"/>
        <v>0.42253521126760563</v>
      </c>
      <c r="BS29">
        <v>75</v>
      </c>
      <c r="BT29">
        <v>-1</v>
      </c>
      <c r="BU29">
        <v>55</v>
      </c>
      <c r="BV29">
        <f t="shared" si="6"/>
        <v>76</v>
      </c>
      <c r="BW29" s="6">
        <f t="shared" si="7"/>
        <v>0.27631578947368424</v>
      </c>
      <c r="BX29" t="s">
        <v>144</v>
      </c>
      <c r="BY29" t="s">
        <v>144</v>
      </c>
      <c r="BZ29" t="s">
        <v>144</v>
      </c>
      <c r="CA29" t="e">
        <f t="shared" si="8"/>
        <v>#VALUE!</v>
      </c>
      <c r="CB29" s="6" t="e">
        <f t="shared" si="9"/>
        <v>#VALUE!</v>
      </c>
      <c r="CC29" s="7">
        <f t="shared" ref="CC29:CC32" si="32">AVERAGE(BL29,BQ29,BV29)</f>
        <v>74.333333333333329</v>
      </c>
      <c r="CD29" s="8">
        <f t="shared" ref="CD29:CD32" si="33">AVERAGE(BM29,BR29,BW29)</f>
        <v>0.36452928094885101</v>
      </c>
    </row>
    <row r="30" spans="1:82" x14ac:dyDescent="0.3">
      <c r="A30" s="1" t="s">
        <v>5</v>
      </c>
      <c r="B30" s="1" t="s">
        <v>141</v>
      </c>
      <c r="C30" t="s">
        <v>144</v>
      </c>
      <c r="D30" t="s">
        <v>144</v>
      </c>
      <c r="E30" s="9">
        <v>42915</v>
      </c>
      <c r="F30">
        <v>90</v>
      </c>
      <c r="G30">
        <v>0</v>
      </c>
      <c r="H30">
        <v>1</v>
      </c>
      <c r="I30">
        <v>0</v>
      </c>
      <c r="J30">
        <v>3</v>
      </c>
      <c r="K30">
        <v>1</v>
      </c>
      <c r="L30" s="4">
        <f t="shared" si="12"/>
        <v>98.96</v>
      </c>
      <c r="M30" s="4">
        <f t="shared" si="13"/>
        <v>100</v>
      </c>
      <c r="N30" s="4">
        <f t="shared" si="14"/>
        <v>96.88</v>
      </c>
      <c r="O30" s="4">
        <f t="shared" si="15"/>
        <v>98.96</v>
      </c>
      <c r="P30" s="4">
        <f t="shared" si="16"/>
        <v>98.699999999999989</v>
      </c>
      <c r="Q30">
        <v>7</v>
      </c>
      <c r="R30">
        <v>8</v>
      </c>
      <c r="S30">
        <v>6</v>
      </c>
      <c r="T30">
        <v>3</v>
      </c>
      <c r="U30" t="s">
        <v>144</v>
      </c>
      <c r="V30" t="s">
        <v>144</v>
      </c>
      <c r="W30">
        <v>4</v>
      </c>
      <c r="X30">
        <v>2</v>
      </c>
      <c r="Y30">
        <v>3</v>
      </c>
      <c r="Z30">
        <v>1</v>
      </c>
      <c r="AA30">
        <v>6</v>
      </c>
      <c r="AB30">
        <v>15</v>
      </c>
      <c r="AC30">
        <v>4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9</v>
      </c>
      <c r="AQ30">
        <v>30</v>
      </c>
      <c r="AR30">
        <v>50</v>
      </c>
      <c r="AS30">
        <v>35</v>
      </c>
      <c r="AT30">
        <v>27</v>
      </c>
      <c r="AU30">
        <v>6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3.5</v>
      </c>
      <c r="BE30">
        <v>4.5</v>
      </c>
      <c r="BF30">
        <v>4</v>
      </c>
      <c r="BG30">
        <v>5</v>
      </c>
      <c r="BH30">
        <f t="shared" si="1"/>
        <v>4.25</v>
      </c>
      <c r="BI30">
        <v>66</v>
      </c>
      <c r="BJ30">
        <v>-3</v>
      </c>
      <c r="BK30">
        <v>40</v>
      </c>
      <c r="BL30">
        <f t="shared" si="2"/>
        <v>69</v>
      </c>
      <c r="BM30" s="6">
        <f t="shared" si="3"/>
        <v>0.42028985507246375</v>
      </c>
      <c r="BN30">
        <v>70</v>
      </c>
      <c r="BO30">
        <v>-6</v>
      </c>
      <c r="BP30">
        <v>53</v>
      </c>
      <c r="BQ30">
        <f t="shared" si="4"/>
        <v>76</v>
      </c>
      <c r="BR30" s="6">
        <f t="shared" si="5"/>
        <v>0.30263157894736842</v>
      </c>
      <c r="BS30">
        <v>70</v>
      </c>
      <c r="BT30">
        <v>-9</v>
      </c>
      <c r="BU30">
        <v>47</v>
      </c>
      <c r="BV30">
        <f t="shared" si="6"/>
        <v>79</v>
      </c>
      <c r="BW30" s="6">
        <f t="shared" si="7"/>
        <v>0.4050632911392405</v>
      </c>
      <c r="BX30" t="s">
        <v>144</v>
      </c>
      <c r="BY30" t="s">
        <v>144</v>
      </c>
      <c r="BZ30" t="s">
        <v>144</v>
      </c>
      <c r="CA30" t="e">
        <f t="shared" si="8"/>
        <v>#VALUE!</v>
      </c>
      <c r="CB30" s="6" t="e">
        <f t="shared" si="9"/>
        <v>#VALUE!</v>
      </c>
      <c r="CC30" s="7">
        <f t="shared" si="32"/>
        <v>74.666666666666671</v>
      </c>
      <c r="CD30" s="8">
        <f t="shared" si="33"/>
        <v>0.37599490838635757</v>
      </c>
    </row>
    <row r="31" spans="1:82" x14ac:dyDescent="0.3">
      <c r="A31" s="1" t="s">
        <v>5</v>
      </c>
      <c r="B31" s="1" t="s">
        <v>142</v>
      </c>
      <c r="C31" t="s">
        <v>144</v>
      </c>
      <c r="D31" t="s">
        <v>144</v>
      </c>
      <c r="E31" s="9">
        <v>42915</v>
      </c>
      <c r="F31">
        <v>90</v>
      </c>
      <c r="G31">
        <v>0</v>
      </c>
      <c r="H31">
        <v>3</v>
      </c>
      <c r="I31">
        <v>0</v>
      </c>
      <c r="J31">
        <v>2</v>
      </c>
      <c r="K31">
        <v>11</v>
      </c>
      <c r="L31" s="4">
        <f t="shared" si="12"/>
        <v>96.88</v>
      </c>
      <c r="M31" s="4">
        <f t="shared" si="13"/>
        <v>100</v>
      </c>
      <c r="N31" s="4">
        <f t="shared" si="14"/>
        <v>97.92</v>
      </c>
      <c r="O31" s="4">
        <f t="shared" si="15"/>
        <v>88.56</v>
      </c>
      <c r="P31" s="4">
        <f t="shared" si="16"/>
        <v>95.84</v>
      </c>
      <c r="Q31">
        <v>6</v>
      </c>
      <c r="R31">
        <v>9</v>
      </c>
      <c r="S31">
        <v>4</v>
      </c>
      <c r="T31">
        <v>1</v>
      </c>
      <c r="U31" t="s">
        <v>144</v>
      </c>
      <c r="V31" t="s">
        <v>144</v>
      </c>
      <c r="W31">
        <v>6</v>
      </c>
      <c r="X31">
        <v>2</v>
      </c>
      <c r="Y31">
        <v>2</v>
      </c>
      <c r="Z31">
        <v>1</v>
      </c>
      <c r="AA31">
        <v>7</v>
      </c>
      <c r="AB31">
        <v>5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2</v>
      </c>
      <c r="AM31">
        <v>1</v>
      </c>
      <c r="AN31">
        <v>1</v>
      </c>
      <c r="AO31">
        <v>0</v>
      </c>
      <c r="AP31">
        <v>30</v>
      </c>
      <c r="AQ31">
        <v>27</v>
      </c>
      <c r="AR31">
        <v>5</v>
      </c>
      <c r="AS31">
        <v>12</v>
      </c>
      <c r="AT31">
        <v>2</v>
      </c>
      <c r="AU31">
        <v>8</v>
      </c>
      <c r="AV31">
        <v>3</v>
      </c>
      <c r="AW31">
        <v>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3.5</v>
      </c>
      <c r="BE31">
        <v>4</v>
      </c>
      <c r="BF31">
        <v>5.5</v>
      </c>
      <c r="BG31">
        <v>7</v>
      </c>
      <c r="BH31">
        <f t="shared" si="1"/>
        <v>5</v>
      </c>
      <c r="BI31">
        <v>60</v>
      </c>
      <c r="BJ31">
        <v>-5</v>
      </c>
      <c r="BK31">
        <v>30</v>
      </c>
      <c r="BL31">
        <f t="shared" si="2"/>
        <v>65</v>
      </c>
      <c r="BM31" s="6">
        <f t="shared" si="3"/>
        <v>0.53846153846153844</v>
      </c>
      <c r="BN31">
        <v>70</v>
      </c>
      <c r="BO31">
        <v>-4</v>
      </c>
      <c r="BP31">
        <v>48</v>
      </c>
      <c r="BQ31">
        <f t="shared" si="4"/>
        <v>74</v>
      </c>
      <c r="BR31" s="6">
        <f t="shared" si="5"/>
        <v>0.35135135135135137</v>
      </c>
      <c r="BS31">
        <v>80</v>
      </c>
      <c r="BT31">
        <v>5</v>
      </c>
      <c r="BU31">
        <v>58</v>
      </c>
      <c r="BV31">
        <f t="shared" si="6"/>
        <v>75</v>
      </c>
      <c r="BW31" s="6">
        <f t="shared" si="7"/>
        <v>0.22666666666666666</v>
      </c>
      <c r="BX31" t="s">
        <v>144</v>
      </c>
      <c r="BY31" t="s">
        <v>144</v>
      </c>
      <c r="BZ31" t="s">
        <v>144</v>
      </c>
      <c r="CA31" t="e">
        <f t="shared" si="8"/>
        <v>#VALUE!</v>
      </c>
      <c r="CB31" s="6" t="e">
        <f t="shared" si="9"/>
        <v>#VALUE!</v>
      </c>
      <c r="CC31" s="7">
        <f t="shared" si="32"/>
        <v>71.333333333333329</v>
      </c>
      <c r="CD31" s="8">
        <f t="shared" si="33"/>
        <v>0.37215985215985214</v>
      </c>
    </row>
    <row r="32" spans="1:82" x14ac:dyDescent="0.3">
      <c r="A32" s="1" t="s">
        <v>5</v>
      </c>
      <c r="B32" s="1" t="s">
        <v>143</v>
      </c>
      <c r="C32" t="s">
        <v>144</v>
      </c>
      <c r="D32" t="s">
        <v>144</v>
      </c>
      <c r="E32" s="9">
        <v>42915</v>
      </c>
      <c r="F32">
        <v>115</v>
      </c>
      <c r="G32">
        <v>0</v>
      </c>
      <c r="H32">
        <v>0</v>
      </c>
      <c r="I32">
        <v>0</v>
      </c>
      <c r="J32">
        <v>14</v>
      </c>
      <c r="K32">
        <v>0</v>
      </c>
      <c r="L32" s="4">
        <f t="shared" si="12"/>
        <v>100</v>
      </c>
      <c r="M32" s="4">
        <f t="shared" si="13"/>
        <v>100</v>
      </c>
      <c r="N32" s="4">
        <f t="shared" si="14"/>
        <v>85.44</v>
      </c>
      <c r="O32" s="4">
        <f t="shared" si="15"/>
        <v>100</v>
      </c>
      <c r="P32" s="4">
        <f t="shared" si="16"/>
        <v>96.36</v>
      </c>
      <c r="Q32">
        <v>7</v>
      </c>
      <c r="R32">
        <v>8</v>
      </c>
      <c r="S32">
        <v>7</v>
      </c>
      <c r="T32">
        <v>1</v>
      </c>
      <c r="U32" t="s">
        <v>144</v>
      </c>
      <c r="V32" t="s">
        <v>144</v>
      </c>
      <c r="W32">
        <v>4</v>
      </c>
      <c r="X32">
        <v>1</v>
      </c>
      <c r="Y32">
        <v>7</v>
      </c>
      <c r="Z32">
        <v>1</v>
      </c>
      <c r="AA32">
        <v>7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</v>
      </c>
      <c r="AM32">
        <v>0</v>
      </c>
      <c r="AN32">
        <v>0</v>
      </c>
      <c r="AO32">
        <v>0</v>
      </c>
      <c r="AP32">
        <v>24</v>
      </c>
      <c r="AQ32">
        <v>13</v>
      </c>
      <c r="AR32">
        <v>33</v>
      </c>
      <c r="AS32">
        <v>50</v>
      </c>
      <c r="AT32">
        <v>19</v>
      </c>
      <c r="AU32">
        <v>8</v>
      </c>
      <c r="AV32">
        <v>0</v>
      </c>
      <c r="AW32">
        <v>5</v>
      </c>
      <c r="AX32">
        <v>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6</v>
      </c>
      <c r="BE32">
        <v>4</v>
      </c>
      <c r="BF32">
        <v>3.25</v>
      </c>
      <c r="BG32">
        <v>4.5</v>
      </c>
      <c r="BH32">
        <f t="shared" si="1"/>
        <v>4.4375</v>
      </c>
      <c r="BI32">
        <v>64</v>
      </c>
      <c r="BJ32">
        <v>-5</v>
      </c>
      <c r="BK32">
        <v>40</v>
      </c>
      <c r="BL32">
        <f t="shared" si="2"/>
        <v>69</v>
      </c>
      <c r="BM32" s="6">
        <f t="shared" si="3"/>
        <v>0.42028985507246375</v>
      </c>
      <c r="BN32">
        <v>70</v>
      </c>
      <c r="BO32">
        <v>-4</v>
      </c>
      <c r="BP32">
        <v>45</v>
      </c>
      <c r="BQ32">
        <f t="shared" si="4"/>
        <v>74</v>
      </c>
      <c r="BR32" s="6">
        <f t="shared" si="5"/>
        <v>0.39189189189189189</v>
      </c>
      <c r="BS32">
        <v>66</v>
      </c>
      <c r="BT32">
        <v>-4</v>
      </c>
      <c r="BU32">
        <v>38</v>
      </c>
      <c r="BV32">
        <f t="shared" si="6"/>
        <v>70</v>
      </c>
      <c r="BW32" s="6">
        <f t="shared" si="7"/>
        <v>0.45714285714285713</v>
      </c>
      <c r="BX32" t="s">
        <v>144</v>
      </c>
      <c r="BY32" t="s">
        <v>144</v>
      </c>
      <c r="BZ32" t="s">
        <v>144</v>
      </c>
      <c r="CA32" t="e">
        <f t="shared" si="8"/>
        <v>#VALUE!</v>
      </c>
      <c r="CB32" s="6" t="e">
        <f t="shared" si="9"/>
        <v>#VALUE!</v>
      </c>
      <c r="CC32" s="7">
        <f t="shared" si="32"/>
        <v>71</v>
      </c>
      <c r="CD32" s="8">
        <f t="shared" si="33"/>
        <v>0.42310820136907096</v>
      </c>
    </row>
    <row r="33" spans="1:82" x14ac:dyDescent="0.3">
      <c r="A33" s="1" t="s">
        <v>6</v>
      </c>
      <c r="B33" s="1" t="s">
        <v>139</v>
      </c>
      <c r="E33" s="9">
        <v>42915</v>
      </c>
      <c r="F33">
        <v>95</v>
      </c>
      <c r="G33">
        <v>0</v>
      </c>
      <c r="H33">
        <v>19</v>
      </c>
      <c r="I33">
        <v>7</v>
      </c>
      <c r="J33">
        <v>35</v>
      </c>
      <c r="K33">
        <v>3</v>
      </c>
      <c r="L33" s="4">
        <f t="shared" si="12"/>
        <v>80.239999999999995</v>
      </c>
      <c r="M33" s="4">
        <f t="shared" si="13"/>
        <v>92.72</v>
      </c>
      <c r="N33" s="4">
        <f t="shared" si="14"/>
        <v>63.6</v>
      </c>
      <c r="O33" s="4">
        <f t="shared" si="15"/>
        <v>96.88</v>
      </c>
      <c r="P33" s="4">
        <f t="shared" si="16"/>
        <v>83.359999999999985</v>
      </c>
      <c r="Q33">
        <v>5</v>
      </c>
      <c r="R33">
        <v>7</v>
      </c>
      <c r="S33">
        <v>5</v>
      </c>
      <c r="T33">
        <v>1</v>
      </c>
      <c r="U33" t="s">
        <v>144</v>
      </c>
      <c r="V33" t="s">
        <v>144</v>
      </c>
      <c r="W33">
        <v>2</v>
      </c>
      <c r="X33">
        <v>4</v>
      </c>
      <c r="Y33">
        <v>1</v>
      </c>
      <c r="Z33">
        <v>7</v>
      </c>
      <c r="AA33">
        <v>7</v>
      </c>
      <c r="AB33">
        <v>41</v>
      </c>
      <c r="AC33">
        <v>26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9</v>
      </c>
      <c r="AQ33">
        <v>16</v>
      </c>
      <c r="AR33">
        <v>13</v>
      </c>
      <c r="AS33">
        <v>14</v>
      </c>
      <c r="AT33">
        <v>3</v>
      </c>
      <c r="AU33">
        <v>1</v>
      </c>
      <c r="AV33">
        <v>0</v>
      </c>
      <c r="AW33">
        <v>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0.5</v>
      </c>
      <c r="BE33">
        <v>1</v>
      </c>
      <c r="BF33">
        <v>0.75</v>
      </c>
      <c r="BG33">
        <v>0.5</v>
      </c>
      <c r="BH33">
        <f t="shared" si="1"/>
        <v>0.6875</v>
      </c>
      <c r="BI33">
        <v>72</v>
      </c>
      <c r="BJ33">
        <v>-6</v>
      </c>
      <c r="BK33">
        <v>25</v>
      </c>
      <c r="BL33">
        <f t="shared" si="2"/>
        <v>78</v>
      </c>
      <c r="BM33" s="6">
        <f t="shared" si="3"/>
        <v>0.67948717948717952</v>
      </c>
      <c r="BN33">
        <v>70</v>
      </c>
      <c r="BO33">
        <v>-5</v>
      </c>
      <c r="BP33">
        <v>42</v>
      </c>
      <c r="BQ33">
        <f t="shared" si="4"/>
        <v>75</v>
      </c>
      <c r="BR33" s="6">
        <f t="shared" si="5"/>
        <v>0.44</v>
      </c>
      <c r="BS33">
        <v>67</v>
      </c>
      <c r="BT33">
        <v>-6</v>
      </c>
      <c r="BU33">
        <v>37</v>
      </c>
      <c r="BV33">
        <f t="shared" si="6"/>
        <v>73</v>
      </c>
      <c r="BW33" s="6">
        <f t="shared" si="7"/>
        <v>0.49315068493150682</v>
      </c>
      <c r="BX33" t="s">
        <v>144</v>
      </c>
      <c r="BY33" t="s">
        <v>144</v>
      </c>
      <c r="BZ33" t="s">
        <v>144</v>
      </c>
      <c r="CA33" t="e">
        <f t="shared" si="8"/>
        <v>#VALUE!</v>
      </c>
      <c r="CB33" s="6" t="e">
        <f t="shared" si="9"/>
        <v>#VALUE!</v>
      </c>
      <c r="CC33" s="7">
        <f>AVERAGE(BL33,BQ33,BV33)</f>
        <v>75.333333333333329</v>
      </c>
      <c r="CD33" s="8">
        <f>AVERAGE(BM33,BR33,BW33)</f>
        <v>0.5375459548062288</v>
      </c>
    </row>
    <row r="34" spans="1:82" x14ac:dyDescent="0.3">
      <c r="A34" s="1" t="s">
        <v>6</v>
      </c>
      <c r="B34" s="1" t="s">
        <v>140</v>
      </c>
      <c r="C34" t="s">
        <v>144</v>
      </c>
      <c r="D34" t="s">
        <v>144</v>
      </c>
      <c r="E34" s="9">
        <v>42915</v>
      </c>
      <c r="F34">
        <v>75</v>
      </c>
      <c r="G34">
        <v>0</v>
      </c>
      <c r="H34">
        <v>2</v>
      </c>
      <c r="I34">
        <v>9</v>
      </c>
      <c r="J34">
        <v>3</v>
      </c>
      <c r="K34">
        <v>34</v>
      </c>
      <c r="L34" s="4">
        <f t="shared" si="12"/>
        <v>97.92</v>
      </c>
      <c r="M34" s="4">
        <f t="shared" si="13"/>
        <v>90.64</v>
      </c>
      <c r="N34" s="4">
        <f t="shared" si="14"/>
        <v>96.88</v>
      </c>
      <c r="O34" s="4">
        <f t="shared" si="15"/>
        <v>64.64</v>
      </c>
      <c r="P34" s="4">
        <f t="shared" si="16"/>
        <v>87.52</v>
      </c>
      <c r="Q34">
        <v>5</v>
      </c>
      <c r="R34">
        <v>7</v>
      </c>
      <c r="S34">
        <v>4</v>
      </c>
      <c r="T34">
        <v>1</v>
      </c>
      <c r="U34" t="s">
        <v>144</v>
      </c>
      <c r="V34" t="s">
        <v>144</v>
      </c>
      <c r="W34">
        <v>1</v>
      </c>
      <c r="X34">
        <v>2</v>
      </c>
      <c r="Y34">
        <v>5</v>
      </c>
      <c r="Z34">
        <v>2</v>
      </c>
      <c r="AA34">
        <v>4</v>
      </c>
      <c r="AB34">
        <v>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3</v>
      </c>
      <c r="AQ34">
        <v>18</v>
      </c>
      <c r="AR34">
        <v>12</v>
      </c>
      <c r="AS34">
        <v>4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0.75</v>
      </c>
      <c r="BE34">
        <v>0</v>
      </c>
      <c r="BF34">
        <v>0.5</v>
      </c>
      <c r="BG34">
        <v>1</v>
      </c>
      <c r="BH34">
        <f t="shared" si="1"/>
        <v>0.5625</v>
      </c>
      <c r="BI34">
        <v>72</v>
      </c>
      <c r="BJ34">
        <v>-3</v>
      </c>
      <c r="BK34">
        <v>33</v>
      </c>
      <c r="BL34">
        <f t="shared" si="2"/>
        <v>75</v>
      </c>
      <c r="BM34" s="6">
        <f t="shared" si="3"/>
        <v>0.56000000000000005</v>
      </c>
      <c r="BN34">
        <v>68</v>
      </c>
      <c r="BO34">
        <v>-3</v>
      </c>
      <c r="BP34">
        <v>44</v>
      </c>
      <c r="BQ34">
        <f t="shared" si="4"/>
        <v>71</v>
      </c>
      <c r="BR34" s="6">
        <f t="shared" si="5"/>
        <v>0.38028169014084506</v>
      </c>
      <c r="BS34">
        <v>70</v>
      </c>
      <c r="BT34">
        <v>-5</v>
      </c>
      <c r="BU34">
        <v>37</v>
      </c>
      <c r="BV34">
        <f t="shared" si="6"/>
        <v>75</v>
      </c>
      <c r="BW34" s="6">
        <f t="shared" si="7"/>
        <v>0.50666666666666671</v>
      </c>
      <c r="BX34" t="s">
        <v>144</v>
      </c>
      <c r="BY34" t="s">
        <v>144</v>
      </c>
      <c r="BZ34" t="s">
        <v>144</v>
      </c>
      <c r="CA34" t="e">
        <f t="shared" si="8"/>
        <v>#VALUE!</v>
      </c>
      <c r="CB34" s="6" t="e">
        <f t="shared" si="9"/>
        <v>#VALUE!</v>
      </c>
      <c r="CC34" s="7">
        <f t="shared" ref="CC34:CC37" si="34">AVERAGE(BL34,BQ34,BV34)</f>
        <v>73.666666666666671</v>
      </c>
      <c r="CD34" s="8">
        <f t="shared" ref="CD34:CD37" si="35">AVERAGE(BM34,BR34,BW34)</f>
        <v>0.48231611893583731</v>
      </c>
    </row>
    <row r="35" spans="1:82" x14ac:dyDescent="0.3">
      <c r="A35" s="1" t="s">
        <v>6</v>
      </c>
      <c r="B35" s="1" t="s">
        <v>141</v>
      </c>
      <c r="C35" t="s">
        <v>144</v>
      </c>
      <c r="D35" t="s">
        <v>144</v>
      </c>
      <c r="E35" s="9">
        <v>42915</v>
      </c>
      <c r="F35">
        <v>100</v>
      </c>
      <c r="G35">
        <v>1</v>
      </c>
      <c r="H35">
        <v>2</v>
      </c>
      <c r="I35">
        <v>4</v>
      </c>
      <c r="J35">
        <v>13</v>
      </c>
      <c r="K35">
        <v>9</v>
      </c>
      <c r="L35" s="4">
        <f t="shared" si="12"/>
        <v>97.92</v>
      </c>
      <c r="M35" s="4">
        <f t="shared" si="13"/>
        <v>95.84</v>
      </c>
      <c r="N35" s="4">
        <f t="shared" si="14"/>
        <v>86.48</v>
      </c>
      <c r="O35" s="4">
        <f t="shared" si="15"/>
        <v>90.64</v>
      </c>
      <c r="P35" s="4">
        <f t="shared" si="16"/>
        <v>92.72</v>
      </c>
      <c r="Q35">
        <v>6</v>
      </c>
      <c r="R35">
        <v>9</v>
      </c>
      <c r="S35">
        <v>4</v>
      </c>
      <c r="T35">
        <v>1</v>
      </c>
      <c r="U35" t="s">
        <v>144</v>
      </c>
      <c r="V35" t="s">
        <v>144</v>
      </c>
      <c r="W35">
        <v>3</v>
      </c>
      <c r="X35">
        <v>1</v>
      </c>
      <c r="Y35">
        <v>2</v>
      </c>
      <c r="Z35">
        <v>1</v>
      </c>
      <c r="AA35">
        <v>4</v>
      </c>
      <c r="AB35">
        <v>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2</v>
      </c>
      <c r="AP35">
        <v>2</v>
      </c>
      <c r="AQ35">
        <v>4</v>
      </c>
      <c r="AR35">
        <v>16</v>
      </c>
      <c r="AS35">
        <v>6</v>
      </c>
      <c r="AT35">
        <v>2</v>
      </c>
      <c r="AU35">
        <v>1</v>
      </c>
      <c r="AV35">
        <v>1</v>
      </c>
      <c r="AW35">
        <v>4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1.5</v>
      </c>
      <c r="BF35">
        <v>0.5</v>
      </c>
      <c r="BG35">
        <v>0.75</v>
      </c>
      <c r="BH35">
        <f t="shared" si="1"/>
        <v>0.9375</v>
      </c>
      <c r="BI35">
        <v>70</v>
      </c>
      <c r="BJ35">
        <v>-5</v>
      </c>
      <c r="BK35">
        <v>38</v>
      </c>
      <c r="BL35">
        <f t="shared" si="2"/>
        <v>75</v>
      </c>
      <c r="BM35" s="6">
        <f t="shared" si="3"/>
        <v>0.49333333333333335</v>
      </c>
      <c r="BN35">
        <v>77</v>
      </c>
      <c r="BO35">
        <v>-2</v>
      </c>
      <c r="BP35">
        <v>51</v>
      </c>
      <c r="BQ35">
        <f t="shared" si="4"/>
        <v>79</v>
      </c>
      <c r="BR35" s="6">
        <f t="shared" si="5"/>
        <v>0.35443037974683544</v>
      </c>
      <c r="BS35">
        <v>64</v>
      </c>
      <c r="BT35">
        <v>-7</v>
      </c>
      <c r="BU35">
        <v>26</v>
      </c>
      <c r="BV35">
        <f t="shared" si="6"/>
        <v>71</v>
      </c>
      <c r="BW35" s="6">
        <f t="shared" si="7"/>
        <v>0.63380281690140849</v>
      </c>
      <c r="BX35" t="s">
        <v>144</v>
      </c>
      <c r="BY35" t="s">
        <v>144</v>
      </c>
      <c r="BZ35" t="s">
        <v>144</v>
      </c>
      <c r="CA35" t="e">
        <f t="shared" si="8"/>
        <v>#VALUE!</v>
      </c>
      <c r="CB35" s="6" t="e">
        <f t="shared" si="9"/>
        <v>#VALUE!</v>
      </c>
      <c r="CC35" s="7">
        <f t="shared" si="34"/>
        <v>75</v>
      </c>
      <c r="CD35" s="8">
        <f t="shared" si="35"/>
        <v>0.49385550999385908</v>
      </c>
    </row>
    <row r="36" spans="1:82" x14ac:dyDescent="0.3">
      <c r="A36" s="1" t="s">
        <v>6</v>
      </c>
      <c r="B36" s="1" t="s">
        <v>142</v>
      </c>
      <c r="C36" t="s">
        <v>144</v>
      </c>
      <c r="D36" t="s">
        <v>144</v>
      </c>
      <c r="E36" s="9">
        <v>42915</v>
      </c>
      <c r="F36">
        <v>80</v>
      </c>
      <c r="G36">
        <v>0</v>
      </c>
      <c r="H36">
        <v>26</v>
      </c>
      <c r="I36">
        <v>5</v>
      </c>
      <c r="J36">
        <v>45</v>
      </c>
      <c r="K36">
        <v>31</v>
      </c>
      <c r="L36" s="4">
        <f t="shared" si="12"/>
        <v>72.960000000000008</v>
      </c>
      <c r="M36" s="4">
        <f t="shared" si="13"/>
        <v>94.8</v>
      </c>
      <c r="N36" s="4">
        <f t="shared" si="14"/>
        <v>53.199999999999996</v>
      </c>
      <c r="O36" s="4">
        <f t="shared" si="15"/>
        <v>67.759999999999991</v>
      </c>
      <c r="P36" s="4">
        <f t="shared" si="16"/>
        <v>72.179999999999993</v>
      </c>
      <c r="Q36">
        <v>6</v>
      </c>
      <c r="R36">
        <v>7</v>
      </c>
      <c r="S36">
        <v>4</v>
      </c>
      <c r="T36">
        <v>2</v>
      </c>
      <c r="U36" t="s">
        <v>144</v>
      </c>
      <c r="V36" t="s">
        <v>144</v>
      </c>
      <c r="W36">
        <v>1</v>
      </c>
      <c r="X36">
        <v>2</v>
      </c>
      <c r="Y36">
        <v>3</v>
      </c>
      <c r="Z36">
        <v>2</v>
      </c>
      <c r="AA36">
        <v>6</v>
      </c>
      <c r="AB36">
        <v>2</v>
      </c>
      <c r="AC36">
        <v>3</v>
      </c>
      <c r="AD36">
        <v>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4</v>
      </c>
      <c r="AR36">
        <v>15</v>
      </c>
      <c r="AS36">
        <v>16</v>
      </c>
      <c r="AT36">
        <v>16</v>
      </c>
      <c r="AU36">
        <v>5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2</v>
      </c>
      <c r="BE36">
        <v>1.5</v>
      </c>
      <c r="BF36">
        <v>1.5</v>
      </c>
      <c r="BG36">
        <v>1.25</v>
      </c>
      <c r="BH36">
        <f t="shared" si="1"/>
        <v>1.5625</v>
      </c>
      <c r="BI36">
        <v>47</v>
      </c>
      <c r="BJ36">
        <v>-12</v>
      </c>
      <c r="BK36">
        <v>24</v>
      </c>
      <c r="BL36">
        <f t="shared" si="2"/>
        <v>59</v>
      </c>
      <c r="BM36" s="6">
        <f t="shared" si="3"/>
        <v>0.59322033898305082</v>
      </c>
      <c r="BN36">
        <v>80</v>
      </c>
      <c r="BO36">
        <v>2</v>
      </c>
      <c r="BP36">
        <v>42</v>
      </c>
      <c r="BQ36">
        <f t="shared" si="4"/>
        <v>78</v>
      </c>
      <c r="BR36" s="6">
        <f t="shared" si="5"/>
        <v>0.46153846153846156</v>
      </c>
      <c r="BS36">
        <v>72</v>
      </c>
      <c r="BT36">
        <v>-5</v>
      </c>
      <c r="BU36">
        <v>51</v>
      </c>
      <c r="BV36">
        <f t="shared" si="6"/>
        <v>77</v>
      </c>
      <c r="BW36" s="6">
        <f t="shared" si="7"/>
        <v>0.33766233766233766</v>
      </c>
      <c r="BX36" t="s">
        <v>144</v>
      </c>
      <c r="BY36" t="s">
        <v>144</v>
      </c>
      <c r="BZ36" t="s">
        <v>144</v>
      </c>
      <c r="CA36" t="e">
        <f t="shared" si="8"/>
        <v>#VALUE!</v>
      </c>
      <c r="CB36" s="6" t="e">
        <f t="shared" si="9"/>
        <v>#VALUE!</v>
      </c>
      <c r="CC36" s="7">
        <f t="shared" si="34"/>
        <v>71.333333333333329</v>
      </c>
      <c r="CD36" s="8">
        <f t="shared" si="35"/>
        <v>0.46414037939461661</v>
      </c>
    </row>
    <row r="37" spans="1:82" x14ac:dyDescent="0.3">
      <c r="A37" s="1" t="s">
        <v>6</v>
      </c>
      <c r="B37" s="1" t="s">
        <v>143</v>
      </c>
      <c r="C37" t="s">
        <v>144</v>
      </c>
      <c r="D37" t="s">
        <v>144</v>
      </c>
      <c r="E37" s="9">
        <v>42915</v>
      </c>
      <c r="F37">
        <v>100</v>
      </c>
      <c r="G37">
        <v>0</v>
      </c>
      <c r="H37">
        <v>3</v>
      </c>
      <c r="I37">
        <v>4</v>
      </c>
      <c r="J37">
        <v>15</v>
      </c>
      <c r="K37">
        <v>13</v>
      </c>
      <c r="L37" s="4">
        <f t="shared" si="12"/>
        <v>96.88</v>
      </c>
      <c r="M37" s="4">
        <f t="shared" si="13"/>
        <v>95.84</v>
      </c>
      <c r="N37" s="4">
        <f t="shared" si="14"/>
        <v>84.4</v>
      </c>
      <c r="O37" s="4">
        <f t="shared" si="15"/>
        <v>86.48</v>
      </c>
      <c r="P37" s="4">
        <f t="shared" si="16"/>
        <v>90.9</v>
      </c>
      <c r="Q37">
        <v>6</v>
      </c>
      <c r="R37">
        <v>7</v>
      </c>
      <c r="S37">
        <v>6</v>
      </c>
      <c r="T37">
        <v>1</v>
      </c>
      <c r="U37" t="s">
        <v>144</v>
      </c>
      <c r="V37" t="s">
        <v>144</v>
      </c>
      <c r="W37">
        <v>2</v>
      </c>
      <c r="X37">
        <v>2</v>
      </c>
      <c r="Y37">
        <v>3</v>
      </c>
      <c r="Z37">
        <v>1</v>
      </c>
      <c r="AA37">
        <v>4</v>
      </c>
      <c r="AB37">
        <v>2</v>
      </c>
      <c r="AC37">
        <v>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3</v>
      </c>
      <c r="AP37">
        <v>13</v>
      </c>
      <c r="AQ37">
        <v>17</v>
      </c>
      <c r="AR37">
        <v>21</v>
      </c>
      <c r="AS37">
        <v>9</v>
      </c>
      <c r="AT37">
        <v>8</v>
      </c>
      <c r="AU37">
        <v>1</v>
      </c>
      <c r="AV37">
        <v>4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0.5</v>
      </c>
      <c r="BE37">
        <v>0.75</v>
      </c>
      <c r="BF37">
        <v>0.5</v>
      </c>
      <c r="BG37">
        <v>0.75</v>
      </c>
      <c r="BH37">
        <f t="shared" si="1"/>
        <v>0.625</v>
      </c>
      <c r="BI37">
        <v>65</v>
      </c>
      <c r="BJ37">
        <v>-7</v>
      </c>
      <c r="BK37">
        <v>34</v>
      </c>
      <c r="BL37">
        <f t="shared" si="2"/>
        <v>72</v>
      </c>
      <c r="BM37" s="6">
        <f t="shared" si="3"/>
        <v>0.52777777777777779</v>
      </c>
      <c r="BN37">
        <v>64</v>
      </c>
      <c r="BO37">
        <v>-5</v>
      </c>
      <c r="BP37">
        <v>43</v>
      </c>
      <c r="BQ37">
        <f t="shared" si="4"/>
        <v>69</v>
      </c>
      <c r="BR37" s="6">
        <f t="shared" si="5"/>
        <v>0.37681159420289856</v>
      </c>
      <c r="BS37">
        <v>69</v>
      </c>
      <c r="BT37">
        <v>-4</v>
      </c>
      <c r="BU37">
        <v>41</v>
      </c>
      <c r="BV37">
        <f t="shared" si="6"/>
        <v>73</v>
      </c>
      <c r="BW37" s="6">
        <f t="shared" si="7"/>
        <v>0.43835616438356162</v>
      </c>
      <c r="BX37" t="s">
        <v>144</v>
      </c>
      <c r="BY37" t="s">
        <v>144</v>
      </c>
      <c r="BZ37" t="s">
        <v>144</v>
      </c>
      <c r="CA37" t="e">
        <f t="shared" si="8"/>
        <v>#VALUE!</v>
      </c>
      <c r="CB37" s="6" t="e">
        <f t="shared" si="9"/>
        <v>#VALUE!</v>
      </c>
      <c r="CC37" s="7">
        <f t="shared" si="34"/>
        <v>71.333333333333329</v>
      </c>
      <c r="CD37" s="8">
        <f t="shared" si="35"/>
        <v>0.44764851212141266</v>
      </c>
    </row>
    <row r="38" spans="1:82" x14ac:dyDescent="0.3">
      <c r="A38" s="1" t="s">
        <v>7</v>
      </c>
      <c r="B38" s="1" t="s">
        <v>139</v>
      </c>
      <c r="E38" s="9">
        <v>42909</v>
      </c>
      <c r="F38">
        <v>90</v>
      </c>
      <c r="G38">
        <v>1</v>
      </c>
      <c r="H38">
        <v>2</v>
      </c>
      <c r="I38">
        <v>1</v>
      </c>
      <c r="J38">
        <v>6</v>
      </c>
      <c r="K38">
        <v>7</v>
      </c>
      <c r="L38" s="4">
        <f t="shared" si="12"/>
        <v>97.92</v>
      </c>
      <c r="M38" s="4">
        <f t="shared" si="13"/>
        <v>98.96</v>
      </c>
      <c r="N38" s="4">
        <f t="shared" si="14"/>
        <v>93.76</v>
      </c>
      <c r="O38" s="4">
        <f t="shared" si="15"/>
        <v>92.72</v>
      </c>
      <c r="P38" s="4">
        <f t="shared" si="16"/>
        <v>95.84</v>
      </c>
      <c r="Q38">
        <v>1</v>
      </c>
      <c r="R38">
        <v>8</v>
      </c>
      <c r="S38">
        <v>1</v>
      </c>
      <c r="T38">
        <v>1</v>
      </c>
      <c r="U38" t="s">
        <v>144</v>
      </c>
      <c r="V38" t="s">
        <v>144</v>
      </c>
      <c r="W38">
        <v>4</v>
      </c>
      <c r="X38">
        <v>2</v>
      </c>
      <c r="Y38">
        <v>5</v>
      </c>
      <c r="Z38">
        <v>7</v>
      </c>
      <c r="AA38">
        <v>1</v>
      </c>
      <c r="AB38">
        <v>2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</v>
      </c>
      <c r="AM38">
        <v>1</v>
      </c>
      <c r="AN38">
        <v>1</v>
      </c>
      <c r="AO38">
        <v>0</v>
      </c>
      <c r="AP38">
        <v>7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2.5</v>
      </c>
      <c r="BE38">
        <v>0.5</v>
      </c>
      <c r="BF38">
        <v>2.75</v>
      </c>
      <c r="BG38">
        <v>1</v>
      </c>
      <c r="BH38">
        <f t="shared" si="1"/>
        <v>1.6875</v>
      </c>
      <c r="BI38">
        <v>68</v>
      </c>
      <c r="BJ38">
        <v>-5</v>
      </c>
      <c r="BK38">
        <v>36</v>
      </c>
      <c r="BL38">
        <f t="shared" si="2"/>
        <v>73</v>
      </c>
      <c r="BM38" s="6">
        <f t="shared" si="3"/>
        <v>0.50684931506849318</v>
      </c>
      <c r="BN38">
        <v>68</v>
      </c>
      <c r="BO38">
        <v>-6</v>
      </c>
      <c r="BP38">
        <v>43</v>
      </c>
      <c r="BQ38">
        <f t="shared" si="4"/>
        <v>74</v>
      </c>
      <c r="BR38" s="6">
        <f t="shared" si="5"/>
        <v>0.41891891891891891</v>
      </c>
      <c r="BS38">
        <v>56</v>
      </c>
      <c r="BT38">
        <v>-5</v>
      </c>
      <c r="BU38">
        <v>34</v>
      </c>
      <c r="BV38">
        <f t="shared" si="6"/>
        <v>61</v>
      </c>
      <c r="BW38" s="6">
        <f t="shared" si="7"/>
        <v>0.44262295081967212</v>
      </c>
      <c r="BX38" t="s">
        <v>144</v>
      </c>
      <c r="BY38" t="s">
        <v>144</v>
      </c>
      <c r="BZ38" t="s">
        <v>144</v>
      </c>
      <c r="CA38" t="e">
        <f t="shared" si="8"/>
        <v>#VALUE!</v>
      </c>
      <c r="CB38" s="6" t="e">
        <f t="shared" si="9"/>
        <v>#VALUE!</v>
      </c>
      <c r="CC38" s="7">
        <f>AVERAGE(BL38,BQ38,BV38)</f>
        <v>69.333333333333329</v>
      </c>
      <c r="CD38" s="8">
        <f>AVERAGE(BM38,BR38,BW38)</f>
        <v>0.45613039493569474</v>
      </c>
    </row>
    <row r="39" spans="1:82" x14ac:dyDescent="0.3">
      <c r="A39" s="1" t="s">
        <v>7</v>
      </c>
      <c r="B39" s="1" t="s">
        <v>140</v>
      </c>
      <c r="C39" t="s">
        <v>144</v>
      </c>
      <c r="D39" t="s">
        <v>144</v>
      </c>
      <c r="E39" s="9">
        <v>42909</v>
      </c>
      <c r="F39">
        <v>75</v>
      </c>
      <c r="G39">
        <v>0</v>
      </c>
      <c r="H39">
        <v>0</v>
      </c>
      <c r="I39">
        <v>11</v>
      </c>
      <c r="J39">
        <v>10</v>
      </c>
      <c r="K39">
        <v>2</v>
      </c>
      <c r="L39" s="4">
        <f t="shared" si="12"/>
        <v>100</v>
      </c>
      <c r="M39" s="4">
        <f t="shared" si="13"/>
        <v>88.56</v>
      </c>
      <c r="N39" s="4">
        <f t="shared" si="14"/>
        <v>89.6</v>
      </c>
      <c r="O39" s="4">
        <f t="shared" si="15"/>
        <v>97.92</v>
      </c>
      <c r="P39" s="4">
        <f t="shared" si="16"/>
        <v>94.02</v>
      </c>
      <c r="Q39">
        <v>2</v>
      </c>
      <c r="R39">
        <v>9</v>
      </c>
      <c r="S39">
        <v>4</v>
      </c>
      <c r="T39">
        <v>2</v>
      </c>
      <c r="U39" t="s">
        <v>144</v>
      </c>
      <c r="V39" t="s">
        <v>144</v>
      </c>
      <c r="W39">
        <v>6</v>
      </c>
      <c r="X39">
        <v>4</v>
      </c>
      <c r="Y39">
        <v>5</v>
      </c>
      <c r="Z39">
        <v>7</v>
      </c>
      <c r="AA39">
        <v>1</v>
      </c>
      <c r="AB39">
        <v>7</v>
      </c>
      <c r="AC39">
        <v>16</v>
      </c>
      <c r="AD39">
        <v>6</v>
      </c>
      <c r="AE39">
        <v>1</v>
      </c>
      <c r="AF39">
        <v>0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2</v>
      </c>
      <c r="AN39">
        <v>1</v>
      </c>
      <c r="AO39">
        <v>1</v>
      </c>
      <c r="AP39">
        <v>11</v>
      </c>
      <c r="AQ39">
        <v>3</v>
      </c>
      <c r="AR39">
        <v>3</v>
      </c>
      <c r="AS39">
        <v>1</v>
      </c>
      <c r="AT39">
        <v>2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3.5</v>
      </c>
      <c r="BG39">
        <v>0.5</v>
      </c>
      <c r="BH39">
        <f t="shared" si="1"/>
        <v>1.25</v>
      </c>
      <c r="BI39">
        <v>70</v>
      </c>
      <c r="BJ39">
        <v>-2</v>
      </c>
      <c r="BK39">
        <v>60</v>
      </c>
      <c r="BL39">
        <f t="shared" si="2"/>
        <v>72</v>
      </c>
      <c r="BM39" s="6">
        <f t="shared" si="3"/>
        <v>0.16666666666666666</v>
      </c>
      <c r="BN39">
        <v>52</v>
      </c>
      <c r="BO39">
        <v>-5</v>
      </c>
      <c r="BP39">
        <v>24</v>
      </c>
      <c r="BQ39">
        <f t="shared" si="4"/>
        <v>57</v>
      </c>
      <c r="BR39" s="6">
        <f t="shared" si="5"/>
        <v>0.57894736842105265</v>
      </c>
      <c r="BS39">
        <v>54</v>
      </c>
      <c r="BT39">
        <v>-5</v>
      </c>
      <c r="BU39">
        <v>24</v>
      </c>
      <c r="BV39">
        <f t="shared" si="6"/>
        <v>59</v>
      </c>
      <c r="BW39" s="6">
        <f t="shared" si="7"/>
        <v>0.59322033898305082</v>
      </c>
      <c r="BX39" t="s">
        <v>144</v>
      </c>
      <c r="BY39" t="s">
        <v>144</v>
      </c>
      <c r="BZ39" t="s">
        <v>144</v>
      </c>
      <c r="CA39" t="e">
        <f t="shared" si="8"/>
        <v>#VALUE!</v>
      </c>
      <c r="CB39" s="6" t="e">
        <f t="shared" si="9"/>
        <v>#VALUE!</v>
      </c>
      <c r="CC39" s="7">
        <f>AVERAGE(BL39,BQ39,BV39)</f>
        <v>62.666666666666664</v>
      </c>
      <c r="CD39" s="8">
        <f>AVERAGE(BM39,BR39,BW39)</f>
        <v>0.44627812469025674</v>
      </c>
    </row>
    <row r="40" spans="1:82" x14ac:dyDescent="0.3">
      <c r="A40" s="1" t="s">
        <v>7</v>
      </c>
      <c r="B40" s="1" t="s">
        <v>141</v>
      </c>
      <c r="C40" t="s">
        <v>144</v>
      </c>
      <c r="D40" t="s">
        <v>144</v>
      </c>
      <c r="E40" s="9">
        <v>42909</v>
      </c>
      <c r="F40">
        <v>85</v>
      </c>
      <c r="G40">
        <v>0</v>
      </c>
      <c r="H40">
        <v>0</v>
      </c>
      <c r="I40">
        <v>3</v>
      </c>
      <c r="J40">
        <v>2</v>
      </c>
      <c r="K40">
        <v>5</v>
      </c>
      <c r="L40" s="4">
        <f t="shared" si="12"/>
        <v>100</v>
      </c>
      <c r="M40" s="4">
        <f t="shared" si="13"/>
        <v>96.88</v>
      </c>
      <c r="N40" s="4">
        <f t="shared" si="14"/>
        <v>97.92</v>
      </c>
      <c r="O40" s="4">
        <f t="shared" si="15"/>
        <v>94.8</v>
      </c>
      <c r="P40" s="4">
        <f t="shared" si="16"/>
        <v>97.4</v>
      </c>
      <c r="Q40">
        <v>4</v>
      </c>
      <c r="R40">
        <v>9</v>
      </c>
      <c r="S40">
        <v>4</v>
      </c>
      <c r="T40">
        <v>1</v>
      </c>
      <c r="U40" t="s">
        <v>144</v>
      </c>
      <c r="V40" t="s">
        <v>144</v>
      </c>
      <c r="W40">
        <v>5</v>
      </c>
      <c r="X40">
        <v>2</v>
      </c>
      <c r="Y40">
        <v>6</v>
      </c>
      <c r="Z40">
        <v>6</v>
      </c>
      <c r="AA40">
        <v>1</v>
      </c>
      <c r="AB40">
        <v>1</v>
      </c>
      <c r="AC40">
        <v>2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2</v>
      </c>
      <c r="AO40">
        <v>1</v>
      </c>
      <c r="AP40">
        <v>9</v>
      </c>
      <c r="AQ40">
        <v>4</v>
      </c>
      <c r="AR40">
        <v>9</v>
      </c>
      <c r="AS40">
        <v>3</v>
      </c>
      <c r="AT40">
        <v>1</v>
      </c>
      <c r="AU40">
        <v>3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2.5</v>
      </c>
      <c r="BE40">
        <v>1</v>
      </c>
      <c r="BF40">
        <v>2</v>
      </c>
      <c r="BG40">
        <v>3</v>
      </c>
      <c r="BH40">
        <f t="shared" si="1"/>
        <v>2.125</v>
      </c>
      <c r="BI40">
        <v>70</v>
      </c>
      <c r="BJ40">
        <v>-3</v>
      </c>
      <c r="BK40">
        <v>40</v>
      </c>
      <c r="BL40">
        <f t="shared" si="2"/>
        <v>73</v>
      </c>
      <c r="BM40" s="6">
        <f t="shared" si="3"/>
        <v>0.45205479452054792</v>
      </c>
      <c r="BN40">
        <v>72</v>
      </c>
      <c r="BO40">
        <v>-2</v>
      </c>
      <c r="BP40">
        <v>32</v>
      </c>
      <c r="BQ40">
        <f t="shared" si="4"/>
        <v>74</v>
      </c>
      <c r="BR40" s="6">
        <f t="shared" si="5"/>
        <v>0.56756756756756754</v>
      </c>
      <c r="BS40">
        <v>54</v>
      </c>
      <c r="BT40">
        <v>-12</v>
      </c>
      <c r="BU40" t="s">
        <v>144</v>
      </c>
      <c r="BV40">
        <f t="shared" si="6"/>
        <v>66</v>
      </c>
      <c r="BW40" s="6" t="s">
        <v>144</v>
      </c>
      <c r="BX40">
        <v>58</v>
      </c>
      <c r="BY40">
        <v>-5</v>
      </c>
      <c r="BZ40" t="s">
        <v>144</v>
      </c>
      <c r="CA40">
        <f t="shared" si="8"/>
        <v>63</v>
      </c>
      <c r="CB40" s="6" t="s">
        <v>144</v>
      </c>
      <c r="CC40" s="7">
        <f t="shared" ref="CC40:CC42" si="36">AVERAGE(BL40,BQ40,BV40,CA40)</f>
        <v>69</v>
      </c>
      <c r="CD40" s="8">
        <f>AVERAGE(BM40,BR40)</f>
        <v>0.50981118104405776</v>
      </c>
    </row>
    <row r="41" spans="1:82" x14ac:dyDescent="0.3">
      <c r="A41" s="1" t="s">
        <v>7</v>
      </c>
      <c r="B41" s="1" t="s">
        <v>142</v>
      </c>
      <c r="C41" t="s">
        <v>144</v>
      </c>
      <c r="D41" t="s">
        <v>144</v>
      </c>
      <c r="E41" s="9">
        <v>42909</v>
      </c>
      <c r="F41">
        <v>50</v>
      </c>
      <c r="G41">
        <v>1</v>
      </c>
      <c r="H41">
        <v>11</v>
      </c>
      <c r="I41">
        <v>6</v>
      </c>
      <c r="J41">
        <v>7</v>
      </c>
      <c r="K41">
        <v>0</v>
      </c>
      <c r="L41" s="4">
        <f t="shared" si="12"/>
        <v>88.56</v>
      </c>
      <c r="M41" s="4">
        <f t="shared" si="13"/>
        <v>93.76</v>
      </c>
      <c r="N41" s="4">
        <f t="shared" si="14"/>
        <v>92.72</v>
      </c>
      <c r="O41" s="4">
        <f t="shared" si="15"/>
        <v>100</v>
      </c>
      <c r="P41" s="4">
        <f t="shared" si="16"/>
        <v>93.759999999999991</v>
      </c>
      <c r="Q41">
        <v>1</v>
      </c>
      <c r="R41">
        <v>7</v>
      </c>
      <c r="S41">
        <v>6</v>
      </c>
      <c r="T41">
        <v>2</v>
      </c>
      <c r="U41">
        <v>5</v>
      </c>
      <c r="V41" t="s">
        <v>144</v>
      </c>
      <c r="W41">
        <v>5</v>
      </c>
      <c r="X41">
        <v>1</v>
      </c>
      <c r="Y41">
        <v>6</v>
      </c>
      <c r="Z41">
        <v>5</v>
      </c>
      <c r="AA41">
        <v>1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2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3</v>
      </c>
      <c r="AN41">
        <v>0</v>
      </c>
      <c r="AO41">
        <v>1</v>
      </c>
      <c r="AP41">
        <v>8</v>
      </c>
      <c r="AQ41">
        <v>14</v>
      </c>
      <c r="AR41">
        <v>2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2</v>
      </c>
      <c r="BG41">
        <v>2</v>
      </c>
      <c r="BH41">
        <f t="shared" si="1"/>
        <v>1.5</v>
      </c>
      <c r="BI41">
        <v>80</v>
      </c>
      <c r="BJ41">
        <v>-5</v>
      </c>
      <c r="BK41">
        <v>50</v>
      </c>
      <c r="BL41">
        <f t="shared" si="2"/>
        <v>85</v>
      </c>
      <c r="BM41" s="6">
        <f t="shared" si="3"/>
        <v>0.41176470588235292</v>
      </c>
      <c r="BN41">
        <v>75</v>
      </c>
      <c r="BO41">
        <v>0</v>
      </c>
      <c r="BP41" t="s">
        <v>144</v>
      </c>
      <c r="BQ41">
        <f t="shared" si="4"/>
        <v>75</v>
      </c>
      <c r="BR41" s="6" t="s">
        <v>144</v>
      </c>
      <c r="BS41">
        <v>60</v>
      </c>
      <c r="BT41">
        <v>3</v>
      </c>
      <c r="BU41">
        <v>25</v>
      </c>
      <c r="BV41">
        <f t="shared" si="6"/>
        <v>57</v>
      </c>
      <c r="BW41" s="6">
        <f t="shared" si="7"/>
        <v>0.56140350877192979</v>
      </c>
      <c r="BX41">
        <v>70</v>
      </c>
      <c r="BY41">
        <v>-4</v>
      </c>
      <c r="BZ41">
        <v>48</v>
      </c>
      <c r="CA41">
        <f t="shared" si="8"/>
        <v>74</v>
      </c>
      <c r="CB41" s="6">
        <f t="shared" si="9"/>
        <v>0.35135135135135137</v>
      </c>
      <c r="CC41" s="7">
        <f t="shared" si="36"/>
        <v>72.75</v>
      </c>
      <c r="CD41" s="8">
        <f t="shared" ref="CD41:CD42" si="37">AVERAGE(BM41,BR41,BW41,CB41)</f>
        <v>0.44150652200187807</v>
      </c>
    </row>
    <row r="42" spans="1:82" x14ac:dyDescent="0.3">
      <c r="A42" s="1" t="s">
        <v>7</v>
      </c>
      <c r="B42" s="1" t="s">
        <v>143</v>
      </c>
      <c r="C42" t="s">
        <v>144</v>
      </c>
      <c r="D42" t="s">
        <v>144</v>
      </c>
      <c r="E42" s="9">
        <v>42909</v>
      </c>
      <c r="F42">
        <v>85</v>
      </c>
      <c r="G42">
        <v>0</v>
      </c>
      <c r="H42">
        <v>7</v>
      </c>
      <c r="I42">
        <v>0</v>
      </c>
      <c r="J42">
        <v>3</v>
      </c>
      <c r="K42">
        <v>5</v>
      </c>
      <c r="L42" s="4">
        <f t="shared" si="12"/>
        <v>92.72</v>
      </c>
      <c r="M42" s="4">
        <f t="shared" si="13"/>
        <v>100</v>
      </c>
      <c r="N42" s="4">
        <f t="shared" si="14"/>
        <v>96.88</v>
      </c>
      <c r="O42" s="4">
        <f t="shared" si="15"/>
        <v>94.8</v>
      </c>
      <c r="P42" s="4">
        <f t="shared" si="16"/>
        <v>96.100000000000009</v>
      </c>
      <c r="Q42">
        <v>1</v>
      </c>
      <c r="R42">
        <v>9</v>
      </c>
      <c r="S42">
        <v>7</v>
      </c>
      <c r="T42">
        <v>1</v>
      </c>
      <c r="U42">
        <v>6</v>
      </c>
      <c r="V42" t="s">
        <v>144</v>
      </c>
      <c r="W42">
        <v>5</v>
      </c>
      <c r="X42">
        <v>1</v>
      </c>
      <c r="Y42">
        <v>5</v>
      </c>
      <c r="Z42">
        <v>7</v>
      </c>
      <c r="AA42">
        <v>3</v>
      </c>
      <c r="AB42">
        <v>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3</v>
      </c>
      <c r="AN42">
        <v>0</v>
      </c>
      <c r="AO42">
        <v>0</v>
      </c>
      <c r="AP42">
        <v>30</v>
      </c>
      <c r="AQ42">
        <v>8</v>
      </c>
      <c r="AR42">
        <v>16</v>
      </c>
      <c r="AS42">
        <v>10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0.5</v>
      </c>
      <c r="BG42">
        <v>1</v>
      </c>
      <c r="BH42">
        <f t="shared" si="1"/>
        <v>0.375</v>
      </c>
      <c r="BI42">
        <v>84</v>
      </c>
      <c r="BJ42">
        <v>-2</v>
      </c>
      <c r="BK42">
        <v>46</v>
      </c>
      <c r="BL42">
        <f t="shared" si="2"/>
        <v>86</v>
      </c>
      <c r="BM42" s="6">
        <f t="shared" si="3"/>
        <v>0.46511627906976744</v>
      </c>
      <c r="BN42">
        <v>82</v>
      </c>
      <c r="BO42">
        <v>0</v>
      </c>
      <c r="BP42">
        <v>46</v>
      </c>
      <c r="BQ42">
        <f t="shared" si="4"/>
        <v>82</v>
      </c>
      <c r="BR42" s="6">
        <f t="shared" si="5"/>
        <v>0.43902439024390244</v>
      </c>
      <c r="BS42">
        <v>80</v>
      </c>
      <c r="BT42">
        <v>0</v>
      </c>
      <c r="BU42">
        <v>54</v>
      </c>
      <c r="BV42">
        <f t="shared" si="6"/>
        <v>80</v>
      </c>
      <c r="BW42" s="6">
        <f t="shared" si="7"/>
        <v>0.32500000000000001</v>
      </c>
      <c r="BX42">
        <v>76</v>
      </c>
      <c r="BY42">
        <v>0</v>
      </c>
      <c r="BZ42">
        <v>35</v>
      </c>
      <c r="CA42">
        <f t="shared" si="8"/>
        <v>76</v>
      </c>
      <c r="CB42" s="6">
        <f t="shared" si="9"/>
        <v>0.53947368421052633</v>
      </c>
      <c r="CC42" s="7">
        <f t="shared" si="36"/>
        <v>81</v>
      </c>
      <c r="CD42" s="8">
        <f t="shared" si="37"/>
        <v>0.44215358838104907</v>
      </c>
    </row>
    <row r="43" spans="1:82" x14ac:dyDescent="0.3">
      <c r="A43" s="1" t="s">
        <v>8</v>
      </c>
      <c r="B43" s="1" t="s">
        <v>139</v>
      </c>
      <c r="E43" s="9">
        <v>42928</v>
      </c>
      <c r="F43">
        <v>70</v>
      </c>
      <c r="G43">
        <v>2</v>
      </c>
      <c r="H43">
        <v>17</v>
      </c>
      <c r="I43">
        <v>5</v>
      </c>
      <c r="J43">
        <v>4</v>
      </c>
      <c r="K43">
        <v>23</v>
      </c>
      <c r="L43" s="4">
        <f t="shared" si="12"/>
        <v>82.32</v>
      </c>
      <c r="M43" s="4">
        <f t="shared" si="13"/>
        <v>94.8</v>
      </c>
      <c r="N43" s="4">
        <f t="shared" si="14"/>
        <v>95.84</v>
      </c>
      <c r="O43" s="4">
        <f t="shared" si="15"/>
        <v>76.08</v>
      </c>
      <c r="P43" s="4">
        <f t="shared" si="16"/>
        <v>87.26</v>
      </c>
      <c r="Q43">
        <v>7</v>
      </c>
      <c r="R43">
        <v>8</v>
      </c>
      <c r="S43">
        <v>7</v>
      </c>
      <c r="T43">
        <v>5</v>
      </c>
      <c r="U43" t="s">
        <v>144</v>
      </c>
      <c r="V43" t="s">
        <v>144</v>
      </c>
      <c r="W43">
        <v>3</v>
      </c>
      <c r="X43">
        <v>4</v>
      </c>
      <c r="Y43">
        <v>2</v>
      </c>
      <c r="Z43">
        <v>6</v>
      </c>
      <c r="AA43">
        <v>1</v>
      </c>
      <c r="AB43">
        <v>65</v>
      </c>
      <c r="AC43">
        <v>29</v>
      </c>
      <c r="AD43">
        <v>0</v>
      </c>
      <c r="AE43">
        <v>0</v>
      </c>
      <c r="AF43">
        <v>0</v>
      </c>
      <c r="AG43">
        <v>1</v>
      </c>
      <c r="AH43">
        <v>4</v>
      </c>
      <c r="AI43">
        <v>4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30</v>
      </c>
      <c r="AQ43">
        <v>57</v>
      </c>
      <c r="AR43">
        <v>11</v>
      </c>
      <c r="AS43">
        <v>0</v>
      </c>
      <c r="AT43">
        <v>0</v>
      </c>
      <c r="AU43">
        <v>2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2.5</v>
      </c>
      <c r="BE43">
        <v>3.25</v>
      </c>
      <c r="BF43">
        <v>1</v>
      </c>
      <c r="BG43">
        <v>2.5</v>
      </c>
      <c r="BH43">
        <f t="shared" si="1"/>
        <v>2.3125</v>
      </c>
      <c r="BI43">
        <v>65</v>
      </c>
      <c r="BJ43">
        <v>-2</v>
      </c>
      <c r="BK43">
        <v>41</v>
      </c>
      <c r="BL43">
        <f t="shared" si="2"/>
        <v>67</v>
      </c>
      <c r="BM43" s="6">
        <f t="shared" si="3"/>
        <v>0.38805970149253732</v>
      </c>
      <c r="BN43">
        <v>74</v>
      </c>
      <c r="BO43">
        <v>0</v>
      </c>
      <c r="BP43">
        <v>35</v>
      </c>
      <c r="BQ43">
        <f t="shared" si="4"/>
        <v>74</v>
      </c>
      <c r="BR43" s="6">
        <f t="shared" si="5"/>
        <v>0.52702702702702697</v>
      </c>
      <c r="BS43">
        <v>63</v>
      </c>
      <c r="BT43">
        <v>-7</v>
      </c>
      <c r="BU43">
        <v>32</v>
      </c>
      <c r="BV43">
        <f t="shared" si="6"/>
        <v>70</v>
      </c>
      <c r="BW43" s="6">
        <f t="shared" si="7"/>
        <v>0.54285714285714282</v>
      </c>
      <c r="BX43" t="s">
        <v>144</v>
      </c>
      <c r="BY43" t="s">
        <v>144</v>
      </c>
      <c r="BZ43" t="s">
        <v>144</v>
      </c>
      <c r="CA43" t="e">
        <f t="shared" si="8"/>
        <v>#VALUE!</v>
      </c>
      <c r="CB43" s="6" t="e">
        <f t="shared" si="9"/>
        <v>#VALUE!</v>
      </c>
      <c r="CC43" s="7">
        <f>AVERAGE(BL43,BQ43,BV43)</f>
        <v>70.333333333333329</v>
      </c>
      <c r="CD43" s="8">
        <f>AVERAGE(BM43,BR43,BW43)</f>
        <v>0.48598129045890232</v>
      </c>
    </row>
    <row r="44" spans="1:82" x14ac:dyDescent="0.3">
      <c r="A44" s="1" t="s">
        <v>8</v>
      </c>
      <c r="B44" s="1" t="s">
        <v>140</v>
      </c>
      <c r="C44" t="s">
        <v>144</v>
      </c>
      <c r="D44" t="s">
        <v>144</v>
      </c>
      <c r="E44" s="9">
        <v>42928</v>
      </c>
      <c r="F44">
        <v>110</v>
      </c>
      <c r="G44">
        <v>5</v>
      </c>
      <c r="H44">
        <v>0</v>
      </c>
      <c r="I44">
        <v>0</v>
      </c>
      <c r="J44">
        <v>1</v>
      </c>
      <c r="K44">
        <v>1</v>
      </c>
      <c r="L44" s="4">
        <f t="shared" si="12"/>
        <v>100</v>
      </c>
      <c r="M44" s="4">
        <f t="shared" si="13"/>
        <v>100</v>
      </c>
      <c r="N44" s="4">
        <f t="shared" si="14"/>
        <v>98.96</v>
      </c>
      <c r="O44" s="4">
        <f t="shared" si="15"/>
        <v>98.96</v>
      </c>
      <c r="P44" s="4">
        <f t="shared" si="16"/>
        <v>99.47999999999999</v>
      </c>
      <c r="Q44">
        <v>8</v>
      </c>
      <c r="R44">
        <v>9</v>
      </c>
      <c r="S44">
        <v>3</v>
      </c>
      <c r="T44">
        <v>3</v>
      </c>
      <c r="U44" t="s">
        <v>144</v>
      </c>
      <c r="V44" t="s">
        <v>144</v>
      </c>
      <c r="W44">
        <v>2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12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1</v>
      </c>
      <c r="AM44">
        <v>2</v>
      </c>
      <c r="AN44">
        <v>1</v>
      </c>
      <c r="AO44">
        <v>0</v>
      </c>
      <c r="AP44">
        <v>2</v>
      </c>
      <c r="AQ44">
        <v>7</v>
      </c>
      <c r="AR44">
        <v>5</v>
      </c>
      <c r="AS44">
        <v>0</v>
      </c>
      <c r="AT44">
        <v>1</v>
      </c>
      <c r="AU44">
        <v>0</v>
      </c>
      <c r="AV44">
        <v>0</v>
      </c>
      <c r="AW44">
        <v>3</v>
      </c>
      <c r="AX44">
        <v>2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5</v>
      </c>
      <c r="BE44">
        <v>6</v>
      </c>
      <c r="BF44">
        <v>4.75</v>
      </c>
      <c r="BG44">
        <v>5.25</v>
      </c>
      <c r="BH44">
        <f t="shared" si="1"/>
        <v>5.25</v>
      </c>
      <c r="BI44">
        <v>68</v>
      </c>
      <c r="BJ44">
        <v>-2</v>
      </c>
      <c r="BK44">
        <v>20</v>
      </c>
      <c r="BL44">
        <f t="shared" si="2"/>
        <v>70</v>
      </c>
      <c r="BM44" s="6">
        <f t="shared" si="3"/>
        <v>0.7142857142857143</v>
      </c>
      <c r="BN44">
        <v>70</v>
      </c>
      <c r="BO44">
        <v>-1</v>
      </c>
      <c r="BP44">
        <v>29</v>
      </c>
      <c r="BQ44">
        <f t="shared" si="4"/>
        <v>71</v>
      </c>
      <c r="BR44" s="6">
        <f t="shared" si="5"/>
        <v>0.59154929577464788</v>
      </c>
      <c r="BS44">
        <v>65</v>
      </c>
      <c r="BT44">
        <v>-3</v>
      </c>
      <c r="BU44">
        <v>35</v>
      </c>
      <c r="BV44">
        <f t="shared" si="6"/>
        <v>68</v>
      </c>
      <c r="BW44" s="6">
        <f t="shared" si="7"/>
        <v>0.48529411764705882</v>
      </c>
      <c r="BX44" t="s">
        <v>144</v>
      </c>
      <c r="BY44" t="s">
        <v>144</v>
      </c>
      <c r="BZ44" t="s">
        <v>144</v>
      </c>
      <c r="CA44" t="e">
        <f t="shared" si="8"/>
        <v>#VALUE!</v>
      </c>
      <c r="CB44" s="6" t="e">
        <f t="shared" si="9"/>
        <v>#VALUE!</v>
      </c>
      <c r="CC44" s="7">
        <f t="shared" ref="CC44:CC50" si="38">AVERAGE(BL44,BQ44,BV44)</f>
        <v>69.666666666666671</v>
      </c>
      <c r="CD44" s="8">
        <f t="shared" ref="CD44:CD50" si="39">AVERAGE(BM44,BR44,BW44)</f>
        <v>0.59704304256914031</v>
      </c>
    </row>
    <row r="45" spans="1:82" x14ac:dyDescent="0.3">
      <c r="A45" s="1" t="s">
        <v>8</v>
      </c>
      <c r="B45" s="1" t="s">
        <v>141</v>
      </c>
      <c r="C45" t="s">
        <v>144</v>
      </c>
      <c r="D45" t="s">
        <v>144</v>
      </c>
      <c r="E45" s="9">
        <v>42928</v>
      </c>
      <c r="F45">
        <v>120</v>
      </c>
      <c r="G45">
        <v>1</v>
      </c>
      <c r="H45">
        <v>1</v>
      </c>
      <c r="I45">
        <v>0</v>
      </c>
      <c r="J45">
        <v>0</v>
      </c>
      <c r="K45">
        <v>0</v>
      </c>
      <c r="L45" s="4">
        <f t="shared" si="12"/>
        <v>98.96</v>
      </c>
      <c r="M45" s="4">
        <f t="shared" si="13"/>
        <v>100</v>
      </c>
      <c r="N45" s="4">
        <f t="shared" si="14"/>
        <v>100</v>
      </c>
      <c r="O45" s="4">
        <f t="shared" si="15"/>
        <v>100</v>
      </c>
      <c r="P45" s="4">
        <f t="shared" si="16"/>
        <v>99.74</v>
      </c>
      <c r="Q45">
        <v>7</v>
      </c>
      <c r="R45">
        <v>8</v>
      </c>
      <c r="S45">
        <v>6</v>
      </c>
      <c r="T45">
        <v>1</v>
      </c>
      <c r="U45" t="s">
        <v>144</v>
      </c>
      <c r="V45" t="s">
        <v>144</v>
      </c>
      <c r="W45">
        <v>4</v>
      </c>
      <c r="X45">
        <v>1</v>
      </c>
      <c r="Y45">
        <v>1</v>
      </c>
      <c r="Z45">
        <v>3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5</v>
      </c>
      <c r="AJ45">
        <v>0</v>
      </c>
      <c r="AK45">
        <v>3</v>
      </c>
      <c r="AL45">
        <v>0</v>
      </c>
      <c r="AM45">
        <v>1</v>
      </c>
      <c r="AN45">
        <v>1</v>
      </c>
      <c r="AO45">
        <v>1</v>
      </c>
      <c r="AP45">
        <v>13</v>
      </c>
      <c r="AQ45">
        <v>12</v>
      </c>
      <c r="AR45">
        <v>6</v>
      </c>
      <c r="AS45">
        <v>2</v>
      </c>
      <c r="AT45">
        <v>0</v>
      </c>
      <c r="AU45">
        <v>6</v>
      </c>
      <c r="AV45">
        <v>7</v>
      </c>
      <c r="AW45">
        <v>5</v>
      </c>
      <c r="AX45">
        <v>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5.75</v>
      </c>
      <c r="BE45">
        <v>2.75</v>
      </c>
      <c r="BF45">
        <v>3</v>
      </c>
      <c r="BG45">
        <v>2.75</v>
      </c>
      <c r="BH45">
        <f t="shared" si="1"/>
        <v>3.5625</v>
      </c>
      <c r="BI45">
        <v>69</v>
      </c>
      <c r="BJ45">
        <v>0</v>
      </c>
      <c r="BK45">
        <v>35</v>
      </c>
      <c r="BL45">
        <f t="shared" si="2"/>
        <v>69</v>
      </c>
      <c r="BM45" s="6">
        <f t="shared" si="3"/>
        <v>0.49275362318840582</v>
      </c>
      <c r="BN45">
        <v>60</v>
      </c>
      <c r="BO45">
        <v>-7</v>
      </c>
      <c r="BP45">
        <v>27</v>
      </c>
      <c r="BQ45">
        <f t="shared" si="4"/>
        <v>67</v>
      </c>
      <c r="BR45" s="6">
        <f t="shared" si="5"/>
        <v>0.59701492537313428</v>
      </c>
      <c r="BS45">
        <v>61</v>
      </c>
      <c r="BT45">
        <v>-5</v>
      </c>
      <c r="BU45">
        <v>20</v>
      </c>
      <c r="BV45">
        <f t="shared" si="6"/>
        <v>66</v>
      </c>
      <c r="BW45" s="6">
        <f t="shared" si="7"/>
        <v>0.69696969696969702</v>
      </c>
      <c r="BX45" t="s">
        <v>144</v>
      </c>
      <c r="BY45" t="s">
        <v>144</v>
      </c>
      <c r="BZ45" t="s">
        <v>144</v>
      </c>
      <c r="CA45" t="e">
        <f t="shared" si="8"/>
        <v>#VALUE!</v>
      </c>
      <c r="CB45" s="6" t="e">
        <f t="shared" si="9"/>
        <v>#VALUE!</v>
      </c>
      <c r="CC45" s="7">
        <f t="shared" si="38"/>
        <v>67.333333333333329</v>
      </c>
      <c r="CD45" s="8">
        <f t="shared" si="39"/>
        <v>0.59557941517707902</v>
      </c>
    </row>
    <row r="46" spans="1:82" x14ac:dyDescent="0.3">
      <c r="A46" s="1" t="s">
        <v>8</v>
      </c>
      <c r="B46" s="1" t="s">
        <v>142</v>
      </c>
      <c r="C46" t="s">
        <v>144</v>
      </c>
      <c r="D46" t="s">
        <v>144</v>
      </c>
      <c r="E46" s="9">
        <v>42928</v>
      </c>
      <c r="F46">
        <v>90</v>
      </c>
      <c r="G46">
        <v>2</v>
      </c>
      <c r="H46">
        <v>0</v>
      </c>
      <c r="I46">
        <v>0</v>
      </c>
      <c r="J46">
        <v>0</v>
      </c>
      <c r="K46">
        <v>4</v>
      </c>
      <c r="L46" s="4">
        <f t="shared" si="12"/>
        <v>100</v>
      </c>
      <c r="M46" s="4">
        <f t="shared" si="13"/>
        <v>100</v>
      </c>
      <c r="N46" s="4">
        <f t="shared" si="14"/>
        <v>100</v>
      </c>
      <c r="O46" s="4">
        <f t="shared" si="15"/>
        <v>95.84</v>
      </c>
      <c r="P46" s="4">
        <f t="shared" si="16"/>
        <v>98.960000000000008</v>
      </c>
      <c r="Q46">
        <v>8</v>
      </c>
      <c r="R46">
        <v>7</v>
      </c>
      <c r="S46">
        <v>3</v>
      </c>
      <c r="T46">
        <v>1</v>
      </c>
      <c r="U46" t="s">
        <v>144</v>
      </c>
      <c r="V46" t="s">
        <v>144</v>
      </c>
      <c r="W46">
        <v>2</v>
      </c>
      <c r="X46">
        <v>1</v>
      </c>
      <c r="Y46">
        <v>2</v>
      </c>
      <c r="Z46">
        <v>1</v>
      </c>
      <c r="AA46">
        <v>1</v>
      </c>
      <c r="AB46">
        <v>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3</v>
      </c>
      <c r="AQ46">
        <v>4</v>
      </c>
      <c r="AR46">
        <v>7</v>
      </c>
      <c r="AS46">
        <v>2</v>
      </c>
      <c r="AT46">
        <v>1</v>
      </c>
      <c r="AU46">
        <v>8</v>
      </c>
      <c r="AV46">
        <v>1</v>
      </c>
      <c r="AW46">
        <v>3</v>
      </c>
      <c r="AX46">
        <v>0</v>
      </c>
      <c r="AY46">
        <v>0</v>
      </c>
      <c r="AZ46">
        <v>2</v>
      </c>
      <c r="BA46">
        <v>0</v>
      </c>
      <c r="BB46">
        <v>0</v>
      </c>
      <c r="BC46">
        <v>0</v>
      </c>
      <c r="BD46">
        <v>4</v>
      </c>
      <c r="BE46">
        <v>3.5</v>
      </c>
      <c r="BF46">
        <v>4.5</v>
      </c>
      <c r="BG46">
        <v>2.75</v>
      </c>
      <c r="BH46">
        <f t="shared" si="1"/>
        <v>3.6875</v>
      </c>
      <c r="BI46">
        <v>77</v>
      </c>
      <c r="BJ46">
        <v>0</v>
      </c>
      <c r="BK46">
        <v>46</v>
      </c>
      <c r="BL46">
        <f t="shared" si="2"/>
        <v>77</v>
      </c>
      <c r="BM46" s="6">
        <f t="shared" si="3"/>
        <v>0.40259740259740262</v>
      </c>
      <c r="BN46">
        <v>57</v>
      </c>
      <c r="BO46">
        <v>-8</v>
      </c>
      <c r="BP46">
        <v>18</v>
      </c>
      <c r="BQ46">
        <f t="shared" si="4"/>
        <v>65</v>
      </c>
      <c r="BR46" s="6">
        <f t="shared" si="5"/>
        <v>0.72307692307692306</v>
      </c>
      <c r="BS46">
        <v>60</v>
      </c>
      <c r="BT46">
        <v>-4</v>
      </c>
      <c r="BU46">
        <v>22</v>
      </c>
      <c r="BV46">
        <f t="shared" si="6"/>
        <v>64</v>
      </c>
      <c r="BW46" s="6">
        <f t="shared" si="7"/>
        <v>0.65625</v>
      </c>
      <c r="BX46" t="s">
        <v>144</v>
      </c>
      <c r="BY46" t="s">
        <v>144</v>
      </c>
      <c r="BZ46" t="s">
        <v>144</v>
      </c>
      <c r="CA46" t="e">
        <f t="shared" si="8"/>
        <v>#VALUE!</v>
      </c>
      <c r="CB46" s="6" t="e">
        <f t="shared" si="9"/>
        <v>#VALUE!</v>
      </c>
      <c r="CC46" s="7">
        <f t="shared" si="38"/>
        <v>68.666666666666671</v>
      </c>
      <c r="CD46" s="8">
        <f t="shared" si="39"/>
        <v>0.59397477522477526</v>
      </c>
    </row>
    <row r="47" spans="1:82" x14ac:dyDescent="0.3">
      <c r="A47" s="1" t="s">
        <v>8</v>
      </c>
      <c r="B47" s="1" t="s">
        <v>143</v>
      </c>
      <c r="C47" t="s">
        <v>144</v>
      </c>
      <c r="D47" t="s">
        <v>144</v>
      </c>
      <c r="E47" s="9">
        <v>42928</v>
      </c>
      <c r="F47">
        <v>110</v>
      </c>
      <c r="G47">
        <v>0</v>
      </c>
      <c r="H47">
        <v>0</v>
      </c>
      <c r="I47">
        <v>3</v>
      </c>
      <c r="J47">
        <v>5</v>
      </c>
      <c r="K47">
        <v>1</v>
      </c>
      <c r="L47" s="4">
        <f t="shared" si="12"/>
        <v>100</v>
      </c>
      <c r="M47" s="4">
        <f t="shared" si="13"/>
        <v>96.88</v>
      </c>
      <c r="N47" s="4">
        <f t="shared" si="14"/>
        <v>94.8</v>
      </c>
      <c r="O47" s="4">
        <f t="shared" si="15"/>
        <v>98.96</v>
      </c>
      <c r="P47" s="4">
        <f t="shared" si="16"/>
        <v>97.66</v>
      </c>
      <c r="Q47">
        <v>6</v>
      </c>
      <c r="R47">
        <v>8</v>
      </c>
      <c r="S47">
        <v>2</v>
      </c>
      <c r="T47">
        <v>1</v>
      </c>
      <c r="U47" t="s">
        <v>144</v>
      </c>
      <c r="V47" t="s">
        <v>144</v>
      </c>
      <c r="W47">
        <v>2</v>
      </c>
      <c r="X47">
        <v>4</v>
      </c>
      <c r="Y47">
        <v>1</v>
      </c>
      <c r="Z47">
        <v>2</v>
      </c>
      <c r="AA47">
        <v>1</v>
      </c>
      <c r="AB47">
        <v>15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3</v>
      </c>
      <c r="AI47">
        <v>0</v>
      </c>
      <c r="AJ47">
        <v>0</v>
      </c>
      <c r="AK47">
        <v>2</v>
      </c>
      <c r="AL47">
        <v>0</v>
      </c>
      <c r="AM47">
        <v>0</v>
      </c>
      <c r="AN47">
        <v>4</v>
      </c>
      <c r="AO47">
        <v>0</v>
      </c>
      <c r="AP47" t="s">
        <v>144</v>
      </c>
      <c r="AQ47" t="s">
        <v>144</v>
      </c>
      <c r="AR47">
        <v>4</v>
      </c>
      <c r="AS47">
        <v>0</v>
      </c>
      <c r="AT47">
        <v>0</v>
      </c>
      <c r="AU47">
        <v>3</v>
      </c>
      <c r="AV47">
        <v>3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2.25</v>
      </c>
      <c r="BF47">
        <v>1.75</v>
      </c>
      <c r="BG47">
        <v>3.25</v>
      </c>
      <c r="BH47">
        <f t="shared" si="1"/>
        <v>2.3125</v>
      </c>
      <c r="BI47">
        <v>61</v>
      </c>
      <c r="BJ47">
        <v>-3</v>
      </c>
      <c r="BK47">
        <v>32</v>
      </c>
      <c r="BL47">
        <f t="shared" si="2"/>
        <v>64</v>
      </c>
      <c r="BM47" s="6">
        <f t="shared" si="3"/>
        <v>0.5</v>
      </c>
      <c r="BN47">
        <v>40</v>
      </c>
      <c r="BO47">
        <v>-7</v>
      </c>
      <c r="BP47">
        <v>15</v>
      </c>
      <c r="BQ47">
        <f t="shared" si="4"/>
        <v>47</v>
      </c>
      <c r="BR47" s="6">
        <f t="shared" si="5"/>
        <v>0.68085106382978722</v>
      </c>
      <c r="BS47">
        <v>52</v>
      </c>
      <c r="BT47">
        <v>-4</v>
      </c>
      <c r="BU47">
        <v>26</v>
      </c>
      <c r="BV47">
        <f t="shared" si="6"/>
        <v>56</v>
      </c>
      <c r="BW47" s="6">
        <f t="shared" si="7"/>
        <v>0.5357142857142857</v>
      </c>
      <c r="BX47" t="s">
        <v>144</v>
      </c>
      <c r="BY47" t="s">
        <v>144</v>
      </c>
      <c r="BZ47" t="s">
        <v>144</v>
      </c>
      <c r="CA47" t="e">
        <f t="shared" si="8"/>
        <v>#VALUE!</v>
      </c>
      <c r="CB47" s="6" t="e">
        <f t="shared" si="9"/>
        <v>#VALUE!</v>
      </c>
      <c r="CC47" s="7">
        <f t="shared" si="38"/>
        <v>55.666666666666664</v>
      </c>
      <c r="CD47" s="8">
        <f t="shared" si="39"/>
        <v>0.57218844984802431</v>
      </c>
    </row>
    <row r="48" spans="1:82" x14ac:dyDescent="0.3">
      <c r="A48" s="1" t="s">
        <v>9</v>
      </c>
      <c r="B48" s="1" t="s">
        <v>139</v>
      </c>
      <c r="E48" s="9">
        <v>42928</v>
      </c>
      <c r="F48">
        <v>110</v>
      </c>
      <c r="G48">
        <v>5</v>
      </c>
      <c r="H48">
        <v>7</v>
      </c>
      <c r="I48">
        <v>28</v>
      </c>
      <c r="J48">
        <v>3</v>
      </c>
      <c r="K48">
        <v>0</v>
      </c>
      <c r="L48" s="4">
        <f t="shared" si="12"/>
        <v>92.72</v>
      </c>
      <c r="M48" s="4">
        <f t="shared" si="13"/>
        <v>70.88</v>
      </c>
      <c r="N48" s="4">
        <f t="shared" si="14"/>
        <v>96.88</v>
      </c>
      <c r="O48" s="4">
        <f t="shared" si="15"/>
        <v>100</v>
      </c>
      <c r="P48" s="4">
        <f t="shared" si="16"/>
        <v>90.12</v>
      </c>
      <c r="Q48">
        <v>4</v>
      </c>
      <c r="R48">
        <v>7</v>
      </c>
      <c r="S48">
        <v>2</v>
      </c>
      <c r="T48">
        <v>2</v>
      </c>
      <c r="U48" t="s">
        <v>144</v>
      </c>
      <c r="V48" t="s">
        <v>144</v>
      </c>
      <c r="W48">
        <v>2</v>
      </c>
      <c r="X48">
        <v>3</v>
      </c>
      <c r="Y48">
        <v>2</v>
      </c>
      <c r="Z48">
        <v>6</v>
      </c>
      <c r="AA48">
        <v>2</v>
      </c>
      <c r="AB48">
        <v>13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2</v>
      </c>
      <c r="AI48">
        <v>4</v>
      </c>
      <c r="AJ48">
        <v>2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5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3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2.25</v>
      </c>
      <c r="BE48">
        <v>2</v>
      </c>
      <c r="BF48">
        <v>1.75</v>
      </c>
      <c r="BG48">
        <v>1.75</v>
      </c>
      <c r="BH48">
        <f t="shared" si="1"/>
        <v>1.9375</v>
      </c>
      <c r="BI48">
        <v>73</v>
      </c>
      <c r="BJ48">
        <v>-4</v>
      </c>
      <c r="BK48">
        <v>46</v>
      </c>
      <c r="BL48">
        <f t="shared" si="2"/>
        <v>77</v>
      </c>
      <c r="BM48" s="6">
        <f t="shared" si="3"/>
        <v>0.40259740259740262</v>
      </c>
      <c r="BN48">
        <v>44</v>
      </c>
      <c r="BO48">
        <v>-9</v>
      </c>
      <c r="BP48">
        <v>11</v>
      </c>
      <c r="BQ48">
        <f t="shared" si="4"/>
        <v>53</v>
      </c>
      <c r="BR48" s="6">
        <f t="shared" si="5"/>
        <v>0.79245283018867929</v>
      </c>
      <c r="BS48">
        <v>71</v>
      </c>
      <c r="BT48">
        <v>-3</v>
      </c>
      <c r="BU48">
        <v>40</v>
      </c>
      <c r="BV48">
        <f t="shared" si="6"/>
        <v>74</v>
      </c>
      <c r="BW48" s="6">
        <f t="shared" si="7"/>
        <v>0.45945945945945948</v>
      </c>
      <c r="BX48" t="s">
        <v>144</v>
      </c>
      <c r="BY48" t="s">
        <v>144</v>
      </c>
      <c r="BZ48" t="s">
        <v>144</v>
      </c>
      <c r="CA48" t="e">
        <f t="shared" si="8"/>
        <v>#VALUE!</v>
      </c>
      <c r="CB48" s="6" t="e">
        <f t="shared" si="9"/>
        <v>#VALUE!</v>
      </c>
      <c r="CC48" s="7">
        <f t="shared" si="38"/>
        <v>68</v>
      </c>
      <c r="CD48" s="8">
        <f t="shared" si="39"/>
        <v>0.55150323074851382</v>
      </c>
    </row>
    <row r="49" spans="1:82" x14ac:dyDescent="0.3">
      <c r="A49" s="1" t="s">
        <v>9</v>
      </c>
      <c r="B49" s="1" t="s">
        <v>140</v>
      </c>
      <c r="C49" t="s">
        <v>144</v>
      </c>
      <c r="D49" t="s">
        <v>144</v>
      </c>
      <c r="E49" s="9">
        <v>42928</v>
      </c>
      <c r="F49">
        <v>55</v>
      </c>
      <c r="G49">
        <v>7</v>
      </c>
      <c r="H49">
        <v>3</v>
      </c>
      <c r="I49">
        <v>9</v>
      </c>
      <c r="J49">
        <v>11</v>
      </c>
      <c r="K49">
        <v>19</v>
      </c>
      <c r="L49" s="4">
        <f t="shared" si="12"/>
        <v>96.88</v>
      </c>
      <c r="M49" s="4">
        <f t="shared" si="13"/>
        <v>90.64</v>
      </c>
      <c r="N49" s="4">
        <f t="shared" si="14"/>
        <v>88.56</v>
      </c>
      <c r="O49" s="4">
        <f t="shared" si="15"/>
        <v>80.239999999999995</v>
      </c>
      <c r="P49" s="4">
        <f t="shared" si="16"/>
        <v>89.08</v>
      </c>
      <c r="Q49">
        <v>7</v>
      </c>
      <c r="R49">
        <v>9</v>
      </c>
      <c r="S49">
        <v>2</v>
      </c>
      <c r="T49">
        <v>1</v>
      </c>
      <c r="U49" t="s">
        <v>144</v>
      </c>
      <c r="V49" t="s">
        <v>144</v>
      </c>
      <c r="W49">
        <v>3</v>
      </c>
      <c r="X49">
        <v>2</v>
      </c>
      <c r="Y49">
        <v>3</v>
      </c>
      <c r="Z49">
        <v>7</v>
      </c>
      <c r="AA49">
        <v>7</v>
      </c>
      <c r="AB49">
        <v>6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13</v>
      </c>
      <c r="AQ49">
        <v>10</v>
      </c>
      <c r="AR49">
        <v>0</v>
      </c>
      <c r="AS49">
        <v>0</v>
      </c>
      <c r="AT49">
        <v>4</v>
      </c>
      <c r="AU49">
        <v>3</v>
      </c>
      <c r="AV49">
        <v>2</v>
      </c>
      <c r="AW49">
        <v>1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0.5</v>
      </c>
      <c r="BE49">
        <v>1</v>
      </c>
      <c r="BF49">
        <v>0.75</v>
      </c>
      <c r="BG49">
        <v>1</v>
      </c>
      <c r="BH49">
        <f t="shared" si="1"/>
        <v>0.8125</v>
      </c>
      <c r="BI49">
        <v>73</v>
      </c>
      <c r="BJ49">
        <v>2</v>
      </c>
      <c r="BK49">
        <v>43</v>
      </c>
      <c r="BL49">
        <f t="shared" si="2"/>
        <v>71</v>
      </c>
      <c r="BM49" s="6">
        <f t="shared" si="3"/>
        <v>0.39436619718309857</v>
      </c>
      <c r="BN49" t="s">
        <v>144</v>
      </c>
      <c r="BO49" t="s">
        <v>144</v>
      </c>
      <c r="BP49" t="s">
        <v>144</v>
      </c>
      <c r="BQ49" t="e">
        <f t="shared" si="4"/>
        <v>#VALUE!</v>
      </c>
      <c r="BR49" s="6" t="e">
        <f t="shared" si="5"/>
        <v>#VALUE!</v>
      </c>
      <c r="BS49" t="s">
        <v>144</v>
      </c>
      <c r="BT49" t="s">
        <v>144</v>
      </c>
      <c r="BU49" t="s">
        <v>144</v>
      </c>
      <c r="BV49" t="e">
        <f t="shared" si="6"/>
        <v>#VALUE!</v>
      </c>
      <c r="BW49" s="6" t="e">
        <f t="shared" si="7"/>
        <v>#VALUE!</v>
      </c>
      <c r="BX49" t="s">
        <v>144</v>
      </c>
      <c r="BY49" t="s">
        <v>144</v>
      </c>
      <c r="BZ49" t="s">
        <v>144</v>
      </c>
      <c r="CA49" t="e">
        <f t="shared" si="8"/>
        <v>#VALUE!</v>
      </c>
      <c r="CB49" s="6" t="e">
        <f t="shared" si="9"/>
        <v>#VALUE!</v>
      </c>
      <c r="CC49">
        <v>71</v>
      </c>
      <c r="CD49" s="6">
        <v>0.4</v>
      </c>
    </row>
    <row r="50" spans="1:82" x14ac:dyDescent="0.3">
      <c r="A50" s="1" t="s">
        <v>9</v>
      </c>
      <c r="B50" s="1" t="s">
        <v>141</v>
      </c>
      <c r="C50" t="s">
        <v>144</v>
      </c>
      <c r="D50" t="s">
        <v>144</v>
      </c>
      <c r="E50" s="9">
        <v>42928</v>
      </c>
      <c r="F50">
        <v>60</v>
      </c>
      <c r="G50">
        <v>1</v>
      </c>
      <c r="H50">
        <v>3</v>
      </c>
      <c r="I50">
        <v>9</v>
      </c>
      <c r="J50">
        <v>3</v>
      </c>
      <c r="K50">
        <v>5</v>
      </c>
      <c r="L50" s="4">
        <f t="shared" si="12"/>
        <v>96.88</v>
      </c>
      <c r="M50" s="4">
        <f t="shared" si="13"/>
        <v>90.64</v>
      </c>
      <c r="N50" s="4">
        <f t="shared" si="14"/>
        <v>96.88</v>
      </c>
      <c r="O50" s="4">
        <f t="shared" si="15"/>
        <v>94.8</v>
      </c>
      <c r="P50" s="4">
        <f t="shared" si="16"/>
        <v>94.8</v>
      </c>
      <c r="Q50">
        <v>3</v>
      </c>
      <c r="R50">
        <v>9</v>
      </c>
      <c r="S50">
        <v>1</v>
      </c>
      <c r="T50">
        <v>5</v>
      </c>
      <c r="U50" t="s">
        <v>144</v>
      </c>
      <c r="V50" t="s">
        <v>144</v>
      </c>
      <c r="W50">
        <v>3</v>
      </c>
      <c r="X50">
        <v>4</v>
      </c>
      <c r="Y50">
        <v>2</v>
      </c>
      <c r="Z50">
        <v>6</v>
      </c>
      <c r="AA50">
        <v>1</v>
      </c>
      <c r="AB50">
        <v>13</v>
      </c>
      <c r="AC50">
        <v>6</v>
      </c>
      <c r="AD50">
        <v>10</v>
      </c>
      <c r="AE50">
        <v>0</v>
      </c>
      <c r="AF50">
        <v>0</v>
      </c>
      <c r="AG50">
        <v>2</v>
      </c>
      <c r="AH50">
        <v>6</v>
      </c>
      <c r="AI50">
        <v>3</v>
      </c>
      <c r="AJ50">
        <v>0</v>
      </c>
      <c r="AK50">
        <v>0</v>
      </c>
      <c r="AL50">
        <v>0</v>
      </c>
      <c r="AM50">
        <v>0</v>
      </c>
      <c r="AN50">
        <v>2</v>
      </c>
      <c r="AO50">
        <v>0</v>
      </c>
      <c r="AP50">
        <v>5</v>
      </c>
      <c r="AQ50">
        <v>2</v>
      </c>
      <c r="AR50">
        <v>4</v>
      </c>
      <c r="AS50">
        <v>0</v>
      </c>
      <c r="AT50">
        <v>0</v>
      </c>
      <c r="AU50">
        <v>1</v>
      </c>
      <c r="AV50">
        <v>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</v>
      </c>
      <c r="BE50">
        <v>1</v>
      </c>
      <c r="BF50">
        <v>2</v>
      </c>
      <c r="BG50">
        <v>1.75</v>
      </c>
      <c r="BH50">
        <f t="shared" si="1"/>
        <v>1.6875</v>
      </c>
      <c r="BI50">
        <v>71</v>
      </c>
      <c r="BJ50">
        <v>-2</v>
      </c>
      <c r="BK50">
        <v>36</v>
      </c>
      <c r="BL50">
        <f t="shared" si="2"/>
        <v>73</v>
      </c>
      <c r="BM50" s="6">
        <f t="shared" si="3"/>
        <v>0.50684931506849318</v>
      </c>
      <c r="BN50">
        <v>50</v>
      </c>
      <c r="BO50">
        <v>2</v>
      </c>
      <c r="BP50">
        <v>28</v>
      </c>
      <c r="BQ50">
        <f t="shared" si="4"/>
        <v>48</v>
      </c>
      <c r="BR50" s="6">
        <f t="shared" si="5"/>
        <v>0.41666666666666669</v>
      </c>
      <c r="BS50">
        <v>76</v>
      </c>
      <c r="BT50">
        <v>0</v>
      </c>
      <c r="BU50">
        <v>25</v>
      </c>
      <c r="BV50">
        <f t="shared" si="6"/>
        <v>76</v>
      </c>
      <c r="BW50" s="6">
        <f t="shared" si="7"/>
        <v>0.67105263157894735</v>
      </c>
      <c r="BX50" t="s">
        <v>144</v>
      </c>
      <c r="BY50" t="s">
        <v>144</v>
      </c>
      <c r="BZ50" t="s">
        <v>144</v>
      </c>
      <c r="CA50" t="e">
        <f t="shared" si="8"/>
        <v>#VALUE!</v>
      </c>
      <c r="CB50" s="6" t="e">
        <f t="shared" si="9"/>
        <v>#VALUE!</v>
      </c>
      <c r="CC50" s="7">
        <f t="shared" si="38"/>
        <v>65.666666666666671</v>
      </c>
      <c r="CD50" s="8">
        <f t="shared" si="39"/>
        <v>0.53152287110470242</v>
      </c>
    </row>
    <row r="51" spans="1:82" x14ac:dyDescent="0.3">
      <c r="A51" s="1" t="s">
        <v>9</v>
      </c>
      <c r="B51" s="1" t="s">
        <v>142</v>
      </c>
      <c r="C51" t="s">
        <v>144</v>
      </c>
      <c r="D51" t="s">
        <v>144</v>
      </c>
      <c r="E51" s="9">
        <v>42928</v>
      </c>
      <c r="F51">
        <v>90</v>
      </c>
      <c r="G51">
        <v>4</v>
      </c>
      <c r="H51">
        <v>42</v>
      </c>
      <c r="I51">
        <v>2</v>
      </c>
      <c r="J51">
        <v>10</v>
      </c>
      <c r="K51">
        <v>4</v>
      </c>
      <c r="L51" s="4">
        <f t="shared" si="12"/>
        <v>56.32</v>
      </c>
      <c r="M51" s="4">
        <f t="shared" si="13"/>
        <v>97.92</v>
      </c>
      <c r="N51" s="4">
        <f t="shared" si="14"/>
        <v>89.6</v>
      </c>
      <c r="O51" s="4">
        <f t="shared" si="15"/>
        <v>95.84</v>
      </c>
      <c r="P51" s="4">
        <f t="shared" si="16"/>
        <v>84.92</v>
      </c>
      <c r="Q51">
        <v>5</v>
      </c>
      <c r="R51">
        <v>7</v>
      </c>
      <c r="S51">
        <v>3</v>
      </c>
      <c r="T51">
        <v>1</v>
      </c>
      <c r="U51" t="s">
        <v>144</v>
      </c>
      <c r="V51" t="s">
        <v>144</v>
      </c>
      <c r="W51">
        <v>1</v>
      </c>
      <c r="X51">
        <v>2</v>
      </c>
      <c r="Y51">
        <v>6</v>
      </c>
      <c r="Z51">
        <v>8</v>
      </c>
      <c r="AA51">
        <v>2</v>
      </c>
      <c r="AB51">
        <v>12</v>
      </c>
      <c r="AC51">
        <v>6</v>
      </c>
      <c r="AD51">
        <v>0</v>
      </c>
      <c r="AE51">
        <v>0</v>
      </c>
      <c r="AF51">
        <v>0</v>
      </c>
      <c r="AG51">
        <v>2</v>
      </c>
      <c r="AH51">
        <v>2</v>
      </c>
      <c r="AI51">
        <v>2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8</v>
      </c>
      <c r="AQ51">
        <v>0</v>
      </c>
      <c r="AR51">
        <v>2</v>
      </c>
      <c r="AS51">
        <v>0</v>
      </c>
      <c r="AT51">
        <v>0</v>
      </c>
      <c r="AU51">
        <v>0</v>
      </c>
      <c r="AV51">
        <v>3</v>
      </c>
      <c r="AW51">
        <v>2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0.25</v>
      </c>
      <c r="BE51">
        <v>2.5</v>
      </c>
      <c r="BF51">
        <v>0.75</v>
      </c>
      <c r="BG51">
        <v>1</v>
      </c>
      <c r="BH51">
        <f t="shared" si="1"/>
        <v>1.125</v>
      </c>
      <c r="BI51">
        <v>72</v>
      </c>
      <c r="BJ51">
        <v>0</v>
      </c>
      <c r="BK51">
        <v>44</v>
      </c>
      <c r="BL51">
        <f t="shared" si="2"/>
        <v>72</v>
      </c>
      <c r="BM51" s="6">
        <f t="shared" si="3"/>
        <v>0.3888888888888889</v>
      </c>
      <c r="BN51">
        <v>74</v>
      </c>
      <c r="BO51">
        <v>0</v>
      </c>
      <c r="BP51">
        <v>53</v>
      </c>
      <c r="BQ51">
        <f t="shared" si="4"/>
        <v>74</v>
      </c>
      <c r="BR51" s="6">
        <f t="shared" si="5"/>
        <v>0.28378378378378377</v>
      </c>
      <c r="BS51" t="s">
        <v>144</v>
      </c>
      <c r="BT51" t="s">
        <v>144</v>
      </c>
      <c r="BU51" t="s">
        <v>144</v>
      </c>
      <c r="BV51" t="e">
        <f t="shared" si="6"/>
        <v>#VALUE!</v>
      </c>
      <c r="BW51" s="6" t="e">
        <f t="shared" si="7"/>
        <v>#VALUE!</v>
      </c>
      <c r="BX51" t="s">
        <v>144</v>
      </c>
      <c r="BY51" t="s">
        <v>144</v>
      </c>
      <c r="BZ51" t="s">
        <v>144</v>
      </c>
      <c r="CA51" t="e">
        <f t="shared" si="8"/>
        <v>#VALUE!</v>
      </c>
      <c r="CB51" s="6" t="e">
        <f t="shared" si="9"/>
        <v>#VALUE!</v>
      </c>
      <c r="CC51" s="7">
        <f>AVERAGE(BL51,BQ51)</f>
        <v>73</v>
      </c>
      <c r="CD51" s="8">
        <f>AVERAGE(BM51,BR51)</f>
        <v>0.33633633633633631</v>
      </c>
    </row>
    <row r="52" spans="1:82" x14ac:dyDescent="0.3">
      <c r="A52" s="1" t="s">
        <v>9</v>
      </c>
      <c r="B52" s="1" t="s">
        <v>143</v>
      </c>
      <c r="C52" t="s">
        <v>144</v>
      </c>
      <c r="D52" t="s">
        <v>144</v>
      </c>
      <c r="E52" s="9">
        <v>42928</v>
      </c>
      <c r="F52">
        <v>90</v>
      </c>
      <c r="G52">
        <v>3</v>
      </c>
      <c r="H52">
        <v>0</v>
      </c>
      <c r="I52">
        <v>0</v>
      </c>
      <c r="J52">
        <v>3</v>
      </c>
      <c r="K52">
        <v>0</v>
      </c>
      <c r="L52" s="4">
        <f t="shared" si="12"/>
        <v>100</v>
      </c>
      <c r="M52" s="4">
        <f t="shared" si="13"/>
        <v>100</v>
      </c>
      <c r="N52" s="4">
        <f t="shared" si="14"/>
        <v>96.88</v>
      </c>
      <c r="O52" s="4">
        <f t="shared" si="15"/>
        <v>100</v>
      </c>
      <c r="P52" s="4">
        <f t="shared" si="16"/>
        <v>99.22</v>
      </c>
      <c r="Q52">
        <v>7</v>
      </c>
      <c r="R52">
        <v>9</v>
      </c>
      <c r="S52">
        <v>2</v>
      </c>
      <c r="T52">
        <v>1</v>
      </c>
      <c r="U52" t="s">
        <v>144</v>
      </c>
      <c r="V52">
        <v>8</v>
      </c>
      <c r="W52">
        <v>2</v>
      </c>
      <c r="X52">
        <v>1</v>
      </c>
      <c r="Y52">
        <v>6</v>
      </c>
      <c r="Z52">
        <v>7</v>
      </c>
      <c r="AA52">
        <v>2</v>
      </c>
      <c r="AB52">
        <v>16</v>
      </c>
      <c r="AC52">
        <v>0</v>
      </c>
      <c r="AD52">
        <v>0</v>
      </c>
      <c r="AE52">
        <v>0</v>
      </c>
      <c r="AF52">
        <v>0</v>
      </c>
      <c r="AG52">
        <v>7</v>
      </c>
      <c r="AH52">
        <v>10</v>
      </c>
      <c r="AI52">
        <v>4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6</v>
      </c>
      <c r="AQ52">
        <v>0</v>
      </c>
      <c r="AR52">
        <v>1</v>
      </c>
      <c r="AS52">
        <v>0</v>
      </c>
      <c r="AT52">
        <v>1</v>
      </c>
      <c r="AU52">
        <v>2</v>
      </c>
      <c r="AV52">
        <v>3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1</v>
      </c>
      <c r="BE52">
        <v>1.25</v>
      </c>
      <c r="BF52">
        <v>1.5</v>
      </c>
      <c r="BG52">
        <v>1</v>
      </c>
      <c r="BH52">
        <f t="shared" si="1"/>
        <v>1.1875</v>
      </c>
      <c r="BI52">
        <v>82</v>
      </c>
      <c r="BJ52">
        <v>0</v>
      </c>
      <c r="BK52">
        <v>42</v>
      </c>
      <c r="BL52">
        <f t="shared" si="2"/>
        <v>82</v>
      </c>
      <c r="BM52" s="6">
        <f t="shared" si="3"/>
        <v>0.48780487804878048</v>
      </c>
      <c r="BN52">
        <v>70</v>
      </c>
      <c r="BO52">
        <v>-3</v>
      </c>
      <c r="BP52">
        <v>43</v>
      </c>
      <c r="BQ52">
        <f t="shared" si="4"/>
        <v>73</v>
      </c>
      <c r="BR52" s="6">
        <f t="shared" si="5"/>
        <v>0.41095890410958902</v>
      </c>
      <c r="BS52" t="s">
        <v>144</v>
      </c>
      <c r="BT52" t="s">
        <v>144</v>
      </c>
      <c r="BU52" t="s">
        <v>144</v>
      </c>
      <c r="BV52" t="e">
        <f t="shared" si="6"/>
        <v>#VALUE!</v>
      </c>
      <c r="BW52" s="6" t="e">
        <f t="shared" si="7"/>
        <v>#VALUE!</v>
      </c>
      <c r="BX52" t="s">
        <v>144</v>
      </c>
      <c r="BY52" t="s">
        <v>144</v>
      </c>
      <c r="BZ52" t="s">
        <v>144</v>
      </c>
      <c r="CA52" t="e">
        <f t="shared" si="8"/>
        <v>#VALUE!</v>
      </c>
      <c r="CB52" s="6" t="e">
        <f t="shared" si="9"/>
        <v>#VALUE!</v>
      </c>
      <c r="CC52" s="7">
        <f>AVERAGE(BL52,BQ52)</f>
        <v>77.5</v>
      </c>
      <c r="CD52" s="8">
        <f>AVERAGE(BM52,BR52)</f>
        <v>0.44938189107918475</v>
      </c>
    </row>
    <row r="53" spans="1:82" x14ac:dyDescent="0.3">
      <c r="A53" s="1" t="s">
        <v>10</v>
      </c>
      <c r="B53" s="1" t="s">
        <v>139</v>
      </c>
      <c r="E53" s="9">
        <v>42923</v>
      </c>
      <c r="F53">
        <v>90</v>
      </c>
      <c r="G53">
        <v>0</v>
      </c>
      <c r="H53">
        <v>0</v>
      </c>
      <c r="I53">
        <v>0</v>
      </c>
      <c r="J53">
        <v>0</v>
      </c>
      <c r="K53">
        <v>0</v>
      </c>
      <c r="L53" s="4">
        <f t="shared" ref="L53" si="40">100-(H53*1.04)</f>
        <v>100</v>
      </c>
      <c r="M53" s="4">
        <f t="shared" ref="M53" si="41">100-(I53*1.04)</f>
        <v>100</v>
      </c>
      <c r="N53" s="4">
        <f t="shared" ref="N53" si="42">100-(J53*1.04)</f>
        <v>100</v>
      </c>
      <c r="O53" s="4">
        <f t="shared" ref="O53" si="43">100-(K53*1.04)</f>
        <v>100</v>
      </c>
      <c r="P53" s="4">
        <f t="shared" ref="P53" si="44">AVERAGE(L53:O53)</f>
        <v>100</v>
      </c>
      <c r="Q53">
        <v>7</v>
      </c>
      <c r="R53">
        <v>9</v>
      </c>
      <c r="S53">
        <v>6</v>
      </c>
      <c r="T53">
        <v>1</v>
      </c>
      <c r="U53" t="s">
        <v>144</v>
      </c>
      <c r="V53" t="s">
        <v>144</v>
      </c>
      <c r="W53">
        <v>4</v>
      </c>
      <c r="X53">
        <v>1</v>
      </c>
      <c r="Y53">
        <v>5</v>
      </c>
      <c r="Z53">
        <v>3</v>
      </c>
      <c r="AA53">
        <v>8</v>
      </c>
      <c r="AB53">
        <v>7</v>
      </c>
      <c r="AC53">
        <v>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1</v>
      </c>
      <c r="AO53">
        <v>0</v>
      </c>
      <c r="AP53">
        <v>12</v>
      </c>
      <c r="AQ53">
        <v>8</v>
      </c>
      <c r="AR53">
        <v>15</v>
      </c>
      <c r="AS53">
        <v>10</v>
      </c>
      <c r="AT53">
        <v>2</v>
      </c>
      <c r="AU53">
        <v>10</v>
      </c>
      <c r="AV53">
        <v>3</v>
      </c>
      <c r="AW53">
        <v>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1.75</v>
      </c>
      <c r="BE53">
        <v>2</v>
      </c>
      <c r="BF53">
        <v>2.5</v>
      </c>
      <c r="BG53">
        <v>1.75</v>
      </c>
      <c r="BH53">
        <f t="shared" si="1"/>
        <v>2</v>
      </c>
      <c r="BI53">
        <v>90</v>
      </c>
      <c r="BJ53">
        <v>-4</v>
      </c>
      <c r="BK53">
        <v>57</v>
      </c>
      <c r="BL53">
        <f t="shared" si="2"/>
        <v>94</v>
      </c>
      <c r="BM53" s="6">
        <f t="shared" si="3"/>
        <v>0.39361702127659576</v>
      </c>
      <c r="BN53">
        <v>82</v>
      </c>
      <c r="BO53">
        <v>0</v>
      </c>
      <c r="BP53">
        <v>47</v>
      </c>
      <c r="BQ53">
        <f t="shared" si="4"/>
        <v>82</v>
      </c>
      <c r="BR53" s="6">
        <f t="shared" si="5"/>
        <v>0.42682926829268292</v>
      </c>
      <c r="BS53">
        <v>76</v>
      </c>
      <c r="BT53">
        <v>2</v>
      </c>
      <c r="BU53">
        <v>48</v>
      </c>
      <c r="BV53">
        <f t="shared" si="6"/>
        <v>74</v>
      </c>
      <c r="BW53" s="6">
        <f t="shared" si="7"/>
        <v>0.35135135135135137</v>
      </c>
      <c r="BX53" t="s">
        <v>144</v>
      </c>
      <c r="BY53" t="s">
        <v>144</v>
      </c>
      <c r="BZ53" t="s">
        <v>144</v>
      </c>
      <c r="CA53" t="e">
        <f t="shared" si="8"/>
        <v>#VALUE!</v>
      </c>
      <c r="CB53" s="6" t="e">
        <f t="shared" si="9"/>
        <v>#VALUE!</v>
      </c>
      <c r="CC53" s="7">
        <f>AVERAGE(BL53,BQ53,BV53)</f>
        <v>83.333333333333329</v>
      </c>
      <c r="CD53" s="8">
        <f>AVERAGE(BM53,BR53,BW53)</f>
        <v>0.39059921364021005</v>
      </c>
    </row>
    <row r="54" spans="1:82" x14ac:dyDescent="0.3">
      <c r="A54" s="1" t="s">
        <v>10</v>
      </c>
      <c r="B54" s="1" t="s">
        <v>140</v>
      </c>
      <c r="C54" t="s">
        <v>144</v>
      </c>
      <c r="D54" t="s">
        <v>144</v>
      </c>
      <c r="E54" s="9">
        <v>42923</v>
      </c>
      <c r="F54">
        <v>100</v>
      </c>
      <c r="G54">
        <v>1</v>
      </c>
      <c r="H54">
        <v>0</v>
      </c>
      <c r="I54">
        <v>0</v>
      </c>
      <c r="J54">
        <v>12</v>
      </c>
      <c r="K54">
        <v>5</v>
      </c>
      <c r="L54" s="4">
        <f t="shared" si="12"/>
        <v>100</v>
      </c>
      <c r="M54" s="4">
        <f t="shared" si="13"/>
        <v>100</v>
      </c>
      <c r="N54" s="4">
        <f t="shared" si="14"/>
        <v>87.52</v>
      </c>
      <c r="O54" s="4">
        <f t="shared" si="15"/>
        <v>94.8</v>
      </c>
      <c r="P54" s="4">
        <f t="shared" si="16"/>
        <v>95.58</v>
      </c>
      <c r="Q54">
        <v>9</v>
      </c>
      <c r="R54">
        <v>8</v>
      </c>
      <c r="S54">
        <v>7</v>
      </c>
      <c r="T54">
        <v>1</v>
      </c>
      <c r="U54" t="s">
        <v>144</v>
      </c>
      <c r="V54" t="s">
        <v>144</v>
      </c>
      <c r="W54">
        <v>2</v>
      </c>
      <c r="X54">
        <v>2</v>
      </c>
      <c r="Y54">
        <v>4</v>
      </c>
      <c r="Z54">
        <v>6</v>
      </c>
      <c r="AA54">
        <v>7</v>
      </c>
      <c r="AB54">
        <v>6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4</v>
      </c>
      <c r="AO54">
        <v>0</v>
      </c>
      <c r="AP54">
        <v>4</v>
      </c>
      <c r="AQ54">
        <v>11</v>
      </c>
      <c r="AR54">
        <v>2</v>
      </c>
      <c r="AS54">
        <v>4</v>
      </c>
      <c r="AT54">
        <v>6</v>
      </c>
      <c r="AU54">
        <v>8</v>
      </c>
      <c r="AV54">
        <v>12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1.5</v>
      </c>
      <c r="BG54">
        <v>1.75</v>
      </c>
      <c r="BH54">
        <f t="shared" si="1"/>
        <v>1.3125</v>
      </c>
      <c r="BI54">
        <v>75</v>
      </c>
      <c r="BJ54">
        <v>-4</v>
      </c>
      <c r="BK54">
        <v>44</v>
      </c>
      <c r="BL54">
        <f t="shared" si="2"/>
        <v>79</v>
      </c>
      <c r="BM54" s="6">
        <f t="shared" si="3"/>
        <v>0.44303797468354428</v>
      </c>
      <c r="BN54">
        <v>58</v>
      </c>
      <c r="BO54">
        <v>-6</v>
      </c>
      <c r="BP54">
        <v>29</v>
      </c>
      <c r="BQ54">
        <f t="shared" si="4"/>
        <v>64</v>
      </c>
      <c r="BR54" s="6">
        <f t="shared" si="5"/>
        <v>0.546875</v>
      </c>
      <c r="BS54">
        <v>60</v>
      </c>
      <c r="BT54">
        <v>-6</v>
      </c>
      <c r="BU54">
        <v>35</v>
      </c>
      <c r="BV54">
        <f t="shared" si="6"/>
        <v>66</v>
      </c>
      <c r="BW54" s="6">
        <f t="shared" si="7"/>
        <v>0.46969696969696972</v>
      </c>
      <c r="BX54" t="s">
        <v>144</v>
      </c>
      <c r="BY54" t="s">
        <v>144</v>
      </c>
      <c r="BZ54" t="s">
        <v>144</v>
      </c>
      <c r="CA54" t="e">
        <f t="shared" si="8"/>
        <v>#VALUE!</v>
      </c>
      <c r="CB54" s="6" t="e">
        <f t="shared" si="9"/>
        <v>#VALUE!</v>
      </c>
      <c r="CC54" s="7">
        <f t="shared" ref="CC54:CC55" si="45">AVERAGE(BL54,BQ54,BV54)</f>
        <v>69.666666666666671</v>
      </c>
      <c r="CD54" s="8">
        <f t="shared" ref="CD54:CD55" si="46">AVERAGE(BM54,BR54,BW54)</f>
        <v>0.486536648126838</v>
      </c>
    </row>
    <row r="55" spans="1:82" x14ac:dyDescent="0.3">
      <c r="A55" s="1" t="s">
        <v>10</v>
      </c>
      <c r="B55" s="1" t="s">
        <v>141</v>
      </c>
      <c r="C55" t="s">
        <v>144</v>
      </c>
      <c r="D55" t="s">
        <v>144</v>
      </c>
      <c r="E55" s="9">
        <v>42923</v>
      </c>
      <c r="F55">
        <v>90</v>
      </c>
      <c r="G55">
        <v>0</v>
      </c>
      <c r="H55">
        <v>0</v>
      </c>
      <c r="I55">
        <v>3</v>
      </c>
      <c r="J55">
        <v>7</v>
      </c>
      <c r="K55">
        <v>2</v>
      </c>
      <c r="L55" s="4">
        <f t="shared" si="12"/>
        <v>100</v>
      </c>
      <c r="M55" s="4">
        <f t="shared" si="13"/>
        <v>96.88</v>
      </c>
      <c r="N55" s="4">
        <f t="shared" si="14"/>
        <v>92.72</v>
      </c>
      <c r="O55" s="4">
        <f t="shared" si="15"/>
        <v>97.92</v>
      </c>
      <c r="P55" s="4">
        <f t="shared" si="16"/>
        <v>96.88000000000001</v>
      </c>
      <c r="Q55">
        <v>7</v>
      </c>
      <c r="R55">
        <v>8</v>
      </c>
      <c r="S55">
        <v>6</v>
      </c>
      <c r="T55">
        <v>1</v>
      </c>
      <c r="U55" t="s">
        <v>144</v>
      </c>
      <c r="V55" t="s">
        <v>144</v>
      </c>
      <c r="W55">
        <v>3</v>
      </c>
      <c r="X55">
        <v>2</v>
      </c>
      <c r="Y55">
        <v>3</v>
      </c>
      <c r="Z55">
        <v>4</v>
      </c>
      <c r="AA55">
        <v>8</v>
      </c>
      <c r="AB55">
        <v>8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</v>
      </c>
      <c r="AN55">
        <v>3</v>
      </c>
      <c r="AO55">
        <v>1</v>
      </c>
      <c r="AP55" t="s">
        <v>144</v>
      </c>
      <c r="AQ55">
        <v>18</v>
      </c>
      <c r="AR55">
        <v>7</v>
      </c>
      <c r="AS55">
        <v>4</v>
      </c>
      <c r="AT55">
        <v>16</v>
      </c>
      <c r="AU55">
        <v>4</v>
      </c>
      <c r="AV55">
        <v>15</v>
      </c>
      <c r="AW55">
        <v>3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</v>
      </c>
      <c r="BE55">
        <v>1.5</v>
      </c>
      <c r="BF55">
        <v>1.75</v>
      </c>
      <c r="BG55">
        <v>1</v>
      </c>
      <c r="BH55">
        <f t="shared" si="1"/>
        <v>1.5625</v>
      </c>
      <c r="BI55">
        <v>71</v>
      </c>
      <c r="BJ55">
        <v>-4</v>
      </c>
      <c r="BK55">
        <v>37</v>
      </c>
      <c r="BL55">
        <f t="shared" si="2"/>
        <v>75</v>
      </c>
      <c r="BM55" s="6">
        <f t="shared" si="3"/>
        <v>0.50666666666666671</v>
      </c>
      <c r="BN55">
        <v>53</v>
      </c>
      <c r="BO55">
        <v>-10</v>
      </c>
      <c r="BP55">
        <v>20</v>
      </c>
      <c r="BQ55">
        <f t="shared" si="4"/>
        <v>63</v>
      </c>
      <c r="BR55" s="6">
        <f t="shared" si="5"/>
        <v>0.68253968253968256</v>
      </c>
      <c r="BS55">
        <v>65</v>
      </c>
      <c r="BT55">
        <v>-4</v>
      </c>
      <c r="BU55">
        <v>30</v>
      </c>
      <c r="BV55">
        <f t="shared" si="6"/>
        <v>69</v>
      </c>
      <c r="BW55" s="6">
        <f t="shared" si="7"/>
        <v>0.56521739130434778</v>
      </c>
      <c r="BX55" t="s">
        <v>144</v>
      </c>
      <c r="BY55" t="s">
        <v>144</v>
      </c>
      <c r="BZ55" t="s">
        <v>144</v>
      </c>
      <c r="CA55" t="e">
        <f t="shared" si="8"/>
        <v>#VALUE!</v>
      </c>
      <c r="CB55" s="6" t="e">
        <f t="shared" si="9"/>
        <v>#VALUE!</v>
      </c>
      <c r="CC55" s="7">
        <f t="shared" si="45"/>
        <v>69</v>
      </c>
      <c r="CD55" s="8">
        <f t="shared" si="46"/>
        <v>0.58480791350356565</v>
      </c>
    </row>
    <row r="56" spans="1:82" x14ac:dyDescent="0.3">
      <c r="A56" s="1" t="s">
        <v>10</v>
      </c>
      <c r="B56" s="1" t="s">
        <v>142</v>
      </c>
      <c r="C56" t="s">
        <v>144</v>
      </c>
      <c r="D56" t="s">
        <v>144</v>
      </c>
      <c r="E56" s="9">
        <v>42923</v>
      </c>
      <c r="F56">
        <v>150</v>
      </c>
      <c r="G56">
        <v>0</v>
      </c>
      <c r="H56">
        <v>0</v>
      </c>
      <c r="I56">
        <v>0</v>
      </c>
      <c r="J56">
        <v>0</v>
      </c>
      <c r="K56">
        <v>2</v>
      </c>
      <c r="L56" s="4">
        <f t="shared" si="12"/>
        <v>100</v>
      </c>
      <c r="M56" s="4">
        <f t="shared" si="13"/>
        <v>100</v>
      </c>
      <c r="N56" s="4">
        <f t="shared" si="14"/>
        <v>100</v>
      </c>
      <c r="O56" s="4">
        <f t="shared" si="15"/>
        <v>97.92</v>
      </c>
      <c r="P56" s="4">
        <f t="shared" si="16"/>
        <v>99.48</v>
      </c>
      <c r="Q56">
        <v>9</v>
      </c>
      <c r="R56">
        <v>8</v>
      </c>
      <c r="S56">
        <v>3</v>
      </c>
      <c r="T56">
        <v>1</v>
      </c>
      <c r="U56" t="s">
        <v>144</v>
      </c>
      <c r="V56" t="s">
        <v>144</v>
      </c>
      <c r="W56">
        <v>5</v>
      </c>
      <c r="X56">
        <v>2</v>
      </c>
      <c r="Y56">
        <v>4</v>
      </c>
      <c r="Z56">
        <v>7</v>
      </c>
      <c r="AA56">
        <v>7</v>
      </c>
      <c r="AB56">
        <v>11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2</v>
      </c>
      <c r="AN56">
        <v>1</v>
      </c>
      <c r="AO56">
        <v>1</v>
      </c>
      <c r="AP56">
        <v>13</v>
      </c>
      <c r="AQ56">
        <v>5</v>
      </c>
      <c r="AR56">
        <v>8</v>
      </c>
      <c r="AS56">
        <v>2</v>
      </c>
      <c r="AT56">
        <v>3</v>
      </c>
      <c r="AU56">
        <v>3</v>
      </c>
      <c r="AV56">
        <v>15</v>
      </c>
      <c r="AW56">
        <v>7</v>
      </c>
      <c r="AX56">
        <v>5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2</v>
      </c>
      <c r="BF56">
        <v>3</v>
      </c>
      <c r="BG56">
        <v>3.25</v>
      </c>
      <c r="BH56">
        <f t="shared" si="1"/>
        <v>2.5625</v>
      </c>
      <c r="BI56">
        <v>67</v>
      </c>
      <c r="BJ56">
        <v>-4</v>
      </c>
      <c r="BK56">
        <v>37</v>
      </c>
      <c r="BL56">
        <f t="shared" si="2"/>
        <v>71</v>
      </c>
      <c r="BM56" s="6">
        <f t="shared" si="3"/>
        <v>0.47887323943661969</v>
      </c>
      <c r="BN56">
        <v>86</v>
      </c>
      <c r="BO56">
        <v>5</v>
      </c>
      <c r="BP56">
        <v>54</v>
      </c>
      <c r="BQ56">
        <f t="shared" si="4"/>
        <v>81</v>
      </c>
      <c r="BR56" s="6">
        <f t="shared" si="5"/>
        <v>0.33333333333333331</v>
      </c>
      <c r="BS56" t="s">
        <v>144</v>
      </c>
      <c r="BT56" t="s">
        <v>144</v>
      </c>
      <c r="BU56" t="s">
        <v>144</v>
      </c>
      <c r="BV56" t="e">
        <f t="shared" si="6"/>
        <v>#VALUE!</v>
      </c>
      <c r="BW56" s="6" t="e">
        <f t="shared" si="7"/>
        <v>#VALUE!</v>
      </c>
      <c r="BX56" t="s">
        <v>144</v>
      </c>
      <c r="BY56" t="s">
        <v>144</v>
      </c>
      <c r="BZ56" t="s">
        <v>144</v>
      </c>
      <c r="CA56" t="e">
        <f t="shared" si="8"/>
        <v>#VALUE!</v>
      </c>
      <c r="CB56" s="6" t="e">
        <f t="shared" si="9"/>
        <v>#VALUE!</v>
      </c>
      <c r="CC56" s="7">
        <f>AVERAGE(BL56,BQ56)</f>
        <v>76</v>
      </c>
      <c r="CD56" s="8">
        <f>AVERAGE(BM56,BR56)</f>
        <v>0.4061032863849765</v>
      </c>
    </row>
    <row r="57" spans="1:82" x14ac:dyDescent="0.3">
      <c r="A57" s="1" t="s">
        <v>10</v>
      </c>
      <c r="B57" s="1" t="s">
        <v>143</v>
      </c>
      <c r="C57" t="s">
        <v>144</v>
      </c>
      <c r="D57" t="s">
        <v>144</v>
      </c>
      <c r="E57" s="9">
        <v>42923</v>
      </c>
      <c r="F57">
        <v>120</v>
      </c>
      <c r="G57">
        <v>0</v>
      </c>
      <c r="H57">
        <v>0</v>
      </c>
      <c r="I57">
        <v>0</v>
      </c>
      <c r="J57">
        <v>0</v>
      </c>
      <c r="K57">
        <v>0</v>
      </c>
      <c r="L57" s="4">
        <f t="shared" si="12"/>
        <v>100</v>
      </c>
      <c r="M57" s="4">
        <f t="shared" si="13"/>
        <v>100</v>
      </c>
      <c r="N57" s="4">
        <f t="shared" si="14"/>
        <v>100</v>
      </c>
      <c r="O57" s="4">
        <f t="shared" si="15"/>
        <v>100</v>
      </c>
      <c r="P57" s="4">
        <f t="shared" si="16"/>
        <v>100</v>
      </c>
      <c r="Q57">
        <v>8</v>
      </c>
      <c r="R57">
        <v>8</v>
      </c>
      <c r="S57">
        <v>7</v>
      </c>
      <c r="T57">
        <v>1</v>
      </c>
      <c r="U57" t="s">
        <v>144</v>
      </c>
      <c r="V57" t="s">
        <v>144</v>
      </c>
      <c r="W57">
        <v>3</v>
      </c>
      <c r="X57">
        <v>2</v>
      </c>
      <c r="Y57">
        <v>5</v>
      </c>
      <c r="Z57">
        <v>6</v>
      </c>
      <c r="AA57">
        <v>7</v>
      </c>
      <c r="AB57">
        <v>8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3</v>
      </c>
      <c r="AN57">
        <v>2</v>
      </c>
      <c r="AO57">
        <v>0</v>
      </c>
      <c r="AP57">
        <v>16</v>
      </c>
      <c r="AQ57">
        <v>10</v>
      </c>
      <c r="AR57">
        <v>4</v>
      </c>
      <c r="AS57">
        <v>9</v>
      </c>
      <c r="AT57">
        <v>5</v>
      </c>
      <c r="AU57">
        <v>4</v>
      </c>
      <c r="AV57">
        <v>9</v>
      </c>
      <c r="AW57">
        <v>4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1.25</v>
      </c>
      <c r="BF57">
        <v>1.25</v>
      </c>
      <c r="BG57">
        <v>2</v>
      </c>
      <c r="BH57">
        <f t="shared" si="1"/>
        <v>1.375</v>
      </c>
      <c r="BI57">
        <v>53</v>
      </c>
      <c r="BJ57">
        <v>-9</v>
      </c>
      <c r="BK57">
        <v>26</v>
      </c>
      <c r="BL57">
        <f t="shared" si="2"/>
        <v>62</v>
      </c>
      <c r="BM57" s="6">
        <f t="shared" si="3"/>
        <v>0.58064516129032262</v>
      </c>
      <c r="BN57">
        <v>84</v>
      </c>
      <c r="BO57">
        <v>-5</v>
      </c>
      <c r="BP57">
        <v>44</v>
      </c>
      <c r="BQ57">
        <f t="shared" si="4"/>
        <v>89</v>
      </c>
      <c r="BR57" s="6">
        <f t="shared" si="5"/>
        <v>0.5056179775280899</v>
      </c>
      <c r="BS57" t="s">
        <v>144</v>
      </c>
      <c r="BT57" t="s">
        <v>144</v>
      </c>
      <c r="BU57" t="s">
        <v>144</v>
      </c>
      <c r="BV57" t="e">
        <f t="shared" si="6"/>
        <v>#VALUE!</v>
      </c>
      <c r="BW57" s="6" t="e">
        <f t="shared" si="7"/>
        <v>#VALUE!</v>
      </c>
      <c r="BX57" t="s">
        <v>144</v>
      </c>
      <c r="BY57" t="s">
        <v>144</v>
      </c>
      <c r="BZ57" t="s">
        <v>144</v>
      </c>
      <c r="CA57" t="e">
        <f t="shared" si="8"/>
        <v>#VALUE!</v>
      </c>
      <c r="CB57" s="6" t="e">
        <f t="shared" si="9"/>
        <v>#VALUE!</v>
      </c>
      <c r="CC57" s="7">
        <f>AVERAGE(BL57,BQ57)</f>
        <v>75.5</v>
      </c>
      <c r="CD57" s="8">
        <f>AVERAGE(BM57,BR57)</f>
        <v>0.54313156940920626</v>
      </c>
    </row>
    <row r="58" spans="1:82" x14ac:dyDescent="0.3">
      <c r="A58" s="1" t="s">
        <v>11</v>
      </c>
      <c r="B58" s="1" t="s">
        <v>139</v>
      </c>
      <c r="E58" s="9">
        <v>42923</v>
      </c>
      <c r="F58">
        <v>100</v>
      </c>
      <c r="G58">
        <v>0</v>
      </c>
      <c r="H58">
        <v>23</v>
      </c>
      <c r="I58">
        <v>11</v>
      </c>
      <c r="J58">
        <v>2</v>
      </c>
      <c r="K58">
        <v>0</v>
      </c>
      <c r="L58" s="4">
        <f t="shared" ref="L58:L59" si="47">100-(H58*1.04)</f>
        <v>76.08</v>
      </c>
      <c r="M58" s="4">
        <f t="shared" ref="M58:M59" si="48">100-(I58*1.04)</f>
        <v>88.56</v>
      </c>
      <c r="N58" s="4">
        <f t="shared" ref="N58:N59" si="49">100-(J58*1.04)</f>
        <v>97.92</v>
      </c>
      <c r="O58" s="4">
        <f t="shared" ref="O58:O59" si="50">100-(K58*1.04)</f>
        <v>100</v>
      </c>
      <c r="P58" s="4">
        <f t="shared" ref="P58:P59" si="51">AVERAGE(L58:O58)</f>
        <v>90.64</v>
      </c>
      <c r="Q58">
        <v>9</v>
      </c>
      <c r="R58">
        <v>7</v>
      </c>
      <c r="S58">
        <v>7</v>
      </c>
      <c r="T58">
        <v>1</v>
      </c>
      <c r="U58" t="s">
        <v>144</v>
      </c>
      <c r="V58" t="s">
        <v>144</v>
      </c>
      <c r="W58">
        <v>6</v>
      </c>
      <c r="X58">
        <v>1</v>
      </c>
      <c r="Y58">
        <v>2</v>
      </c>
      <c r="Z58">
        <v>1</v>
      </c>
      <c r="AA58">
        <v>7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  <c r="AO58">
        <v>0</v>
      </c>
      <c r="AP58">
        <v>19</v>
      </c>
      <c r="AQ58">
        <v>14</v>
      </c>
      <c r="AR58">
        <v>12</v>
      </c>
      <c r="AS58">
        <v>11</v>
      </c>
      <c r="AT58">
        <v>3</v>
      </c>
      <c r="AU58">
        <v>10</v>
      </c>
      <c r="AV58">
        <v>7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6</v>
      </c>
      <c r="BE58">
        <v>3</v>
      </c>
      <c r="BF58">
        <v>2.25</v>
      </c>
      <c r="BG58">
        <v>2.5</v>
      </c>
      <c r="BH58">
        <f t="shared" si="1"/>
        <v>3.4375</v>
      </c>
      <c r="BI58">
        <v>72</v>
      </c>
      <c r="BJ58">
        <v>-7</v>
      </c>
      <c r="BK58">
        <v>43</v>
      </c>
      <c r="BL58">
        <f t="shared" si="2"/>
        <v>79</v>
      </c>
      <c r="BM58" s="6">
        <f t="shared" si="3"/>
        <v>0.45569620253164556</v>
      </c>
      <c r="BN58">
        <v>70</v>
      </c>
      <c r="BO58">
        <v>-4</v>
      </c>
      <c r="BP58">
        <v>30</v>
      </c>
      <c r="BQ58">
        <f t="shared" si="4"/>
        <v>74</v>
      </c>
      <c r="BR58" s="6">
        <f t="shared" si="5"/>
        <v>0.59459459459459463</v>
      </c>
      <c r="BS58">
        <v>64</v>
      </c>
      <c r="BT58">
        <v>-6</v>
      </c>
      <c r="BU58">
        <v>19</v>
      </c>
      <c r="BV58">
        <f t="shared" si="6"/>
        <v>70</v>
      </c>
      <c r="BW58" s="6">
        <f t="shared" si="7"/>
        <v>0.72857142857142854</v>
      </c>
      <c r="BX58" t="s">
        <v>144</v>
      </c>
      <c r="BY58" t="s">
        <v>144</v>
      </c>
      <c r="BZ58" t="s">
        <v>144</v>
      </c>
      <c r="CA58" t="e">
        <f t="shared" si="8"/>
        <v>#VALUE!</v>
      </c>
      <c r="CB58" s="6" t="e">
        <f t="shared" si="9"/>
        <v>#VALUE!</v>
      </c>
      <c r="CC58" s="7">
        <f>AVERAGE(BL58,BQ58,BV58)</f>
        <v>74.333333333333329</v>
      </c>
      <c r="CD58" s="8">
        <f>AVERAGE(BM58,BR58,BW58)</f>
        <v>0.59295407523255628</v>
      </c>
    </row>
    <row r="59" spans="1:82" x14ac:dyDescent="0.3">
      <c r="A59" s="1" t="s">
        <v>11</v>
      </c>
      <c r="B59" s="1" t="s">
        <v>140</v>
      </c>
      <c r="C59" t="s">
        <v>144</v>
      </c>
      <c r="D59" t="s">
        <v>144</v>
      </c>
      <c r="E59" s="9">
        <v>42923</v>
      </c>
      <c r="F59">
        <v>120</v>
      </c>
      <c r="G59">
        <v>0</v>
      </c>
      <c r="H59">
        <v>0</v>
      </c>
      <c r="I59">
        <v>0</v>
      </c>
      <c r="J59">
        <v>0</v>
      </c>
      <c r="K59">
        <v>0</v>
      </c>
      <c r="L59" s="4">
        <f t="shared" si="47"/>
        <v>100</v>
      </c>
      <c r="M59" s="4">
        <f t="shared" si="48"/>
        <v>100</v>
      </c>
      <c r="N59" s="4">
        <f t="shared" si="49"/>
        <v>100</v>
      </c>
      <c r="O59" s="4">
        <f t="shared" si="50"/>
        <v>100</v>
      </c>
      <c r="P59" s="4">
        <f t="shared" si="51"/>
        <v>100</v>
      </c>
      <c r="Q59">
        <v>9</v>
      </c>
      <c r="R59">
        <v>8</v>
      </c>
      <c r="S59">
        <v>3</v>
      </c>
      <c r="T59">
        <v>1</v>
      </c>
      <c r="U59" t="s">
        <v>144</v>
      </c>
      <c r="V59" t="s">
        <v>144</v>
      </c>
      <c r="W59">
        <v>6</v>
      </c>
      <c r="X59">
        <v>1</v>
      </c>
      <c r="Y59">
        <v>3</v>
      </c>
      <c r="Z59">
        <v>1</v>
      </c>
      <c r="AA59">
        <v>7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</v>
      </c>
      <c r="AN59">
        <v>2</v>
      </c>
      <c r="AO59">
        <v>0</v>
      </c>
      <c r="AP59">
        <v>11</v>
      </c>
      <c r="AQ59">
        <v>4</v>
      </c>
      <c r="AR59">
        <v>2</v>
      </c>
      <c r="AS59">
        <v>2</v>
      </c>
      <c r="AT59">
        <v>5</v>
      </c>
      <c r="AU59">
        <v>7</v>
      </c>
      <c r="AV59">
        <v>9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4.5</v>
      </c>
      <c r="BE59">
        <v>7.5</v>
      </c>
      <c r="BF59">
        <v>4</v>
      </c>
      <c r="BG59">
        <v>4</v>
      </c>
      <c r="BH59">
        <f t="shared" si="1"/>
        <v>5</v>
      </c>
      <c r="BI59">
        <v>80</v>
      </c>
      <c r="BJ59">
        <v>5</v>
      </c>
      <c r="BK59">
        <v>55</v>
      </c>
      <c r="BL59">
        <f t="shared" si="2"/>
        <v>75</v>
      </c>
      <c r="BM59" s="6">
        <f t="shared" si="3"/>
        <v>0.26666666666666666</v>
      </c>
      <c r="BN59">
        <v>84</v>
      </c>
      <c r="BO59">
        <v>2</v>
      </c>
      <c r="BP59">
        <v>45</v>
      </c>
      <c r="BQ59">
        <f t="shared" si="4"/>
        <v>82</v>
      </c>
      <c r="BR59" s="6">
        <f t="shared" si="5"/>
        <v>0.45121951219512196</v>
      </c>
      <c r="BS59">
        <v>80</v>
      </c>
      <c r="BT59">
        <v>-4</v>
      </c>
      <c r="BU59">
        <v>40</v>
      </c>
      <c r="BV59">
        <f t="shared" si="6"/>
        <v>84</v>
      </c>
      <c r="BW59" s="6">
        <f t="shared" si="7"/>
        <v>0.52380952380952384</v>
      </c>
      <c r="BX59" t="s">
        <v>144</v>
      </c>
      <c r="BY59" t="s">
        <v>144</v>
      </c>
      <c r="BZ59" t="s">
        <v>144</v>
      </c>
      <c r="CA59" t="e">
        <f t="shared" si="8"/>
        <v>#VALUE!</v>
      </c>
      <c r="CB59" s="6" t="e">
        <f t="shared" si="9"/>
        <v>#VALUE!</v>
      </c>
      <c r="CC59" s="7">
        <f t="shared" ref="CC59:CC62" si="52">AVERAGE(BL59,BQ59,BV59)</f>
        <v>80.333333333333329</v>
      </c>
      <c r="CD59" s="8">
        <f t="shared" ref="CD59:CD62" si="53">AVERAGE(BM59,BR59,BW59)</f>
        <v>0.41389856755710414</v>
      </c>
    </row>
    <row r="60" spans="1:82" x14ac:dyDescent="0.3">
      <c r="A60" s="1" t="s">
        <v>11</v>
      </c>
      <c r="B60" s="1" t="s">
        <v>141</v>
      </c>
      <c r="C60" t="s">
        <v>144</v>
      </c>
      <c r="D60" t="s">
        <v>144</v>
      </c>
      <c r="E60" s="9">
        <v>42923</v>
      </c>
      <c r="F60">
        <v>90</v>
      </c>
      <c r="G60">
        <v>1</v>
      </c>
      <c r="H60">
        <v>0</v>
      </c>
      <c r="I60">
        <v>0</v>
      </c>
      <c r="J60">
        <v>0</v>
      </c>
      <c r="K60">
        <v>0</v>
      </c>
      <c r="L60" s="4">
        <f t="shared" si="12"/>
        <v>100</v>
      </c>
      <c r="M60" s="4">
        <f t="shared" si="13"/>
        <v>100</v>
      </c>
      <c r="N60" s="4">
        <f t="shared" si="14"/>
        <v>100</v>
      </c>
      <c r="O60" s="4">
        <f t="shared" si="15"/>
        <v>100</v>
      </c>
      <c r="P60" s="4">
        <f t="shared" si="16"/>
        <v>100</v>
      </c>
      <c r="Q60">
        <v>9</v>
      </c>
      <c r="R60">
        <v>8</v>
      </c>
      <c r="S60">
        <v>6</v>
      </c>
      <c r="T60">
        <v>1</v>
      </c>
      <c r="U60" t="s">
        <v>144</v>
      </c>
      <c r="V60" t="s">
        <v>144</v>
      </c>
      <c r="W60">
        <v>6</v>
      </c>
      <c r="X60">
        <v>1</v>
      </c>
      <c r="Y60">
        <v>2</v>
      </c>
      <c r="Z60">
        <v>2</v>
      </c>
      <c r="AA60">
        <v>6</v>
      </c>
      <c r="AB60">
        <v>4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0</v>
      </c>
      <c r="AJ60">
        <v>0</v>
      </c>
      <c r="AK60">
        <v>0</v>
      </c>
      <c r="AL60">
        <v>1</v>
      </c>
      <c r="AM60">
        <v>1</v>
      </c>
      <c r="AN60">
        <v>2</v>
      </c>
      <c r="AO60">
        <v>0</v>
      </c>
      <c r="AP60">
        <v>11</v>
      </c>
      <c r="AQ60">
        <v>6</v>
      </c>
      <c r="AR60">
        <v>9</v>
      </c>
      <c r="AS60">
        <v>8</v>
      </c>
      <c r="AT60">
        <v>2</v>
      </c>
      <c r="AU60">
        <v>7</v>
      </c>
      <c r="AV60">
        <v>13</v>
      </c>
      <c r="AW60">
        <v>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4.25</v>
      </c>
      <c r="BE60">
        <v>4</v>
      </c>
      <c r="BF60">
        <v>1.75</v>
      </c>
      <c r="BG60">
        <v>2.75</v>
      </c>
      <c r="BH60">
        <f t="shared" si="1"/>
        <v>3.1875</v>
      </c>
      <c r="BI60">
        <v>70</v>
      </c>
      <c r="BJ60">
        <v>-2</v>
      </c>
      <c r="BK60">
        <v>34</v>
      </c>
      <c r="BL60">
        <f t="shared" si="2"/>
        <v>72</v>
      </c>
      <c r="BM60" s="6">
        <f t="shared" si="3"/>
        <v>0.52777777777777779</v>
      </c>
      <c r="BN60">
        <v>90</v>
      </c>
      <c r="BO60">
        <v>-10</v>
      </c>
      <c r="BP60">
        <v>47</v>
      </c>
      <c r="BQ60">
        <f t="shared" si="4"/>
        <v>100</v>
      </c>
      <c r="BR60" s="6">
        <f t="shared" si="5"/>
        <v>0.53</v>
      </c>
      <c r="BS60">
        <v>62</v>
      </c>
      <c r="BT60">
        <v>-6</v>
      </c>
      <c r="BU60">
        <v>30</v>
      </c>
      <c r="BV60">
        <f t="shared" si="6"/>
        <v>68</v>
      </c>
      <c r="BW60" s="6">
        <f t="shared" si="7"/>
        <v>0.55882352941176472</v>
      </c>
      <c r="BX60" t="s">
        <v>144</v>
      </c>
      <c r="BY60" t="s">
        <v>144</v>
      </c>
      <c r="BZ60" t="s">
        <v>144</v>
      </c>
      <c r="CA60" t="e">
        <f t="shared" si="8"/>
        <v>#VALUE!</v>
      </c>
      <c r="CB60" s="6" t="e">
        <f t="shared" si="9"/>
        <v>#VALUE!</v>
      </c>
      <c r="CC60" s="7">
        <f t="shared" si="52"/>
        <v>80</v>
      </c>
      <c r="CD60" s="8">
        <f t="shared" si="53"/>
        <v>0.53886710239651425</v>
      </c>
    </row>
    <row r="61" spans="1:82" x14ac:dyDescent="0.3">
      <c r="A61" s="1" t="s">
        <v>11</v>
      </c>
      <c r="B61" s="1" t="s">
        <v>142</v>
      </c>
      <c r="C61" t="s">
        <v>144</v>
      </c>
      <c r="D61" t="s">
        <v>144</v>
      </c>
      <c r="E61" s="9">
        <v>42923</v>
      </c>
      <c r="F61">
        <v>90</v>
      </c>
      <c r="G61">
        <v>0</v>
      </c>
      <c r="H61">
        <v>0</v>
      </c>
      <c r="I61">
        <v>0</v>
      </c>
      <c r="J61">
        <v>3</v>
      </c>
      <c r="K61">
        <v>20</v>
      </c>
      <c r="L61" s="4">
        <f t="shared" si="12"/>
        <v>100</v>
      </c>
      <c r="M61" s="4">
        <f t="shared" si="13"/>
        <v>100</v>
      </c>
      <c r="N61" s="4">
        <f t="shared" si="14"/>
        <v>96.88</v>
      </c>
      <c r="O61" s="4">
        <f t="shared" si="15"/>
        <v>79.2</v>
      </c>
      <c r="P61" s="4">
        <f t="shared" si="16"/>
        <v>94.02</v>
      </c>
      <c r="Q61">
        <v>6</v>
      </c>
      <c r="R61">
        <v>9</v>
      </c>
      <c r="S61">
        <v>6</v>
      </c>
      <c r="T61">
        <v>1</v>
      </c>
      <c r="U61" t="s">
        <v>144</v>
      </c>
      <c r="V61" t="s">
        <v>144</v>
      </c>
      <c r="W61">
        <v>6</v>
      </c>
      <c r="X61">
        <v>3</v>
      </c>
      <c r="Y61">
        <v>2</v>
      </c>
      <c r="Z61">
        <v>2</v>
      </c>
      <c r="AA61">
        <v>7</v>
      </c>
      <c r="AB61">
        <v>10</v>
      </c>
      <c r="AC61">
        <v>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</v>
      </c>
      <c r="AN61">
        <v>2</v>
      </c>
      <c r="AO61">
        <v>0</v>
      </c>
      <c r="AP61">
        <v>26</v>
      </c>
      <c r="AQ61">
        <v>9</v>
      </c>
      <c r="AR61">
        <v>6</v>
      </c>
      <c r="AS61">
        <v>2</v>
      </c>
      <c r="AT61">
        <v>3</v>
      </c>
      <c r="AU61">
        <v>6</v>
      </c>
      <c r="AV61">
        <v>9</v>
      </c>
      <c r="AW61">
        <v>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1</v>
      </c>
      <c r="BF61">
        <v>2</v>
      </c>
      <c r="BG61">
        <v>3</v>
      </c>
      <c r="BH61">
        <f t="shared" si="1"/>
        <v>1.75</v>
      </c>
      <c r="BI61">
        <v>60</v>
      </c>
      <c r="BJ61">
        <v>-4</v>
      </c>
      <c r="BK61">
        <v>28</v>
      </c>
      <c r="BL61">
        <f t="shared" si="2"/>
        <v>64</v>
      </c>
      <c r="BM61" s="6">
        <f t="shared" si="3"/>
        <v>0.5625</v>
      </c>
      <c r="BN61">
        <v>62</v>
      </c>
      <c r="BO61">
        <v>-4</v>
      </c>
      <c r="BP61">
        <v>34</v>
      </c>
      <c r="BQ61">
        <f t="shared" si="4"/>
        <v>66</v>
      </c>
      <c r="BR61" s="6">
        <f t="shared" si="5"/>
        <v>0.48484848484848486</v>
      </c>
      <c r="BS61">
        <v>64</v>
      </c>
      <c r="BT61">
        <v>-6</v>
      </c>
      <c r="BU61">
        <v>25</v>
      </c>
      <c r="BV61">
        <f t="shared" si="6"/>
        <v>70</v>
      </c>
      <c r="BW61" s="6">
        <f t="shared" si="7"/>
        <v>0.6428571428571429</v>
      </c>
      <c r="BX61" t="s">
        <v>144</v>
      </c>
      <c r="BY61" t="s">
        <v>144</v>
      </c>
      <c r="BZ61" t="s">
        <v>144</v>
      </c>
      <c r="CA61" t="e">
        <f t="shared" si="8"/>
        <v>#VALUE!</v>
      </c>
      <c r="CB61" s="6" t="e">
        <f t="shared" si="9"/>
        <v>#VALUE!</v>
      </c>
      <c r="CC61" s="7">
        <f t="shared" si="52"/>
        <v>66.666666666666671</v>
      </c>
      <c r="CD61" s="8">
        <f t="shared" si="53"/>
        <v>0.56340187590187585</v>
      </c>
    </row>
    <row r="62" spans="1:82" x14ac:dyDescent="0.3">
      <c r="A62" s="1" t="s">
        <v>11</v>
      </c>
      <c r="B62" s="1" t="s">
        <v>143</v>
      </c>
      <c r="C62" t="s">
        <v>144</v>
      </c>
      <c r="D62" t="s">
        <v>144</v>
      </c>
      <c r="E62" s="9">
        <v>42923</v>
      </c>
      <c r="F62">
        <v>90</v>
      </c>
      <c r="G62">
        <v>1</v>
      </c>
      <c r="H62">
        <v>3</v>
      </c>
      <c r="I62">
        <v>0</v>
      </c>
      <c r="J62">
        <v>0</v>
      </c>
      <c r="K62">
        <v>2</v>
      </c>
      <c r="L62" s="4">
        <f t="shared" si="12"/>
        <v>96.88</v>
      </c>
      <c r="M62" s="4">
        <f t="shared" si="13"/>
        <v>100</v>
      </c>
      <c r="N62" s="4">
        <f t="shared" si="14"/>
        <v>100</v>
      </c>
      <c r="O62" s="4">
        <f t="shared" si="15"/>
        <v>97.92</v>
      </c>
      <c r="P62" s="4">
        <f t="shared" si="16"/>
        <v>98.7</v>
      </c>
      <c r="Q62">
        <v>7</v>
      </c>
      <c r="R62">
        <v>9</v>
      </c>
      <c r="S62">
        <v>6</v>
      </c>
      <c r="T62">
        <v>1</v>
      </c>
      <c r="U62" t="s">
        <v>144</v>
      </c>
      <c r="V62" t="s">
        <v>144</v>
      </c>
      <c r="W62">
        <v>6</v>
      </c>
      <c r="X62">
        <v>3</v>
      </c>
      <c r="Y62">
        <v>3</v>
      </c>
      <c r="Z62">
        <v>3</v>
      </c>
      <c r="AA62">
        <v>5</v>
      </c>
      <c r="AB62">
        <v>13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3</v>
      </c>
      <c r="AN62">
        <v>2</v>
      </c>
      <c r="AO62">
        <v>0</v>
      </c>
      <c r="AP62">
        <v>11</v>
      </c>
      <c r="AQ62">
        <v>9</v>
      </c>
      <c r="AR62">
        <v>18</v>
      </c>
      <c r="AS62">
        <v>4</v>
      </c>
      <c r="AT62">
        <v>3</v>
      </c>
      <c r="AU62">
        <v>5</v>
      </c>
      <c r="AV62">
        <v>3</v>
      </c>
      <c r="AW62">
        <v>4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</v>
      </c>
      <c r="BE62">
        <v>2.25</v>
      </c>
      <c r="BF62">
        <v>1.75</v>
      </c>
      <c r="BG62">
        <v>1.75</v>
      </c>
      <c r="BH62">
        <f t="shared" si="1"/>
        <v>1.9375</v>
      </c>
      <c r="BI62">
        <v>70</v>
      </c>
      <c r="BJ62">
        <v>-7</v>
      </c>
      <c r="BK62">
        <v>43</v>
      </c>
      <c r="BL62">
        <f t="shared" si="2"/>
        <v>77</v>
      </c>
      <c r="BM62" s="6">
        <f t="shared" si="3"/>
        <v>0.44155844155844154</v>
      </c>
      <c r="BN62">
        <v>73</v>
      </c>
      <c r="BO62">
        <v>-6</v>
      </c>
      <c r="BP62">
        <v>45</v>
      </c>
      <c r="BQ62">
        <f t="shared" si="4"/>
        <v>79</v>
      </c>
      <c r="BR62" s="6">
        <f t="shared" si="5"/>
        <v>0.43037974683544306</v>
      </c>
      <c r="BS62">
        <v>60</v>
      </c>
      <c r="BT62">
        <v>-10</v>
      </c>
      <c r="BU62">
        <v>40</v>
      </c>
      <c r="BV62">
        <f t="shared" si="6"/>
        <v>70</v>
      </c>
      <c r="BW62" s="6">
        <f t="shared" si="7"/>
        <v>0.42857142857142855</v>
      </c>
      <c r="BX62" t="s">
        <v>144</v>
      </c>
      <c r="BY62" t="s">
        <v>144</v>
      </c>
      <c r="BZ62" t="s">
        <v>144</v>
      </c>
      <c r="CA62" t="e">
        <f t="shared" si="8"/>
        <v>#VALUE!</v>
      </c>
      <c r="CB62" s="6" t="e">
        <f t="shared" si="9"/>
        <v>#VALUE!</v>
      </c>
      <c r="CC62" s="7">
        <f t="shared" si="52"/>
        <v>75.333333333333329</v>
      </c>
      <c r="CD62" s="8">
        <f t="shared" si="53"/>
        <v>0.43350320565510442</v>
      </c>
    </row>
    <row r="63" spans="1:82" x14ac:dyDescent="0.3">
      <c r="A63" s="1" t="s">
        <v>12</v>
      </c>
      <c r="B63" s="1" t="s">
        <v>139</v>
      </c>
      <c r="E63" s="9">
        <v>42923</v>
      </c>
      <c r="F63">
        <v>130</v>
      </c>
      <c r="G63">
        <v>0</v>
      </c>
      <c r="H63">
        <v>0</v>
      </c>
      <c r="I63">
        <v>0</v>
      </c>
      <c r="J63">
        <v>0</v>
      </c>
      <c r="K63">
        <v>0</v>
      </c>
      <c r="L63" s="4">
        <f t="shared" si="12"/>
        <v>100</v>
      </c>
      <c r="M63" s="4">
        <f t="shared" si="13"/>
        <v>100</v>
      </c>
      <c r="N63" s="4">
        <f t="shared" si="14"/>
        <v>100</v>
      </c>
      <c r="O63" s="4">
        <f t="shared" si="15"/>
        <v>100</v>
      </c>
      <c r="P63" s="4">
        <f t="shared" si="16"/>
        <v>100</v>
      </c>
      <c r="Q63">
        <v>8</v>
      </c>
      <c r="R63">
        <v>8</v>
      </c>
      <c r="S63">
        <v>7</v>
      </c>
      <c r="T63">
        <v>1</v>
      </c>
      <c r="U63" t="s">
        <v>144</v>
      </c>
      <c r="V63" t="s">
        <v>144</v>
      </c>
      <c r="W63">
        <v>5</v>
      </c>
      <c r="X63">
        <v>1</v>
      </c>
      <c r="Y63">
        <v>7</v>
      </c>
      <c r="Z63">
        <v>1</v>
      </c>
      <c r="AA63">
        <v>5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2</v>
      </c>
      <c r="AO63">
        <v>1</v>
      </c>
      <c r="AP63">
        <v>5</v>
      </c>
      <c r="AQ63">
        <v>17</v>
      </c>
      <c r="AR63">
        <v>10</v>
      </c>
      <c r="AS63">
        <v>9</v>
      </c>
      <c r="AT63">
        <v>16</v>
      </c>
      <c r="AU63">
        <v>6</v>
      </c>
      <c r="AV63">
        <v>14</v>
      </c>
      <c r="AW63">
        <v>2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</v>
      </c>
      <c r="BE63">
        <v>2.75</v>
      </c>
      <c r="BF63">
        <v>3</v>
      </c>
      <c r="BG63">
        <v>3.25</v>
      </c>
      <c r="BH63">
        <f t="shared" si="1"/>
        <v>3</v>
      </c>
      <c r="BI63">
        <v>83</v>
      </c>
      <c r="BJ63">
        <v>2</v>
      </c>
      <c r="BK63">
        <v>50</v>
      </c>
      <c r="BL63">
        <f t="shared" si="2"/>
        <v>81</v>
      </c>
      <c r="BM63" s="6">
        <f t="shared" si="3"/>
        <v>0.38271604938271603</v>
      </c>
      <c r="BN63">
        <v>73</v>
      </c>
      <c r="BO63">
        <v>-5</v>
      </c>
      <c r="BP63">
        <v>35</v>
      </c>
      <c r="BQ63">
        <f t="shared" si="4"/>
        <v>78</v>
      </c>
      <c r="BR63" s="6">
        <f t="shared" si="5"/>
        <v>0.55128205128205132</v>
      </c>
      <c r="BS63" t="s">
        <v>144</v>
      </c>
      <c r="BT63" t="s">
        <v>144</v>
      </c>
      <c r="BU63" t="s">
        <v>144</v>
      </c>
      <c r="BV63" t="e">
        <f t="shared" si="6"/>
        <v>#VALUE!</v>
      </c>
      <c r="BW63" s="6" t="e">
        <f t="shared" si="7"/>
        <v>#VALUE!</v>
      </c>
      <c r="BX63" t="s">
        <v>144</v>
      </c>
      <c r="BY63" t="s">
        <v>144</v>
      </c>
      <c r="BZ63" t="s">
        <v>144</v>
      </c>
      <c r="CA63" t="e">
        <f t="shared" si="8"/>
        <v>#VALUE!</v>
      </c>
      <c r="CB63" s="6" t="e">
        <f t="shared" si="9"/>
        <v>#VALUE!</v>
      </c>
      <c r="CC63" s="7" t="s">
        <v>144</v>
      </c>
      <c r="CD63" s="8" t="s">
        <v>144</v>
      </c>
    </row>
    <row r="64" spans="1:82" x14ac:dyDescent="0.3">
      <c r="A64" s="1" t="s">
        <v>12</v>
      </c>
      <c r="B64" s="1" t="s">
        <v>140</v>
      </c>
      <c r="C64" t="s">
        <v>144</v>
      </c>
      <c r="D64" t="s">
        <v>144</v>
      </c>
      <c r="E64" s="9">
        <v>42923</v>
      </c>
      <c r="F64">
        <v>120</v>
      </c>
      <c r="G64">
        <v>0</v>
      </c>
      <c r="H64">
        <v>2</v>
      </c>
      <c r="I64">
        <v>0</v>
      </c>
      <c r="J64">
        <v>0</v>
      </c>
      <c r="K64">
        <v>0</v>
      </c>
      <c r="L64" s="4">
        <f t="shared" si="12"/>
        <v>97.92</v>
      </c>
      <c r="M64" s="4">
        <f t="shared" si="13"/>
        <v>100</v>
      </c>
      <c r="N64" s="4">
        <f t="shared" si="14"/>
        <v>100</v>
      </c>
      <c r="O64" s="4">
        <f t="shared" si="15"/>
        <v>100</v>
      </c>
      <c r="P64" s="4">
        <f t="shared" si="16"/>
        <v>99.48</v>
      </c>
      <c r="Q64">
        <v>8</v>
      </c>
      <c r="R64">
        <v>9</v>
      </c>
      <c r="S64">
        <v>6</v>
      </c>
      <c r="T64">
        <v>1</v>
      </c>
      <c r="U64">
        <v>2</v>
      </c>
      <c r="V64" t="s">
        <v>144</v>
      </c>
      <c r="W64">
        <v>3</v>
      </c>
      <c r="X64">
        <v>4</v>
      </c>
      <c r="Y64">
        <v>2</v>
      </c>
      <c r="Z64">
        <v>7</v>
      </c>
      <c r="AA64">
        <v>2</v>
      </c>
      <c r="AB64">
        <v>5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1</v>
      </c>
      <c r="AO64">
        <v>0</v>
      </c>
      <c r="AP64">
        <v>14</v>
      </c>
      <c r="AQ64">
        <v>9</v>
      </c>
      <c r="AR64">
        <v>6</v>
      </c>
      <c r="AS64">
        <v>9</v>
      </c>
      <c r="AT64">
        <v>19</v>
      </c>
      <c r="AU64">
        <v>18</v>
      </c>
      <c r="AV64">
        <v>5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1.25</v>
      </c>
      <c r="BE64">
        <v>1.75</v>
      </c>
      <c r="BF64">
        <v>2.5</v>
      </c>
      <c r="BG64">
        <v>3</v>
      </c>
      <c r="BH64">
        <f t="shared" si="1"/>
        <v>2.125</v>
      </c>
      <c r="BI64">
        <v>75</v>
      </c>
      <c r="BJ64">
        <v>-9</v>
      </c>
      <c r="BK64">
        <v>43</v>
      </c>
      <c r="BL64">
        <f t="shared" si="2"/>
        <v>84</v>
      </c>
      <c r="BM64" s="6">
        <f t="shared" si="3"/>
        <v>0.48809523809523808</v>
      </c>
      <c r="BN64">
        <v>65</v>
      </c>
      <c r="BO64">
        <v>-7</v>
      </c>
      <c r="BP64">
        <v>30</v>
      </c>
      <c r="BQ64">
        <f t="shared" si="4"/>
        <v>72</v>
      </c>
      <c r="BR64" s="6">
        <f t="shared" si="5"/>
        <v>0.58333333333333337</v>
      </c>
      <c r="BS64" t="s">
        <v>144</v>
      </c>
      <c r="BT64" t="s">
        <v>144</v>
      </c>
      <c r="BU64" t="s">
        <v>144</v>
      </c>
      <c r="BV64" t="e">
        <f t="shared" si="6"/>
        <v>#VALUE!</v>
      </c>
      <c r="BW64" s="6" t="e">
        <f t="shared" si="7"/>
        <v>#VALUE!</v>
      </c>
      <c r="BX64" t="s">
        <v>144</v>
      </c>
      <c r="BY64" t="s">
        <v>144</v>
      </c>
      <c r="BZ64" t="s">
        <v>144</v>
      </c>
      <c r="CA64" t="e">
        <f t="shared" si="8"/>
        <v>#VALUE!</v>
      </c>
      <c r="CB64" s="6" t="e">
        <f t="shared" si="9"/>
        <v>#VALUE!</v>
      </c>
      <c r="CC64" s="7">
        <f>AVERAGE(BL64,BQ64)</f>
        <v>78</v>
      </c>
      <c r="CD64" s="8">
        <f>AVERAGE(BM64,BR64)</f>
        <v>0.5357142857142857</v>
      </c>
    </row>
    <row r="65" spans="1:82" x14ac:dyDescent="0.3">
      <c r="A65" s="1" t="s">
        <v>12</v>
      </c>
      <c r="B65" s="1" t="s">
        <v>141</v>
      </c>
      <c r="C65" t="s">
        <v>144</v>
      </c>
      <c r="D65" t="s">
        <v>144</v>
      </c>
      <c r="E65" s="9">
        <v>42923</v>
      </c>
      <c r="F65">
        <v>100</v>
      </c>
      <c r="G65">
        <v>0</v>
      </c>
      <c r="H65">
        <v>0</v>
      </c>
      <c r="I65">
        <v>0</v>
      </c>
      <c r="J65">
        <v>1</v>
      </c>
      <c r="K65">
        <v>0</v>
      </c>
      <c r="L65" s="4">
        <f t="shared" si="12"/>
        <v>100</v>
      </c>
      <c r="M65" s="4">
        <f t="shared" si="13"/>
        <v>100</v>
      </c>
      <c r="N65" s="4">
        <f t="shared" si="14"/>
        <v>98.96</v>
      </c>
      <c r="O65" s="4">
        <f t="shared" si="15"/>
        <v>100</v>
      </c>
      <c r="P65" s="4">
        <f t="shared" si="16"/>
        <v>99.74</v>
      </c>
      <c r="Q65">
        <v>8</v>
      </c>
      <c r="R65">
        <v>9</v>
      </c>
      <c r="S65">
        <v>7</v>
      </c>
      <c r="T65">
        <v>1</v>
      </c>
      <c r="U65">
        <v>7</v>
      </c>
      <c r="V65" t="s">
        <v>144</v>
      </c>
      <c r="W65">
        <v>6</v>
      </c>
      <c r="X65">
        <v>2</v>
      </c>
      <c r="Y65">
        <v>4</v>
      </c>
      <c r="Z65">
        <v>3</v>
      </c>
      <c r="AA65">
        <v>6</v>
      </c>
      <c r="AB65">
        <v>5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2</v>
      </c>
      <c r="AN65">
        <v>1</v>
      </c>
      <c r="AO65">
        <v>0</v>
      </c>
      <c r="AP65">
        <v>4</v>
      </c>
      <c r="AQ65">
        <v>8</v>
      </c>
      <c r="AR65">
        <v>12</v>
      </c>
      <c r="AS65">
        <v>13</v>
      </c>
      <c r="AT65">
        <v>15</v>
      </c>
      <c r="AU65">
        <v>11</v>
      </c>
      <c r="AV65">
        <v>3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1.5</v>
      </c>
      <c r="BE65">
        <v>1.5</v>
      </c>
      <c r="BF65">
        <v>2</v>
      </c>
      <c r="BG65">
        <v>2</v>
      </c>
      <c r="BH65">
        <f t="shared" si="1"/>
        <v>1.75</v>
      </c>
      <c r="BI65" t="s">
        <v>144</v>
      </c>
      <c r="BJ65" t="s">
        <v>144</v>
      </c>
      <c r="BK65" t="s">
        <v>144</v>
      </c>
      <c r="BL65" t="s">
        <v>144</v>
      </c>
      <c r="BM65" s="6" t="s">
        <v>144</v>
      </c>
      <c r="BN65" t="s">
        <v>144</v>
      </c>
      <c r="BO65" t="s">
        <v>144</v>
      </c>
      <c r="BP65" t="s">
        <v>144</v>
      </c>
      <c r="BQ65" t="s">
        <v>144</v>
      </c>
      <c r="BR65" s="6" t="s">
        <v>144</v>
      </c>
      <c r="BS65" t="s">
        <v>144</v>
      </c>
      <c r="BT65" t="s">
        <v>144</v>
      </c>
      <c r="BU65" t="s">
        <v>144</v>
      </c>
      <c r="BV65" t="s">
        <v>144</v>
      </c>
      <c r="BW65" s="6" t="s">
        <v>144</v>
      </c>
      <c r="BX65" t="s">
        <v>144</v>
      </c>
      <c r="BY65" t="s">
        <v>144</v>
      </c>
      <c r="BZ65" t="s">
        <v>144</v>
      </c>
      <c r="CA65" t="s">
        <v>144</v>
      </c>
      <c r="CB65" s="6" t="s">
        <v>144</v>
      </c>
      <c r="CC65" s="7" t="s">
        <v>144</v>
      </c>
      <c r="CD65" s="8" t="s">
        <v>144</v>
      </c>
    </row>
    <row r="66" spans="1:82" x14ac:dyDescent="0.3">
      <c r="A66" s="1" t="s">
        <v>12</v>
      </c>
      <c r="B66" s="1" t="s">
        <v>142</v>
      </c>
      <c r="C66" t="s">
        <v>144</v>
      </c>
      <c r="D66" t="s">
        <v>144</v>
      </c>
      <c r="E66" s="9">
        <v>42923</v>
      </c>
      <c r="F66">
        <v>110</v>
      </c>
      <c r="G66">
        <v>0</v>
      </c>
      <c r="H66">
        <v>0</v>
      </c>
      <c r="I66">
        <v>0</v>
      </c>
      <c r="J66">
        <v>0</v>
      </c>
      <c r="K66">
        <v>0</v>
      </c>
      <c r="L66" s="4">
        <f t="shared" si="12"/>
        <v>100</v>
      </c>
      <c r="M66" s="4">
        <f t="shared" si="13"/>
        <v>100</v>
      </c>
      <c r="N66" s="4">
        <f t="shared" si="14"/>
        <v>100</v>
      </c>
      <c r="O66" s="4">
        <f t="shared" si="15"/>
        <v>100</v>
      </c>
      <c r="P66" s="4">
        <f t="shared" si="16"/>
        <v>100</v>
      </c>
      <c r="Q66">
        <v>8</v>
      </c>
      <c r="R66">
        <v>3</v>
      </c>
      <c r="S66">
        <v>7</v>
      </c>
      <c r="T66">
        <v>1</v>
      </c>
      <c r="U66" t="s">
        <v>144</v>
      </c>
      <c r="V66" t="s">
        <v>144</v>
      </c>
      <c r="W66">
        <v>6</v>
      </c>
      <c r="X66">
        <v>2</v>
      </c>
      <c r="Y66">
        <v>6</v>
      </c>
      <c r="Z66">
        <v>5</v>
      </c>
      <c r="AA66">
        <v>6</v>
      </c>
      <c r="AB66">
        <v>3</v>
      </c>
      <c r="AC66">
        <v>4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19</v>
      </c>
      <c r="AQ66">
        <v>8</v>
      </c>
      <c r="AR66">
        <v>7</v>
      </c>
      <c r="AS66">
        <v>2</v>
      </c>
      <c r="AT66">
        <v>6</v>
      </c>
      <c r="AU66">
        <v>8</v>
      </c>
      <c r="AV66">
        <v>7</v>
      </c>
      <c r="AW66">
        <v>0</v>
      </c>
      <c r="AX66">
        <v>0</v>
      </c>
      <c r="AY66">
        <v>0</v>
      </c>
      <c r="AZ66">
        <v>1</v>
      </c>
      <c r="BA66">
        <v>2</v>
      </c>
      <c r="BB66">
        <v>0</v>
      </c>
      <c r="BC66">
        <v>0</v>
      </c>
      <c r="BD66">
        <v>0.5</v>
      </c>
      <c r="BE66">
        <v>2</v>
      </c>
      <c r="BF66">
        <v>1.75</v>
      </c>
      <c r="BG66">
        <v>2.25</v>
      </c>
      <c r="BH66">
        <f t="shared" si="1"/>
        <v>1.625</v>
      </c>
      <c r="BI66">
        <v>80</v>
      </c>
      <c r="BJ66">
        <v>-4</v>
      </c>
      <c r="BK66">
        <v>40</v>
      </c>
      <c r="BL66">
        <f t="shared" si="2"/>
        <v>84</v>
      </c>
      <c r="BM66" s="6">
        <f t="shared" si="3"/>
        <v>0.52380952380952384</v>
      </c>
      <c r="BN66">
        <v>94</v>
      </c>
      <c r="BO66">
        <v>8</v>
      </c>
      <c r="BP66">
        <v>49</v>
      </c>
      <c r="BQ66">
        <f t="shared" si="4"/>
        <v>86</v>
      </c>
      <c r="BR66" s="6">
        <f t="shared" si="5"/>
        <v>0.43023255813953487</v>
      </c>
      <c r="BS66">
        <v>78</v>
      </c>
      <c r="BT66">
        <v>-5</v>
      </c>
      <c r="BU66">
        <v>50</v>
      </c>
      <c r="BV66">
        <f t="shared" si="6"/>
        <v>83</v>
      </c>
      <c r="BW66" s="6">
        <f t="shared" si="7"/>
        <v>0.39759036144578314</v>
      </c>
      <c r="BX66" t="s">
        <v>144</v>
      </c>
      <c r="BY66" t="s">
        <v>144</v>
      </c>
      <c r="BZ66" t="s">
        <v>144</v>
      </c>
      <c r="CA66" t="e">
        <f t="shared" si="8"/>
        <v>#VALUE!</v>
      </c>
      <c r="CB66" s="6" t="e">
        <f t="shared" si="9"/>
        <v>#VALUE!</v>
      </c>
      <c r="CC66" s="7">
        <f t="shared" ref="CC66:CC72" si="54">AVERAGE(BL66,BQ66,BV66)</f>
        <v>84.333333333333329</v>
      </c>
      <c r="CD66" s="8">
        <f t="shared" ref="CD66:CD72" si="55">AVERAGE(BM66,BR66,BW66)</f>
        <v>0.45054414779828061</v>
      </c>
    </row>
    <row r="67" spans="1:82" x14ac:dyDescent="0.3">
      <c r="A67" s="1" t="s">
        <v>12</v>
      </c>
      <c r="B67" s="1" t="s">
        <v>143</v>
      </c>
      <c r="C67" t="s">
        <v>144</v>
      </c>
      <c r="D67" t="s">
        <v>144</v>
      </c>
      <c r="E67" s="9">
        <v>42923</v>
      </c>
      <c r="F67">
        <v>60</v>
      </c>
      <c r="G67">
        <v>0</v>
      </c>
      <c r="H67">
        <v>8</v>
      </c>
      <c r="I67">
        <v>0</v>
      </c>
      <c r="J67">
        <v>4</v>
      </c>
      <c r="K67">
        <v>0</v>
      </c>
      <c r="L67" s="4">
        <f t="shared" si="12"/>
        <v>91.68</v>
      </c>
      <c r="M67" s="4">
        <f t="shared" si="13"/>
        <v>100</v>
      </c>
      <c r="N67" s="4">
        <f t="shared" si="14"/>
        <v>95.84</v>
      </c>
      <c r="O67" s="4">
        <f t="shared" si="15"/>
        <v>100</v>
      </c>
      <c r="P67" s="4">
        <f t="shared" si="16"/>
        <v>96.88</v>
      </c>
      <c r="Q67">
        <v>8</v>
      </c>
      <c r="R67">
        <v>9</v>
      </c>
      <c r="S67">
        <v>6</v>
      </c>
      <c r="T67">
        <v>1</v>
      </c>
      <c r="U67" t="s">
        <v>144</v>
      </c>
      <c r="V67" t="s">
        <v>144</v>
      </c>
      <c r="W67">
        <v>7</v>
      </c>
      <c r="X67">
        <v>1</v>
      </c>
      <c r="Y67">
        <v>2</v>
      </c>
      <c r="Z67">
        <v>1</v>
      </c>
      <c r="AA67">
        <v>4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2</v>
      </c>
      <c r="AO67">
        <v>0</v>
      </c>
      <c r="AP67">
        <v>40</v>
      </c>
      <c r="AQ67">
        <v>18</v>
      </c>
      <c r="AR67">
        <v>16</v>
      </c>
      <c r="AS67">
        <v>20</v>
      </c>
      <c r="AT67">
        <v>30</v>
      </c>
      <c r="AU67">
        <v>10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1.5</v>
      </c>
      <c r="BE67">
        <v>2</v>
      </c>
      <c r="BF67">
        <v>2.5</v>
      </c>
      <c r="BG67">
        <v>2.25</v>
      </c>
      <c r="BH67">
        <f t="shared" si="1"/>
        <v>2.0625</v>
      </c>
      <c r="BI67">
        <v>79</v>
      </c>
      <c r="BJ67">
        <v>-5</v>
      </c>
      <c r="BK67">
        <v>55</v>
      </c>
      <c r="BL67">
        <f t="shared" si="2"/>
        <v>84</v>
      </c>
      <c r="BM67" s="6">
        <f t="shared" si="3"/>
        <v>0.34523809523809523</v>
      </c>
      <c r="BN67">
        <v>87</v>
      </c>
      <c r="BO67">
        <v>5</v>
      </c>
      <c r="BP67">
        <v>45</v>
      </c>
      <c r="BQ67">
        <f t="shared" si="4"/>
        <v>82</v>
      </c>
      <c r="BR67" s="6">
        <f t="shared" si="5"/>
        <v>0.45121951219512196</v>
      </c>
      <c r="BS67">
        <v>86</v>
      </c>
      <c r="BT67">
        <v>4</v>
      </c>
      <c r="BU67">
        <v>55</v>
      </c>
      <c r="BV67">
        <f t="shared" si="6"/>
        <v>82</v>
      </c>
      <c r="BW67" s="6">
        <f t="shared" si="7"/>
        <v>0.32926829268292684</v>
      </c>
      <c r="BX67" t="s">
        <v>144</v>
      </c>
      <c r="BY67" t="s">
        <v>144</v>
      </c>
      <c r="BZ67" t="s">
        <v>144</v>
      </c>
      <c r="CA67" t="e">
        <f t="shared" si="8"/>
        <v>#VALUE!</v>
      </c>
      <c r="CB67" s="6" t="e">
        <f t="shared" si="9"/>
        <v>#VALUE!</v>
      </c>
      <c r="CC67" s="7">
        <f t="shared" si="54"/>
        <v>82.666666666666671</v>
      </c>
      <c r="CD67" s="8">
        <f t="shared" si="55"/>
        <v>0.3752419667053814</v>
      </c>
    </row>
    <row r="68" spans="1:82" x14ac:dyDescent="0.3">
      <c r="A68" s="1" t="s">
        <v>13</v>
      </c>
      <c r="B68" s="1" t="s">
        <v>139</v>
      </c>
      <c r="E68" s="9">
        <v>42923</v>
      </c>
      <c r="F68">
        <v>100</v>
      </c>
      <c r="G68">
        <v>0</v>
      </c>
      <c r="H68">
        <v>0</v>
      </c>
      <c r="I68">
        <v>0</v>
      </c>
      <c r="J68">
        <v>0</v>
      </c>
      <c r="K68">
        <v>0</v>
      </c>
      <c r="L68" s="4">
        <f t="shared" si="12"/>
        <v>100</v>
      </c>
      <c r="M68" s="4">
        <f t="shared" si="13"/>
        <v>100</v>
      </c>
      <c r="N68" s="4">
        <f t="shared" si="14"/>
        <v>100</v>
      </c>
      <c r="O68" s="4">
        <f t="shared" si="15"/>
        <v>100</v>
      </c>
      <c r="P68" s="4">
        <f t="shared" si="16"/>
        <v>100</v>
      </c>
      <c r="Q68">
        <v>5</v>
      </c>
      <c r="R68">
        <v>9</v>
      </c>
      <c r="S68">
        <v>6</v>
      </c>
      <c r="T68">
        <v>3</v>
      </c>
      <c r="U68" t="s">
        <v>144</v>
      </c>
      <c r="V68" t="s">
        <v>144</v>
      </c>
      <c r="W68">
        <v>6</v>
      </c>
      <c r="X68">
        <v>3</v>
      </c>
      <c r="Y68">
        <v>6</v>
      </c>
      <c r="Z68">
        <v>2</v>
      </c>
      <c r="AA68">
        <v>7</v>
      </c>
      <c r="AB68">
        <v>10</v>
      </c>
      <c r="AC68">
        <v>8</v>
      </c>
      <c r="AD68">
        <v>2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2</v>
      </c>
      <c r="AO68">
        <v>1</v>
      </c>
      <c r="AP68">
        <v>30</v>
      </c>
      <c r="AQ68">
        <v>16</v>
      </c>
      <c r="AR68">
        <v>5</v>
      </c>
      <c r="AS68">
        <v>2</v>
      </c>
      <c r="AT68">
        <v>0</v>
      </c>
      <c r="AU68">
        <v>2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3.5</v>
      </c>
      <c r="BE68">
        <v>3.75</v>
      </c>
      <c r="BF68">
        <v>5</v>
      </c>
      <c r="BG68">
        <v>3</v>
      </c>
      <c r="BH68">
        <f t="shared" ref="BH68:BH131" si="56">AVERAGE(BD68:BG68)</f>
        <v>3.8125</v>
      </c>
      <c r="BI68">
        <v>56</v>
      </c>
      <c r="BJ68">
        <v>-4</v>
      </c>
      <c r="BK68">
        <v>25</v>
      </c>
      <c r="BL68">
        <f t="shared" ref="BL68:BL131" si="57">(BI68+(-BJ68))</f>
        <v>60</v>
      </c>
      <c r="BM68" s="6">
        <f t="shared" ref="BM68:BM131" si="58">(BL68-BK68)/BL68</f>
        <v>0.58333333333333337</v>
      </c>
      <c r="BN68">
        <v>49</v>
      </c>
      <c r="BO68">
        <v>-4</v>
      </c>
      <c r="BP68">
        <v>23</v>
      </c>
      <c r="BQ68">
        <f t="shared" ref="BQ68:BQ131" si="59">(BN68+(-BO68))</f>
        <v>53</v>
      </c>
      <c r="BR68" s="6">
        <f t="shared" ref="BR68:BR131" si="60">(BQ68-BP68)/BQ68</f>
        <v>0.56603773584905659</v>
      </c>
      <c r="BS68">
        <v>67</v>
      </c>
      <c r="BT68">
        <v>4</v>
      </c>
      <c r="BU68">
        <v>26</v>
      </c>
      <c r="BV68">
        <f t="shared" ref="BV68:BV131" si="61">(BS68+(-BT68))</f>
        <v>63</v>
      </c>
      <c r="BW68" s="6">
        <f t="shared" ref="BW68:BW131" si="62">(BV68-BU68)/BV68</f>
        <v>0.58730158730158732</v>
      </c>
      <c r="BX68" t="s">
        <v>144</v>
      </c>
      <c r="BY68" t="s">
        <v>144</v>
      </c>
      <c r="BZ68" t="s">
        <v>144</v>
      </c>
      <c r="CA68" t="e">
        <f t="shared" ref="CA68:CA131" si="63">(BX68+(-BY68))</f>
        <v>#VALUE!</v>
      </c>
      <c r="CB68" s="6" t="e">
        <f t="shared" ref="CB68:CB131" si="64">(CA68-BZ68)/CA68</f>
        <v>#VALUE!</v>
      </c>
      <c r="CC68" s="7">
        <f t="shared" si="54"/>
        <v>58.666666666666664</v>
      </c>
      <c r="CD68" s="8">
        <f t="shared" si="55"/>
        <v>0.57889088549465917</v>
      </c>
    </row>
    <row r="69" spans="1:82" x14ac:dyDescent="0.3">
      <c r="A69" s="1" t="s">
        <v>13</v>
      </c>
      <c r="B69" s="1" t="s">
        <v>140</v>
      </c>
      <c r="C69" t="s">
        <v>144</v>
      </c>
      <c r="D69" t="s">
        <v>144</v>
      </c>
      <c r="E69" s="9">
        <v>42923</v>
      </c>
      <c r="F69">
        <v>105</v>
      </c>
      <c r="G69">
        <v>0</v>
      </c>
      <c r="H69">
        <v>0</v>
      </c>
      <c r="I69">
        <v>0</v>
      </c>
      <c r="J69">
        <v>0</v>
      </c>
      <c r="K69">
        <v>0</v>
      </c>
      <c r="L69" s="4">
        <f t="shared" ref="L69:L132" si="65">100-(H69*1.04)</f>
        <v>100</v>
      </c>
      <c r="M69" s="4">
        <f t="shared" ref="M69:M132" si="66">100-(I69*1.04)</f>
        <v>100</v>
      </c>
      <c r="N69" s="4">
        <f t="shared" ref="N69:N132" si="67">100-(J69*1.04)</f>
        <v>100</v>
      </c>
      <c r="O69" s="4">
        <f t="shared" ref="O69:O132" si="68">100-(K69*1.04)</f>
        <v>100</v>
      </c>
      <c r="P69" s="4">
        <f t="shared" ref="P69:P132" si="69">AVERAGE(L69:O69)</f>
        <v>100</v>
      </c>
      <c r="Q69">
        <v>7</v>
      </c>
      <c r="R69">
        <v>9</v>
      </c>
      <c r="S69">
        <v>6</v>
      </c>
      <c r="T69">
        <v>1</v>
      </c>
      <c r="U69">
        <v>9</v>
      </c>
      <c r="V69" t="s">
        <v>144</v>
      </c>
      <c r="W69">
        <v>6</v>
      </c>
      <c r="X69">
        <v>2</v>
      </c>
      <c r="Y69">
        <v>5</v>
      </c>
      <c r="Z69">
        <v>1</v>
      </c>
      <c r="AA69">
        <v>8</v>
      </c>
      <c r="AB69">
        <v>3</v>
      </c>
      <c r="AC69">
        <v>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2</v>
      </c>
      <c r="AO69">
        <v>0</v>
      </c>
      <c r="AP69">
        <v>16</v>
      </c>
      <c r="AQ69">
        <v>11</v>
      </c>
      <c r="AR69">
        <v>10</v>
      </c>
      <c r="AS69">
        <v>2</v>
      </c>
      <c r="AT69">
        <v>4</v>
      </c>
      <c r="AU69">
        <v>5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3.5</v>
      </c>
      <c r="BE69">
        <v>4</v>
      </c>
      <c r="BF69">
        <v>3.75</v>
      </c>
      <c r="BG69">
        <v>2.5</v>
      </c>
      <c r="BH69">
        <f t="shared" si="56"/>
        <v>3.4375</v>
      </c>
      <c r="BI69">
        <v>86</v>
      </c>
      <c r="BJ69">
        <v>10</v>
      </c>
      <c r="BK69">
        <v>48</v>
      </c>
      <c r="BL69">
        <f t="shared" si="57"/>
        <v>76</v>
      </c>
      <c r="BM69" s="6">
        <f t="shared" si="58"/>
        <v>0.36842105263157893</v>
      </c>
      <c r="BN69">
        <v>58</v>
      </c>
      <c r="BO69">
        <v>-4</v>
      </c>
      <c r="BP69">
        <v>33</v>
      </c>
      <c r="BQ69">
        <f t="shared" si="59"/>
        <v>62</v>
      </c>
      <c r="BR69" s="6">
        <f t="shared" si="60"/>
        <v>0.46774193548387094</v>
      </c>
      <c r="BS69">
        <v>62</v>
      </c>
      <c r="BT69">
        <v>-4</v>
      </c>
      <c r="BU69">
        <v>33</v>
      </c>
      <c r="BV69">
        <f t="shared" si="61"/>
        <v>66</v>
      </c>
      <c r="BW69" s="6">
        <f t="shared" si="62"/>
        <v>0.5</v>
      </c>
      <c r="BX69" t="s">
        <v>144</v>
      </c>
      <c r="BY69" t="s">
        <v>144</v>
      </c>
      <c r="BZ69" t="s">
        <v>144</v>
      </c>
      <c r="CA69" t="e">
        <f t="shared" si="63"/>
        <v>#VALUE!</v>
      </c>
      <c r="CB69" s="6" t="e">
        <f t="shared" si="64"/>
        <v>#VALUE!</v>
      </c>
      <c r="CC69" s="7">
        <f t="shared" si="54"/>
        <v>68</v>
      </c>
      <c r="CD69" s="8">
        <f t="shared" si="55"/>
        <v>0.4453876627051499</v>
      </c>
    </row>
    <row r="70" spans="1:82" x14ac:dyDescent="0.3">
      <c r="A70" s="1" t="s">
        <v>13</v>
      </c>
      <c r="B70" s="1" t="s">
        <v>141</v>
      </c>
      <c r="C70" t="s">
        <v>144</v>
      </c>
      <c r="D70" t="s">
        <v>144</v>
      </c>
      <c r="E70" s="9">
        <v>42923</v>
      </c>
      <c r="F70">
        <v>80</v>
      </c>
      <c r="G70">
        <v>0</v>
      </c>
      <c r="H70">
        <v>0</v>
      </c>
      <c r="I70">
        <v>3</v>
      </c>
      <c r="J70">
        <v>11</v>
      </c>
      <c r="K70">
        <v>0</v>
      </c>
      <c r="L70" s="4">
        <f t="shared" si="65"/>
        <v>100</v>
      </c>
      <c r="M70" s="4">
        <f t="shared" si="66"/>
        <v>96.88</v>
      </c>
      <c r="N70" s="4">
        <f t="shared" si="67"/>
        <v>88.56</v>
      </c>
      <c r="O70" s="4">
        <f t="shared" si="68"/>
        <v>100</v>
      </c>
      <c r="P70" s="4">
        <f t="shared" si="69"/>
        <v>96.36</v>
      </c>
      <c r="Q70">
        <v>5</v>
      </c>
      <c r="R70">
        <v>9</v>
      </c>
      <c r="S70">
        <v>3</v>
      </c>
      <c r="T70">
        <v>7</v>
      </c>
      <c r="U70">
        <v>7</v>
      </c>
      <c r="V70" t="s">
        <v>144</v>
      </c>
      <c r="W70">
        <v>2</v>
      </c>
      <c r="X70">
        <v>3</v>
      </c>
      <c r="Y70">
        <v>2</v>
      </c>
      <c r="Z70">
        <v>2</v>
      </c>
      <c r="AA70">
        <v>8</v>
      </c>
      <c r="AB70">
        <v>5</v>
      </c>
      <c r="AC70">
        <v>7</v>
      </c>
      <c r="AD70">
        <v>16</v>
      </c>
      <c r="AE70">
        <v>2</v>
      </c>
      <c r="AF70">
        <v>8</v>
      </c>
      <c r="AG70">
        <v>9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3</v>
      </c>
      <c r="AO70">
        <v>1</v>
      </c>
      <c r="AP70">
        <v>12</v>
      </c>
      <c r="AQ70">
        <v>7</v>
      </c>
      <c r="AR70">
        <v>6</v>
      </c>
      <c r="AS70">
        <v>12</v>
      </c>
      <c r="AT70">
        <v>2</v>
      </c>
      <c r="AU70">
        <v>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2.75</v>
      </c>
      <c r="BE70">
        <v>3</v>
      </c>
      <c r="BF70">
        <v>4.5</v>
      </c>
      <c r="BG70">
        <v>5</v>
      </c>
      <c r="BH70">
        <f t="shared" si="56"/>
        <v>3.8125</v>
      </c>
      <c r="BI70">
        <v>68</v>
      </c>
      <c r="BJ70">
        <v>0</v>
      </c>
      <c r="BK70">
        <v>32</v>
      </c>
      <c r="BL70">
        <f t="shared" si="57"/>
        <v>68</v>
      </c>
      <c r="BM70" s="6">
        <f t="shared" si="58"/>
        <v>0.52941176470588236</v>
      </c>
      <c r="BN70">
        <v>67</v>
      </c>
      <c r="BO70">
        <v>-2</v>
      </c>
      <c r="BP70">
        <v>34</v>
      </c>
      <c r="BQ70">
        <f t="shared" si="59"/>
        <v>69</v>
      </c>
      <c r="BR70" s="6">
        <f t="shared" si="60"/>
        <v>0.50724637681159424</v>
      </c>
      <c r="BS70">
        <v>79</v>
      </c>
      <c r="BT70">
        <v>8</v>
      </c>
      <c r="BU70">
        <v>40</v>
      </c>
      <c r="BV70">
        <f t="shared" si="61"/>
        <v>71</v>
      </c>
      <c r="BW70" s="6">
        <f t="shared" si="62"/>
        <v>0.43661971830985913</v>
      </c>
      <c r="BX70" t="s">
        <v>144</v>
      </c>
      <c r="BY70" t="s">
        <v>144</v>
      </c>
      <c r="BZ70" t="s">
        <v>144</v>
      </c>
      <c r="CA70" t="e">
        <f t="shared" si="63"/>
        <v>#VALUE!</v>
      </c>
      <c r="CB70" s="6" t="e">
        <f t="shared" si="64"/>
        <v>#VALUE!</v>
      </c>
      <c r="CC70" s="7">
        <f t="shared" si="54"/>
        <v>69.333333333333329</v>
      </c>
      <c r="CD70" s="8">
        <f t="shared" si="55"/>
        <v>0.49109261994244519</v>
      </c>
    </row>
    <row r="71" spans="1:82" x14ac:dyDescent="0.3">
      <c r="A71" s="1" t="s">
        <v>13</v>
      </c>
      <c r="B71" s="1" t="s">
        <v>142</v>
      </c>
      <c r="C71" t="s">
        <v>144</v>
      </c>
      <c r="D71" t="s">
        <v>144</v>
      </c>
      <c r="E71" s="9">
        <v>42923</v>
      </c>
      <c r="F71">
        <v>100</v>
      </c>
      <c r="G71">
        <v>0</v>
      </c>
      <c r="H71">
        <v>0</v>
      </c>
      <c r="I71">
        <v>2</v>
      </c>
      <c r="J71">
        <v>7</v>
      </c>
      <c r="K71">
        <v>0</v>
      </c>
      <c r="L71" s="4">
        <f t="shared" si="65"/>
        <v>100</v>
      </c>
      <c r="M71" s="4">
        <f t="shared" si="66"/>
        <v>97.92</v>
      </c>
      <c r="N71" s="4">
        <f t="shared" si="67"/>
        <v>92.72</v>
      </c>
      <c r="O71" s="4">
        <f t="shared" si="68"/>
        <v>100</v>
      </c>
      <c r="P71" s="4">
        <f t="shared" si="69"/>
        <v>97.66</v>
      </c>
      <c r="Q71">
        <v>6</v>
      </c>
      <c r="R71">
        <v>9</v>
      </c>
      <c r="S71">
        <v>3</v>
      </c>
      <c r="T71">
        <v>2</v>
      </c>
      <c r="U71" t="s">
        <v>144</v>
      </c>
      <c r="V71" t="s">
        <v>144</v>
      </c>
      <c r="W71">
        <v>3</v>
      </c>
      <c r="X71">
        <v>6</v>
      </c>
      <c r="Y71">
        <v>6</v>
      </c>
      <c r="Z71">
        <v>6</v>
      </c>
      <c r="AA71">
        <v>3</v>
      </c>
      <c r="AB71">
        <v>50</v>
      </c>
      <c r="AC71">
        <v>10</v>
      </c>
      <c r="AD71">
        <v>0</v>
      </c>
      <c r="AE71">
        <v>0</v>
      </c>
      <c r="AF71">
        <v>3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3</v>
      </c>
      <c r="AO71">
        <v>0</v>
      </c>
      <c r="AP71">
        <v>9</v>
      </c>
      <c r="AQ71">
        <v>5</v>
      </c>
      <c r="AR71">
        <v>3</v>
      </c>
      <c r="AS71">
        <v>0</v>
      </c>
      <c r="AT71">
        <v>0</v>
      </c>
      <c r="AU71">
        <v>0</v>
      </c>
      <c r="AV71">
        <v>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2.25</v>
      </c>
      <c r="BE71">
        <v>4</v>
      </c>
      <c r="BF71">
        <v>1.75</v>
      </c>
      <c r="BG71">
        <v>2</v>
      </c>
      <c r="BH71">
        <f t="shared" si="56"/>
        <v>2.5</v>
      </c>
      <c r="BI71">
        <v>64</v>
      </c>
      <c r="BJ71">
        <v>-4</v>
      </c>
      <c r="BK71">
        <v>35</v>
      </c>
      <c r="BL71">
        <f t="shared" si="57"/>
        <v>68</v>
      </c>
      <c r="BM71" s="6">
        <f t="shared" si="58"/>
        <v>0.48529411764705882</v>
      </c>
      <c r="BN71">
        <v>55</v>
      </c>
      <c r="BO71">
        <v>-4</v>
      </c>
      <c r="BP71">
        <v>25</v>
      </c>
      <c r="BQ71">
        <f t="shared" si="59"/>
        <v>59</v>
      </c>
      <c r="BR71" s="6">
        <f t="shared" si="60"/>
        <v>0.57627118644067798</v>
      </c>
      <c r="BS71">
        <v>69</v>
      </c>
      <c r="BT71">
        <v>5</v>
      </c>
      <c r="BU71">
        <v>35</v>
      </c>
      <c r="BV71">
        <f t="shared" si="61"/>
        <v>64</v>
      </c>
      <c r="BW71" s="6">
        <f t="shared" si="62"/>
        <v>0.453125</v>
      </c>
      <c r="BX71" t="s">
        <v>144</v>
      </c>
      <c r="BY71" t="s">
        <v>144</v>
      </c>
      <c r="BZ71" t="s">
        <v>144</v>
      </c>
      <c r="CA71" t="e">
        <f t="shared" si="63"/>
        <v>#VALUE!</v>
      </c>
      <c r="CB71" s="6" t="e">
        <f t="shared" si="64"/>
        <v>#VALUE!</v>
      </c>
      <c r="CC71" s="7">
        <f t="shared" si="54"/>
        <v>63.666666666666664</v>
      </c>
      <c r="CD71" s="8">
        <f t="shared" si="55"/>
        <v>0.50489676802924566</v>
      </c>
    </row>
    <row r="72" spans="1:82" x14ac:dyDescent="0.3">
      <c r="A72" s="1" t="s">
        <v>13</v>
      </c>
      <c r="B72" s="1" t="s">
        <v>143</v>
      </c>
      <c r="C72" t="s">
        <v>144</v>
      </c>
      <c r="D72" t="s">
        <v>144</v>
      </c>
      <c r="E72" s="9">
        <v>42923</v>
      </c>
      <c r="F72">
        <v>100</v>
      </c>
      <c r="G72">
        <v>0</v>
      </c>
      <c r="H72">
        <v>2</v>
      </c>
      <c r="I72">
        <v>0</v>
      </c>
      <c r="J72">
        <v>6</v>
      </c>
      <c r="K72">
        <v>0</v>
      </c>
      <c r="L72" s="4">
        <f t="shared" si="65"/>
        <v>97.92</v>
      </c>
      <c r="M72" s="4">
        <f t="shared" si="66"/>
        <v>100</v>
      </c>
      <c r="N72" s="4">
        <f t="shared" si="67"/>
        <v>93.76</v>
      </c>
      <c r="O72" s="4">
        <f t="shared" si="68"/>
        <v>100</v>
      </c>
      <c r="P72" s="4">
        <f t="shared" si="69"/>
        <v>97.92</v>
      </c>
      <c r="Q72">
        <v>1</v>
      </c>
      <c r="R72">
        <v>9</v>
      </c>
      <c r="S72">
        <v>4</v>
      </c>
      <c r="T72">
        <v>6</v>
      </c>
      <c r="U72" t="s">
        <v>144</v>
      </c>
      <c r="V72" t="s">
        <v>144</v>
      </c>
      <c r="W72">
        <v>3</v>
      </c>
      <c r="X72">
        <v>3</v>
      </c>
      <c r="Y72">
        <v>2</v>
      </c>
      <c r="Z72">
        <v>3</v>
      </c>
      <c r="AA72">
        <v>4</v>
      </c>
      <c r="AB72">
        <v>3</v>
      </c>
      <c r="AC72">
        <v>3</v>
      </c>
      <c r="AD72">
        <v>8</v>
      </c>
      <c r="AE72">
        <v>6</v>
      </c>
      <c r="AF72">
        <v>0</v>
      </c>
      <c r="AG72">
        <v>5</v>
      </c>
      <c r="AH72">
        <v>1</v>
      </c>
      <c r="AI72">
        <v>0</v>
      </c>
      <c r="AJ72">
        <v>0</v>
      </c>
      <c r="AK72">
        <v>0</v>
      </c>
      <c r="AL72">
        <v>1</v>
      </c>
      <c r="AM72">
        <v>1</v>
      </c>
      <c r="AN72">
        <v>3</v>
      </c>
      <c r="AO72">
        <v>0</v>
      </c>
      <c r="AP72">
        <v>9</v>
      </c>
      <c r="AQ72">
        <v>7</v>
      </c>
      <c r="AR72">
        <v>3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</v>
      </c>
      <c r="BE72">
        <v>3</v>
      </c>
      <c r="BF72">
        <v>2.75</v>
      </c>
      <c r="BG72">
        <v>3.25</v>
      </c>
      <c r="BH72">
        <f t="shared" si="56"/>
        <v>3.25</v>
      </c>
      <c r="BI72">
        <v>53</v>
      </c>
      <c r="BJ72">
        <v>-6</v>
      </c>
      <c r="BK72">
        <v>20</v>
      </c>
      <c r="BL72">
        <f t="shared" si="57"/>
        <v>59</v>
      </c>
      <c r="BM72" s="6">
        <f t="shared" si="58"/>
        <v>0.66101694915254239</v>
      </c>
      <c r="BN72">
        <v>65</v>
      </c>
      <c r="BO72">
        <v>4</v>
      </c>
      <c r="BP72">
        <v>32</v>
      </c>
      <c r="BQ72">
        <f t="shared" si="59"/>
        <v>61</v>
      </c>
      <c r="BR72" s="6">
        <f t="shared" si="60"/>
        <v>0.47540983606557374</v>
      </c>
      <c r="BS72">
        <v>72</v>
      </c>
      <c r="BT72">
        <v>1</v>
      </c>
      <c r="BU72">
        <v>33</v>
      </c>
      <c r="BV72">
        <f t="shared" si="61"/>
        <v>71</v>
      </c>
      <c r="BW72" s="6">
        <f t="shared" si="62"/>
        <v>0.53521126760563376</v>
      </c>
      <c r="BX72" t="s">
        <v>144</v>
      </c>
      <c r="BY72" t="s">
        <v>144</v>
      </c>
      <c r="BZ72" t="s">
        <v>144</v>
      </c>
      <c r="CA72" t="e">
        <f t="shared" si="63"/>
        <v>#VALUE!</v>
      </c>
      <c r="CB72" s="6" t="e">
        <f t="shared" si="64"/>
        <v>#VALUE!</v>
      </c>
      <c r="CC72" s="7">
        <f t="shared" si="54"/>
        <v>63.666666666666664</v>
      </c>
      <c r="CD72" s="8">
        <f t="shared" si="55"/>
        <v>0.55721268427458326</v>
      </c>
    </row>
    <row r="73" spans="1:82" x14ac:dyDescent="0.3">
      <c r="A73" s="1" t="s">
        <v>14</v>
      </c>
      <c r="B73" s="1" t="s">
        <v>139</v>
      </c>
      <c r="E73" s="9">
        <v>42909</v>
      </c>
      <c r="F73">
        <v>40</v>
      </c>
      <c r="G73">
        <v>0</v>
      </c>
      <c r="H73">
        <v>18</v>
      </c>
      <c r="I73">
        <v>5</v>
      </c>
      <c r="J73">
        <v>6</v>
      </c>
      <c r="K73">
        <v>12</v>
      </c>
      <c r="L73" s="4">
        <f t="shared" si="65"/>
        <v>81.28</v>
      </c>
      <c r="M73" s="4">
        <f t="shared" si="66"/>
        <v>94.8</v>
      </c>
      <c r="N73" s="4">
        <f t="shared" si="67"/>
        <v>93.76</v>
      </c>
      <c r="O73" s="4">
        <f t="shared" si="68"/>
        <v>87.52</v>
      </c>
      <c r="P73" s="4">
        <f t="shared" si="69"/>
        <v>89.339999999999989</v>
      </c>
      <c r="Q73">
        <v>6</v>
      </c>
      <c r="R73">
        <v>7</v>
      </c>
      <c r="S73">
        <v>5</v>
      </c>
      <c r="T73">
        <v>1</v>
      </c>
      <c r="U73" t="s">
        <v>144</v>
      </c>
      <c r="V73" t="s">
        <v>144</v>
      </c>
      <c r="W73">
        <v>6</v>
      </c>
      <c r="X73">
        <v>2</v>
      </c>
      <c r="Y73">
        <v>4</v>
      </c>
      <c r="Z73">
        <v>1</v>
      </c>
      <c r="AA73">
        <v>5</v>
      </c>
      <c r="AB73">
        <v>6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0</v>
      </c>
      <c r="AN73">
        <v>1</v>
      </c>
      <c r="AO73">
        <v>0</v>
      </c>
      <c r="AP73">
        <v>28</v>
      </c>
      <c r="AQ73">
        <v>9</v>
      </c>
      <c r="AR73">
        <v>3</v>
      </c>
      <c r="AS73">
        <v>1</v>
      </c>
      <c r="AT73">
        <v>1</v>
      </c>
      <c r="AU73">
        <v>0</v>
      </c>
      <c r="AV73">
        <v>2</v>
      </c>
      <c r="AW73">
        <v>2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0.5</v>
      </c>
      <c r="BE73">
        <v>4</v>
      </c>
      <c r="BF73">
        <v>2.5</v>
      </c>
      <c r="BG73">
        <v>4</v>
      </c>
      <c r="BH73">
        <f t="shared" si="56"/>
        <v>2.75</v>
      </c>
      <c r="BI73">
        <v>55</v>
      </c>
      <c r="BJ73">
        <v>-8</v>
      </c>
      <c r="BK73">
        <v>22</v>
      </c>
      <c r="BL73">
        <f t="shared" si="57"/>
        <v>63</v>
      </c>
      <c r="BM73" s="6">
        <f t="shared" si="58"/>
        <v>0.65079365079365081</v>
      </c>
      <c r="BN73">
        <v>48</v>
      </c>
      <c r="BO73">
        <v>-8</v>
      </c>
      <c r="BP73">
        <v>24</v>
      </c>
      <c r="BQ73">
        <f t="shared" si="59"/>
        <v>56</v>
      </c>
      <c r="BR73" s="6">
        <f t="shared" si="60"/>
        <v>0.5714285714285714</v>
      </c>
      <c r="BS73">
        <v>56</v>
      </c>
      <c r="BT73">
        <v>14</v>
      </c>
      <c r="BU73">
        <v>20</v>
      </c>
      <c r="BV73">
        <f t="shared" si="61"/>
        <v>42</v>
      </c>
      <c r="BW73" s="6">
        <f t="shared" si="62"/>
        <v>0.52380952380952384</v>
      </c>
      <c r="BX73">
        <v>62</v>
      </c>
      <c r="BY73">
        <v>0</v>
      </c>
      <c r="BZ73">
        <v>24</v>
      </c>
      <c r="CA73">
        <f t="shared" si="63"/>
        <v>62</v>
      </c>
      <c r="CB73" s="6">
        <f t="shared" si="64"/>
        <v>0.61290322580645162</v>
      </c>
      <c r="CC73" s="7">
        <f t="shared" ref="CC73" si="70">AVERAGE(BL73,BQ73,BV73,CA73)</f>
        <v>55.75</v>
      </c>
      <c r="CD73" s="8">
        <f t="shared" ref="CD73" si="71">AVERAGE(BM73,BR73,BW73,CB73)</f>
        <v>0.58973374295954939</v>
      </c>
    </row>
    <row r="74" spans="1:82" x14ac:dyDescent="0.3">
      <c r="A74" s="1" t="s">
        <v>14</v>
      </c>
      <c r="B74" s="1" t="s">
        <v>140</v>
      </c>
      <c r="C74" t="s">
        <v>144</v>
      </c>
      <c r="D74" t="s">
        <v>144</v>
      </c>
      <c r="E74" s="9">
        <v>42909</v>
      </c>
      <c r="F74">
        <v>55</v>
      </c>
      <c r="G74">
        <v>0</v>
      </c>
      <c r="H74">
        <v>0</v>
      </c>
      <c r="I74">
        <v>28</v>
      </c>
      <c r="J74">
        <v>24</v>
      </c>
      <c r="K74">
        <v>73</v>
      </c>
      <c r="L74" s="4">
        <f t="shared" si="65"/>
        <v>100</v>
      </c>
      <c r="M74" s="4">
        <f t="shared" si="66"/>
        <v>70.88</v>
      </c>
      <c r="N74" s="4">
        <f t="shared" si="67"/>
        <v>75.039999999999992</v>
      </c>
      <c r="O74" s="4">
        <f t="shared" si="68"/>
        <v>24.08</v>
      </c>
      <c r="P74" s="4">
        <f t="shared" si="69"/>
        <v>67.5</v>
      </c>
      <c r="Q74">
        <v>1</v>
      </c>
      <c r="R74">
        <v>7</v>
      </c>
      <c r="S74">
        <v>1</v>
      </c>
      <c r="T74">
        <v>1</v>
      </c>
      <c r="U74" t="s">
        <v>144</v>
      </c>
      <c r="V74" t="s">
        <v>144</v>
      </c>
      <c r="W74">
        <v>4</v>
      </c>
      <c r="X74">
        <v>1</v>
      </c>
      <c r="Y74">
        <v>6</v>
      </c>
      <c r="Z74">
        <v>7</v>
      </c>
      <c r="AA74">
        <v>5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3</v>
      </c>
      <c r="AM74">
        <v>0</v>
      </c>
      <c r="AN74">
        <v>0</v>
      </c>
      <c r="AO74">
        <v>0</v>
      </c>
      <c r="AP74">
        <v>10</v>
      </c>
      <c r="AQ74">
        <v>13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0.5</v>
      </c>
      <c r="BE74">
        <v>1</v>
      </c>
      <c r="BF74">
        <v>5</v>
      </c>
      <c r="BG74">
        <v>1.5</v>
      </c>
      <c r="BH74">
        <f t="shared" si="56"/>
        <v>2</v>
      </c>
      <c r="BI74">
        <v>54</v>
      </c>
      <c r="BJ74">
        <v>-4</v>
      </c>
      <c r="BK74">
        <v>28</v>
      </c>
      <c r="BL74">
        <f t="shared" si="57"/>
        <v>58</v>
      </c>
      <c r="BM74" s="6">
        <f t="shared" si="58"/>
        <v>0.51724137931034486</v>
      </c>
      <c r="BN74">
        <v>60</v>
      </c>
      <c r="BO74">
        <v>-6</v>
      </c>
      <c r="BP74">
        <v>32</v>
      </c>
      <c r="BQ74">
        <f t="shared" si="59"/>
        <v>66</v>
      </c>
      <c r="BR74" s="6">
        <f t="shared" si="60"/>
        <v>0.51515151515151514</v>
      </c>
      <c r="BS74">
        <v>55</v>
      </c>
      <c r="BT74">
        <v>-4</v>
      </c>
      <c r="BU74">
        <v>25</v>
      </c>
      <c r="BV74">
        <f t="shared" si="61"/>
        <v>59</v>
      </c>
      <c r="BW74" s="6">
        <f t="shared" si="62"/>
        <v>0.57627118644067798</v>
      </c>
      <c r="BX74" t="s">
        <v>144</v>
      </c>
      <c r="BY74" t="s">
        <v>144</v>
      </c>
      <c r="BZ74" t="s">
        <v>144</v>
      </c>
      <c r="CA74" t="e">
        <f t="shared" si="63"/>
        <v>#VALUE!</v>
      </c>
      <c r="CB74" s="6" t="e">
        <f t="shared" si="64"/>
        <v>#VALUE!</v>
      </c>
      <c r="CC74" s="7">
        <f>AVERAGE(BL74,BQ74,BV74)</f>
        <v>61</v>
      </c>
      <c r="CD74" s="8">
        <f>AVERAGE(BM74,BR74,BW74)</f>
        <v>0.536221360300846</v>
      </c>
    </row>
    <row r="75" spans="1:82" x14ac:dyDescent="0.3">
      <c r="A75" s="1" t="s">
        <v>14</v>
      </c>
      <c r="B75" s="1" t="s">
        <v>141</v>
      </c>
      <c r="C75" t="s">
        <v>144</v>
      </c>
      <c r="D75" t="s">
        <v>144</v>
      </c>
      <c r="E75" s="9">
        <v>42909</v>
      </c>
      <c r="F75">
        <v>140</v>
      </c>
      <c r="G75">
        <v>0</v>
      </c>
      <c r="H75">
        <v>4</v>
      </c>
      <c r="I75">
        <v>6</v>
      </c>
      <c r="J75">
        <v>1</v>
      </c>
      <c r="K75">
        <v>0</v>
      </c>
      <c r="L75" s="4">
        <f t="shared" si="65"/>
        <v>95.84</v>
      </c>
      <c r="M75" s="4">
        <f t="shared" si="66"/>
        <v>93.76</v>
      </c>
      <c r="N75" s="4">
        <f t="shared" si="67"/>
        <v>98.96</v>
      </c>
      <c r="O75" s="4">
        <f t="shared" si="68"/>
        <v>100</v>
      </c>
      <c r="P75" s="4">
        <f t="shared" si="69"/>
        <v>97.14</v>
      </c>
      <c r="Q75">
        <v>5</v>
      </c>
      <c r="R75">
        <v>9</v>
      </c>
      <c r="S75">
        <v>3</v>
      </c>
      <c r="T75">
        <v>3</v>
      </c>
      <c r="U75" t="s">
        <v>144</v>
      </c>
      <c r="V75" t="s">
        <v>144</v>
      </c>
      <c r="W75">
        <v>5</v>
      </c>
      <c r="X75">
        <v>3</v>
      </c>
      <c r="Y75">
        <v>3</v>
      </c>
      <c r="Z75">
        <v>1</v>
      </c>
      <c r="AA75">
        <v>7</v>
      </c>
      <c r="AB75">
        <v>5</v>
      </c>
      <c r="AC75">
        <v>0</v>
      </c>
      <c r="AD75">
        <v>0</v>
      </c>
      <c r="AE75">
        <v>0</v>
      </c>
      <c r="AF75">
        <v>2</v>
      </c>
      <c r="AG75">
        <v>0</v>
      </c>
      <c r="AH75">
        <v>0</v>
      </c>
      <c r="AI75">
        <v>2</v>
      </c>
      <c r="AJ75">
        <v>2</v>
      </c>
      <c r="AK75">
        <v>6</v>
      </c>
      <c r="AL75">
        <v>3</v>
      </c>
      <c r="AM75">
        <v>0</v>
      </c>
      <c r="AN75">
        <v>0</v>
      </c>
      <c r="AO75">
        <v>0</v>
      </c>
      <c r="AP75">
        <v>24</v>
      </c>
      <c r="AQ75">
        <v>3</v>
      </c>
      <c r="AR75">
        <v>1</v>
      </c>
      <c r="AS75">
        <v>2</v>
      </c>
      <c r="AT75">
        <v>1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5</v>
      </c>
      <c r="BE75">
        <v>4.5</v>
      </c>
      <c r="BF75">
        <v>7</v>
      </c>
      <c r="BG75">
        <v>3.5</v>
      </c>
      <c r="BH75">
        <f t="shared" si="56"/>
        <v>5</v>
      </c>
      <c r="BI75">
        <v>60</v>
      </c>
      <c r="BJ75">
        <v>0</v>
      </c>
      <c r="BK75" t="s">
        <v>144</v>
      </c>
      <c r="BL75">
        <f t="shared" si="57"/>
        <v>60</v>
      </c>
      <c r="BM75" s="6" t="s">
        <v>144</v>
      </c>
      <c r="BN75">
        <v>40</v>
      </c>
      <c r="BO75">
        <v>-15</v>
      </c>
      <c r="BP75" t="s">
        <v>144</v>
      </c>
      <c r="BQ75">
        <f t="shared" si="59"/>
        <v>55</v>
      </c>
      <c r="BR75" s="6" t="s">
        <v>144</v>
      </c>
      <c r="BS75" t="s">
        <v>144</v>
      </c>
      <c r="BT75" t="s">
        <v>144</v>
      </c>
      <c r="BU75" t="s">
        <v>144</v>
      </c>
      <c r="BV75" t="s">
        <v>144</v>
      </c>
      <c r="BW75" s="6">
        <v>0.67391304347826086</v>
      </c>
      <c r="BX75" t="s">
        <v>144</v>
      </c>
      <c r="BY75" t="s">
        <v>144</v>
      </c>
      <c r="BZ75" t="s">
        <v>144</v>
      </c>
      <c r="CA75" t="e">
        <f t="shared" si="63"/>
        <v>#VALUE!</v>
      </c>
      <c r="CB75" s="6" t="e">
        <f t="shared" si="64"/>
        <v>#VALUE!</v>
      </c>
      <c r="CC75" s="7">
        <f>AVERAGE(BL75,BQ75)</f>
        <v>57.5</v>
      </c>
      <c r="CD75" s="8">
        <f>AVERAGE(BW75)</f>
        <v>0.67391304347826086</v>
      </c>
    </row>
    <row r="76" spans="1:82" x14ac:dyDescent="0.3">
      <c r="A76" s="1" t="s">
        <v>14</v>
      </c>
      <c r="B76" s="1" t="s">
        <v>142</v>
      </c>
      <c r="C76" t="s">
        <v>144</v>
      </c>
      <c r="D76" t="s">
        <v>144</v>
      </c>
      <c r="E76" s="9">
        <v>42909</v>
      </c>
      <c r="F76">
        <v>50</v>
      </c>
      <c r="G76">
        <v>0</v>
      </c>
      <c r="H76">
        <v>14</v>
      </c>
      <c r="I76">
        <v>6</v>
      </c>
      <c r="J76">
        <v>31</v>
      </c>
      <c r="K76">
        <v>4</v>
      </c>
      <c r="L76" s="4">
        <f t="shared" si="65"/>
        <v>85.44</v>
      </c>
      <c r="M76" s="4">
        <f t="shared" si="66"/>
        <v>93.76</v>
      </c>
      <c r="N76" s="4">
        <f t="shared" si="67"/>
        <v>67.759999999999991</v>
      </c>
      <c r="O76" s="4">
        <f t="shared" si="68"/>
        <v>95.84</v>
      </c>
      <c r="P76" s="4">
        <f t="shared" si="69"/>
        <v>85.699999999999989</v>
      </c>
      <c r="Q76">
        <v>1</v>
      </c>
      <c r="R76">
        <v>7</v>
      </c>
      <c r="S76">
        <v>1</v>
      </c>
      <c r="T76">
        <v>1</v>
      </c>
      <c r="U76" t="s">
        <v>144</v>
      </c>
      <c r="V76" t="s">
        <v>144</v>
      </c>
      <c r="W76">
        <v>4</v>
      </c>
      <c r="X76">
        <v>2</v>
      </c>
      <c r="Y76">
        <v>3</v>
      </c>
      <c r="Z76">
        <v>6</v>
      </c>
      <c r="AA76">
        <v>4</v>
      </c>
      <c r="AB76">
        <v>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2</v>
      </c>
      <c r="AM76">
        <v>0</v>
      </c>
      <c r="AN76">
        <v>0</v>
      </c>
      <c r="AO76">
        <v>0</v>
      </c>
      <c r="AP76">
        <v>38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5.5</v>
      </c>
      <c r="BE76">
        <v>3.5</v>
      </c>
      <c r="BF76">
        <v>4</v>
      </c>
      <c r="BG76">
        <v>4</v>
      </c>
      <c r="BH76">
        <f t="shared" si="56"/>
        <v>4.25</v>
      </c>
      <c r="BI76">
        <v>50</v>
      </c>
      <c r="BJ76">
        <v>-10</v>
      </c>
      <c r="BK76" t="s">
        <v>144</v>
      </c>
      <c r="BL76">
        <f t="shared" si="57"/>
        <v>60</v>
      </c>
      <c r="BM76" s="6" t="s">
        <v>144</v>
      </c>
      <c r="BN76">
        <v>42</v>
      </c>
      <c r="BO76">
        <v>-16</v>
      </c>
      <c r="BP76">
        <v>16</v>
      </c>
      <c r="BQ76">
        <f t="shared" si="59"/>
        <v>58</v>
      </c>
      <c r="BR76" s="6">
        <f t="shared" si="60"/>
        <v>0.72413793103448276</v>
      </c>
      <c r="BS76">
        <v>62</v>
      </c>
      <c r="BT76">
        <v>4</v>
      </c>
      <c r="BU76">
        <v>35</v>
      </c>
      <c r="BV76">
        <f t="shared" si="61"/>
        <v>58</v>
      </c>
      <c r="BW76" s="6">
        <f t="shared" si="62"/>
        <v>0.39655172413793105</v>
      </c>
      <c r="BX76" t="s">
        <v>144</v>
      </c>
      <c r="BY76" t="s">
        <v>144</v>
      </c>
      <c r="BZ76" t="s">
        <v>144</v>
      </c>
      <c r="CA76" t="e">
        <f t="shared" si="63"/>
        <v>#VALUE!</v>
      </c>
      <c r="CB76" s="6">
        <f>33/53</f>
        <v>0.62264150943396224</v>
      </c>
      <c r="CC76" s="7">
        <f>AVERAGE(BL76,BQ76,BV76)</f>
        <v>58.666666666666664</v>
      </c>
      <c r="CD76" s="8">
        <f>AVERAGE(BR76,BW76,CB76)</f>
        <v>0.58111038820212535</v>
      </c>
    </row>
    <row r="77" spans="1:82" x14ac:dyDescent="0.3">
      <c r="A77" s="1" t="s">
        <v>14</v>
      </c>
      <c r="B77" s="1" t="s">
        <v>143</v>
      </c>
      <c r="C77" t="s">
        <v>144</v>
      </c>
      <c r="D77" t="s">
        <v>144</v>
      </c>
      <c r="E77" s="9">
        <v>42909</v>
      </c>
      <c r="F77">
        <v>50</v>
      </c>
      <c r="G77">
        <v>0</v>
      </c>
      <c r="H77">
        <v>8</v>
      </c>
      <c r="I77">
        <v>4</v>
      </c>
      <c r="J77">
        <v>16</v>
      </c>
      <c r="K77">
        <v>3</v>
      </c>
      <c r="L77" s="4">
        <f t="shared" si="65"/>
        <v>91.68</v>
      </c>
      <c r="M77" s="4">
        <f t="shared" si="66"/>
        <v>95.84</v>
      </c>
      <c r="N77" s="4">
        <f t="shared" si="67"/>
        <v>83.36</v>
      </c>
      <c r="O77" s="4">
        <f t="shared" si="68"/>
        <v>96.88</v>
      </c>
      <c r="P77" s="4">
        <f t="shared" si="69"/>
        <v>91.94</v>
      </c>
      <c r="Q77">
        <v>6</v>
      </c>
      <c r="R77">
        <v>7</v>
      </c>
      <c r="S77">
        <v>2</v>
      </c>
      <c r="T77">
        <v>1</v>
      </c>
      <c r="U77" t="s">
        <v>144</v>
      </c>
      <c r="V77" t="s">
        <v>144</v>
      </c>
      <c r="W77">
        <v>6</v>
      </c>
      <c r="X77">
        <v>2</v>
      </c>
      <c r="Y77">
        <v>5</v>
      </c>
      <c r="Z77">
        <v>7</v>
      </c>
      <c r="AA77">
        <v>6</v>
      </c>
      <c r="AB77">
        <v>7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1</v>
      </c>
      <c r="AN77">
        <v>0</v>
      </c>
      <c r="AO77">
        <v>1</v>
      </c>
      <c r="AP77">
        <v>32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</v>
      </c>
      <c r="BE77">
        <v>3.5</v>
      </c>
      <c r="BF77">
        <v>3.5</v>
      </c>
      <c r="BG77">
        <v>0.75</v>
      </c>
      <c r="BH77">
        <f t="shared" si="56"/>
        <v>2.9375</v>
      </c>
      <c r="BI77">
        <v>64</v>
      </c>
      <c r="BJ77">
        <v>0</v>
      </c>
      <c r="BK77">
        <v>30</v>
      </c>
      <c r="BL77">
        <f t="shared" si="57"/>
        <v>64</v>
      </c>
      <c r="BM77" s="6">
        <f t="shared" si="58"/>
        <v>0.53125</v>
      </c>
      <c r="BN77">
        <v>56</v>
      </c>
      <c r="BO77">
        <v>-2</v>
      </c>
      <c r="BP77">
        <v>30</v>
      </c>
      <c r="BQ77">
        <f t="shared" si="59"/>
        <v>58</v>
      </c>
      <c r="BR77" s="6">
        <f t="shared" si="60"/>
        <v>0.48275862068965519</v>
      </c>
      <c r="BS77">
        <v>70</v>
      </c>
      <c r="BT77">
        <v>0</v>
      </c>
      <c r="BU77">
        <v>32</v>
      </c>
      <c r="BV77">
        <f t="shared" si="61"/>
        <v>70</v>
      </c>
      <c r="BW77" s="6">
        <f t="shared" si="62"/>
        <v>0.54285714285714282</v>
      </c>
      <c r="BX77" t="s">
        <v>144</v>
      </c>
      <c r="BY77" t="s">
        <v>144</v>
      </c>
      <c r="BZ77" t="s">
        <v>144</v>
      </c>
      <c r="CA77" t="e">
        <f t="shared" si="63"/>
        <v>#VALUE!</v>
      </c>
      <c r="CB77" s="6" t="e">
        <f t="shared" si="64"/>
        <v>#VALUE!</v>
      </c>
      <c r="CC77" s="7">
        <f>AVERAGE(BL77,BQ77,BV77)</f>
        <v>64</v>
      </c>
      <c r="CD77" s="8">
        <f>AVERAGE(BM77,BR77,BW77)</f>
        <v>0.51895525451559932</v>
      </c>
    </row>
    <row r="78" spans="1:82" x14ac:dyDescent="0.3">
      <c r="A78" s="1" t="s">
        <v>15</v>
      </c>
      <c r="B78" s="1" t="s">
        <v>139</v>
      </c>
      <c r="E78" s="9">
        <v>42921</v>
      </c>
      <c r="F78">
        <v>70</v>
      </c>
      <c r="G78">
        <v>1</v>
      </c>
      <c r="H78">
        <v>5</v>
      </c>
      <c r="I78">
        <v>6</v>
      </c>
      <c r="J78">
        <v>1</v>
      </c>
      <c r="K78">
        <v>12</v>
      </c>
      <c r="L78" s="4">
        <f t="shared" si="65"/>
        <v>94.8</v>
      </c>
      <c r="M78" s="4">
        <f t="shared" si="66"/>
        <v>93.76</v>
      </c>
      <c r="N78" s="4">
        <f t="shared" si="67"/>
        <v>98.96</v>
      </c>
      <c r="O78" s="4">
        <f t="shared" si="68"/>
        <v>87.52</v>
      </c>
      <c r="P78" s="4">
        <f t="shared" si="69"/>
        <v>93.759999999999991</v>
      </c>
      <c r="Q78">
        <v>5</v>
      </c>
      <c r="R78">
        <v>8</v>
      </c>
      <c r="S78">
        <v>8</v>
      </c>
      <c r="T78">
        <v>1</v>
      </c>
      <c r="U78" t="s">
        <v>144</v>
      </c>
      <c r="V78">
        <v>5</v>
      </c>
      <c r="W78">
        <v>6</v>
      </c>
      <c r="X78">
        <v>1</v>
      </c>
      <c r="Y78">
        <v>5</v>
      </c>
      <c r="Z78">
        <v>6</v>
      </c>
      <c r="AA78">
        <v>8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2</v>
      </c>
      <c r="AN78">
        <v>0</v>
      </c>
      <c r="AO78">
        <v>0</v>
      </c>
      <c r="AP78">
        <v>28</v>
      </c>
      <c r="AQ78">
        <v>35</v>
      </c>
      <c r="AR78">
        <v>70</v>
      </c>
      <c r="AS78">
        <v>3</v>
      </c>
      <c r="AT78">
        <v>1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</v>
      </c>
      <c r="BE78">
        <v>3.75</v>
      </c>
      <c r="BF78">
        <v>1.75</v>
      </c>
      <c r="BG78">
        <v>3</v>
      </c>
      <c r="BH78">
        <f t="shared" si="56"/>
        <v>2.625</v>
      </c>
      <c r="BI78">
        <v>75</v>
      </c>
      <c r="BJ78">
        <v>-4</v>
      </c>
      <c r="BK78">
        <v>37</v>
      </c>
      <c r="BL78">
        <f t="shared" si="57"/>
        <v>79</v>
      </c>
      <c r="BM78" s="6">
        <f t="shared" si="58"/>
        <v>0.53164556962025311</v>
      </c>
      <c r="BN78">
        <v>72</v>
      </c>
      <c r="BO78">
        <v>-7</v>
      </c>
      <c r="BP78">
        <v>35</v>
      </c>
      <c r="BQ78">
        <f t="shared" si="59"/>
        <v>79</v>
      </c>
      <c r="BR78" s="6">
        <f t="shared" si="60"/>
        <v>0.55696202531645567</v>
      </c>
      <c r="BS78">
        <v>69</v>
      </c>
      <c r="BT78">
        <v>-2</v>
      </c>
      <c r="BU78">
        <v>37</v>
      </c>
      <c r="BV78">
        <f t="shared" si="61"/>
        <v>71</v>
      </c>
      <c r="BW78" s="6">
        <f t="shared" si="62"/>
        <v>0.47887323943661969</v>
      </c>
      <c r="BX78" t="s">
        <v>144</v>
      </c>
      <c r="BY78" t="s">
        <v>144</v>
      </c>
      <c r="BZ78" t="s">
        <v>144</v>
      </c>
      <c r="CA78" t="e">
        <f t="shared" si="63"/>
        <v>#VALUE!</v>
      </c>
      <c r="CB78" s="6" t="e">
        <f t="shared" si="64"/>
        <v>#VALUE!</v>
      </c>
      <c r="CC78" s="7">
        <f>AVERAGE(BL78,BQ78,BV78)</f>
        <v>76.333333333333329</v>
      </c>
      <c r="CD78" s="8">
        <f>AVERAGE(BM78,BR78,BW78)</f>
        <v>0.52249361145777617</v>
      </c>
    </row>
    <row r="79" spans="1:82" x14ac:dyDescent="0.3">
      <c r="A79" s="1" t="s">
        <v>15</v>
      </c>
      <c r="B79" s="1" t="s">
        <v>140</v>
      </c>
      <c r="C79" t="s">
        <v>144</v>
      </c>
      <c r="D79" t="s">
        <v>144</v>
      </c>
      <c r="E79" s="9">
        <v>42921</v>
      </c>
      <c r="F79">
        <v>120</v>
      </c>
      <c r="G79">
        <v>1</v>
      </c>
      <c r="H79">
        <v>5</v>
      </c>
      <c r="I79">
        <v>0</v>
      </c>
      <c r="J79">
        <v>0</v>
      </c>
      <c r="K79">
        <v>2</v>
      </c>
      <c r="L79" s="4">
        <f t="shared" si="65"/>
        <v>94.8</v>
      </c>
      <c r="M79" s="4">
        <f t="shared" si="66"/>
        <v>100</v>
      </c>
      <c r="N79" s="4">
        <f t="shared" si="67"/>
        <v>100</v>
      </c>
      <c r="O79" s="4">
        <f t="shared" si="68"/>
        <v>97.92</v>
      </c>
      <c r="P79" s="4">
        <f t="shared" si="69"/>
        <v>98.18</v>
      </c>
      <c r="Q79">
        <v>8</v>
      </c>
      <c r="R79">
        <v>7</v>
      </c>
      <c r="S79">
        <v>6</v>
      </c>
      <c r="T79">
        <v>1</v>
      </c>
      <c r="U79" t="s">
        <v>144</v>
      </c>
      <c r="V79" t="s">
        <v>144</v>
      </c>
      <c r="W79">
        <v>6</v>
      </c>
      <c r="X79">
        <v>1</v>
      </c>
      <c r="Y79">
        <v>7</v>
      </c>
      <c r="Z79">
        <v>7</v>
      </c>
      <c r="AA79">
        <v>7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2</v>
      </c>
      <c r="AN79">
        <v>1</v>
      </c>
      <c r="AO79">
        <v>0</v>
      </c>
      <c r="AP79">
        <v>28</v>
      </c>
      <c r="AQ79">
        <v>16</v>
      </c>
      <c r="AR79">
        <v>13</v>
      </c>
      <c r="AS79">
        <v>2</v>
      </c>
      <c r="AT79">
        <v>4</v>
      </c>
      <c r="AU79">
        <v>2</v>
      </c>
      <c r="AV79">
        <v>0</v>
      </c>
      <c r="AW79">
        <v>5</v>
      </c>
      <c r="AX79">
        <v>1</v>
      </c>
      <c r="AY79">
        <v>2</v>
      </c>
      <c r="AZ79">
        <v>0</v>
      </c>
      <c r="BA79">
        <v>0</v>
      </c>
      <c r="BB79">
        <v>0</v>
      </c>
      <c r="BC79">
        <v>0</v>
      </c>
      <c r="BD79">
        <v>1.75</v>
      </c>
      <c r="BE79">
        <v>0.5</v>
      </c>
      <c r="BF79">
        <v>1.75</v>
      </c>
      <c r="BG79">
        <v>1.5</v>
      </c>
      <c r="BH79">
        <f t="shared" si="56"/>
        <v>1.375</v>
      </c>
      <c r="BI79">
        <v>79</v>
      </c>
      <c r="BJ79">
        <v>0</v>
      </c>
      <c r="BK79">
        <v>47</v>
      </c>
      <c r="BL79">
        <f t="shared" si="57"/>
        <v>79</v>
      </c>
      <c r="BM79" s="6">
        <f t="shared" si="58"/>
        <v>0.4050632911392405</v>
      </c>
      <c r="BN79">
        <v>67</v>
      </c>
      <c r="BO79">
        <v>-2</v>
      </c>
      <c r="BP79">
        <v>40</v>
      </c>
      <c r="BQ79">
        <f t="shared" si="59"/>
        <v>69</v>
      </c>
      <c r="BR79" s="6">
        <f t="shared" si="60"/>
        <v>0.42028985507246375</v>
      </c>
      <c r="BS79">
        <v>75</v>
      </c>
      <c r="BT79">
        <v>-2</v>
      </c>
      <c r="BU79">
        <v>35</v>
      </c>
      <c r="BV79">
        <f t="shared" si="61"/>
        <v>77</v>
      </c>
      <c r="BW79" s="6">
        <f t="shared" si="62"/>
        <v>0.54545454545454541</v>
      </c>
      <c r="BX79" t="s">
        <v>144</v>
      </c>
      <c r="BY79" t="s">
        <v>144</v>
      </c>
      <c r="BZ79" t="s">
        <v>144</v>
      </c>
      <c r="CA79" t="e">
        <f t="shared" si="63"/>
        <v>#VALUE!</v>
      </c>
      <c r="CB79" s="6" t="e">
        <f t="shared" si="64"/>
        <v>#VALUE!</v>
      </c>
      <c r="CC79" s="7">
        <f t="shared" ref="CC79:CC82" si="72">AVERAGE(BL79,BQ79,BV79)</f>
        <v>75</v>
      </c>
      <c r="CD79" s="8">
        <f t="shared" ref="CD79:CD82" si="73">AVERAGE(BM79,BR79,BW79)</f>
        <v>0.45693589722208322</v>
      </c>
    </row>
    <row r="80" spans="1:82" x14ac:dyDescent="0.3">
      <c r="A80" s="1" t="s">
        <v>15</v>
      </c>
      <c r="B80" s="1" t="s">
        <v>141</v>
      </c>
      <c r="C80" t="s">
        <v>144</v>
      </c>
      <c r="D80" t="s">
        <v>144</v>
      </c>
      <c r="E80" s="9">
        <v>42921</v>
      </c>
      <c r="F80">
        <v>60</v>
      </c>
      <c r="G80">
        <v>2</v>
      </c>
      <c r="H80">
        <v>19</v>
      </c>
      <c r="I80">
        <v>16</v>
      </c>
      <c r="J80">
        <v>27</v>
      </c>
      <c r="K80">
        <v>22</v>
      </c>
      <c r="L80" s="4">
        <f t="shared" si="65"/>
        <v>80.239999999999995</v>
      </c>
      <c r="M80" s="4">
        <f t="shared" si="66"/>
        <v>83.36</v>
      </c>
      <c r="N80" s="4">
        <f t="shared" si="67"/>
        <v>71.92</v>
      </c>
      <c r="O80" s="4">
        <f t="shared" si="68"/>
        <v>77.12</v>
      </c>
      <c r="P80" s="4">
        <f t="shared" si="69"/>
        <v>78.16</v>
      </c>
      <c r="Q80">
        <v>1</v>
      </c>
      <c r="R80">
        <v>8</v>
      </c>
      <c r="S80">
        <v>6</v>
      </c>
      <c r="T80">
        <v>1</v>
      </c>
      <c r="U80" t="s">
        <v>144</v>
      </c>
      <c r="V80" t="s">
        <v>144</v>
      </c>
      <c r="W80">
        <v>7</v>
      </c>
      <c r="X80">
        <v>1</v>
      </c>
      <c r="Y80">
        <v>7</v>
      </c>
      <c r="Z80">
        <v>7</v>
      </c>
      <c r="AA80">
        <v>6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0</v>
      </c>
      <c r="AP80">
        <v>25</v>
      </c>
      <c r="AQ80">
        <v>23</v>
      </c>
      <c r="AR80">
        <v>15</v>
      </c>
      <c r="AS80">
        <v>1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1.25</v>
      </c>
      <c r="BE80">
        <v>1.25</v>
      </c>
      <c r="BF80">
        <v>1</v>
      </c>
      <c r="BG80">
        <v>3</v>
      </c>
      <c r="BH80">
        <f t="shared" si="56"/>
        <v>1.625</v>
      </c>
      <c r="BI80">
        <v>63</v>
      </c>
      <c r="BJ80">
        <v>-7</v>
      </c>
      <c r="BK80">
        <v>31</v>
      </c>
      <c r="BL80">
        <f t="shared" si="57"/>
        <v>70</v>
      </c>
      <c r="BM80" s="6">
        <f t="shared" si="58"/>
        <v>0.55714285714285716</v>
      </c>
      <c r="BN80">
        <v>62</v>
      </c>
      <c r="BO80">
        <v>-4</v>
      </c>
      <c r="BP80">
        <v>32</v>
      </c>
      <c r="BQ80">
        <f t="shared" si="59"/>
        <v>66</v>
      </c>
      <c r="BR80" s="6">
        <f t="shared" si="60"/>
        <v>0.51515151515151514</v>
      </c>
      <c r="BS80">
        <v>60</v>
      </c>
      <c r="BT80">
        <v>-9</v>
      </c>
      <c r="BU80">
        <v>27</v>
      </c>
      <c r="BV80">
        <f t="shared" si="61"/>
        <v>69</v>
      </c>
      <c r="BW80" s="6">
        <f t="shared" si="62"/>
        <v>0.60869565217391308</v>
      </c>
      <c r="BX80" t="s">
        <v>144</v>
      </c>
      <c r="BY80" t="s">
        <v>144</v>
      </c>
      <c r="BZ80" t="s">
        <v>144</v>
      </c>
      <c r="CA80" t="e">
        <f t="shared" si="63"/>
        <v>#VALUE!</v>
      </c>
      <c r="CB80" s="6" t="e">
        <f t="shared" si="64"/>
        <v>#VALUE!</v>
      </c>
      <c r="CC80" s="7">
        <f t="shared" si="72"/>
        <v>68.333333333333329</v>
      </c>
      <c r="CD80" s="8">
        <f t="shared" si="73"/>
        <v>0.56033000815609513</v>
      </c>
    </row>
    <row r="81" spans="1:82" x14ac:dyDescent="0.3">
      <c r="A81" s="1" t="s">
        <v>15</v>
      </c>
      <c r="B81" s="1" t="s">
        <v>142</v>
      </c>
      <c r="C81" t="s">
        <v>144</v>
      </c>
      <c r="D81" t="s">
        <v>144</v>
      </c>
      <c r="E81" s="9">
        <v>42921</v>
      </c>
      <c r="F81">
        <v>55</v>
      </c>
      <c r="G81">
        <v>0</v>
      </c>
      <c r="H81">
        <v>23</v>
      </c>
      <c r="I81">
        <v>6</v>
      </c>
      <c r="J81">
        <v>12</v>
      </c>
      <c r="K81">
        <v>13</v>
      </c>
      <c r="L81" s="4">
        <f t="shared" si="65"/>
        <v>76.08</v>
      </c>
      <c r="M81" s="4">
        <f t="shared" si="66"/>
        <v>93.76</v>
      </c>
      <c r="N81" s="4">
        <f t="shared" si="67"/>
        <v>87.52</v>
      </c>
      <c r="O81" s="4">
        <f t="shared" si="68"/>
        <v>86.48</v>
      </c>
      <c r="P81" s="4">
        <f t="shared" si="69"/>
        <v>85.960000000000008</v>
      </c>
      <c r="Q81">
        <v>1</v>
      </c>
      <c r="R81">
        <v>9</v>
      </c>
      <c r="S81">
        <v>6</v>
      </c>
      <c r="T81">
        <v>1</v>
      </c>
      <c r="U81" t="s">
        <v>144</v>
      </c>
      <c r="V81" t="s">
        <v>144</v>
      </c>
      <c r="W81">
        <v>7</v>
      </c>
      <c r="X81">
        <v>1</v>
      </c>
      <c r="Y81">
        <v>8</v>
      </c>
      <c r="Z81">
        <v>8</v>
      </c>
      <c r="AA81">
        <v>6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1</v>
      </c>
      <c r="AO81">
        <v>0</v>
      </c>
      <c r="AP81">
        <v>49</v>
      </c>
      <c r="AQ81">
        <v>34</v>
      </c>
      <c r="AR81">
        <v>6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4.5</v>
      </c>
      <c r="BE81">
        <v>0.75</v>
      </c>
      <c r="BF81">
        <v>0.75</v>
      </c>
      <c r="BG81">
        <v>1</v>
      </c>
      <c r="BH81">
        <f t="shared" si="56"/>
        <v>1.75</v>
      </c>
      <c r="BI81">
        <v>68</v>
      </c>
      <c r="BJ81">
        <v>-5</v>
      </c>
      <c r="BK81">
        <v>21</v>
      </c>
      <c r="BL81">
        <f t="shared" si="57"/>
        <v>73</v>
      </c>
      <c r="BM81" s="6">
        <f t="shared" si="58"/>
        <v>0.71232876712328763</v>
      </c>
      <c r="BN81">
        <v>70</v>
      </c>
      <c r="BO81">
        <v>-4</v>
      </c>
      <c r="BP81">
        <v>35</v>
      </c>
      <c r="BQ81">
        <f t="shared" si="59"/>
        <v>74</v>
      </c>
      <c r="BR81" s="6">
        <f t="shared" si="60"/>
        <v>0.52702702702702697</v>
      </c>
      <c r="BS81">
        <v>65</v>
      </c>
      <c r="BT81">
        <v>-4</v>
      </c>
      <c r="BU81">
        <v>34</v>
      </c>
      <c r="BV81">
        <f t="shared" si="61"/>
        <v>69</v>
      </c>
      <c r="BW81" s="6">
        <f t="shared" si="62"/>
        <v>0.50724637681159424</v>
      </c>
      <c r="BX81" t="s">
        <v>144</v>
      </c>
      <c r="BY81" t="s">
        <v>144</v>
      </c>
      <c r="BZ81" t="s">
        <v>144</v>
      </c>
      <c r="CA81" t="e">
        <f t="shared" si="63"/>
        <v>#VALUE!</v>
      </c>
      <c r="CB81" s="6" t="e">
        <f t="shared" si="64"/>
        <v>#VALUE!</v>
      </c>
      <c r="CC81" s="7">
        <f t="shared" si="72"/>
        <v>72</v>
      </c>
      <c r="CD81" s="8">
        <f t="shared" si="73"/>
        <v>0.58220072365396958</v>
      </c>
    </row>
    <row r="82" spans="1:82" x14ac:dyDescent="0.3">
      <c r="A82" s="1" t="s">
        <v>15</v>
      </c>
      <c r="B82" s="1" t="s">
        <v>143</v>
      </c>
      <c r="C82" t="s">
        <v>144</v>
      </c>
      <c r="D82" t="s">
        <v>144</v>
      </c>
      <c r="E82" s="9">
        <v>42921</v>
      </c>
      <c r="F82">
        <v>60</v>
      </c>
      <c r="G82">
        <v>0</v>
      </c>
      <c r="H82">
        <v>12</v>
      </c>
      <c r="I82">
        <v>30</v>
      </c>
      <c r="J82">
        <v>15</v>
      </c>
      <c r="K82">
        <v>12</v>
      </c>
      <c r="L82" s="4">
        <f t="shared" si="65"/>
        <v>87.52</v>
      </c>
      <c r="M82" s="4">
        <f t="shared" si="66"/>
        <v>68.8</v>
      </c>
      <c r="N82" s="4">
        <f t="shared" si="67"/>
        <v>84.4</v>
      </c>
      <c r="O82" s="4">
        <f t="shared" si="68"/>
        <v>87.52</v>
      </c>
      <c r="P82" s="4">
        <f t="shared" si="69"/>
        <v>82.06</v>
      </c>
      <c r="Q82">
        <v>5</v>
      </c>
      <c r="R82">
        <v>8</v>
      </c>
      <c r="S82">
        <v>7</v>
      </c>
      <c r="T82">
        <v>1</v>
      </c>
      <c r="U82" t="s">
        <v>144</v>
      </c>
      <c r="V82" t="s">
        <v>144</v>
      </c>
      <c r="W82">
        <v>7</v>
      </c>
      <c r="X82">
        <v>1</v>
      </c>
      <c r="Y82">
        <v>6</v>
      </c>
      <c r="Z82">
        <v>6</v>
      </c>
      <c r="AA82">
        <v>7</v>
      </c>
      <c r="AB82">
        <v>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3</v>
      </c>
      <c r="AN82">
        <v>2</v>
      </c>
      <c r="AO82">
        <v>0</v>
      </c>
      <c r="AP82">
        <v>34</v>
      </c>
      <c r="AQ82">
        <v>32</v>
      </c>
      <c r="AR82">
        <v>53</v>
      </c>
      <c r="AS82">
        <v>5</v>
      </c>
      <c r="AT82">
        <v>2</v>
      </c>
      <c r="AU82">
        <v>2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2</v>
      </c>
      <c r="BG82">
        <v>1.25</v>
      </c>
      <c r="BH82">
        <f t="shared" si="56"/>
        <v>1.3125</v>
      </c>
      <c r="BI82">
        <v>63</v>
      </c>
      <c r="BJ82">
        <v>-7</v>
      </c>
      <c r="BK82">
        <v>27</v>
      </c>
      <c r="BL82">
        <f t="shared" si="57"/>
        <v>70</v>
      </c>
      <c r="BM82" s="6">
        <f t="shared" si="58"/>
        <v>0.61428571428571432</v>
      </c>
      <c r="BN82">
        <v>70</v>
      </c>
      <c r="BO82">
        <v>-2</v>
      </c>
      <c r="BP82">
        <v>40</v>
      </c>
      <c r="BQ82">
        <f t="shared" si="59"/>
        <v>72</v>
      </c>
      <c r="BR82" s="6">
        <f t="shared" si="60"/>
        <v>0.44444444444444442</v>
      </c>
      <c r="BS82">
        <v>64</v>
      </c>
      <c r="BT82">
        <v>-1</v>
      </c>
      <c r="BU82">
        <v>34</v>
      </c>
      <c r="BV82">
        <f t="shared" si="61"/>
        <v>65</v>
      </c>
      <c r="BW82" s="6">
        <f t="shared" si="62"/>
        <v>0.47692307692307695</v>
      </c>
      <c r="BX82" t="s">
        <v>144</v>
      </c>
      <c r="BY82" t="s">
        <v>144</v>
      </c>
      <c r="BZ82" t="s">
        <v>144</v>
      </c>
      <c r="CA82" t="e">
        <f t="shared" si="63"/>
        <v>#VALUE!</v>
      </c>
      <c r="CB82" s="6" t="e">
        <f t="shared" si="64"/>
        <v>#VALUE!</v>
      </c>
      <c r="CC82" s="7">
        <f t="shared" si="72"/>
        <v>69</v>
      </c>
      <c r="CD82" s="8">
        <f t="shared" si="73"/>
        <v>0.51188441188441192</v>
      </c>
    </row>
    <row r="83" spans="1:82" x14ac:dyDescent="0.3">
      <c r="A83" s="1" t="s">
        <v>16</v>
      </c>
      <c r="B83" s="1" t="s">
        <v>139</v>
      </c>
      <c r="E83" s="9">
        <v>42921</v>
      </c>
      <c r="F83">
        <v>65</v>
      </c>
      <c r="G83">
        <v>0</v>
      </c>
      <c r="H83">
        <v>34</v>
      </c>
      <c r="I83">
        <v>30</v>
      </c>
      <c r="J83">
        <v>24</v>
      </c>
      <c r="K83">
        <v>26</v>
      </c>
      <c r="L83" s="4">
        <f t="shared" si="65"/>
        <v>64.64</v>
      </c>
      <c r="M83" s="4">
        <f t="shared" si="66"/>
        <v>68.8</v>
      </c>
      <c r="N83" s="4">
        <f t="shared" si="67"/>
        <v>75.039999999999992</v>
      </c>
      <c r="O83" s="4">
        <f t="shared" si="68"/>
        <v>72.960000000000008</v>
      </c>
      <c r="P83" s="4">
        <f t="shared" si="69"/>
        <v>70.36</v>
      </c>
      <c r="Q83">
        <v>4</v>
      </c>
      <c r="R83">
        <v>7</v>
      </c>
      <c r="S83">
        <v>5</v>
      </c>
      <c r="T83">
        <v>1</v>
      </c>
      <c r="U83">
        <v>7</v>
      </c>
      <c r="V83" t="s">
        <v>144</v>
      </c>
      <c r="W83">
        <v>6</v>
      </c>
      <c r="X83">
        <v>1</v>
      </c>
      <c r="Y83">
        <v>7</v>
      </c>
      <c r="Z83">
        <v>9</v>
      </c>
      <c r="AA83">
        <v>7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48</v>
      </c>
      <c r="AQ83">
        <v>35</v>
      </c>
      <c r="AR83">
        <v>15</v>
      </c>
      <c r="AS83">
        <v>5</v>
      </c>
      <c r="AT83">
        <v>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0.5</v>
      </c>
      <c r="BE83">
        <v>3</v>
      </c>
      <c r="BF83">
        <v>0.75</v>
      </c>
      <c r="BG83">
        <v>1.75</v>
      </c>
      <c r="BH83">
        <f t="shared" si="56"/>
        <v>1.5</v>
      </c>
      <c r="BI83">
        <v>60</v>
      </c>
      <c r="BJ83">
        <v>0</v>
      </c>
      <c r="BK83">
        <v>36</v>
      </c>
      <c r="BL83">
        <f t="shared" si="57"/>
        <v>60</v>
      </c>
      <c r="BM83" s="6">
        <f t="shared" si="58"/>
        <v>0.4</v>
      </c>
      <c r="BN83">
        <v>68</v>
      </c>
      <c r="BO83">
        <v>0</v>
      </c>
      <c r="BP83">
        <v>42</v>
      </c>
      <c r="BQ83">
        <f t="shared" si="59"/>
        <v>68</v>
      </c>
      <c r="BR83" s="6">
        <f t="shared" si="60"/>
        <v>0.38235294117647056</v>
      </c>
      <c r="BS83">
        <v>57</v>
      </c>
      <c r="BT83">
        <v>-3</v>
      </c>
      <c r="BU83">
        <v>29</v>
      </c>
      <c r="BV83">
        <f t="shared" si="61"/>
        <v>60</v>
      </c>
      <c r="BW83" s="6">
        <f t="shared" si="62"/>
        <v>0.51666666666666672</v>
      </c>
      <c r="BX83" t="s">
        <v>144</v>
      </c>
      <c r="BY83" t="s">
        <v>144</v>
      </c>
      <c r="BZ83" t="s">
        <v>144</v>
      </c>
      <c r="CA83" t="e">
        <f t="shared" si="63"/>
        <v>#VALUE!</v>
      </c>
      <c r="CB83" s="6" t="e">
        <f t="shared" si="64"/>
        <v>#VALUE!</v>
      </c>
      <c r="CC83" s="7">
        <f>AVERAGE(BL83,BQ83,BV83)</f>
        <v>62.666666666666664</v>
      </c>
      <c r="CD83" s="8">
        <f>AVERAGE(BM83,BR83,BW83)</f>
        <v>0.43300653594771243</v>
      </c>
    </row>
    <row r="84" spans="1:82" x14ac:dyDescent="0.3">
      <c r="A84" s="1" t="s">
        <v>16</v>
      </c>
      <c r="B84" s="1" t="s">
        <v>140</v>
      </c>
      <c r="C84" t="s">
        <v>144</v>
      </c>
      <c r="D84" t="s">
        <v>144</v>
      </c>
      <c r="E84" s="9">
        <v>42921</v>
      </c>
      <c r="F84">
        <v>130</v>
      </c>
      <c r="G84">
        <v>1</v>
      </c>
      <c r="H84">
        <v>0</v>
      </c>
      <c r="I84">
        <v>0</v>
      </c>
      <c r="J84">
        <v>0</v>
      </c>
      <c r="K84">
        <v>0</v>
      </c>
      <c r="L84" s="4">
        <f t="shared" si="65"/>
        <v>100</v>
      </c>
      <c r="M84" s="4">
        <f t="shared" si="66"/>
        <v>100</v>
      </c>
      <c r="N84" s="4">
        <f t="shared" si="67"/>
        <v>100</v>
      </c>
      <c r="O84" s="4">
        <f t="shared" si="68"/>
        <v>100</v>
      </c>
      <c r="P84" s="4">
        <f t="shared" si="69"/>
        <v>100</v>
      </c>
      <c r="Q84">
        <v>9</v>
      </c>
      <c r="R84">
        <v>6</v>
      </c>
      <c r="S84">
        <v>1</v>
      </c>
      <c r="T84">
        <v>1</v>
      </c>
      <c r="U84" t="s">
        <v>144</v>
      </c>
      <c r="V84" t="s">
        <v>144</v>
      </c>
      <c r="W84">
        <v>3</v>
      </c>
      <c r="X84">
        <v>2</v>
      </c>
      <c r="Y84">
        <v>1</v>
      </c>
      <c r="Z84">
        <v>1</v>
      </c>
      <c r="AA84">
        <v>1</v>
      </c>
      <c r="AB84">
        <v>10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0</v>
      </c>
      <c r="AP84">
        <v>13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6</v>
      </c>
      <c r="AW84">
        <v>6</v>
      </c>
      <c r="AX84">
        <v>2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1.75</v>
      </c>
      <c r="BF84">
        <v>3</v>
      </c>
      <c r="BG84">
        <v>1.75</v>
      </c>
      <c r="BH84">
        <f t="shared" si="56"/>
        <v>1.875</v>
      </c>
      <c r="BI84">
        <v>64</v>
      </c>
      <c r="BJ84">
        <v>-4</v>
      </c>
      <c r="BK84">
        <v>40</v>
      </c>
      <c r="BL84">
        <f t="shared" si="57"/>
        <v>68</v>
      </c>
      <c r="BM84" s="6">
        <f t="shared" si="58"/>
        <v>0.41176470588235292</v>
      </c>
      <c r="BN84">
        <v>71</v>
      </c>
      <c r="BO84">
        <v>0</v>
      </c>
      <c r="BP84">
        <v>50</v>
      </c>
      <c r="BQ84">
        <f t="shared" si="59"/>
        <v>71</v>
      </c>
      <c r="BR84" s="6">
        <f t="shared" si="60"/>
        <v>0.29577464788732394</v>
      </c>
      <c r="BS84">
        <v>74</v>
      </c>
      <c r="BT84">
        <v>4</v>
      </c>
      <c r="BU84">
        <v>48</v>
      </c>
      <c r="BV84">
        <f t="shared" si="61"/>
        <v>70</v>
      </c>
      <c r="BW84" s="6">
        <f t="shared" si="62"/>
        <v>0.31428571428571428</v>
      </c>
      <c r="BX84" t="s">
        <v>144</v>
      </c>
      <c r="BY84" t="s">
        <v>144</v>
      </c>
      <c r="BZ84" t="s">
        <v>144</v>
      </c>
      <c r="CA84" t="e">
        <f t="shared" si="63"/>
        <v>#VALUE!</v>
      </c>
      <c r="CB84" s="6" t="e">
        <f t="shared" si="64"/>
        <v>#VALUE!</v>
      </c>
      <c r="CC84" s="7">
        <f t="shared" ref="CC84:CC87" si="74">AVERAGE(BL84,BQ84,BV84)</f>
        <v>69.666666666666671</v>
      </c>
      <c r="CD84" s="8">
        <f t="shared" ref="CD84:CD87" si="75">AVERAGE(BM84,BR84,BW84)</f>
        <v>0.34060835601846368</v>
      </c>
    </row>
    <row r="85" spans="1:82" x14ac:dyDescent="0.3">
      <c r="A85" s="1" t="s">
        <v>16</v>
      </c>
      <c r="B85" s="1" t="s">
        <v>141</v>
      </c>
      <c r="C85" t="s">
        <v>144</v>
      </c>
      <c r="D85" t="s">
        <v>144</v>
      </c>
      <c r="E85" s="9">
        <v>42921</v>
      </c>
      <c r="F85">
        <v>80</v>
      </c>
      <c r="G85">
        <v>2</v>
      </c>
      <c r="H85">
        <v>30</v>
      </c>
      <c r="I85">
        <v>28</v>
      </c>
      <c r="J85">
        <v>4</v>
      </c>
      <c r="K85">
        <v>19</v>
      </c>
      <c r="L85" s="4">
        <f t="shared" si="65"/>
        <v>68.8</v>
      </c>
      <c r="M85" s="4">
        <f t="shared" si="66"/>
        <v>70.88</v>
      </c>
      <c r="N85" s="4">
        <f t="shared" si="67"/>
        <v>95.84</v>
      </c>
      <c r="O85" s="4">
        <f t="shared" si="68"/>
        <v>80.239999999999995</v>
      </c>
      <c r="P85" s="4">
        <f t="shared" si="69"/>
        <v>78.94</v>
      </c>
      <c r="Q85">
        <v>1</v>
      </c>
      <c r="R85">
        <v>8</v>
      </c>
      <c r="S85">
        <v>7</v>
      </c>
      <c r="T85">
        <v>1</v>
      </c>
      <c r="U85" t="s">
        <v>144</v>
      </c>
      <c r="V85" t="s">
        <v>144</v>
      </c>
      <c r="W85">
        <v>9</v>
      </c>
      <c r="X85">
        <v>1</v>
      </c>
      <c r="Y85">
        <v>2</v>
      </c>
      <c r="Z85">
        <v>7</v>
      </c>
      <c r="AA85">
        <v>7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2</v>
      </c>
      <c r="AM85">
        <v>0</v>
      </c>
      <c r="AN85">
        <v>0</v>
      </c>
      <c r="AO85">
        <v>0</v>
      </c>
      <c r="AP85">
        <v>95</v>
      </c>
      <c r="AQ85">
        <v>55</v>
      </c>
      <c r="AR85">
        <v>18</v>
      </c>
      <c r="AS85">
        <v>2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1.5</v>
      </c>
      <c r="BE85">
        <v>3.5</v>
      </c>
      <c r="BF85">
        <v>5</v>
      </c>
      <c r="BG85">
        <v>4</v>
      </c>
      <c r="BH85">
        <f t="shared" si="56"/>
        <v>3.5</v>
      </c>
      <c r="BI85">
        <v>72</v>
      </c>
      <c r="BJ85">
        <v>-2</v>
      </c>
      <c r="BK85">
        <v>33</v>
      </c>
      <c r="BL85">
        <f t="shared" si="57"/>
        <v>74</v>
      </c>
      <c r="BM85" s="6">
        <f t="shared" si="58"/>
        <v>0.55405405405405406</v>
      </c>
      <c r="BN85">
        <v>62</v>
      </c>
      <c r="BO85">
        <v>-2</v>
      </c>
      <c r="BP85">
        <v>31</v>
      </c>
      <c r="BQ85">
        <f t="shared" si="59"/>
        <v>64</v>
      </c>
      <c r="BR85" s="6">
        <f t="shared" si="60"/>
        <v>0.515625</v>
      </c>
      <c r="BS85">
        <v>62</v>
      </c>
      <c r="BT85">
        <v>-5</v>
      </c>
      <c r="BU85">
        <v>33</v>
      </c>
      <c r="BV85">
        <f t="shared" si="61"/>
        <v>67</v>
      </c>
      <c r="BW85" s="6">
        <f t="shared" si="62"/>
        <v>0.5074626865671642</v>
      </c>
      <c r="BX85" t="s">
        <v>144</v>
      </c>
      <c r="BY85" t="s">
        <v>144</v>
      </c>
      <c r="BZ85" t="s">
        <v>144</v>
      </c>
      <c r="CA85" t="e">
        <f t="shared" si="63"/>
        <v>#VALUE!</v>
      </c>
      <c r="CB85" s="6" t="e">
        <f t="shared" si="64"/>
        <v>#VALUE!</v>
      </c>
      <c r="CC85" s="7">
        <f t="shared" si="74"/>
        <v>68.333333333333329</v>
      </c>
      <c r="CD85" s="8">
        <f t="shared" si="75"/>
        <v>0.52571391354040609</v>
      </c>
    </row>
    <row r="86" spans="1:82" x14ac:dyDescent="0.3">
      <c r="A86" s="1" t="s">
        <v>16</v>
      </c>
      <c r="B86" s="1" t="s">
        <v>142</v>
      </c>
      <c r="C86" t="s">
        <v>144</v>
      </c>
      <c r="D86" t="s">
        <v>144</v>
      </c>
      <c r="E86" s="9">
        <v>42921</v>
      </c>
      <c r="F86">
        <v>60</v>
      </c>
      <c r="G86">
        <v>1</v>
      </c>
      <c r="H86">
        <v>16</v>
      </c>
      <c r="I86">
        <v>21</v>
      </c>
      <c r="J86">
        <v>14</v>
      </c>
      <c r="K86">
        <v>19</v>
      </c>
      <c r="L86" s="4">
        <f t="shared" si="65"/>
        <v>83.36</v>
      </c>
      <c r="M86" s="4">
        <f t="shared" si="66"/>
        <v>78.16</v>
      </c>
      <c r="N86" s="4">
        <f t="shared" si="67"/>
        <v>85.44</v>
      </c>
      <c r="O86" s="4">
        <f t="shared" si="68"/>
        <v>80.239999999999995</v>
      </c>
      <c r="P86" s="4">
        <f t="shared" si="69"/>
        <v>81.8</v>
      </c>
      <c r="Q86">
        <v>4</v>
      </c>
      <c r="R86">
        <v>7</v>
      </c>
      <c r="S86">
        <v>7</v>
      </c>
      <c r="T86">
        <v>1</v>
      </c>
      <c r="U86" t="s">
        <v>144</v>
      </c>
      <c r="V86" t="s">
        <v>144</v>
      </c>
      <c r="W86">
        <v>6</v>
      </c>
      <c r="X86">
        <v>2</v>
      </c>
      <c r="Y86">
        <v>4</v>
      </c>
      <c r="Z86">
        <v>7</v>
      </c>
      <c r="AA86">
        <v>7</v>
      </c>
      <c r="AB86">
        <v>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3</v>
      </c>
      <c r="AM86">
        <v>0</v>
      </c>
      <c r="AN86">
        <v>0</v>
      </c>
      <c r="AO86">
        <v>0</v>
      </c>
      <c r="AP86">
        <v>75</v>
      </c>
      <c r="AQ86">
        <v>30</v>
      </c>
      <c r="AR86">
        <v>35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2</v>
      </c>
      <c r="BF86">
        <v>2</v>
      </c>
      <c r="BG86">
        <v>2.75</v>
      </c>
      <c r="BH86">
        <f t="shared" si="56"/>
        <v>1.9375</v>
      </c>
      <c r="BI86">
        <v>52</v>
      </c>
      <c r="BJ86">
        <v>-7</v>
      </c>
      <c r="BK86">
        <v>25</v>
      </c>
      <c r="BL86">
        <f t="shared" si="57"/>
        <v>59</v>
      </c>
      <c r="BM86" s="6">
        <f t="shared" si="58"/>
        <v>0.57627118644067798</v>
      </c>
      <c r="BN86">
        <v>67</v>
      </c>
      <c r="BO86">
        <v>-1</v>
      </c>
      <c r="BP86">
        <v>37</v>
      </c>
      <c r="BQ86">
        <f t="shared" si="59"/>
        <v>68</v>
      </c>
      <c r="BR86" s="6">
        <f t="shared" si="60"/>
        <v>0.45588235294117646</v>
      </c>
      <c r="BS86">
        <v>60</v>
      </c>
      <c r="BT86">
        <v>-4</v>
      </c>
      <c r="BU86">
        <v>34</v>
      </c>
      <c r="BV86">
        <f t="shared" si="61"/>
        <v>64</v>
      </c>
      <c r="BW86" s="6">
        <f t="shared" si="62"/>
        <v>0.46875</v>
      </c>
      <c r="BX86" t="s">
        <v>144</v>
      </c>
      <c r="BY86" t="s">
        <v>144</v>
      </c>
      <c r="BZ86" t="s">
        <v>144</v>
      </c>
      <c r="CA86" t="e">
        <f t="shared" si="63"/>
        <v>#VALUE!</v>
      </c>
      <c r="CB86" s="6" t="e">
        <f t="shared" si="64"/>
        <v>#VALUE!</v>
      </c>
      <c r="CC86" s="7">
        <f t="shared" si="74"/>
        <v>63.666666666666664</v>
      </c>
      <c r="CD86" s="8">
        <f t="shared" si="75"/>
        <v>0.5003011797939515</v>
      </c>
    </row>
    <row r="87" spans="1:82" x14ac:dyDescent="0.3">
      <c r="A87" s="1" t="s">
        <v>16</v>
      </c>
      <c r="B87" s="1" t="s">
        <v>143</v>
      </c>
      <c r="C87" t="s">
        <v>144</v>
      </c>
      <c r="D87" t="s">
        <v>144</v>
      </c>
      <c r="E87" s="9">
        <v>42921</v>
      </c>
      <c r="F87">
        <v>80</v>
      </c>
      <c r="G87">
        <v>0</v>
      </c>
      <c r="H87">
        <v>15</v>
      </c>
      <c r="I87">
        <v>23</v>
      </c>
      <c r="J87">
        <v>16</v>
      </c>
      <c r="K87">
        <v>12</v>
      </c>
      <c r="L87" s="4">
        <f t="shared" si="65"/>
        <v>84.4</v>
      </c>
      <c r="M87" s="4">
        <f t="shared" si="66"/>
        <v>76.08</v>
      </c>
      <c r="N87" s="4">
        <f t="shared" si="67"/>
        <v>83.36</v>
      </c>
      <c r="O87" s="4">
        <f t="shared" si="68"/>
        <v>87.52</v>
      </c>
      <c r="P87" s="4">
        <f t="shared" si="69"/>
        <v>82.84</v>
      </c>
      <c r="Q87">
        <v>1</v>
      </c>
      <c r="R87">
        <v>7</v>
      </c>
      <c r="S87">
        <v>6</v>
      </c>
      <c r="T87">
        <v>1</v>
      </c>
      <c r="U87" t="s">
        <v>144</v>
      </c>
      <c r="V87">
        <v>6</v>
      </c>
      <c r="W87">
        <v>6</v>
      </c>
      <c r="X87">
        <v>1</v>
      </c>
      <c r="Y87">
        <v>3</v>
      </c>
      <c r="Z87">
        <v>6</v>
      </c>
      <c r="AA87">
        <v>7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3</v>
      </c>
      <c r="AM87">
        <v>0</v>
      </c>
      <c r="AN87">
        <v>0</v>
      </c>
      <c r="AO87">
        <v>0</v>
      </c>
      <c r="AP87">
        <v>10</v>
      </c>
      <c r="AQ87">
        <v>12</v>
      </c>
      <c r="AR87">
        <v>19</v>
      </c>
      <c r="AS87">
        <v>5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0.25</v>
      </c>
      <c r="BE87">
        <v>1</v>
      </c>
      <c r="BF87">
        <v>1.25</v>
      </c>
      <c r="BG87">
        <v>1.5</v>
      </c>
      <c r="BH87">
        <f t="shared" si="56"/>
        <v>1</v>
      </c>
      <c r="BI87">
        <v>67</v>
      </c>
      <c r="BJ87">
        <v>-3</v>
      </c>
      <c r="BK87">
        <v>34</v>
      </c>
      <c r="BL87">
        <f t="shared" si="57"/>
        <v>70</v>
      </c>
      <c r="BM87" s="6">
        <f t="shared" si="58"/>
        <v>0.51428571428571423</v>
      </c>
      <c r="BN87">
        <v>50</v>
      </c>
      <c r="BO87">
        <v>-8</v>
      </c>
      <c r="BP87">
        <v>22</v>
      </c>
      <c r="BQ87">
        <f t="shared" si="59"/>
        <v>58</v>
      </c>
      <c r="BR87" s="6">
        <f t="shared" si="60"/>
        <v>0.62068965517241381</v>
      </c>
      <c r="BS87">
        <v>64</v>
      </c>
      <c r="BT87">
        <v>-3</v>
      </c>
      <c r="BU87">
        <v>36</v>
      </c>
      <c r="BV87">
        <f t="shared" si="61"/>
        <v>67</v>
      </c>
      <c r="BW87" s="6">
        <f t="shared" si="62"/>
        <v>0.46268656716417911</v>
      </c>
      <c r="BX87" t="s">
        <v>144</v>
      </c>
      <c r="BY87" t="s">
        <v>144</v>
      </c>
      <c r="BZ87" t="s">
        <v>144</v>
      </c>
      <c r="CA87" t="e">
        <f t="shared" si="63"/>
        <v>#VALUE!</v>
      </c>
      <c r="CB87" s="6" t="e">
        <f t="shared" si="64"/>
        <v>#VALUE!</v>
      </c>
      <c r="CC87" s="7">
        <f t="shared" si="74"/>
        <v>65</v>
      </c>
      <c r="CD87" s="8">
        <f t="shared" si="75"/>
        <v>0.53255397887410238</v>
      </c>
    </row>
    <row r="88" spans="1:82" x14ac:dyDescent="0.3">
      <c r="A88" s="1" t="s">
        <v>17</v>
      </c>
      <c r="B88" s="1" t="s">
        <v>139</v>
      </c>
      <c r="E88" s="9">
        <v>42913</v>
      </c>
      <c r="F88">
        <v>55</v>
      </c>
      <c r="G88">
        <v>0</v>
      </c>
      <c r="H88">
        <v>5</v>
      </c>
      <c r="I88">
        <v>2</v>
      </c>
      <c r="J88">
        <v>3</v>
      </c>
      <c r="K88">
        <v>6</v>
      </c>
      <c r="L88" s="4">
        <f t="shared" si="65"/>
        <v>94.8</v>
      </c>
      <c r="M88" s="4">
        <f t="shared" si="66"/>
        <v>97.92</v>
      </c>
      <c r="N88" s="4">
        <f t="shared" si="67"/>
        <v>96.88</v>
      </c>
      <c r="O88" s="4">
        <f t="shared" si="68"/>
        <v>93.76</v>
      </c>
      <c r="P88" s="4">
        <f t="shared" si="69"/>
        <v>95.84</v>
      </c>
      <c r="Q88">
        <v>1</v>
      </c>
      <c r="R88">
        <v>8</v>
      </c>
      <c r="S88">
        <v>8</v>
      </c>
      <c r="T88">
        <v>1</v>
      </c>
      <c r="U88" t="s">
        <v>144</v>
      </c>
      <c r="V88" t="s">
        <v>144</v>
      </c>
      <c r="W88">
        <v>5</v>
      </c>
      <c r="X88">
        <v>1</v>
      </c>
      <c r="Y88">
        <v>5</v>
      </c>
      <c r="Z88">
        <v>8</v>
      </c>
      <c r="AA88">
        <v>7</v>
      </c>
      <c r="AB88">
        <v>20</v>
      </c>
      <c r="AC88">
        <v>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2</v>
      </c>
      <c r="AN88">
        <v>1</v>
      </c>
      <c r="AO88">
        <v>0</v>
      </c>
      <c r="AP88">
        <v>35</v>
      </c>
      <c r="AQ88">
        <v>90</v>
      </c>
      <c r="AR88">
        <v>130</v>
      </c>
      <c r="AS88">
        <v>15</v>
      </c>
      <c r="AT88">
        <v>8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2.25</v>
      </c>
      <c r="BE88">
        <v>1.75</v>
      </c>
      <c r="BF88">
        <v>2</v>
      </c>
      <c r="BG88">
        <v>1.5</v>
      </c>
      <c r="BH88">
        <f t="shared" si="56"/>
        <v>1.875</v>
      </c>
      <c r="BI88">
        <v>72</v>
      </c>
      <c r="BJ88">
        <v>-4</v>
      </c>
      <c r="BK88">
        <v>40</v>
      </c>
      <c r="BL88">
        <f t="shared" si="57"/>
        <v>76</v>
      </c>
      <c r="BM88" s="6">
        <f t="shared" si="58"/>
        <v>0.47368421052631576</v>
      </c>
      <c r="BN88">
        <v>68</v>
      </c>
      <c r="BO88">
        <v>-5</v>
      </c>
      <c r="BP88">
        <v>73</v>
      </c>
      <c r="BQ88">
        <f t="shared" si="59"/>
        <v>73</v>
      </c>
      <c r="BR88" s="6">
        <f t="shared" si="60"/>
        <v>0</v>
      </c>
      <c r="BS88">
        <v>76</v>
      </c>
      <c r="BT88">
        <v>-5</v>
      </c>
      <c r="BU88">
        <v>55</v>
      </c>
      <c r="BV88">
        <f t="shared" si="61"/>
        <v>81</v>
      </c>
      <c r="BW88" s="6">
        <f t="shared" si="62"/>
        <v>0.32098765432098764</v>
      </c>
      <c r="BX88" t="s">
        <v>144</v>
      </c>
      <c r="BY88" t="s">
        <v>144</v>
      </c>
      <c r="BZ88" t="s">
        <v>144</v>
      </c>
      <c r="CA88" t="e">
        <f t="shared" si="63"/>
        <v>#VALUE!</v>
      </c>
      <c r="CB88" s="6" t="e">
        <f t="shared" si="64"/>
        <v>#VALUE!</v>
      </c>
      <c r="CC88" s="7">
        <f>AVERAGE(BL88,BQ88,BV88)</f>
        <v>76.666666666666671</v>
      </c>
      <c r="CD88" s="8">
        <f>AVERAGE(BM88,BR88,BW88)</f>
        <v>0.26489062161576782</v>
      </c>
    </row>
    <row r="89" spans="1:82" x14ac:dyDescent="0.3">
      <c r="A89" s="1" t="s">
        <v>17</v>
      </c>
      <c r="B89" s="1" t="s">
        <v>140</v>
      </c>
      <c r="C89" t="s">
        <v>144</v>
      </c>
      <c r="D89" t="s">
        <v>144</v>
      </c>
      <c r="E89" s="9">
        <v>42913</v>
      </c>
      <c r="F89">
        <v>65</v>
      </c>
      <c r="G89">
        <v>0</v>
      </c>
      <c r="H89">
        <v>0</v>
      </c>
      <c r="I89">
        <v>5</v>
      </c>
      <c r="J89">
        <v>3</v>
      </c>
      <c r="K89">
        <v>2</v>
      </c>
      <c r="L89" s="4">
        <f t="shared" si="65"/>
        <v>100</v>
      </c>
      <c r="M89" s="4">
        <f t="shared" si="66"/>
        <v>94.8</v>
      </c>
      <c r="N89" s="4">
        <f t="shared" si="67"/>
        <v>96.88</v>
      </c>
      <c r="O89" s="4">
        <f t="shared" si="68"/>
        <v>97.92</v>
      </c>
      <c r="P89" s="4">
        <f t="shared" si="69"/>
        <v>97.4</v>
      </c>
      <c r="Q89">
        <v>4</v>
      </c>
      <c r="R89">
        <v>8</v>
      </c>
      <c r="S89">
        <v>7</v>
      </c>
      <c r="T89">
        <v>1</v>
      </c>
      <c r="U89" t="s">
        <v>144</v>
      </c>
      <c r="V89" t="s">
        <v>144</v>
      </c>
      <c r="W89">
        <v>5</v>
      </c>
      <c r="X89">
        <v>1</v>
      </c>
      <c r="Y89">
        <v>6</v>
      </c>
      <c r="Z89">
        <v>9</v>
      </c>
      <c r="AA89">
        <v>6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3</v>
      </c>
      <c r="AN89">
        <v>0</v>
      </c>
      <c r="AO89">
        <v>0</v>
      </c>
      <c r="AP89">
        <v>43</v>
      </c>
      <c r="AQ89">
        <v>32</v>
      </c>
      <c r="AR89">
        <v>25</v>
      </c>
      <c r="AS89">
        <v>15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2.5</v>
      </c>
      <c r="BE89">
        <v>2</v>
      </c>
      <c r="BF89">
        <v>2.5</v>
      </c>
      <c r="BG89">
        <v>3.5</v>
      </c>
      <c r="BH89">
        <f t="shared" si="56"/>
        <v>2.625</v>
      </c>
      <c r="BI89">
        <v>65</v>
      </c>
      <c r="BJ89">
        <v>-4</v>
      </c>
      <c r="BK89">
        <v>35</v>
      </c>
      <c r="BL89">
        <f t="shared" si="57"/>
        <v>69</v>
      </c>
      <c r="BM89" s="6">
        <f t="shared" si="58"/>
        <v>0.49275362318840582</v>
      </c>
      <c r="BN89">
        <v>78</v>
      </c>
      <c r="BO89">
        <v>-6</v>
      </c>
      <c r="BP89">
        <v>58</v>
      </c>
      <c r="BQ89">
        <f t="shared" si="59"/>
        <v>84</v>
      </c>
      <c r="BR89" s="6">
        <f t="shared" si="60"/>
        <v>0.30952380952380953</v>
      </c>
      <c r="BS89">
        <v>90</v>
      </c>
      <c r="BT89">
        <v>-5</v>
      </c>
      <c r="BU89">
        <v>65</v>
      </c>
      <c r="BV89">
        <f t="shared" si="61"/>
        <v>95</v>
      </c>
      <c r="BW89" s="6">
        <f t="shared" si="62"/>
        <v>0.31578947368421051</v>
      </c>
      <c r="BX89" t="s">
        <v>144</v>
      </c>
      <c r="BY89" t="s">
        <v>144</v>
      </c>
      <c r="BZ89" t="s">
        <v>144</v>
      </c>
      <c r="CA89" t="e">
        <f t="shared" si="63"/>
        <v>#VALUE!</v>
      </c>
      <c r="CB89" s="6" t="e">
        <f t="shared" si="64"/>
        <v>#VALUE!</v>
      </c>
      <c r="CC89" s="7">
        <f t="shared" ref="CC89:CC92" si="76">AVERAGE(BL89,BQ89,BV89)</f>
        <v>82.666666666666671</v>
      </c>
      <c r="CD89" s="8">
        <f t="shared" ref="CD89:CD92" si="77">AVERAGE(BM89,BR89,BW89)</f>
        <v>0.37268896879880858</v>
      </c>
    </row>
    <row r="90" spans="1:82" x14ac:dyDescent="0.3">
      <c r="A90" s="1" t="s">
        <v>17</v>
      </c>
      <c r="B90" s="1" t="s">
        <v>141</v>
      </c>
      <c r="C90" t="s">
        <v>144</v>
      </c>
      <c r="D90" t="s">
        <v>144</v>
      </c>
      <c r="E90" s="9">
        <v>42913</v>
      </c>
      <c r="F90">
        <v>80</v>
      </c>
      <c r="G90">
        <v>0</v>
      </c>
      <c r="H90">
        <v>6</v>
      </c>
      <c r="I90">
        <v>11</v>
      </c>
      <c r="J90">
        <v>3</v>
      </c>
      <c r="K90">
        <v>4</v>
      </c>
      <c r="L90" s="4">
        <f t="shared" si="65"/>
        <v>93.76</v>
      </c>
      <c r="M90" s="4">
        <f t="shared" si="66"/>
        <v>88.56</v>
      </c>
      <c r="N90" s="4">
        <f t="shared" si="67"/>
        <v>96.88</v>
      </c>
      <c r="O90" s="4">
        <f t="shared" si="68"/>
        <v>95.84</v>
      </c>
      <c r="P90" s="4">
        <f t="shared" si="69"/>
        <v>93.759999999999991</v>
      </c>
      <c r="Q90">
        <v>3</v>
      </c>
      <c r="R90">
        <v>9</v>
      </c>
      <c r="S90">
        <v>8</v>
      </c>
      <c r="T90">
        <v>1</v>
      </c>
      <c r="U90" t="s">
        <v>144</v>
      </c>
      <c r="V90" t="s">
        <v>144</v>
      </c>
      <c r="W90">
        <v>5</v>
      </c>
      <c r="X90">
        <v>1</v>
      </c>
      <c r="Y90">
        <v>4</v>
      </c>
      <c r="Z90">
        <v>9</v>
      </c>
      <c r="AA90">
        <v>6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2</v>
      </c>
      <c r="AN90">
        <v>2</v>
      </c>
      <c r="AO90">
        <v>0</v>
      </c>
      <c r="AP90">
        <v>24</v>
      </c>
      <c r="AQ90">
        <v>40</v>
      </c>
      <c r="AR90">
        <v>38</v>
      </c>
      <c r="AS90">
        <v>6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2.5</v>
      </c>
      <c r="BE90">
        <v>5</v>
      </c>
      <c r="BF90">
        <v>2</v>
      </c>
      <c r="BG90">
        <v>2</v>
      </c>
      <c r="BH90">
        <f t="shared" si="56"/>
        <v>2.875</v>
      </c>
      <c r="BI90">
        <v>88</v>
      </c>
      <c r="BJ90">
        <v>0</v>
      </c>
      <c r="BK90">
        <v>64</v>
      </c>
      <c r="BL90">
        <f t="shared" si="57"/>
        <v>88</v>
      </c>
      <c r="BM90" s="6">
        <f t="shared" si="58"/>
        <v>0.27272727272727271</v>
      </c>
      <c r="BN90">
        <v>73</v>
      </c>
      <c r="BO90">
        <v>0</v>
      </c>
      <c r="BP90">
        <v>58</v>
      </c>
      <c r="BQ90">
        <f t="shared" si="59"/>
        <v>73</v>
      </c>
      <c r="BR90" s="6">
        <f t="shared" si="60"/>
        <v>0.20547945205479451</v>
      </c>
      <c r="BS90">
        <v>74</v>
      </c>
      <c r="BT90">
        <v>-4</v>
      </c>
      <c r="BU90">
        <v>55</v>
      </c>
      <c r="BV90">
        <f t="shared" si="61"/>
        <v>78</v>
      </c>
      <c r="BW90" s="6">
        <f t="shared" si="62"/>
        <v>0.29487179487179488</v>
      </c>
      <c r="BX90" t="s">
        <v>144</v>
      </c>
      <c r="BY90" t="s">
        <v>144</v>
      </c>
      <c r="BZ90" t="s">
        <v>144</v>
      </c>
      <c r="CA90" t="e">
        <f t="shared" si="63"/>
        <v>#VALUE!</v>
      </c>
      <c r="CB90" s="6" t="e">
        <f t="shared" si="64"/>
        <v>#VALUE!</v>
      </c>
      <c r="CC90" s="7">
        <f t="shared" si="76"/>
        <v>79.666666666666671</v>
      </c>
      <c r="CD90" s="8">
        <f t="shared" si="77"/>
        <v>0.25769283988462072</v>
      </c>
    </row>
    <row r="91" spans="1:82" x14ac:dyDescent="0.3">
      <c r="A91" s="1" t="s">
        <v>17</v>
      </c>
      <c r="B91" s="1" t="s">
        <v>142</v>
      </c>
      <c r="C91" t="s">
        <v>144</v>
      </c>
      <c r="D91" t="s">
        <v>144</v>
      </c>
      <c r="E91" s="9">
        <v>42913</v>
      </c>
      <c r="F91">
        <v>70</v>
      </c>
      <c r="G91">
        <v>0</v>
      </c>
      <c r="H91">
        <v>20</v>
      </c>
      <c r="I91">
        <v>7</v>
      </c>
      <c r="J91">
        <v>13</v>
      </c>
      <c r="K91">
        <v>12</v>
      </c>
      <c r="L91" s="4">
        <f t="shared" si="65"/>
        <v>79.2</v>
      </c>
      <c r="M91" s="4">
        <f t="shared" si="66"/>
        <v>92.72</v>
      </c>
      <c r="N91" s="4">
        <f t="shared" si="67"/>
        <v>86.48</v>
      </c>
      <c r="O91" s="4">
        <f t="shared" si="68"/>
        <v>87.52</v>
      </c>
      <c r="P91" s="4">
        <f t="shared" si="69"/>
        <v>86.48</v>
      </c>
      <c r="Q91">
        <v>5</v>
      </c>
      <c r="R91">
        <v>7</v>
      </c>
      <c r="S91">
        <v>5</v>
      </c>
      <c r="T91">
        <v>1</v>
      </c>
      <c r="U91" t="s">
        <v>144</v>
      </c>
      <c r="V91" t="s">
        <v>144</v>
      </c>
      <c r="W91">
        <v>6</v>
      </c>
      <c r="X91">
        <v>1</v>
      </c>
      <c r="Y91">
        <v>8</v>
      </c>
      <c r="Z91">
        <v>7</v>
      </c>
      <c r="AA91">
        <v>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2</v>
      </c>
      <c r="AO91">
        <v>1</v>
      </c>
      <c r="AP91">
        <v>18</v>
      </c>
      <c r="AQ91">
        <v>30</v>
      </c>
      <c r="AR91">
        <v>14</v>
      </c>
      <c r="AS91">
        <v>3</v>
      </c>
      <c r="AT91">
        <v>2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</v>
      </c>
      <c r="BE91">
        <v>1.5</v>
      </c>
      <c r="BF91">
        <v>3</v>
      </c>
      <c r="BG91">
        <v>1.5</v>
      </c>
      <c r="BH91">
        <f t="shared" si="56"/>
        <v>2</v>
      </c>
      <c r="BI91">
        <v>75</v>
      </c>
      <c r="BJ91">
        <v>-2</v>
      </c>
      <c r="BK91">
        <v>49</v>
      </c>
      <c r="BL91">
        <f t="shared" si="57"/>
        <v>77</v>
      </c>
      <c r="BM91" s="6">
        <f t="shared" si="58"/>
        <v>0.36363636363636365</v>
      </c>
      <c r="BN91">
        <v>69</v>
      </c>
      <c r="BO91">
        <v>-9</v>
      </c>
      <c r="BP91">
        <v>40</v>
      </c>
      <c r="BQ91">
        <f t="shared" si="59"/>
        <v>78</v>
      </c>
      <c r="BR91" s="6">
        <f t="shared" si="60"/>
        <v>0.48717948717948717</v>
      </c>
      <c r="BS91">
        <v>62</v>
      </c>
      <c r="BT91">
        <v>-5</v>
      </c>
      <c r="BU91">
        <v>35</v>
      </c>
      <c r="BV91">
        <f t="shared" si="61"/>
        <v>67</v>
      </c>
      <c r="BW91" s="6">
        <f t="shared" si="62"/>
        <v>0.47761194029850745</v>
      </c>
      <c r="BX91" t="s">
        <v>144</v>
      </c>
      <c r="BY91" t="s">
        <v>144</v>
      </c>
      <c r="BZ91" t="s">
        <v>144</v>
      </c>
      <c r="CA91" t="e">
        <f t="shared" si="63"/>
        <v>#VALUE!</v>
      </c>
      <c r="CB91" s="6" t="e">
        <f t="shared" si="64"/>
        <v>#VALUE!</v>
      </c>
      <c r="CC91" s="7">
        <f t="shared" si="76"/>
        <v>74</v>
      </c>
      <c r="CD91" s="8">
        <f t="shared" si="77"/>
        <v>0.44280926370478607</v>
      </c>
    </row>
    <row r="92" spans="1:82" x14ac:dyDescent="0.3">
      <c r="A92" s="1" t="s">
        <v>17</v>
      </c>
      <c r="B92" s="1" t="s">
        <v>143</v>
      </c>
      <c r="C92" t="s">
        <v>144</v>
      </c>
      <c r="D92" t="s">
        <v>144</v>
      </c>
      <c r="E92" s="9">
        <v>42913</v>
      </c>
      <c r="F92">
        <v>100</v>
      </c>
      <c r="G92">
        <v>0</v>
      </c>
      <c r="H92">
        <v>14</v>
      </c>
      <c r="I92">
        <v>6</v>
      </c>
      <c r="J92">
        <v>7</v>
      </c>
      <c r="K92">
        <v>1</v>
      </c>
      <c r="L92" s="4">
        <f t="shared" si="65"/>
        <v>85.44</v>
      </c>
      <c r="M92" s="4">
        <f t="shared" si="66"/>
        <v>93.76</v>
      </c>
      <c r="N92" s="4">
        <f t="shared" si="67"/>
        <v>92.72</v>
      </c>
      <c r="O92" s="4">
        <f t="shared" si="68"/>
        <v>98.96</v>
      </c>
      <c r="P92" s="4">
        <f t="shared" si="69"/>
        <v>92.719999999999985</v>
      </c>
      <c r="Q92">
        <v>1</v>
      </c>
      <c r="R92">
        <v>8</v>
      </c>
      <c r="S92">
        <v>4</v>
      </c>
      <c r="T92">
        <v>1</v>
      </c>
      <c r="U92" t="s">
        <v>144</v>
      </c>
      <c r="V92" t="s">
        <v>144</v>
      </c>
      <c r="W92">
        <v>4</v>
      </c>
      <c r="X92">
        <v>1</v>
      </c>
      <c r="Y92">
        <v>8</v>
      </c>
      <c r="Z92">
        <v>7</v>
      </c>
      <c r="AA92">
        <v>1</v>
      </c>
      <c r="AB92">
        <v>28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5</v>
      </c>
      <c r="AM92">
        <v>0</v>
      </c>
      <c r="AN92">
        <v>0</v>
      </c>
      <c r="AO92">
        <v>0</v>
      </c>
      <c r="AP92">
        <v>13</v>
      </c>
      <c r="AQ92">
        <v>19</v>
      </c>
      <c r="AR92">
        <v>9</v>
      </c>
      <c r="AS92">
        <v>2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2</v>
      </c>
      <c r="BF92">
        <v>2</v>
      </c>
      <c r="BG92">
        <v>1.25</v>
      </c>
      <c r="BH92">
        <f t="shared" si="56"/>
        <v>1.5625</v>
      </c>
      <c r="BI92">
        <v>66</v>
      </c>
      <c r="BJ92">
        <v>-5</v>
      </c>
      <c r="BK92">
        <v>45</v>
      </c>
      <c r="BL92">
        <f t="shared" si="57"/>
        <v>71</v>
      </c>
      <c r="BM92" s="6">
        <f t="shared" si="58"/>
        <v>0.36619718309859156</v>
      </c>
      <c r="BN92">
        <v>60</v>
      </c>
      <c r="BO92">
        <v>-9</v>
      </c>
      <c r="BP92">
        <v>28</v>
      </c>
      <c r="BQ92">
        <f t="shared" si="59"/>
        <v>69</v>
      </c>
      <c r="BR92" s="6">
        <f t="shared" si="60"/>
        <v>0.59420289855072461</v>
      </c>
      <c r="BS92">
        <v>79</v>
      </c>
      <c r="BT92">
        <v>0</v>
      </c>
      <c r="BU92">
        <v>54</v>
      </c>
      <c r="BV92">
        <f t="shared" si="61"/>
        <v>79</v>
      </c>
      <c r="BW92" s="6">
        <f t="shared" si="62"/>
        <v>0.31645569620253167</v>
      </c>
      <c r="BX92" t="s">
        <v>144</v>
      </c>
      <c r="BY92" t="s">
        <v>144</v>
      </c>
      <c r="BZ92" t="s">
        <v>144</v>
      </c>
      <c r="CA92" t="e">
        <f t="shared" si="63"/>
        <v>#VALUE!</v>
      </c>
      <c r="CB92" s="6" t="e">
        <f t="shared" si="64"/>
        <v>#VALUE!</v>
      </c>
      <c r="CC92" s="7">
        <f t="shared" si="76"/>
        <v>73</v>
      </c>
      <c r="CD92" s="8">
        <f t="shared" si="77"/>
        <v>0.42561859261728258</v>
      </c>
    </row>
    <row r="93" spans="1:82" x14ac:dyDescent="0.3">
      <c r="A93" s="1" t="s">
        <v>18</v>
      </c>
      <c r="B93" s="1" t="s">
        <v>139</v>
      </c>
      <c r="E93" s="9">
        <v>42913</v>
      </c>
      <c r="F93">
        <v>85</v>
      </c>
      <c r="G93">
        <v>0</v>
      </c>
      <c r="H93">
        <v>19</v>
      </c>
      <c r="I93">
        <v>2</v>
      </c>
      <c r="J93">
        <v>1</v>
      </c>
      <c r="K93">
        <v>10</v>
      </c>
      <c r="L93" s="4">
        <f t="shared" si="65"/>
        <v>80.239999999999995</v>
      </c>
      <c r="M93" s="4">
        <f t="shared" si="66"/>
        <v>97.92</v>
      </c>
      <c r="N93" s="4">
        <f t="shared" si="67"/>
        <v>98.96</v>
      </c>
      <c r="O93" s="4">
        <f t="shared" si="68"/>
        <v>89.6</v>
      </c>
      <c r="P93" s="4">
        <f t="shared" si="69"/>
        <v>91.68</v>
      </c>
      <c r="Q93">
        <v>6</v>
      </c>
      <c r="R93">
        <v>8</v>
      </c>
      <c r="S93">
        <v>6</v>
      </c>
      <c r="T93">
        <v>1</v>
      </c>
      <c r="U93" t="s">
        <v>144</v>
      </c>
      <c r="V93" t="s">
        <v>144</v>
      </c>
      <c r="W93">
        <v>5</v>
      </c>
      <c r="X93">
        <v>1</v>
      </c>
      <c r="Y93">
        <v>7</v>
      </c>
      <c r="Z93">
        <v>5</v>
      </c>
      <c r="AA93">
        <v>7</v>
      </c>
      <c r="AB93">
        <v>0</v>
      </c>
      <c r="AC93">
        <v>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2</v>
      </c>
      <c r="AL93">
        <v>2</v>
      </c>
      <c r="AM93">
        <v>0</v>
      </c>
      <c r="AN93">
        <v>0</v>
      </c>
      <c r="AO93">
        <v>0</v>
      </c>
      <c r="AP93">
        <v>19</v>
      </c>
      <c r="AQ93">
        <v>6</v>
      </c>
      <c r="AR93">
        <v>14</v>
      </c>
      <c r="AS93">
        <v>1</v>
      </c>
      <c r="AT93">
        <v>0</v>
      </c>
      <c r="AU93">
        <v>0</v>
      </c>
      <c r="AV93">
        <v>0</v>
      </c>
      <c r="AW93">
        <v>4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2.5</v>
      </c>
      <c r="BE93">
        <v>3.5</v>
      </c>
      <c r="BF93">
        <v>0.75</v>
      </c>
      <c r="BG93">
        <v>5.5</v>
      </c>
      <c r="BH93">
        <f t="shared" si="56"/>
        <v>3.0625</v>
      </c>
      <c r="BI93">
        <v>55</v>
      </c>
      <c r="BJ93">
        <v>-2</v>
      </c>
      <c r="BK93">
        <v>25</v>
      </c>
      <c r="BL93">
        <f t="shared" si="57"/>
        <v>57</v>
      </c>
      <c r="BM93" s="6">
        <f t="shared" si="58"/>
        <v>0.56140350877192979</v>
      </c>
      <c r="BN93">
        <v>50</v>
      </c>
      <c r="BO93">
        <v>-9</v>
      </c>
      <c r="BP93">
        <v>27</v>
      </c>
      <c r="BQ93">
        <f t="shared" si="59"/>
        <v>59</v>
      </c>
      <c r="BR93" s="6">
        <f t="shared" si="60"/>
        <v>0.5423728813559322</v>
      </c>
      <c r="BS93">
        <v>66</v>
      </c>
      <c r="BT93">
        <v>5</v>
      </c>
      <c r="BU93">
        <v>42</v>
      </c>
      <c r="BV93">
        <f t="shared" si="61"/>
        <v>61</v>
      </c>
      <c r="BW93" s="6">
        <f t="shared" si="62"/>
        <v>0.31147540983606559</v>
      </c>
      <c r="BX93" t="s">
        <v>144</v>
      </c>
      <c r="BY93" t="s">
        <v>144</v>
      </c>
      <c r="BZ93" t="s">
        <v>144</v>
      </c>
      <c r="CA93" t="e">
        <f t="shared" si="63"/>
        <v>#VALUE!</v>
      </c>
      <c r="CB93" s="6" t="e">
        <f t="shared" si="64"/>
        <v>#VALUE!</v>
      </c>
      <c r="CC93" s="7">
        <f>AVERAGE(BL93,BQ93,BV93)</f>
        <v>59</v>
      </c>
      <c r="CD93" s="8">
        <f>AVERAGE(BM93,BR93,BW93)</f>
        <v>0.47175059998797586</v>
      </c>
    </row>
    <row r="94" spans="1:82" x14ac:dyDescent="0.3">
      <c r="A94" s="1" t="s">
        <v>18</v>
      </c>
      <c r="B94" s="1" t="s">
        <v>140</v>
      </c>
      <c r="C94" t="s">
        <v>144</v>
      </c>
      <c r="D94" t="s">
        <v>144</v>
      </c>
      <c r="E94" s="9">
        <v>42913</v>
      </c>
      <c r="F94">
        <v>55</v>
      </c>
      <c r="G94">
        <v>0</v>
      </c>
      <c r="H94">
        <v>1</v>
      </c>
      <c r="I94">
        <v>19</v>
      </c>
      <c r="J94">
        <v>10</v>
      </c>
      <c r="K94">
        <v>13</v>
      </c>
      <c r="L94" s="4">
        <f t="shared" si="65"/>
        <v>98.96</v>
      </c>
      <c r="M94" s="4">
        <f t="shared" si="66"/>
        <v>80.239999999999995</v>
      </c>
      <c r="N94" s="4">
        <f t="shared" si="67"/>
        <v>89.6</v>
      </c>
      <c r="O94" s="4">
        <f t="shared" si="68"/>
        <v>86.48</v>
      </c>
      <c r="P94" s="4">
        <f t="shared" si="69"/>
        <v>88.82</v>
      </c>
      <c r="Q94">
        <v>3</v>
      </c>
      <c r="R94">
        <v>8</v>
      </c>
      <c r="S94">
        <v>7</v>
      </c>
      <c r="T94">
        <v>1</v>
      </c>
      <c r="U94">
        <v>5</v>
      </c>
      <c r="V94" t="s">
        <v>144</v>
      </c>
      <c r="W94">
        <v>6</v>
      </c>
      <c r="X94">
        <v>2</v>
      </c>
      <c r="Y94">
        <v>7</v>
      </c>
      <c r="Z94">
        <v>5</v>
      </c>
      <c r="AA94">
        <v>6</v>
      </c>
      <c r="AB94">
        <v>4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4</v>
      </c>
      <c r="AM94">
        <v>0</v>
      </c>
      <c r="AN94">
        <v>0</v>
      </c>
      <c r="AO94">
        <v>0</v>
      </c>
      <c r="AP94">
        <v>25</v>
      </c>
      <c r="AQ94">
        <v>35</v>
      </c>
      <c r="AR94">
        <v>60</v>
      </c>
      <c r="AS94">
        <v>9</v>
      </c>
      <c r="AT94">
        <v>1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3.5</v>
      </c>
      <c r="BE94">
        <v>4.5</v>
      </c>
      <c r="BF94">
        <v>3.5</v>
      </c>
      <c r="BG94">
        <v>2.5</v>
      </c>
      <c r="BH94">
        <f t="shared" si="56"/>
        <v>3.5</v>
      </c>
      <c r="BI94">
        <v>63</v>
      </c>
      <c r="BJ94">
        <v>-2</v>
      </c>
      <c r="BK94">
        <v>36</v>
      </c>
      <c r="BL94">
        <f t="shared" si="57"/>
        <v>65</v>
      </c>
      <c r="BM94" s="6">
        <f t="shared" si="58"/>
        <v>0.44615384615384618</v>
      </c>
      <c r="BN94">
        <v>72</v>
      </c>
      <c r="BO94">
        <v>5</v>
      </c>
      <c r="BP94">
        <v>32</v>
      </c>
      <c r="BQ94">
        <f t="shared" si="59"/>
        <v>67</v>
      </c>
      <c r="BR94" s="6">
        <f t="shared" si="60"/>
        <v>0.52238805970149249</v>
      </c>
      <c r="BS94">
        <v>59</v>
      </c>
      <c r="BT94">
        <v>-6</v>
      </c>
      <c r="BU94">
        <v>37</v>
      </c>
      <c r="BV94">
        <f t="shared" si="61"/>
        <v>65</v>
      </c>
      <c r="BW94" s="6">
        <f t="shared" si="62"/>
        <v>0.43076923076923079</v>
      </c>
      <c r="BX94" t="s">
        <v>144</v>
      </c>
      <c r="BY94" t="s">
        <v>144</v>
      </c>
      <c r="BZ94" t="s">
        <v>144</v>
      </c>
      <c r="CA94" t="e">
        <f t="shared" si="63"/>
        <v>#VALUE!</v>
      </c>
      <c r="CB94" s="6" t="e">
        <f t="shared" si="64"/>
        <v>#VALUE!</v>
      </c>
      <c r="CC94" s="7">
        <f t="shared" ref="CC94:CC97" si="78">AVERAGE(BL94,BQ94,BV94)</f>
        <v>65.666666666666671</v>
      </c>
      <c r="CD94" s="8">
        <f t="shared" ref="CD94:CD97" si="79">AVERAGE(BM94,BR94,BW94)</f>
        <v>0.46643704554152315</v>
      </c>
    </row>
    <row r="95" spans="1:82" x14ac:dyDescent="0.3">
      <c r="A95" s="1" t="s">
        <v>18</v>
      </c>
      <c r="B95" s="1" t="s">
        <v>141</v>
      </c>
      <c r="C95" t="s">
        <v>144</v>
      </c>
      <c r="D95" t="s">
        <v>144</v>
      </c>
      <c r="E95" s="9">
        <v>42913</v>
      </c>
      <c r="F95">
        <v>80</v>
      </c>
      <c r="G95">
        <v>0</v>
      </c>
      <c r="H95">
        <v>15</v>
      </c>
      <c r="I95">
        <v>2</v>
      </c>
      <c r="J95">
        <v>14</v>
      </c>
      <c r="K95">
        <v>9</v>
      </c>
      <c r="L95" s="4">
        <f t="shared" si="65"/>
        <v>84.4</v>
      </c>
      <c r="M95" s="4">
        <f t="shared" si="66"/>
        <v>97.92</v>
      </c>
      <c r="N95" s="4">
        <f t="shared" si="67"/>
        <v>85.44</v>
      </c>
      <c r="O95" s="4">
        <f t="shared" si="68"/>
        <v>90.64</v>
      </c>
      <c r="P95" s="4">
        <f t="shared" si="69"/>
        <v>89.6</v>
      </c>
      <c r="Q95">
        <v>1</v>
      </c>
      <c r="R95">
        <v>7</v>
      </c>
      <c r="S95">
        <v>6</v>
      </c>
      <c r="T95">
        <v>1</v>
      </c>
      <c r="U95" t="s">
        <v>144</v>
      </c>
      <c r="V95" t="s">
        <v>144</v>
      </c>
      <c r="W95">
        <v>4</v>
      </c>
      <c r="X95">
        <v>2</v>
      </c>
      <c r="Y95">
        <v>6</v>
      </c>
      <c r="Z95">
        <v>5</v>
      </c>
      <c r="AA95">
        <v>3</v>
      </c>
      <c r="AB95">
        <v>5</v>
      </c>
      <c r="AC95">
        <v>2</v>
      </c>
      <c r="AD95">
        <v>0</v>
      </c>
      <c r="AE95">
        <v>0</v>
      </c>
      <c r="AF95">
        <v>0</v>
      </c>
      <c r="AG95">
        <v>0</v>
      </c>
      <c r="AH95">
        <v>2</v>
      </c>
      <c r="AI95">
        <v>0</v>
      </c>
      <c r="AJ95">
        <v>0</v>
      </c>
      <c r="AK95">
        <v>3</v>
      </c>
      <c r="AL95">
        <v>0</v>
      </c>
      <c r="AM95">
        <v>0</v>
      </c>
      <c r="AN95">
        <v>0</v>
      </c>
      <c r="AO95">
        <v>0</v>
      </c>
      <c r="AP95">
        <v>14</v>
      </c>
      <c r="AQ95">
        <v>15</v>
      </c>
      <c r="AR95">
        <v>20</v>
      </c>
      <c r="AS95">
        <v>2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</v>
      </c>
      <c r="BE95">
        <v>1.5</v>
      </c>
      <c r="BF95">
        <v>2</v>
      </c>
      <c r="BG95">
        <v>4.5</v>
      </c>
      <c r="BH95">
        <f t="shared" si="56"/>
        <v>2.5</v>
      </c>
      <c r="BI95">
        <v>49</v>
      </c>
      <c r="BJ95">
        <v>-10</v>
      </c>
      <c r="BK95">
        <v>31</v>
      </c>
      <c r="BL95">
        <f t="shared" si="57"/>
        <v>59</v>
      </c>
      <c r="BM95" s="6">
        <f t="shared" si="58"/>
        <v>0.47457627118644069</v>
      </c>
      <c r="BN95">
        <v>51</v>
      </c>
      <c r="BO95">
        <v>-9</v>
      </c>
      <c r="BP95">
        <v>36</v>
      </c>
      <c r="BQ95">
        <f t="shared" si="59"/>
        <v>60</v>
      </c>
      <c r="BR95" s="6">
        <f t="shared" si="60"/>
        <v>0.4</v>
      </c>
      <c r="BS95">
        <v>45</v>
      </c>
      <c r="BT95">
        <v>-8</v>
      </c>
      <c r="BU95">
        <v>25</v>
      </c>
      <c r="BV95">
        <f t="shared" si="61"/>
        <v>53</v>
      </c>
      <c r="BW95" s="6">
        <f t="shared" si="62"/>
        <v>0.52830188679245282</v>
      </c>
      <c r="BX95" t="s">
        <v>144</v>
      </c>
      <c r="BY95" t="s">
        <v>144</v>
      </c>
      <c r="BZ95" t="s">
        <v>144</v>
      </c>
      <c r="CA95" t="e">
        <f t="shared" si="63"/>
        <v>#VALUE!</v>
      </c>
      <c r="CB95" s="6" t="e">
        <f t="shared" si="64"/>
        <v>#VALUE!</v>
      </c>
      <c r="CC95" s="7">
        <f t="shared" si="78"/>
        <v>57.333333333333336</v>
      </c>
      <c r="CD95" s="8">
        <f t="shared" si="79"/>
        <v>0.46762605265963114</v>
      </c>
    </row>
    <row r="96" spans="1:82" x14ac:dyDescent="0.3">
      <c r="A96" s="1" t="s">
        <v>18</v>
      </c>
      <c r="B96" s="1" t="s">
        <v>142</v>
      </c>
      <c r="C96" t="s">
        <v>144</v>
      </c>
      <c r="D96" t="s">
        <v>144</v>
      </c>
      <c r="E96" s="9">
        <v>42913</v>
      </c>
      <c r="F96">
        <v>60</v>
      </c>
      <c r="G96">
        <v>0</v>
      </c>
      <c r="H96">
        <v>5</v>
      </c>
      <c r="I96">
        <v>60</v>
      </c>
      <c r="J96">
        <v>52</v>
      </c>
      <c r="K96">
        <v>22</v>
      </c>
      <c r="L96" s="4">
        <f t="shared" si="65"/>
        <v>94.8</v>
      </c>
      <c r="M96" s="4">
        <f t="shared" si="66"/>
        <v>37.599999999999994</v>
      </c>
      <c r="N96" s="4">
        <f t="shared" si="67"/>
        <v>45.92</v>
      </c>
      <c r="O96" s="4">
        <f t="shared" si="68"/>
        <v>77.12</v>
      </c>
      <c r="P96" s="4">
        <f t="shared" si="69"/>
        <v>63.86</v>
      </c>
      <c r="Q96">
        <v>1</v>
      </c>
      <c r="R96">
        <v>6</v>
      </c>
      <c r="S96">
        <v>5</v>
      </c>
      <c r="T96">
        <v>1</v>
      </c>
      <c r="U96" t="s">
        <v>144</v>
      </c>
      <c r="V96" t="s">
        <v>144</v>
      </c>
      <c r="W96">
        <v>3</v>
      </c>
      <c r="X96">
        <v>2</v>
      </c>
      <c r="Y96">
        <v>5</v>
      </c>
      <c r="Z96">
        <v>8</v>
      </c>
      <c r="AA96">
        <v>1</v>
      </c>
      <c r="AB96">
        <v>4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4</v>
      </c>
      <c r="AK96">
        <v>2</v>
      </c>
      <c r="AL96">
        <v>0</v>
      </c>
      <c r="AM96">
        <v>0</v>
      </c>
      <c r="AN96">
        <v>0</v>
      </c>
      <c r="AO96">
        <v>0</v>
      </c>
      <c r="AP96">
        <v>12</v>
      </c>
      <c r="AQ96">
        <v>5</v>
      </c>
      <c r="AR96">
        <v>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4.5</v>
      </c>
      <c r="BE96">
        <v>5</v>
      </c>
      <c r="BF96">
        <v>2.5</v>
      </c>
      <c r="BG96">
        <v>6.5</v>
      </c>
      <c r="BH96">
        <f t="shared" si="56"/>
        <v>4.625</v>
      </c>
      <c r="BI96">
        <v>51</v>
      </c>
      <c r="BJ96">
        <v>-3</v>
      </c>
      <c r="BK96">
        <v>32</v>
      </c>
      <c r="BL96">
        <f t="shared" si="57"/>
        <v>54</v>
      </c>
      <c r="BM96" s="6">
        <f t="shared" si="58"/>
        <v>0.40740740740740738</v>
      </c>
      <c r="BN96">
        <v>53</v>
      </c>
      <c r="BO96">
        <v>-5</v>
      </c>
      <c r="BP96">
        <v>29</v>
      </c>
      <c r="BQ96">
        <f t="shared" si="59"/>
        <v>58</v>
      </c>
      <c r="BR96" s="6">
        <f t="shared" si="60"/>
        <v>0.5</v>
      </c>
      <c r="BS96">
        <v>55</v>
      </c>
      <c r="BT96">
        <v>0</v>
      </c>
      <c r="BU96">
        <v>36</v>
      </c>
      <c r="BV96">
        <f t="shared" si="61"/>
        <v>55</v>
      </c>
      <c r="BW96" s="6">
        <f t="shared" si="62"/>
        <v>0.34545454545454546</v>
      </c>
      <c r="BX96" t="s">
        <v>144</v>
      </c>
      <c r="BY96" t="s">
        <v>144</v>
      </c>
      <c r="BZ96" t="s">
        <v>144</v>
      </c>
      <c r="CA96" t="e">
        <f t="shared" si="63"/>
        <v>#VALUE!</v>
      </c>
      <c r="CB96" s="6" t="e">
        <f t="shared" si="64"/>
        <v>#VALUE!</v>
      </c>
      <c r="CC96" s="7">
        <f t="shared" si="78"/>
        <v>55.666666666666664</v>
      </c>
      <c r="CD96" s="8">
        <f t="shared" si="79"/>
        <v>0.41762065095398432</v>
      </c>
    </row>
    <row r="97" spans="1:82" x14ac:dyDescent="0.3">
      <c r="A97" s="1" t="s">
        <v>18</v>
      </c>
      <c r="B97" s="1" t="s">
        <v>143</v>
      </c>
      <c r="C97" t="s">
        <v>144</v>
      </c>
      <c r="D97" t="s">
        <v>144</v>
      </c>
      <c r="E97" s="9">
        <v>42913</v>
      </c>
      <c r="F97">
        <v>110</v>
      </c>
      <c r="G97">
        <v>0</v>
      </c>
      <c r="H97">
        <v>5</v>
      </c>
      <c r="I97">
        <v>22</v>
      </c>
      <c r="J97">
        <v>3</v>
      </c>
      <c r="K97">
        <v>13</v>
      </c>
      <c r="L97" s="4">
        <f t="shared" si="65"/>
        <v>94.8</v>
      </c>
      <c r="M97" s="4">
        <f t="shared" si="66"/>
        <v>77.12</v>
      </c>
      <c r="N97" s="4">
        <f t="shared" si="67"/>
        <v>96.88</v>
      </c>
      <c r="O97" s="4">
        <f t="shared" si="68"/>
        <v>86.48</v>
      </c>
      <c r="P97" s="4">
        <f t="shared" si="69"/>
        <v>88.820000000000007</v>
      </c>
      <c r="Q97">
        <v>3</v>
      </c>
      <c r="R97">
        <v>8</v>
      </c>
      <c r="S97">
        <v>5</v>
      </c>
      <c r="T97">
        <v>1</v>
      </c>
      <c r="U97" t="s">
        <v>144</v>
      </c>
      <c r="V97" t="s">
        <v>144</v>
      </c>
      <c r="W97">
        <v>5</v>
      </c>
      <c r="X97">
        <v>1</v>
      </c>
      <c r="Y97">
        <v>2</v>
      </c>
      <c r="Z97">
        <v>4</v>
      </c>
      <c r="AA97">
        <v>6</v>
      </c>
      <c r="AB97">
        <v>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</v>
      </c>
      <c r="AK97">
        <v>4</v>
      </c>
      <c r="AL97">
        <v>2</v>
      </c>
      <c r="AM97">
        <v>0</v>
      </c>
      <c r="AN97">
        <v>0</v>
      </c>
      <c r="AO97">
        <v>0</v>
      </c>
      <c r="AP97">
        <v>15</v>
      </c>
      <c r="AQ97">
        <v>7</v>
      </c>
      <c r="AR97">
        <v>4</v>
      </c>
      <c r="AS97">
        <v>0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7.5</v>
      </c>
      <c r="BE97">
        <v>4.5</v>
      </c>
      <c r="BF97">
        <v>5</v>
      </c>
      <c r="BG97">
        <v>5.5</v>
      </c>
      <c r="BH97">
        <f t="shared" si="56"/>
        <v>5.625</v>
      </c>
      <c r="BI97">
        <v>66</v>
      </c>
      <c r="BJ97">
        <v>4</v>
      </c>
      <c r="BK97">
        <v>40</v>
      </c>
      <c r="BL97">
        <f t="shared" si="57"/>
        <v>62</v>
      </c>
      <c r="BM97" s="6">
        <f t="shared" si="58"/>
        <v>0.35483870967741937</v>
      </c>
      <c r="BN97">
        <v>61</v>
      </c>
      <c r="BO97">
        <v>2</v>
      </c>
      <c r="BP97">
        <v>39</v>
      </c>
      <c r="BQ97">
        <f t="shared" si="59"/>
        <v>59</v>
      </c>
      <c r="BR97" s="6">
        <f t="shared" si="60"/>
        <v>0.33898305084745761</v>
      </c>
      <c r="BS97">
        <v>60</v>
      </c>
      <c r="BT97">
        <v>-2</v>
      </c>
      <c r="BU97">
        <v>32</v>
      </c>
      <c r="BV97">
        <f t="shared" si="61"/>
        <v>62</v>
      </c>
      <c r="BW97" s="6">
        <f t="shared" si="62"/>
        <v>0.4838709677419355</v>
      </c>
      <c r="BX97" t="s">
        <v>144</v>
      </c>
      <c r="BY97" t="s">
        <v>144</v>
      </c>
      <c r="BZ97" t="s">
        <v>144</v>
      </c>
      <c r="CA97" t="e">
        <f t="shared" si="63"/>
        <v>#VALUE!</v>
      </c>
      <c r="CB97" s="6" t="e">
        <f t="shared" si="64"/>
        <v>#VALUE!</v>
      </c>
      <c r="CC97" s="7">
        <f t="shared" si="78"/>
        <v>61</v>
      </c>
      <c r="CD97" s="8">
        <f t="shared" si="79"/>
        <v>0.3925642427556042</v>
      </c>
    </row>
    <row r="98" spans="1:82" x14ac:dyDescent="0.3">
      <c r="A98" s="1" t="s">
        <v>19</v>
      </c>
      <c r="B98" s="1" t="s">
        <v>139</v>
      </c>
      <c r="E98" s="9">
        <v>42913</v>
      </c>
      <c r="F98">
        <v>70</v>
      </c>
      <c r="G98">
        <v>0</v>
      </c>
      <c r="H98">
        <v>4</v>
      </c>
      <c r="I98">
        <v>23</v>
      </c>
      <c r="J98">
        <v>29</v>
      </c>
      <c r="K98">
        <v>20</v>
      </c>
      <c r="L98" s="4">
        <f t="shared" si="65"/>
        <v>95.84</v>
      </c>
      <c r="M98" s="4">
        <f t="shared" si="66"/>
        <v>76.08</v>
      </c>
      <c r="N98" s="4">
        <f t="shared" si="67"/>
        <v>69.84</v>
      </c>
      <c r="O98" s="4">
        <f t="shared" si="68"/>
        <v>79.2</v>
      </c>
      <c r="P98" s="4">
        <f t="shared" si="69"/>
        <v>80.240000000000009</v>
      </c>
      <c r="Q98">
        <v>6</v>
      </c>
      <c r="R98">
        <v>7</v>
      </c>
      <c r="S98">
        <v>5</v>
      </c>
      <c r="T98">
        <v>3</v>
      </c>
      <c r="U98" t="s">
        <v>144</v>
      </c>
      <c r="V98" t="s">
        <v>144</v>
      </c>
      <c r="W98">
        <v>5</v>
      </c>
      <c r="X98">
        <v>6</v>
      </c>
      <c r="Y98">
        <v>5</v>
      </c>
      <c r="Z98">
        <v>3</v>
      </c>
      <c r="AA98">
        <v>1</v>
      </c>
      <c r="AB98">
        <v>25</v>
      </c>
      <c r="AC98">
        <v>14</v>
      </c>
      <c r="AD98">
        <v>4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3</v>
      </c>
      <c r="AL98">
        <v>0</v>
      </c>
      <c r="AM98">
        <v>0</v>
      </c>
      <c r="AN98">
        <v>0</v>
      </c>
      <c r="AO98">
        <v>0</v>
      </c>
      <c r="AP98">
        <v>28</v>
      </c>
      <c r="AQ98">
        <v>22</v>
      </c>
      <c r="AR98">
        <v>6</v>
      </c>
      <c r="AS98">
        <v>2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</v>
      </c>
      <c r="BE98">
        <v>2.5</v>
      </c>
      <c r="BF98">
        <v>2.5</v>
      </c>
      <c r="BG98">
        <v>0.5</v>
      </c>
      <c r="BH98">
        <f t="shared" si="56"/>
        <v>2.125</v>
      </c>
      <c r="BI98">
        <v>53</v>
      </c>
      <c r="BJ98">
        <v>-6</v>
      </c>
      <c r="BK98">
        <v>27</v>
      </c>
      <c r="BL98">
        <f t="shared" si="57"/>
        <v>59</v>
      </c>
      <c r="BM98" s="6">
        <f t="shared" si="58"/>
        <v>0.5423728813559322</v>
      </c>
      <c r="BN98">
        <v>40</v>
      </c>
      <c r="BO98">
        <v>-10</v>
      </c>
      <c r="BP98">
        <v>16</v>
      </c>
      <c r="BQ98">
        <f t="shared" si="59"/>
        <v>50</v>
      </c>
      <c r="BR98" s="6">
        <f t="shared" si="60"/>
        <v>0.68</v>
      </c>
      <c r="BS98">
        <v>55</v>
      </c>
      <c r="BT98">
        <v>-4</v>
      </c>
      <c r="BU98">
        <v>35</v>
      </c>
      <c r="BV98">
        <f t="shared" si="61"/>
        <v>59</v>
      </c>
      <c r="BW98" s="6">
        <f t="shared" si="62"/>
        <v>0.40677966101694918</v>
      </c>
      <c r="BX98" t="s">
        <v>144</v>
      </c>
      <c r="BY98" t="s">
        <v>144</v>
      </c>
      <c r="BZ98" t="s">
        <v>144</v>
      </c>
      <c r="CA98" t="e">
        <f t="shared" si="63"/>
        <v>#VALUE!</v>
      </c>
      <c r="CB98" s="6" t="e">
        <f t="shared" si="64"/>
        <v>#VALUE!</v>
      </c>
      <c r="CC98" s="7">
        <f t="shared" ref="CC98:CC102" si="80">AVERAGE(BL98,BQ98,BV98)</f>
        <v>56</v>
      </c>
      <c r="CD98" s="8">
        <f t="shared" ref="CD98:CD102" si="81">AVERAGE(BM98,BR98,BW98)</f>
        <v>0.54305084745762711</v>
      </c>
    </row>
    <row r="99" spans="1:82" x14ac:dyDescent="0.3">
      <c r="A99" s="1" t="s">
        <v>19</v>
      </c>
      <c r="B99" s="1" t="s">
        <v>140</v>
      </c>
      <c r="C99" t="s">
        <v>144</v>
      </c>
      <c r="D99" t="s">
        <v>144</v>
      </c>
      <c r="E99" s="9">
        <v>42913</v>
      </c>
      <c r="F99">
        <v>85</v>
      </c>
      <c r="G99">
        <v>0</v>
      </c>
      <c r="H99">
        <v>15</v>
      </c>
      <c r="I99">
        <v>51</v>
      </c>
      <c r="J99">
        <v>18</v>
      </c>
      <c r="K99">
        <v>14</v>
      </c>
      <c r="L99" s="4">
        <f t="shared" si="65"/>
        <v>84.4</v>
      </c>
      <c r="M99" s="4">
        <f t="shared" si="66"/>
        <v>46.96</v>
      </c>
      <c r="N99" s="4">
        <f t="shared" si="67"/>
        <v>81.28</v>
      </c>
      <c r="O99" s="4">
        <f t="shared" si="68"/>
        <v>85.44</v>
      </c>
      <c r="P99" s="4">
        <f t="shared" si="69"/>
        <v>74.52000000000001</v>
      </c>
      <c r="Q99">
        <v>2</v>
      </c>
      <c r="R99">
        <v>7</v>
      </c>
      <c r="S99">
        <v>5</v>
      </c>
      <c r="T99">
        <v>1</v>
      </c>
      <c r="U99" t="s">
        <v>144</v>
      </c>
      <c r="V99" t="s">
        <v>144</v>
      </c>
      <c r="W99">
        <v>7</v>
      </c>
      <c r="X99">
        <v>1</v>
      </c>
      <c r="Y99">
        <v>4</v>
      </c>
      <c r="Z99">
        <v>7</v>
      </c>
      <c r="AA99">
        <v>1</v>
      </c>
      <c r="AB99">
        <v>2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5</v>
      </c>
      <c r="AL99">
        <v>0</v>
      </c>
      <c r="AM99">
        <v>0</v>
      </c>
      <c r="AN99">
        <v>0</v>
      </c>
      <c r="AO99">
        <v>0</v>
      </c>
      <c r="AP99">
        <v>51</v>
      </c>
      <c r="AQ99">
        <v>45</v>
      </c>
      <c r="AR99">
        <v>8</v>
      </c>
      <c r="AS99">
        <v>1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3.5</v>
      </c>
      <c r="BE99">
        <v>3.5</v>
      </c>
      <c r="BF99">
        <v>0.75</v>
      </c>
      <c r="BG99">
        <v>1</v>
      </c>
      <c r="BH99">
        <f t="shared" si="56"/>
        <v>2.1875</v>
      </c>
      <c r="BI99">
        <v>63</v>
      </c>
      <c r="BJ99">
        <v>0</v>
      </c>
      <c r="BK99">
        <v>36</v>
      </c>
      <c r="BL99">
        <f t="shared" si="57"/>
        <v>63</v>
      </c>
      <c r="BM99" s="6">
        <f t="shared" si="58"/>
        <v>0.42857142857142855</v>
      </c>
      <c r="BN99">
        <v>43</v>
      </c>
      <c r="BO99">
        <v>-7</v>
      </c>
      <c r="BP99">
        <v>25</v>
      </c>
      <c r="BQ99">
        <f t="shared" si="59"/>
        <v>50</v>
      </c>
      <c r="BR99" s="6">
        <f t="shared" si="60"/>
        <v>0.5</v>
      </c>
      <c r="BS99">
        <v>55</v>
      </c>
      <c r="BT99">
        <v>0</v>
      </c>
      <c r="BU99">
        <v>35</v>
      </c>
      <c r="BV99">
        <f t="shared" si="61"/>
        <v>55</v>
      </c>
      <c r="BW99" s="6">
        <f t="shared" si="62"/>
        <v>0.36363636363636365</v>
      </c>
      <c r="BX99" t="s">
        <v>144</v>
      </c>
      <c r="BY99" t="s">
        <v>144</v>
      </c>
      <c r="BZ99" t="s">
        <v>144</v>
      </c>
      <c r="CA99" t="e">
        <f t="shared" si="63"/>
        <v>#VALUE!</v>
      </c>
      <c r="CB99" s="6" t="e">
        <f t="shared" si="64"/>
        <v>#VALUE!</v>
      </c>
      <c r="CC99" s="7">
        <f t="shared" si="80"/>
        <v>56</v>
      </c>
      <c r="CD99" s="8">
        <f t="shared" si="81"/>
        <v>0.43073593073593069</v>
      </c>
    </row>
    <row r="100" spans="1:82" x14ac:dyDescent="0.3">
      <c r="A100" s="1" t="s">
        <v>19</v>
      </c>
      <c r="B100" s="1" t="s">
        <v>141</v>
      </c>
      <c r="C100" t="s">
        <v>144</v>
      </c>
      <c r="D100" t="s">
        <v>144</v>
      </c>
      <c r="E100" s="9">
        <v>42913</v>
      </c>
      <c r="F100">
        <v>90</v>
      </c>
      <c r="G100">
        <v>0</v>
      </c>
      <c r="H100">
        <v>2</v>
      </c>
      <c r="I100">
        <v>2</v>
      </c>
      <c r="J100">
        <v>3</v>
      </c>
      <c r="K100">
        <v>7</v>
      </c>
      <c r="L100" s="4">
        <f t="shared" si="65"/>
        <v>97.92</v>
      </c>
      <c r="M100" s="4">
        <f t="shared" si="66"/>
        <v>97.92</v>
      </c>
      <c r="N100" s="4">
        <f t="shared" si="67"/>
        <v>96.88</v>
      </c>
      <c r="O100" s="4">
        <f t="shared" si="68"/>
        <v>92.72</v>
      </c>
      <c r="P100" s="4">
        <f t="shared" si="69"/>
        <v>96.360000000000014</v>
      </c>
      <c r="Q100">
        <v>4</v>
      </c>
      <c r="R100">
        <v>7</v>
      </c>
      <c r="S100">
        <v>6</v>
      </c>
      <c r="T100">
        <v>1</v>
      </c>
      <c r="U100" t="s">
        <v>144</v>
      </c>
      <c r="V100" t="s">
        <v>144</v>
      </c>
      <c r="W100">
        <v>6</v>
      </c>
      <c r="X100">
        <v>1</v>
      </c>
      <c r="Y100">
        <v>4</v>
      </c>
      <c r="Z100">
        <v>9</v>
      </c>
      <c r="AA100">
        <v>1</v>
      </c>
      <c r="AB100">
        <v>2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3</v>
      </c>
      <c r="AL100">
        <v>1</v>
      </c>
      <c r="AM100">
        <v>0</v>
      </c>
      <c r="AN100">
        <v>0</v>
      </c>
      <c r="AO100">
        <v>0</v>
      </c>
      <c r="AP100">
        <v>31</v>
      </c>
      <c r="AQ100">
        <v>24</v>
      </c>
      <c r="AR100">
        <v>10</v>
      </c>
      <c r="AS100">
        <v>2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3.5</v>
      </c>
      <c r="BE100">
        <v>2</v>
      </c>
      <c r="BF100">
        <v>4</v>
      </c>
      <c r="BG100">
        <v>3</v>
      </c>
      <c r="BH100">
        <f t="shared" si="56"/>
        <v>3.125</v>
      </c>
      <c r="BI100">
        <v>56</v>
      </c>
      <c r="BJ100">
        <v>-6</v>
      </c>
      <c r="BK100">
        <v>36</v>
      </c>
      <c r="BL100">
        <f t="shared" si="57"/>
        <v>62</v>
      </c>
      <c r="BM100" s="6">
        <f t="shared" si="58"/>
        <v>0.41935483870967744</v>
      </c>
      <c r="BN100">
        <v>58</v>
      </c>
      <c r="BO100">
        <v>-5</v>
      </c>
      <c r="BP100">
        <v>34</v>
      </c>
      <c r="BQ100">
        <f t="shared" si="59"/>
        <v>63</v>
      </c>
      <c r="BR100" s="6">
        <f t="shared" si="60"/>
        <v>0.46031746031746029</v>
      </c>
      <c r="BS100">
        <v>62</v>
      </c>
      <c r="BT100">
        <v>-2</v>
      </c>
      <c r="BU100">
        <v>34</v>
      </c>
      <c r="BV100">
        <f t="shared" si="61"/>
        <v>64</v>
      </c>
      <c r="BW100" s="6">
        <f t="shared" si="62"/>
        <v>0.46875</v>
      </c>
      <c r="BX100" t="s">
        <v>144</v>
      </c>
      <c r="BY100" t="s">
        <v>144</v>
      </c>
      <c r="BZ100" t="s">
        <v>144</v>
      </c>
      <c r="CA100" t="e">
        <f t="shared" si="63"/>
        <v>#VALUE!</v>
      </c>
      <c r="CB100" s="6" t="e">
        <f t="shared" si="64"/>
        <v>#VALUE!</v>
      </c>
      <c r="CC100" s="7">
        <f t="shared" si="80"/>
        <v>63</v>
      </c>
      <c r="CD100" s="8">
        <f t="shared" si="81"/>
        <v>0.44947409967571256</v>
      </c>
    </row>
    <row r="101" spans="1:82" x14ac:dyDescent="0.3">
      <c r="A101" s="1" t="s">
        <v>19</v>
      </c>
      <c r="B101" s="1" t="s">
        <v>142</v>
      </c>
      <c r="C101" t="s">
        <v>144</v>
      </c>
      <c r="D101" t="s">
        <v>144</v>
      </c>
      <c r="E101" s="9">
        <v>42913</v>
      </c>
      <c r="F101">
        <v>75</v>
      </c>
      <c r="G101">
        <v>0</v>
      </c>
      <c r="H101">
        <v>16</v>
      </c>
      <c r="I101">
        <v>11</v>
      </c>
      <c r="J101">
        <v>44</v>
      </c>
      <c r="K101">
        <v>37</v>
      </c>
      <c r="L101" s="4">
        <f t="shared" si="65"/>
        <v>83.36</v>
      </c>
      <c r="M101" s="4">
        <f t="shared" si="66"/>
        <v>88.56</v>
      </c>
      <c r="N101" s="4">
        <f t="shared" si="67"/>
        <v>54.239999999999995</v>
      </c>
      <c r="O101" s="4">
        <f t="shared" si="68"/>
        <v>61.519999999999996</v>
      </c>
      <c r="P101" s="4">
        <f t="shared" si="69"/>
        <v>71.92</v>
      </c>
      <c r="Q101">
        <v>1</v>
      </c>
      <c r="R101">
        <v>7</v>
      </c>
      <c r="S101">
        <v>6</v>
      </c>
      <c r="T101">
        <v>4</v>
      </c>
      <c r="U101" t="s">
        <v>144</v>
      </c>
      <c r="V101" t="s">
        <v>144</v>
      </c>
      <c r="W101">
        <v>5</v>
      </c>
      <c r="X101">
        <v>2</v>
      </c>
      <c r="Y101">
        <v>4</v>
      </c>
      <c r="Z101">
        <v>9</v>
      </c>
      <c r="AA101">
        <v>2</v>
      </c>
      <c r="AB101">
        <v>4</v>
      </c>
      <c r="AC101">
        <v>2</v>
      </c>
      <c r="AD101">
        <v>2</v>
      </c>
      <c r="AE101">
        <v>0</v>
      </c>
      <c r="AF101">
        <v>1</v>
      </c>
      <c r="AG101">
        <v>0</v>
      </c>
      <c r="AH101">
        <v>1</v>
      </c>
      <c r="AI101">
        <v>0</v>
      </c>
      <c r="AJ101">
        <v>0</v>
      </c>
      <c r="AK101">
        <v>1</v>
      </c>
      <c r="AL101">
        <v>4</v>
      </c>
      <c r="AM101">
        <v>0</v>
      </c>
      <c r="AN101">
        <v>0</v>
      </c>
      <c r="AO101">
        <v>0</v>
      </c>
      <c r="AP101">
        <v>33</v>
      </c>
      <c r="AQ101">
        <v>29</v>
      </c>
      <c r="AR101">
        <v>9</v>
      </c>
      <c r="AS101">
        <v>4</v>
      </c>
      <c r="AT101">
        <v>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4.5</v>
      </c>
      <c r="BE101">
        <v>3.5</v>
      </c>
      <c r="BF101">
        <v>4.5</v>
      </c>
      <c r="BG101">
        <v>3.75</v>
      </c>
      <c r="BH101">
        <f t="shared" si="56"/>
        <v>4.0625</v>
      </c>
      <c r="BI101">
        <v>56</v>
      </c>
      <c r="BJ101">
        <v>0</v>
      </c>
      <c r="BK101">
        <v>32</v>
      </c>
      <c r="BL101">
        <f t="shared" si="57"/>
        <v>56</v>
      </c>
      <c r="BM101" s="6">
        <f t="shared" si="58"/>
        <v>0.42857142857142855</v>
      </c>
      <c r="BN101">
        <v>49</v>
      </c>
      <c r="BO101">
        <v>-5</v>
      </c>
      <c r="BP101">
        <v>20</v>
      </c>
      <c r="BQ101">
        <f t="shared" si="59"/>
        <v>54</v>
      </c>
      <c r="BR101" s="6">
        <f t="shared" si="60"/>
        <v>0.62962962962962965</v>
      </c>
      <c r="BS101">
        <v>52</v>
      </c>
      <c r="BT101">
        <v>-8</v>
      </c>
      <c r="BU101">
        <v>22</v>
      </c>
      <c r="BV101">
        <f t="shared" si="61"/>
        <v>60</v>
      </c>
      <c r="BW101" s="6">
        <f t="shared" si="62"/>
        <v>0.6333333333333333</v>
      </c>
      <c r="BX101" t="s">
        <v>144</v>
      </c>
      <c r="BY101" t="s">
        <v>144</v>
      </c>
      <c r="BZ101" t="s">
        <v>144</v>
      </c>
      <c r="CA101" t="e">
        <f t="shared" si="63"/>
        <v>#VALUE!</v>
      </c>
      <c r="CB101" s="6" t="e">
        <f t="shared" si="64"/>
        <v>#VALUE!</v>
      </c>
      <c r="CC101" s="7">
        <f t="shared" si="80"/>
        <v>56.666666666666664</v>
      </c>
      <c r="CD101" s="8">
        <f t="shared" si="81"/>
        <v>0.56384479717813052</v>
      </c>
    </row>
    <row r="102" spans="1:82" x14ac:dyDescent="0.3">
      <c r="A102" s="1" t="s">
        <v>19</v>
      </c>
      <c r="B102" s="1" t="s">
        <v>143</v>
      </c>
      <c r="C102" t="s">
        <v>144</v>
      </c>
      <c r="D102" t="s">
        <v>144</v>
      </c>
      <c r="E102" s="9">
        <v>42913</v>
      </c>
      <c r="F102">
        <v>100</v>
      </c>
      <c r="G102">
        <v>0</v>
      </c>
      <c r="H102">
        <v>18</v>
      </c>
      <c r="I102">
        <v>4</v>
      </c>
      <c r="J102">
        <v>0</v>
      </c>
      <c r="K102">
        <v>10</v>
      </c>
      <c r="L102" s="4">
        <f t="shared" si="65"/>
        <v>81.28</v>
      </c>
      <c r="M102" s="4">
        <f t="shared" si="66"/>
        <v>95.84</v>
      </c>
      <c r="N102" s="4">
        <f t="shared" si="67"/>
        <v>100</v>
      </c>
      <c r="O102" s="4">
        <f t="shared" si="68"/>
        <v>89.6</v>
      </c>
      <c r="P102" s="4">
        <f t="shared" si="69"/>
        <v>91.68</v>
      </c>
      <c r="Q102">
        <v>7</v>
      </c>
      <c r="R102">
        <v>8</v>
      </c>
      <c r="S102">
        <v>7</v>
      </c>
      <c r="T102">
        <v>1</v>
      </c>
      <c r="U102" t="s">
        <v>144</v>
      </c>
      <c r="V102" t="s">
        <v>144</v>
      </c>
      <c r="W102">
        <v>8</v>
      </c>
      <c r="X102">
        <v>1</v>
      </c>
      <c r="Y102">
        <v>4</v>
      </c>
      <c r="Z102">
        <v>6</v>
      </c>
      <c r="AA102">
        <v>2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3</v>
      </c>
      <c r="AL102">
        <v>0</v>
      </c>
      <c r="AM102">
        <v>0</v>
      </c>
      <c r="AN102">
        <v>0</v>
      </c>
      <c r="AO102">
        <v>0</v>
      </c>
      <c r="AP102">
        <v>24</v>
      </c>
      <c r="AQ102">
        <v>78</v>
      </c>
      <c r="AR102">
        <v>38</v>
      </c>
      <c r="AS102">
        <v>11</v>
      </c>
      <c r="AT102">
        <v>3</v>
      </c>
      <c r="AU102">
        <v>0</v>
      </c>
      <c r="AV102">
        <v>6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</v>
      </c>
      <c r="BE102">
        <v>2</v>
      </c>
      <c r="BF102">
        <v>3.25</v>
      </c>
      <c r="BG102">
        <v>1</v>
      </c>
      <c r="BH102">
        <f t="shared" si="56"/>
        <v>2.0625</v>
      </c>
      <c r="BI102">
        <v>58</v>
      </c>
      <c r="BJ102">
        <v>2</v>
      </c>
      <c r="BK102">
        <v>27</v>
      </c>
      <c r="BL102">
        <f t="shared" si="57"/>
        <v>56</v>
      </c>
      <c r="BM102" s="6">
        <f t="shared" si="58"/>
        <v>0.5178571428571429</v>
      </c>
      <c r="BN102">
        <v>54</v>
      </c>
      <c r="BO102">
        <v>-9</v>
      </c>
      <c r="BP102">
        <v>26</v>
      </c>
      <c r="BQ102">
        <f t="shared" si="59"/>
        <v>63</v>
      </c>
      <c r="BR102" s="6">
        <f t="shared" si="60"/>
        <v>0.58730158730158732</v>
      </c>
      <c r="BS102">
        <v>56</v>
      </c>
      <c r="BT102">
        <v>0</v>
      </c>
      <c r="BU102">
        <v>22</v>
      </c>
      <c r="BV102">
        <f t="shared" si="61"/>
        <v>56</v>
      </c>
      <c r="BW102" s="6">
        <f t="shared" si="62"/>
        <v>0.6071428571428571</v>
      </c>
      <c r="BX102" t="s">
        <v>144</v>
      </c>
      <c r="BY102" t="s">
        <v>144</v>
      </c>
      <c r="BZ102" t="s">
        <v>144</v>
      </c>
      <c r="CA102" t="e">
        <f t="shared" si="63"/>
        <v>#VALUE!</v>
      </c>
      <c r="CB102" s="6" t="e">
        <f t="shared" si="64"/>
        <v>#VALUE!</v>
      </c>
      <c r="CC102" s="7">
        <f t="shared" si="80"/>
        <v>58.333333333333336</v>
      </c>
      <c r="CD102" s="8">
        <f t="shared" si="81"/>
        <v>0.57076719576719581</v>
      </c>
    </row>
    <row r="103" spans="1:82" x14ac:dyDescent="0.3">
      <c r="A103" s="1" t="s">
        <v>20</v>
      </c>
      <c r="B103" s="1" t="s">
        <v>139</v>
      </c>
      <c r="E103" s="9">
        <v>42913</v>
      </c>
      <c r="F103">
        <v>10</v>
      </c>
      <c r="G103">
        <v>0</v>
      </c>
      <c r="H103">
        <v>18</v>
      </c>
      <c r="I103">
        <v>6</v>
      </c>
      <c r="J103">
        <v>3</v>
      </c>
      <c r="K103">
        <v>10</v>
      </c>
      <c r="L103" s="4">
        <f t="shared" si="65"/>
        <v>81.28</v>
      </c>
      <c r="M103" s="4">
        <f t="shared" si="66"/>
        <v>93.76</v>
      </c>
      <c r="N103" s="4">
        <f t="shared" si="67"/>
        <v>96.88</v>
      </c>
      <c r="O103" s="4">
        <f t="shared" si="68"/>
        <v>89.6</v>
      </c>
      <c r="P103" s="4">
        <f t="shared" si="69"/>
        <v>90.38</v>
      </c>
      <c r="Q103">
        <v>7</v>
      </c>
      <c r="R103">
        <v>8</v>
      </c>
      <c r="S103">
        <v>6</v>
      </c>
      <c r="T103">
        <v>1</v>
      </c>
      <c r="U103" t="s">
        <v>144</v>
      </c>
      <c r="V103" t="s">
        <v>144</v>
      </c>
      <c r="W103">
        <v>6</v>
      </c>
      <c r="X103">
        <v>1</v>
      </c>
      <c r="Y103">
        <v>5</v>
      </c>
      <c r="Z103">
        <v>3</v>
      </c>
      <c r="AA103">
        <v>3</v>
      </c>
      <c r="AB103">
        <v>15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4</v>
      </c>
      <c r="AM103">
        <v>0</v>
      </c>
      <c r="AN103">
        <v>0</v>
      </c>
      <c r="AO103">
        <v>0</v>
      </c>
      <c r="AP103">
        <v>56</v>
      </c>
      <c r="AQ103">
        <v>32</v>
      </c>
      <c r="AR103">
        <v>12</v>
      </c>
      <c r="AS103">
        <v>14</v>
      </c>
      <c r="AT103">
        <v>8</v>
      </c>
      <c r="AU103">
        <v>3</v>
      </c>
      <c r="AV103">
        <v>2</v>
      </c>
      <c r="AW103">
        <v>4</v>
      </c>
      <c r="AX103">
        <v>4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0.5</v>
      </c>
      <c r="BE103">
        <v>1</v>
      </c>
      <c r="BF103">
        <v>2</v>
      </c>
      <c r="BG103">
        <v>0</v>
      </c>
      <c r="BH103">
        <f t="shared" si="56"/>
        <v>0.875</v>
      </c>
      <c r="BI103">
        <v>60</v>
      </c>
      <c r="BJ103">
        <v>0</v>
      </c>
      <c r="BK103">
        <v>32</v>
      </c>
      <c r="BL103">
        <f t="shared" si="57"/>
        <v>60</v>
      </c>
      <c r="BM103" s="6">
        <f t="shared" si="58"/>
        <v>0.46666666666666667</v>
      </c>
      <c r="BN103">
        <v>54</v>
      </c>
      <c r="BO103">
        <v>-3</v>
      </c>
      <c r="BP103">
        <v>35</v>
      </c>
      <c r="BQ103">
        <f t="shared" si="59"/>
        <v>57</v>
      </c>
      <c r="BR103" s="6">
        <f t="shared" si="60"/>
        <v>0.38596491228070173</v>
      </c>
      <c r="BS103">
        <v>48</v>
      </c>
      <c r="BT103">
        <v>-6</v>
      </c>
      <c r="BU103">
        <v>27</v>
      </c>
      <c r="BV103">
        <f t="shared" si="61"/>
        <v>54</v>
      </c>
      <c r="BW103" s="6">
        <f t="shared" si="62"/>
        <v>0.5</v>
      </c>
      <c r="BX103" t="s">
        <v>144</v>
      </c>
      <c r="BY103" t="s">
        <v>144</v>
      </c>
      <c r="BZ103" t="s">
        <v>144</v>
      </c>
      <c r="CA103" t="e">
        <f t="shared" si="63"/>
        <v>#VALUE!</v>
      </c>
      <c r="CB103" s="6" t="e">
        <f t="shared" si="64"/>
        <v>#VALUE!</v>
      </c>
      <c r="CC103" s="7">
        <f>AVERAGE(BL103,BQ103,BV103)</f>
        <v>57</v>
      </c>
      <c r="CD103" s="8">
        <f>AVERAGE(BM103,BR103,BW103)</f>
        <v>0.45087719298245615</v>
      </c>
    </row>
    <row r="104" spans="1:82" x14ac:dyDescent="0.3">
      <c r="A104" s="1" t="s">
        <v>20</v>
      </c>
      <c r="B104" s="1" t="s">
        <v>140</v>
      </c>
      <c r="C104" t="s">
        <v>144</v>
      </c>
      <c r="D104" t="s">
        <v>144</v>
      </c>
      <c r="E104" s="9">
        <v>42913</v>
      </c>
      <c r="F104">
        <v>10</v>
      </c>
      <c r="G104">
        <v>0</v>
      </c>
      <c r="H104">
        <v>0</v>
      </c>
      <c r="I104">
        <v>8</v>
      </c>
      <c r="J104">
        <v>17</v>
      </c>
      <c r="K104">
        <v>2</v>
      </c>
      <c r="L104" s="4">
        <f t="shared" si="65"/>
        <v>100</v>
      </c>
      <c r="M104" s="4">
        <f t="shared" si="66"/>
        <v>91.68</v>
      </c>
      <c r="N104" s="4">
        <f t="shared" si="67"/>
        <v>82.32</v>
      </c>
      <c r="O104" s="4">
        <f t="shared" si="68"/>
        <v>97.92</v>
      </c>
      <c r="P104" s="4">
        <f t="shared" si="69"/>
        <v>92.98</v>
      </c>
      <c r="Q104">
        <v>2</v>
      </c>
      <c r="R104">
        <v>9</v>
      </c>
      <c r="S104">
        <v>3</v>
      </c>
      <c r="T104">
        <v>1</v>
      </c>
      <c r="U104" t="s">
        <v>144</v>
      </c>
      <c r="V104" t="s">
        <v>144</v>
      </c>
      <c r="W104">
        <v>5</v>
      </c>
      <c r="X104">
        <v>1</v>
      </c>
      <c r="Y104">
        <v>5</v>
      </c>
      <c r="Z104">
        <v>7</v>
      </c>
      <c r="AA104">
        <v>7</v>
      </c>
      <c r="AB104">
        <v>0</v>
      </c>
      <c r="AC104">
        <v>2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4</v>
      </c>
      <c r="AM104">
        <v>0</v>
      </c>
      <c r="AN104">
        <v>0</v>
      </c>
      <c r="AO104">
        <v>0</v>
      </c>
      <c r="AP104">
        <v>16</v>
      </c>
      <c r="AQ104">
        <v>6</v>
      </c>
      <c r="AR104">
        <v>4</v>
      </c>
      <c r="AS104">
        <v>2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3</v>
      </c>
      <c r="BE104">
        <v>2.5</v>
      </c>
      <c r="BF104">
        <v>1</v>
      </c>
      <c r="BG104">
        <v>1.25</v>
      </c>
      <c r="BH104">
        <f t="shared" si="56"/>
        <v>1.9375</v>
      </c>
      <c r="BI104">
        <v>55</v>
      </c>
      <c r="BJ104">
        <v>-9</v>
      </c>
      <c r="BK104">
        <v>23</v>
      </c>
      <c r="BL104">
        <f t="shared" si="57"/>
        <v>64</v>
      </c>
      <c r="BM104" s="6">
        <f t="shared" si="58"/>
        <v>0.640625</v>
      </c>
      <c r="BN104">
        <v>66</v>
      </c>
      <c r="BO104">
        <v>2</v>
      </c>
      <c r="BP104">
        <v>35</v>
      </c>
      <c r="BQ104">
        <f t="shared" si="59"/>
        <v>64</v>
      </c>
      <c r="BR104" s="6">
        <f t="shared" si="60"/>
        <v>0.453125</v>
      </c>
      <c r="BS104">
        <v>58</v>
      </c>
      <c r="BT104">
        <v>-7</v>
      </c>
      <c r="BU104">
        <v>30</v>
      </c>
      <c r="BV104">
        <f t="shared" si="61"/>
        <v>65</v>
      </c>
      <c r="BW104" s="6">
        <f t="shared" si="62"/>
        <v>0.53846153846153844</v>
      </c>
      <c r="BX104" t="s">
        <v>144</v>
      </c>
      <c r="BY104" t="s">
        <v>144</v>
      </c>
      <c r="BZ104" t="s">
        <v>144</v>
      </c>
      <c r="CA104" t="e">
        <f t="shared" si="63"/>
        <v>#VALUE!</v>
      </c>
      <c r="CB104" s="6" t="e">
        <f t="shared" si="64"/>
        <v>#VALUE!</v>
      </c>
      <c r="CC104" s="7">
        <f t="shared" ref="CC104:CC107" si="82">AVERAGE(BL104,BQ104,BV104)</f>
        <v>64.333333333333329</v>
      </c>
      <c r="CD104" s="8">
        <f t="shared" ref="CD104:CD107" si="83">AVERAGE(BM104,BR104,BW104)</f>
        <v>0.54407051282051277</v>
      </c>
    </row>
    <row r="105" spans="1:82" x14ac:dyDescent="0.3">
      <c r="A105" s="1" t="s">
        <v>20</v>
      </c>
      <c r="B105" s="1" t="s">
        <v>141</v>
      </c>
      <c r="C105" t="s">
        <v>144</v>
      </c>
      <c r="D105" t="s">
        <v>144</v>
      </c>
      <c r="E105" s="9">
        <v>42913</v>
      </c>
      <c r="F105">
        <v>85</v>
      </c>
      <c r="G105">
        <v>0</v>
      </c>
      <c r="H105">
        <v>2</v>
      </c>
      <c r="I105">
        <v>6</v>
      </c>
      <c r="J105">
        <v>0</v>
      </c>
      <c r="K105">
        <v>1</v>
      </c>
      <c r="L105" s="4">
        <f t="shared" si="65"/>
        <v>97.92</v>
      </c>
      <c r="M105" s="4">
        <f t="shared" si="66"/>
        <v>93.76</v>
      </c>
      <c r="N105" s="4">
        <f t="shared" si="67"/>
        <v>100</v>
      </c>
      <c r="O105" s="4">
        <f t="shared" si="68"/>
        <v>98.96</v>
      </c>
      <c r="P105" s="4">
        <f t="shared" si="69"/>
        <v>97.66</v>
      </c>
      <c r="Q105">
        <v>6</v>
      </c>
      <c r="R105">
        <v>9</v>
      </c>
      <c r="S105">
        <v>5</v>
      </c>
      <c r="T105">
        <v>1</v>
      </c>
      <c r="U105" t="s">
        <v>144</v>
      </c>
      <c r="V105" t="s">
        <v>144</v>
      </c>
      <c r="W105">
        <v>7</v>
      </c>
      <c r="X105">
        <v>1</v>
      </c>
      <c r="Y105">
        <v>2</v>
      </c>
      <c r="Z105">
        <v>4</v>
      </c>
      <c r="AA105">
        <v>5</v>
      </c>
      <c r="AB105">
        <v>5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1</v>
      </c>
      <c r="AL105">
        <v>3</v>
      </c>
      <c r="AM105">
        <v>2</v>
      </c>
      <c r="AN105">
        <v>0</v>
      </c>
      <c r="AO105">
        <v>0</v>
      </c>
      <c r="AP105">
        <v>27</v>
      </c>
      <c r="AQ105">
        <v>50</v>
      </c>
      <c r="AR105">
        <v>26</v>
      </c>
      <c r="AS105">
        <v>3</v>
      </c>
      <c r="AT105">
        <v>4</v>
      </c>
      <c r="AU105">
        <v>1</v>
      </c>
      <c r="AV105">
        <v>3</v>
      </c>
      <c r="AW105">
        <v>4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1</v>
      </c>
      <c r="BF105">
        <v>0</v>
      </c>
      <c r="BG105">
        <v>0.25</v>
      </c>
      <c r="BH105">
        <f t="shared" si="56"/>
        <v>0.5625</v>
      </c>
      <c r="BI105">
        <v>54</v>
      </c>
      <c r="BJ105">
        <v>-5</v>
      </c>
      <c r="BK105">
        <v>33</v>
      </c>
      <c r="BL105">
        <f t="shared" si="57"/>
        <v>59</v>
      </c>
      <c r="BM105" s="6">
        <f t="shared" si="58"/>
        <v>0.44067796610169491</v>
      </c>
      <c r="BN105">
        <v>55</v>
      </c>
      <c r="BO105">
        <v>-4</v>
      </c>
      <c r="BP105">
        <v>33</v>
      </c>
      <c r="BQ105">
        <f t="shared" si="59"/>
        <v>59</v>
      </c>
      <c r="BR105" s="6">
        <f t="shared" si="60"/>
        <v>0.44067796610169491</v>
      </c>
      <c r="BS105">
        <v>60</v>
      </c>
      <c r="BT105">
        <v>0</v>
      </c>
      <c r="BU105">
        <v>30</v>
      </c>
      <c r="BV105">
        <f t="shared" si="61"/>
        <v>60</v>
      </c>
      <c r="BW105" s="6">
        <f t="shared" si="62"/>
        <v>0.5</v>
      </c>
      <c r="BX105" t="s">
        <v>144</v>
      </c>
      <c r="BY105" t="s">
        <v>144</v>
      </c>
      <c r="BZ105" t="s">
        <v>144</v>
      </c>
      <c r="CA105" t="e">
        <f t="shared" si="63"/>
        <v>#VALUE!</v>
      </c>
      <c r="CB105" s="6" t="e">
        <f t="shared" si="64"/>
        <v>#VALUE!</v>
      </c>
      <c r="CC105" s="7">
        <f t="shared" si="82"/>
        <v>59.333333333333336</v>
      </c>
      <c r="CD105" s="8">
        <f t="shared" si="83"/>
        <v>0.46045197740112992</v>
      </c>
    </row>
    <row r="106" spans="1:82" x14ac:dyDescent="0.3">
      <c r="A106" s="1" t="s">
        <v>20</v>
      </c>
      <c r="B106" s="1" t="s">
        <v>142</v>
      </c>
      <c r="C106" t="s">
        <v>144</v>
      </c>
      <c r="D106" t="s">
        <v>144</v>
      </c>
      <c r="E106" s="9">
        <v>42913</v>
      </c>
      <c r="F106">
        <v>100</v>
      </c>
      <c r="G106">
        <v>0</v>
      </c>
      <c r="H106">
        <v>7</v>
      </c>
      <c r="I106">
        <v>2</v>
      </c>
      <c r="J106">
        <v>2</v>
      </c>
      <c r="K106">
        <v>10</v>
      </c>
      <c r="L106" s="4">
        <f t="shared" si="65"/>
        <v>92.72</v>
      </c>
      <c r="M106" s="4">
        <f t="shared" si="66"/>
        <v>97.92</v>
      </c>
      <c r="N106" s="4">
        <f t="shared" si="67"/>
        <v>97.92</v>
      </c>
      <c r="O106" s="4">
        <f t="shared" si="68"/>
        <v>89.6</v>
      </c>
      <c r="P106" s="4">
        <f t="shared" si="69"/>
        <v>94.539999999999992</v>
      </c>
      <c r="Q106">
        <v>4</v>
      </c>
      <c r="R106">
        <v>8</v>
      </c>
      <c r="S106">
        <v>5</v>
      </c>
      <c r="T106">
        <v>1</v>
      </c>
      <c r="U106" t="s">
        <v>144</v>
      </c>
      <c r="V106" t="s">
        <v>144</v>
      </c>
      <c r="W106">
        <v>5</v>
      </c>
      <c r="X106">
        <v>2</v>
      </c>
      <c r="Y106">
        <v>5</v>
      </c>
      <c r="Z106">
        <v>6</v>
      </c>
      <c r="AA106">
        <v>5</v>
      </c>
      <c r="AB106">
        <v>6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3</v>
      </c>
      <c r="AI106">
        <v>1</v>
      </c>
      <c r="AJ106">
        <v>3</v>
      </c>
      <c r="AK106">
        <v>2</v>
      </c>
      <c r="AL106">
        <v>1</v>
      </c>
      <c r="AM106">
        <v>0</v>
      </c>
      <c r="AN106">
        <v>0</v>
      </c>
      <c r="AO106">
        <v>0</v>
      </c>
      <c r="AP106">
        <v>29</v>
      </c>
      <c r="AQ106">
        <v>26</v>
      </c>
      <c r="AR106">
        <v>5</v>
      </c>
      <c r="AS106">
        <v>11</v>
      </c>
      <c r="AT106">
        <v>3</v>
      </c>
      <c r="AU106">
        <v>2</v>
      </c>
      <c r="AV106">
        <v>5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</v>
      </c>
      <c r="BE106">
        <v>0.75</v>
      </c>
      <c r="BF106">
        <v>1.5</v>
      </c>
      <c r="BG106">
        <v>0.5</v>
      </c>
      <c r="BH106">
        <f t="shared" si="56"/>
        <v>1.1875</v>
      </c>
      <c r="BI106">
        <v>52</v>
      </c>
      <c r="BJ106">
        <v>-5</v>
      </c>
      <c r="BK106">
        <v>32</v>
      </c>
      <c r="BL106">
        <f t="shared" si="57"/>
        <v>57</v>
      </c>
      <c r="BM106" s="6">
        <f t="shared" si="58"/>
        <v>0.43859649122807015</v>
      </c>
      <c r="BN106">
        <v>53</v>
      </c>
      <c r="BO106">
        <v>-5</v>
      </c>
      <c r="BP106">
        <v>24</v>
      </c>
      <c r="BQ106">
        <f t="shared" si="59"/>
        <v>58</v>
      </c>
      <c r="BR106" s="6">
        <f t="shared" si="60"/>
        <v>0.58620689655172409</v>
      </c>
      <c r="BS106">
        <v>48</v>
      </c>
      <c r="BT106">
        <v>-6</v>
      </c>
      <c r="BU106">
        <v>20</v>
      </c>
      <c r="BV106">
        <f t="shared" si="61"/>
        <v>54</v>
      </c>
      <c r="BW106" s="6">
        <f t="shared" si="62"/>
        <v>0.62962962962962965</v>
      </c>
      <c r="BX106" t="s">
        <v>144</v>
      </c>
      <c r="BY106" t="s">
        <v>144</v>
      </c>
      <c r="BZ106" t="s">
        <v>144</v>
      </c>
      <c r="CA106" t="e">
        <f t="shared" si="63"/>
        <v>#VALUE!</v>
      </c>
      <c r="CB106" s="6" t="e">
        <f t="shared" si="64"/>
        <v>#VALUE!</v>
      </c>
      <c r="CC106" s="7">
        <f t="shared" si="82"/>
        <v>56.333333333333336</v>
      </c>
      <c r="CD106" s="8">
        <f t="shared" si="83"/>
        <v>0.55147767246980794</v>
      </c>
    </row>
    <row r="107" spans="1:82" x14ac:dyDescent="0.3">
      <c r="A107" s="1" t="s">
        <v>20</v>
      </c>
      <c r="B107" s="1" t="s">
        <v>143</v>
      </c>
      <c r="C107" t="s">
        <v>144</v>
      </c>
      <c r="D107" t="s">
        <v>144</v>
      </c>
      <c r="E107" s="9">
        <v>42913</v>
      </c>
      <c r="F107">
        <v>80</v>
      </c>
      <c r="G107">
        <v>0</v>
      </c>
      <c r="H107">
        <v>1</v>
      </c>
      <c r="I107">
        <v>15</v>
      </c>
      <c r="J107">
        <v>8</v>
      </c>
      <c r="K107">
        <v>48</v>
      </c>
      <c r="L107" s="4">
        <f t="shared" si="65"/>
        <v>98.96</v>
      </c>
      <c r="M107" s="4">
        <f t="shared" si="66"/>
        <v>84.4</v>
      </c>
      <c r="N107" s="4">
        <f t="shared" si="67"/>
        <v>91.68</v>
      </c>
      <c r="O107" s="4">
        <f t="shared" si="68"/>
        <v>50.08</v>
      </c>
      <c r="P107" s="4">
        <f t="shared" si="69"/>
        <v>81.28</v>
      </c>
      <c r="Q107">
        <v>6</v>
      </c>
      <c r="R107">
        <v>7</v>
      </c>
      <c r="S107">
        <v>5</v>
      </c>
      <c r="T107">
        <v>1</v>
      </c>
      <c r="U107" t="s">
        <v>144</v>
      </c>
      <c r="V107" t="s">
        <v>144</v>
      </c>
      <c r="W107">
        <v>6</v>
      </c>
      <c r="X107">
        <v>1</v>
      </c>
      <c r="Y107">
        <v>5</v>
      </c>
      <c r="Z107">
        <v>7</v>
      </c>
      <c r="AA107">
        <v>5</v>
      </c>
      <c r="AB107">
        <v>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2</v>
      </c>
      <c r="AL107">
        <v>1</v>
      </c>
      <c r="AM107">
        <v>0</v>
      </c>
      <c r="AN107">
        <v>0</v>
      </c>
      <c r="AO107">
        <v>0</v>
      </c>
      <c r="AP107">
        <v>38</v>
      </c>
      <c r="AQ107">
        <v>23</v>
      </c>
      <c r="AR107">
        <v>22</v>
      </c>
      <c r="AS107">
        <v>6</v>
      </c>
      <c r="AT107">
        <v>4</v>
      </c>
      <c r="AU107">
        <v>1</v>
      </c>
      <c r="AV107">
        <v>0</v>
      </c>
      <c r="AW107">
        <v>2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0.25</v>
      </c>
      <c r="BE107">
        <v>4</v>
      </c>
      <c r="BF107">
        <v>1</v>
      </c>
      <c r="BG107">
        <v>1.5</v>
      </c>
      <c r="BH107">
        <f t="shared" si="56"/>
        <v>1.6875</v>
      </c>
      <c r="BI107">
        <v>62</v>
      </c>
      <c r="BJ107">
        <v>0</v>
      </c>
      <c r="BK107">
        <v>34</v>
      </c>
      <c r="BL107">
        <f t="shared" si="57"/>
        <v>62</v>
      </c>
      <c r="BM107" s="6">
        <f t="shared" si="58"/>
        <v>0.45161290322580644</v>
      </c>
      <c r="BN107">
        <v>51</v>
      </c>
      <c r="BO107">
        <v>-6</v>
      </c>
      <c r="BP107">
        <v>25</v>
      </c>
      <c r="BQ107">
        <f t="shared" si="59"/>
        <v>57</v>
      </c>
      <c r="BR107" s="6">
        <f t="shared" si="60"/>
        <v>0.56140350877192979</v>
      </c>
      <c r="BS107">
        <v>54</v>
      </c>
      <c r="BT107">
        <v>-2</v>
      </c>
      <c r="BU107">
        <v>35</v>
      </c>
      <c r="BV107">
        <f t="shared" si="61"/>
        <v>56</v>
      </c>
      <c r="BW107" s="6">
        <f t="shared" si="62"/>
        <v>0.375</v>
      </c>
      <c r="BX107" t="s">
        <v>144</v>
      </c>
      <c r="BY107" t="s">
        <v>144</v>
      </c>
      <c r="BZ107" t="s">
        <v>144</v>
      </c>
      <c r="CA107" t="e">
        <f t="shared" si="63"/>
        <v>#VALUE!</v>
      </c>
      <c r="CB107" s="6" t="e">
        <f t="shared" si="64"/>
        <v>#VALUE!</v>
      </c>
      <c r="CC107" s="7">
        <f t="shared" si="82"/>
        <v>58.333333333333336</v>
      </c>
      <c r="CD107" s="8">
        <f t="shared" si="83"/>
        <v>0.46267213733257878</v>
      </c>
    </row>
    <row r="108" spans="1:82" x14ac:dyDescent="0.3">
      <c r="A108" s="1" t="s">
        <v>21</v>
      </c>
      <c r="B108" s="1" t="s">
        <v>139</v>
      </c>
      <c r="E108" s="9">
        <v>42913</v>
      </c>
      <c r="F108">
        <v>20</v>
      </c>
      <c r="G108">
        <v>1</v>
      </c>
      <c r="H108">
        <v>42</v>
      </c>
      <c r="I108">
        <v>64</v>
      </c>
      <c r="J108">
        <v>60</v>
      </c>
      <c r="K108">
        <v>16</v>
      </c>
      <c r="L108" s="4">
        <f t="shared" si="65"/>
        <v>56.32</v>
      </c>
      <c r="M108" s="4">
        <f t="shared" si="66"/>
        <v>33.44</v>
      </c>
      <c r="N108" s="4">
        <f t="shared" si="67"/>
        <v>37.599999999999994</v>
      </c>
      <c r="O108" s="4">
        <f t="shared" si="68"/>
        <v>83.36</v>
      </c>
      <c r="P108" s="4">
        <f t="shared" si="69"/>
        <v>52.679999999999993</v>
      </c>
      <c r="Q108">
        <v>1</v>
      </c>
      <c r="R108">
        <v>6</v>
      </c>
      <c r="S108">
        <v>5</v>
      </c>
      <c r="T108">
        <v>1</v>
      </c>
      <c r="U108" t="s">
        <v>144</v>
      </c>
      <c r="V108">
        <v>6</v>
      </c>
      <c r="W108">
        <v>5</v>
      </c>
      <c r="X108">
        <v>6</v>
      </c>
      <c r="Y108">
        <v>6</v>
      </c>
      <c r="Z108">
        <v>8</v>
      </c>
      <c r="AA108">
        <v>1</v>
      </c>
      <c r="AB108" t="s">
        <v>144</v>
      </c>
      <c r="AC108" t="s">
        <v>144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2</v>
      </c>
      <c r="AP108">
        <v>90</v>
      </c>
      <c r="AQ108">
        <v>70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0.75</v>
      </c>
      <c r="BG108">
        <v>1.25</v>
      </c>
      <c r="BH108">
        <f t="shared" si="56"/>
        <v>0.75</v>
      </c>
      <c r="BI108">
        <v>59</v>
      </c>
      <c r="BJ108">
        <v>-4</v>
      </c>
      <c r="BK108">
        <v>20</v>
      </c>
      <c r="BL108">
        <f t="shared" si="57"/>
        <v>63</v>
      </c>
      <c r="BM108" s="6">
        <f t="shared" si="58"/>
        <v>0.68253968253968256</v>
      </c>
      <c r="BN108">
        <v>82</v>
      </c>
      <c r="BO108">
        <v>0</v>
      </c>
      <c r="BP108">
        <v>55</v>
      </c>
      <c r="BQ108">
        <f t="shared" si="59"/>
        <v>82</v>
      </c>
      <c r="BR108" s="6">
        <f t="shared" si="60"/>
        <v>0.32926829268292684</v>
      </c>
      <c r="BS108">
        <v>84</v>
      </c>
      <c r="BT108">
        <v>2</v>
      </c>
      <c r="BU108">
        <v>40</v>
      </c>
      <c r="BV108">
        <f t="shared" si="61"/>
        <v>82</v>
      </c>
      <c r="BW108" s="6">
        <f t="shared" si="62"/>
        <v>0.51219512195121952</v>
      </c>
      <c r="BX108" t="s">
        <v>144</v>
      </c>
      <c r="BY108" t="s">
        <v>144</v>
      </c>
      <c r="BZ108" t="s">
        <v>144</v>
      </c>
      <c r="CA108" t="e">
        <f t="shared" si="63"/>
        <v>#VALUE!</v>
      </c>
      <c r="CB108" s="6" t="e">
        <f t="shared" si="64"/>
        <v>#VALUE!</v>
      </c>
      <c r="CC108" s="7">
        <f>AVERAGE(BL108,BQ108,BV108)</f>
        <v>75.666666666666671</v>
      </c>
      <c r="CD108" s="8">
        <f>AVERAGE(BM108,BR108,BW108)</f>
        <v>0.50800103239127636</v>
      </c>
    </row>
    <row r="109" spans="1:82" x14ac:dyDescent="0.3">
      <c r="A109" s="1" t="s">
        <v>21</v>
      </c>
      <c r="B109" s="1" t="s">
        <v>140</v>
      </c>
      <c r="C109" t="s">
        <v>144</v>
      </c>
      <c r="D109" t="s">
        <v>144</v>
      </c>
      <c r="E109" s="9">
        <v>42913</v>
      </c>
      <c r="F109">
        <v>40</v>
      </c>
      <c r="G109">
        <v>1</v>
      </c>
      <c r="H109">
        <v>28</v>
      </c>
      <c r="I109">
        <v>42</v>
      </c>
      <c r="J109">
        <v>16</v>
      </c>
      <c r="K109">
        <v>48</v>
      </c>
      <c r="L109" s="4">
        <f t="shared" si="65"/>
        <v>70.88</v>
      </c>
      <c r="M109" s="4">
        <f t="shared" si="66"/>
        <v>56.32</v>
      </c>
      <c r="N109" s="4">
        <f t="shared" si="67"/>
        <v>83.36</v>
      </c>
      <c r="O109" s="4">
        <f t="shared" si="68"/>
        <v>50.08</v>
      </c>
      <c r="P109" s="4">
        <f t="shared" si="69"/>
        <v>65.16</v>
      </c>
      <c r="Q109">
        <v>1</v>
      </c>
      <c r="R109">
        <v>5</v>
      </c>
      <c r="S109">
        <v>4</v>
      </c>
      <c r="T109">
        <v>1</v>
      </c>
      <c r="U109" t="s">
        <v>144</v>
      </c>
      <c r="V109">
        <v>6</v>
      </c>
      <c r="W109">
        <v>5</v>
      </c>
      <c r="X109">
        <v>9</v>
      </c>
      <c r="Y109">
        <v>2</v>
      </c>
      <c r="Z109">
        <v>4</v>
      </c>
      <c r="AA109">
        <v>1</v>
      </c>
      <c r="AB109">
        <v>180</v>
      </c>
      <c r="AC109">
        <v>65</v>
      </c>
      <c r="AD109">
        <v>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20</v>
      </c>
      <c r="AQ109">
        <v>35</v>
      </c>
      <c r="AR109">
        <v>16</v>
      </c>
      <c r="AS109">
        <v>5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0.5</v>
      </c>
      <c r="BE109">
        <v>0.75</v>
      </c>
      <c r="BF109">
        <v>1</v>
      </c>
      <c r="BG109">
        <v>0.75</v>
      </c>
      <c r="BH109">
        <f t="shared" si="56"/>
        <v>0.75</v>
      </c>
      <c r="BI109">
        <v>76</v>
      </c>
      <c r="BJ109">
        <v>-4</v>
      </c>
      <c r="BK109">
        <v>49</v>
      </c>
      <c r="BL109">
        <f t="shared" si="57"/>
        <v>80</v>
      </c>
      <c r="BM109" s="6">
        <f t="shared" si="58"/>
        <v>0.38750000000000001</v>
      </c>
      <c r="BN109">
        <v>74</v>
      </c>
      <c r="BO109">
        <v>-5</v>
      </c>
      <c r="BP109">
        <v>30</v>
      </c>
      <c r="BQ109">
        <f t="shared" si="59"/>
        <v>79</v>
      </c>
      <c r="BR109" s="6">
        <f t="shared" si="60"/>
        <v>0.620253164556962</v>
      </c>
      <c r="BS109">
        <v>69</v>
      </c>
      <c r="BT109">
        <v>-7</v>
      </c>
      <c r="BU109">
        <v>40</v>
      </c>
      <c r="BV109">
        <f t="shared" si="61"/>
        <v>76</v>
      </c>
      <c r="BW109" s="6">
        <f t="shared" si="62"/>
        <v>0.47368421052631576</v>
      </c>
      <c r="BX109" t="s">
        <v>144</v>
      </c>
      <c r="BY109" t="s">
        <v>144</v>
      </c>
      <c r="BZ109" t="s">
        <v>144</v>
      </c>
      <c r="CA109" t="e">
        <f t="shared" si="63"/>
        <v>#VALUE!</v>
      </c>
      <c r="CB109" s="6" t="e">
        <f t="shared" si="64"/>
        <v>#VALUE!</v>
      </c>
      <c r="CC109" s="7">
        <f t="shared" ref="CC109:CC112" si="84">AVERAGE(BL109,BQ109,BV109)</f>
        <v>78.333333333333329</v>
      </c>
      <c r="CD109" s="8">
        <f t="shared" ref="CD109:CD112" si="85">AVERAGE(BM109,BR109,BW109)</f>
        <v>0.49381245836109255</v>
      </c>
    </row>
    <row r="110" spans="1:82" x14ac:dyDescent="0.3">
      <c r="A110" s="1" t="s">
        <v>21</v>
      </c>
      <c r="B110" s="1" t="s">
        <v>141</v>
      </c>
      <c r="C110" t="s">
        <v>144</v>
      </c>
      <c r="D110" t="s">
        <v>144</v>
      </c>
      <c r="E110" s="9">
        <v>42913</v>
      </c>
      <c r="F110">
        <v>50</v>
      </c>
      <c r="G110">
        <v>2</v>
      </c>
      <c r="H110">
        <v>19</v>
      </c>
      <c r="I110">
        <v>2</v>
      </c>
      <c r="J110">
        <v>26</v>
      </c>
      <c r="K110">
        <v>3</v>
      </c>
      <c r="L110" s="4">
        <f t="shared" si="65"/>
        <v>80.239999999999995</v>
      </c>
      <c r="M110" s="4">
        <f t="shared" si="66"/>
        <v>97.92</v>
      </c>
      <c r="N110" s="4">
        <f t="shared" si="67"/>
        <v>72.960000000000008</v>
      </c>
      <c r="O110" s="4">
        <f t="shared" si="68"/>
        <v>96.88</v>
      </c>
      <c r="P110" s="4">
        <f t="shared" si="69"/>
        <v>87</v>
      </c>
      <c r="Q110">
        <v>5</v>
      </c>
      <c r="R110">
        <v>7</v>
      </c>
      <c r="S110">
        <v>4</v>
      </c>
      <c r="T110">
        <v>6</v>
      </c>
      <c r="U110" t="s">
        <v>144</v>
      </c>
      <c r="V110">
        <v>6</v>
      </c>
      <c r="W110">
        <v>5</v>
      </c>
      <c r="X110">
        <v>7</v>
      </c>
      <c r="Y110">
        <v>5</v>
      </c>
      <c r="Z110">
        <v>7</v>
      </c>
      <c r="AA110">
        <v>1</v>
      </c>
      <c r="AB110">
        <v>80</v>
      </c>
      <c r="AC110">
        <v>40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</v>
      </c>
      <c r="AP110">
        <v>12</v>
      </c>
      <c r="AQ110">
        <v>21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2.5</v>
      </c>
      <c r="BF110">
        <v>1</v>
      </c>
      <c r="BG110">
        <v>2</v>
      </c>
      <c r="BH110">
        <f t="shared" si="56"/>
        <v>2.125</v>
      </c>
      <c r="BI110">
        <v>84</v>
      </c>
      <c r="BJ110">
        <v>-2</v>
      </c>
      <c r="BK110">
        <v>54</v>
      </c>
      <c r="BL110">
        <f t="shared" si="57"/>
        <v>86</v>
      </c>
      <c r="BM110" s="6">
        <f t="shared" si="58"/>
        <v>0.37209302325581395</v>
      </c>
      <c r="BN110">
        <v>82</v>
      </c>
      <c r="BO110">
        <v>1</v>
      </c>
      <c r="BP110">
        <v>60</v>
      </c>
      <c r="BQ110">
        <f t="shared" si="59"/>
        <v>81</v>
      </c>
      <c r="BR110" s="6">
        <f t="shared" si="60"/>
        <v>0.25925925925925924</v>
      </c>
      <c r="BS110">
        <v>80</v>
      </c>
      <c r="BT110">
        <v>0</v>
      </c>
      <c r="BU110">
        <v>45</v>
      </c>
      <c r="BV110">
        <f t="shared" si="61"/>
        <v>80</v>
      </c>
      <c r="BW110" s="6">
        <f t="shared" si="62"/>
        <v>0.4375</v>
      </c>
      <c r="BX110" t="s">
        <v>144</v>
      </c>
      <c r="BY110" t="s">
        <v>144</v>
      </c>
      <c r="BZ110" t="s">
        <v>144</v>
      </c>
      <c r="CA110" t="e">
        <f t="shared" si="63"/>
        <v>#VALUE!</v>
      </c>
      <c r="CB110" s="6" t="e">
        <f t="shared" si="64"/>
        <v>#VALUE!</v>
      </c>
      <c r="CC110" s="7">
        <f t="shared" si="84"/>
        <v>82.333333333333329</v>
      </c>
      <c r="CD110" s="8">
        <f t="shared" si="85"/>
        <v>0.3562840941716911</v>
      </c>
    </row>
    <row r="111" spans="1:82" x14ac:dyDescent="0.3">
      <c r="A111" s="1" t="s">
        <v>21</v>
      </c>
      <c r="B111" s="1" t="s">
        <v>142</v>
      </c>
      <c r="C111" t="s">
        <v>144</v>
      </c>
      <c r="D111" t="s">
        <v>144</v>
      </c>
      <c r="E111" s="9">
        <v>42913</v>
      </c>
      <c r="F111">
        <v>45</v>
      </c>
      <c r="G111">
        <v>0</v>
      </c>
      <c r="H111">
        <v>8</v>
      </c>
      <c r="I111">
        <v>17</v>
      </c>
      <c r="J111">
        <v>60</v>
      </c>
      <c r="K111">
        <v>12</v>
      </c>
      <c r="L111" s="4">
        <f t="shared" si="65"/>
        <v>91.68</v>
      </c>
      <c r="M111" s="4">
        <f t="shared" si="66"/>
        <v>82.32</v>
      </c>
      <c r="N111" s="4">
        <f t="shared" si="67"/>
        <v>37.599999999999994</v>
      </c>
      <c r="O111" s="4">
        <f t="shared" si="68"/>
        <v>87.52</v>
      </c>
      <c r="P111" s="4">
        <f t="shared" si="69"/>
        <v>74.78</v>
      </c>
      <c r="Q111">
        <v>1</v>
      </c>
      <c r="R111">
        <v>7</v>
      </c>
      <c r="S111">
        <v>1</v>
      </c>
      <c r="T111">
        <v>1</v>
      </c>
      <c r="U111" t="s">
        <v>144</v>
      </c>
      <c r="V111" t="s">
        <v>144</v>
      </c>
      <c r="W111">
        <v>3</v>
      </c>
      <c r="X111">
        <v>8</v>
      </c>
      <c r="Y111">
        <v>5</v>
      </c>
      <c r="Z111">
        <v>7</v>
      </c>
      <c r="AA111">
        <v>1</v>
      </c>
      <c r="AB111">
        <v>210</v>
      </c>
      <c r="AC111">
        <v>8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3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0.5</v>
      </c>
      <c r="BE111">
        <v>2.5</v>
      </c>
      <c r="BF111">
        <v>0.5</v>
      </c>
      <c r="BG111">
        <v>2.25</v>
      </c>
      <c r="BH111">
        <f t="shared" si="56"/>
        <v>1.4375</v>
      </c>
      <c r="BI111">
        <v>95</v>
      </c>
      <c r="BJ111">
        <v>9</v>
      </c>
      <c r="BK111">
        <v>47</v>
      </c>
      <c r="BL111">
        <f t="shared" si="57"/>
        <v>86</v>
      </c>
      <c r="BM111" s="6">
        <f t="shared" si="58"/>
        <v>0.45348837209302323</v>
      </c>
      <c r="BN111">
        <v>72</v>
      </c>
      <c r="BO111">
        <v>4</v>
      </c>
      <c r="BP111">
        <v>45</v>
      </c>
      <c r="BQ111">
        <f t="shared" si="59"/>
        <v>68</v>
      </c>
      <c r="BR111" s="6">
        <f t="shared" si="60"/>
        <v>0.33823529411764708</v>
      </c>
      <c r="BS111">
        <v>58</v>
      </c>
      <c r="BT111">
        <v>-8</v>
      </c>
      <c r="BU111">
        <v>27</v>
      </c>
      <c r="BV111">
        <f t="shared" si="61"/>
        <v>66</v>
      </c>
      <c r="BW111" s="6">
        <f t="shared" si="62"/>
        <v>0.59090909090909094</v>
      </c>
      <c r="BX111" t="s">
        <v>144</v>
      </c>
      <c r="BY111" t="s">
        <v>144</v>
      </c>
      <c r="BZ111" t="s">
        <v>144</v>
      </c>
      <c r="CA111" t="e">
        <f t="shared" si="63"/>
        <v>#VALUE!</v>
      </c>
      <c r="CB111" s="6" t="e">
        <f t="shared" si="64"/>
        <v>#VALUE!</v>
      </c>
      <c r="CC111" s="7">
        <f t="shared" si="84"/>
        <v>73.333333333333329</v>
      </c>
      <c r="CD111" s="8">
        <f t="shared" si="85"/>
        <v>0.46087758570658705</v>
      </c>
    </row>
    <row r="112" spans="1:82" x14ac:dyDescent="0.3">
      <c r="A112" s="1" t="s">
        <v>21</v>
      </c>
      <c r="B112" s="1" t="s">
        <v>143</v>
      </c>
      <c r="C112" t="s">
        <v>144</v>
      </c>
      <c r="D112" t="s">
        <v>144</v>
      </c>
      <c r="E112" s="9">
        <v>42913</v>
      </c>
      <c r="F112">
        <v>50</v>
      </c>
      <c r="G112">
        <v>0</v>
      </c>
      <c r="H112">
        <v>44</v>
      </c>
      <c r="I112">
        <v>22</v>
      </c>
      <c r="J112">
        <v>26</v>
      </c>
      <c r="K112">
        <v>28</v>
      </c>
      <c r="L112" s="4">
        <f t="shared" si="65"/>
        <v>54.239999999999995</v>
      </c>
      <c r="M112" s="4">
        <f t="shared" si="66"/>
        <v>77.12</v>
      </c>
      <c r="N112" s="4">
        <f t="shared" si="67"/>
        <v>72.960000000000008</v>
      </c>
      <c r="O112" s="4">
        <f t="shared" si="68"/>
        <v>70.88</v>
      </c>
      <c r="P112" s="4">
        <f t="shared" si="69"/>
        <v>68.800000000000011</v>
      </c>
      <c r="Q112">
        <v>3</v>
      </c>
      <c r="R112">
        <v>7</v>
      </c>
      <c r="S112">
        <v>2</v>
      </c>
      <c r="T112">
        <v>5</v>
      </c>
      <c r="U112" t="s">
        <v>144</v>
      </c>
      <c r="V112" t="s">
        <v>144</v>
      </c>
      <c r="W112">
        <v>5</v>
      </c>
      <c r="X112">
        <v>8</v>
      </c>
      <c r="Y112">
        <v>4</v>
      </c>
      <c r="Z112">
        <v>7</v>
      </c>
      <c r="AA112">
        <v>1</v>
      </c>
      <c r="AB112">
        <v>100</v>
      </c>
      <c r="AC112">
        <v>4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24</v>
      </c>
      <c r="AQ112">
        <v>7</v>
      </c>
      <c r="AR112">
        <v>3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2.5</v>
      </c>
      <c r="BE112">
        <v>1.5</v>
      </c>
      <c r="BF112">
        <v>1</v>
      </c>
      <c r="BG112">
        <v>2.5</v>
      </c>
      <c r="BH112">
        <f t="shared" si="56"/>
        <v>1.875</v>
      </c>
      <c r="BI112">
        <v>80</v>
      </c>
      <c r="BJ112">
        <v>1</v>
      </c>
      <c r="BK112">
        <v>54</v>
      </c>
      <c r="BL112">
        <f t="shared" si="57"/>
        <v>79</v>
      </c>
      <c r="BM112" s="6">
        <f t="shared" si="58"/>
        <v>0.31645569620253167</v>
      </c>
      <c r="BN112">
        <v>75</v>
      </c>
      <c r="BO112">
        <v>-5</v>
      </c>
      <c r="BP112">
        <v>26</v>
      </c>
      <c r="BQ112">
        <f t="shared" si="59"/>
        <v>80</v>
      </c>
      <c r="BR112" s="6">
        <f t="shared" si="60"/>
        <v>0.67500000000000004</v>
      </c>
      <c r="BS112">
        <v>70</v>
      </c>
      <c r="BT112">
        <v>-7</v>
      </c>
      <c r="BU112">
        <v>44</v>
      </c>
      <c r="BV112">
        <f t="shared" si="61"/>
        <v>77</v>
      </c>
      <c r="BW112" s="6">
        <f t="shared" si="62"/>
        <v>0.42857142857142855</v>
      </c>
      <c r="BX112" t="s">
        <v>144</v>
      </c>
      <c r="BY112" t="s">
        <v>144</v>
      </c>
      <c r="BZ112" t="s">
        <v>144</v>
      </c>
      <c r="CA112" t="e">
        <f t="shared" si="63"/>
        <v>#VALUE!</v>
      </c>
      <c r="CB112" s="6" t="e">
        <f t="shared" si="64"/>
        <v>#VALUE!</v>
      </c>
      <c r="CC112" s="7">
        <f t="shared" si="84"/>
        <v>78.666666666666671</v>
      </c>
      <c r="CD112" s="8">
        <f t="shared" si="85"/>
        <v>0.47334237492465342</v>
      </c>
    </row>
    <row r="113" spans="1:82" x14ac:dyDescent="0.3">
      <c r="A113" s="1" t="s">
        <v>22</v>
      </c>
      <c r="B113" s="1" t="s">
        <v>139</v>
      </c>
      <c r="E113" s="9">
        <v>42927</v>
      </c>
      <c r="F113">
        <v>120</v>
      </c>
      <c r="G113">
        <v>2</v>
      </c>
      <c r="H113">
        <v>3</v>
      </c>
      <c r="I113">
        <v>6</v>
      </c>
      <c r="J113">
        <v>0</v>
      </c>
      <c r="K113">
        <v>2</v>
      </c>
      <c r="L113" s="4">
        <f t="shared" si="65"/>
        <v>96.88</v>
      </c>
      <c r="M113" s="4">
        <f t="shared" si="66"/>
        <v>93.76</v>
      </c>
      <c r="N113" s="4">
        <f t="shared" si="67"/>
        <v>100</v>
      </c>
      <c r="O113" s="4">
        <f t="shared" si="68"/>
        <v>97.92</v>
      </c>
      <c r="P113" s="4">
        <f t="shared" si="69"/>
        <v>97.14</v>
      </c>
      <c r="Q113">
        <v>1</v>
      </c>
      <c r="R113">
        <v>9</v>
      </c>
      <c r="S113">
        <v>5</v>
      </c>
      <c r="T113">
        <v>1</v>
      </c>
      <c r="U113" t="s">
        <v>144</v>
      </c>
      <c r="V113">
        <v>7</v>
      </c>
      <c r="W113">
        <v>6</v>
      </c>
      <c r="X113">
        <v>1</v>
      </c>
      <c r="Y113">
        <v>7</v>
      </c>
      <c r="Z113">
        <v>9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2</v>
      </c>
      <c r="AL113">
        <v>2</v>
      </c>
      <c r="AM113">
        <v>0</v>
      </c>
      <c r="AN113">
        <v>0</v>
      </c>
      <c r="AO113">
        <v>0</v>
      </c>
      <c r="AP113">
        <v>40</v>
      </c>
      <c r="AQ113">
        <v>30</v>
      </c>
      <c r="AR113">
        <v>11</v>
      </c>
      <c r="AS113">
        <v>2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0.5</v>
      </c>
      <c r="BE113">
        <v>0.75</v>
      </c>
      <c r="BF113">
        <v>0.75</v>
      </c>
      <c r="BG113">
        <v>0.25</v>
      </c>
      <c r="BH113">
        <f t="shared" si="56"/>
        <v>0.5625</v>
      </c>
      <c r="BI113">
        <v>54</v>
      </c>
      <c r="BJ113">
        <v>-6</v>
      </c>
      <c r="BK113">
        <v>36</v>
      </c>
      <c r="BL113">
        <f t="shared" si="57"/>
        <v>60</v>
      </c>
      <c r="BM113" s="6">
        <f t="shared" si="58"/>
        <v>0.4</v>
      </c>
      <c r="BN113">
        <v>57</v>
      </c>
      <c r="BO113">
        <v>-4</v>
      </c>
      <c r="BP113">
        <v>35</v>
      </c>
      <c r="BQ113">
        <f t="shared" si="59"/>
        <v>61</v>
      </c>
      <c r="BR113" s="6">
        <f t="shared" si="60"/>
        <v>0.42622950819672129</v>
      </c>
      <c r="BS113">
        <v>60</v>
      </c>
      <c r="BT113">
        <v>-4</v>
      </c>
      <c r="BU113">
        <v>37</v>
      </c>
      <c r="BV113">
        <f t="shared" si="61"/>
        <v>64</v>
      </c>
      <c r="BW113" s="6">
        <f t="shared" si="62"/>
        <v>0.421875</v>
      </c>
      <c r="BX113" t="s">
        <v>144</v>
      </c>
      <c r="BY113" t="s">
        <v>144</v>
      </c>
      <c r="BZ113" t="s">
        <v>144</v>
      </c>
      <c r="CA113" t="e">
        <f t="shared" si="63"/>
        <v>#VALUE!</v>
      </c>
      <c r="CB113" s="6" t="e">
        <f t="shared" si="64"/>
        <v>#VALUE!</v>
      </c>
      <c r="CC113" s="7">
        <f t="shared" ref="CC113:CC127" si="86">AVERAGE(BL113,BQ113,BV113)</f>
        <v>61.666666666666664</v>
      </c>
      <c r="CD113" s="8">
        <f t="shared" ref="CD113:CD127" si="87">AVERAGE(BM113,BR113,BW113)</f>
        <v>0.41603483606557373</v>
      </c>
    </row>
    <row r="114" spans="1:82" x14ac:dyDescent="0.3">
      <c r="A114" s="1" t="s">
        <v>22</v>
      </c>
      <c r="B114" s="1" t="s">
        <v>140</v>
      </c>
      <c r="C114" t="s">
        <v>144</v>
      </c>
      <c r="D114" t="s">
        <v>144</v>
      </c>
      <c r="E114" s="9">
        <v>42927</v>
      </c>
      <c r="F114">
        <v>70</v>
      </c>
      <c r="G114">
        <v>0</v>
      </c>
      <c r="H114">
        <v>3</v>
      </c>
      <c r="I114">
        <v>52</v>
      </c>
      <c r="J114">
        <v>6</v>
      </c>
      <c r="K114">
        <v>10</v>
      </c>
      <c r="L114" s="4">
        <f t="shared" si="65"/>
        <v>96.88</v>
      </c>
      <c r="M114" s="4">
        <f t="shared" si="66"/>
        <v>45.92</v>
      </c>
      <c r="N114" s="4">
        <f t="shared" si="67"/>
        <v>93.76</v>
      </c>
      <c r="O114" s="4">
        <f t="shared" si="68"/>
        <v>89.6</v>
      </c>
      <c r="P114" s="4">
        <f t="shared" si="69"/>
        <v>81.539999999999992</v>
      </c>
      <c r="Q114">
        <v>5</v>
      </c>
      <c r="R114">
        <v>8</v>
      </c>
      <c r="S114">
        <v>6</v>
      </c>
      <c r="T114">
        <v>3</v>
      </c>
      <c r="U114" t="s">
        <v>144</v>
      </c>
      <c r="V114" t="s">
        <v>144</v>
      </c>
      <c r="W114">
        <v>6</v>
      </c>
      <c r="X114">
        <v>3</v>
      </c>
      <c r="Y114">
        <v>6</v>
      </c>
      <c r="Z114">
        <v>4</v>
      </c>
      <c r="AA114">
        <v>1</v>
      </c>
      <c r="AB114">
        <v>8</v>
      </c>
      <c r="AC114">
        <v>30</v>
      </c>
      <c r="AD114">
        <v>9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2</v>
      </c>
      <c r="AN114">
        <v>1</v>
      </c>
      <c r="AO114">
        <v>0</v>
      </c>
      <c r="AP114">
        <v>49</v>
      </c>
      <c r="AQ114">
        <v>30</v>
      </c>
      <c r="AR114">
        <v>12</v>
      </c>
      <c r="AS114">
        <v>2</v>
      </c>
      <c r="AT114">
        <v>6</v>
      </c>
      <c r="AU114">
        <v>4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0.25</v>
      </c>
      <c r="BE114">
        <v>0.5</v>
      </c>
      <c r="BF114">
        <v>0.25</v>
      </c>
      <c r="BG114">
        <v>0.5</v>
      </c>
      <c r="BH114">
        <f t="shared" si="56"/>
        <v>0.375</v>
      </c>
      <c r="BI114">
        <v>56</v>
      </c>
      <c r="BJ114">
        <v>-4</v>
      </c>
      <c r="BK114">
        <v>35</v>
      </c>
      <c r="BL114">
        <f t="shared" si="57"/>
        <v>60</v>
      </c>
      <c r="BM114" s="6">
        <f t="shared" si="58"/>
        <v>0.41666666666666669</v>
      </c>
      <c r="BN114">
        <v>70</v>
      </c>
      <c r="BO114">
        <v>0</v>
      </c>
      <c r="BP114">
        <v>37</v>
      </c>
      <c r="BQ114">
        <f t="shared" si="59"/>
        <v>70</v>
      </c>
      <c r="BR114" s="6">
        <f t="shared" si="60"/>
        <v>0.47142857142857142</v>
      </c>
      <c r="BS114">
        <v>60</v>
      </c>
      <c r="BT114">
        <v>-2</v>
      </c>
      <c r="BU114">
        <v>31</v>
      </c>
      <c r="BV114">
        <f t="shared" si="61"/>
        <v>62</v>
      </c>
      <c r="BW114" s="6">
        <f t="shared" si="62"/>
        <v>0.5</v>
      </c>
      <c r="BX114" t="s">
        <v>144</v>
      </c>
      <c r="BY114" t="s">
        <v>144</v>
      </c>
      <c r="BZ114" t="s">
        <v>144</v>
      </c>
      <c r="CA114" t="e">
        <f t="shared" si="63"/>
        <v>#VALUE!</v>
      </c>
      <c r="CB114" s="6" t="e">
        <f t="shared" si="64"/>
        <v>#VALUE!</v>
      </c>
      <c r="CC114" s="7">
        <f t="shared" si="86"/>
        <v>64</v>
      </c>
      <c r="CD114" s="8">
        <f t="shared" si="87"/>
        <v>0.46269841269841266</v>
      </c>
    </row>
    <row r="115" spans="1:82" x14ac:dyDescent="0.3">
      <c r="A115" s="1" t="s">
        <v>22</v>
      </c>
      <c r="B115" s="1" t="s">
        <v>141</v>
      </c>
      <c r="C115" t="s">
        <v>144</v>
      </c>
      <c r="D115" t="s">
        <v>144</v>
      </c>
      <c r="E115" s="9">
        <v>42927</v>
      </c>
      <c r="F115">
        <v>12</v>
      </c>
      <c r="G115">
        <v>1</v>
      </c>
      <c r="H115">
        <v>7</v>
      </c>
      <c r="I115">
        <v>8</v>
      </c>
      <c r="J115">
        <v>0</v>
      </c>
      <c r="K115">
        <v>0</v>
      </c>
      <c r="L115" s="4">
        <f t="shared" si="65"/>
        <v>92.72</v>
      </c>
      <c r="M115" s="4">
        <f t="shared" si="66"/>
        <v>91.68</v>
      </c>
      <c r="N115" s="4">
        <f t="shared" si="67"/>
        <v>100</v>
      </c>
      <c r="O115" s="4">
        <f t="shared" si="68"/>
        <v>100</v>
      </c>
      <c r="P115" s="4">
        <f t="shared" si="69"/>
        <v>96.1</v>
      </c>
      <c r="Q115">
        <v>1</v>
      </c>
      <c r="R115">
        <v>9</v>
      </c>
      <c r="S115">
        <v>3</v>
      </c>
      <c r="T115">
        <v>1</v>
      </c>
      <c r="U115">
        <v>3</v>
      </c>
      <c r="V115">
        <v>7</v>
      </c>
      <c r="W115">
        <v>7</v>
      </c>
      <c r="X115">
        <v>1</v>
      </c>
      <c r="Y115">
        <v>6</v>
      </c>
      <c r="Z115">
        <v>8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2</v>
      </c>
      <c r="AL115">
        <v>2</v>
      </c>
      <c r="AM115">
        <v>0</v>
      </c>
      <c r="AN115">
        <v>1</v>
      </c>
      <c r="AO115">
        <v>0</v>
      </c>
      <c r="AP115">
        <v>48</v>
      </c>
      <c r="AQ115">
        <v>24</v>
      </c>
      <c r="AR115">
        <v>2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0.75</v>
      </c>
      <c r="BE115">
        <v>0.75</v>
      </c>
      <c r="BF115">
        <v>1</v>
      </c>
      <c r="BG115">
        <v>0.75</v>
      </c>
      <c r="BH115">
        <f t="shared" si="56"/>
        <v>0.8125</v>
      </c>
      <c r="BI115">
        <v>67</v>
      </c>
      <c r="BJ115">
        <v>0</v>
      </c>
      <c r="BK115">
        <v>37</v>
      </c>
      <c r="BL115">
        <f t="shared" si="57"/>
        <v>67</v>
      </c>
      <c r="BM115" s="6">
        <f t="shared" si="58"/>
        <v>0.44776119402985076</v>
      </c>
      <c r="BN115">
        <v>65</v>
      </c>
      <c r="BO115">
        <v>-2</v>
      </c>
      <c r="BP115">
        <v>42</v>
      </c>
      <c r="BQ115">
        <f t="shared" si="59"/>
        <v>67</v>
      </c>
      <c r="BR115" s="6">
        <f t="shared" si="60"/>
        <v>0.37313432835820898</v>
      </c>
      <c r="BS115">
        <v>50</v>
      </c>
      <c r="BT115">
        <v>-8</v>
      </c>
      <c r="BU115">
        <v>22</v>
      </c>
      <c r="BV115">
        <f t="shared" si="61"/>
        <v>58</v>
      </c>
      <c r="BW115" s="6">
        <f t="shared" si="62"/>
        <v>0.62068965517241381</v>
      </c>
      <c r="BX115" t="s">
        <v>144</v>
      </c>
      <c r="BY115" t="s">
        <v>144</v>
      </c>
      <c r="BZ115" t="s">
        <v>144</v>
      </c>
      <c r="CA115" t="e">
        <f t="shared" si="63"/>
        <v>#VALUE!</v>
      </c>
      <c r="CB115" s="6" t="e">
        <f t="shared" si="64"/>
        <v>#VALUE!</v>
      </c>
      <c r="CC115" s="7">
        <f t="shared" si="86"/>
        <v>64</v>
      </c>
      <c r="CD115" s="8">
        <f t="shared" si="87"/>
        <v>0.48052839252015783</v>
      </c>
    </row>
    <row r="116" spans="1:82" x14ac:dyDescent="0.3">
      <c r="A116" s="1" t="s">
        <v>22</v>
      </c>
      <c r="B116" s="1" t="s">
        <v>142</v>
      </c>
      <c r="C116" t="s">
        <v>144</v>
      </c>
      <c r="D116" t="s">
        <v>144</v>
      </c>
      <c r="E116" s="9">
        <v>42927</v>
      </c>
      <c r="F116">
        <v>125</v>
      </c>
      <c r="G116">
        <v>1</v>
      </c>
      <c r="H116">
        <v>2</v>
      </c>
      <c r="I116">
        <v>1</v>
      </c>
      <c r="J116">
        <v>0</v>
      </c>
      <c r="K116">
        <v>1</v>
      </c>
      <c r="L116" s="4">
        <f t="shared" si="65"/>
        <v>97.92</v>
      </c>
      <c r="M116" s="4">
        <f t="shared" si="66"/>
        <v>98.96</v>
      </c>
      <c r="N116" s="4">
        <f t="shared" si="67"/>
        <v>100</v>
      </c>
      <c r="O116" s="4">
        <f t="shared" si="68"/>
        <v>98.96</v>
      </c>
      <c r="P116" s="4">
        <f t="shared" si="69"/>
        <v>98.96</v>
      </c>
      <c r="Q116">
        <v>1</v>
      </c>
      <c r="R116">
        <v>9</v>
      </c>
      <c r="S116">
        <v>5</v>
      </c>
      <c r="T116">
        <v>1</v>
      </c>
      <c r="U116" t="s">
        <v>144</v>
      </c>
      <c r="V116">
        <v>6</v>
      </c>
      <c r="W116">
        <v>4</v>
      </c>
      <c r="X116">
        <v>2</v>
      </c>
      <c r="Y116">
        <v>2</v>
      </c>
      <c r="Z116">
        <v>9</v>
      </c>
      <c r="AA116">
        <v>1</v>
      </c>
      <c r="AB116">
        <v>4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2</v>
      </c>
      <c r="AL116">
        <v>3</v>
      </c>
      <c r="AM116">
        <v>1</v>
      </c>
      <c r="AN116">
        <v>0</v>
      </c>
      <c r="AO116">
        <v>0</v>
      </c>
      <c r="AP116">
        <v>22</v>
      </c>
      <c r="AQ116">
        <v>14</v>
      </c>
      <c r="AR116">
        <v>3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0.5</v>
      </c>
      <c r="BE116">
        <v>1</v>
      </c>
      <c r="BF116">
        <v>0.75</v>
      </c>
      <c r="BG116">
        <v>0.75</v>
      </c>
      <c r="BH116">
        <f t="shared" si="56"/>
        <v>0.75</v>
      </c>
      <c r="BI116">
        <v>65</v>
      </c>
      <c r="BJ116">
        <v>-7</v>
      </c>
      <c r="BK116">
        <v>31</v>
      </c>
      <c r="BL116">
        <f t="shared" si="57"/>
        <v>72</v>
      </c>
      <c r="BM116" s="6">
        <f t="shared" si="58"/>
        <v>0.56944444444444442</v>
      </c>
      <c r="BN116">
        <v>65</v>
      </c>
      <c r="BO116">
        <v>-1</v>
      </c>
      <c r="BP116">
        <v>32</v>
      </c>
      <c r="BQ116">
        <f t="shared" si="59"/>
        <v>66</v>
      </c>
      <c r="BR116" s="6">
        <f t="shared" si="60"/>
        <v>0.51515151515151514</v>
      </c>
      <c r="BS116">
        <v>63</v>
      </c>
      <c r="BT116">
        <v>-1</v>
      </c>
      <c r="BU116">
        <v>36</v>
      </c>
      <c r="BV116">
        <f t="shared" si="61"/>
        <v>64</v>
      </c>
      <c r="BW116" s="6">
        <f t="shared" si="62"/>
        <v>0.4375</v>
      </c>
      <c r="BX116" t="s">
        <v>144</v>
      </c>
      <c r="BY116" t="s">
        <v>144</v>
      </c>
      <c r="BZ116" t="s">
        <v>144</v>
      </c>
      <c r="CA116" t="e">
        <f t="shared" si="63"/>
        <v>#VALUE!</v>
      </c>
      <c r="CB116" s="6" t="e">
        <f t="shared" si="64"/>
        <v>#VALUE!</v>
      </c>
      <c r="CC116" s="7">
        <f t="shared" si="86"/>
        <v>67.333333333333329</v>
      </c>
      <c r="CD116" s="8">
        <f t="shared" si="87"/>
        <v>0.50736531986531985</v>
      </c>
    </row>
    <row r="117" spans="1:82" x14ac:dyDescent="0.3">
      <c r="A117" s="1" t="s">
        <v>22</v>
      </c>
      <c r="B117" s="1" t="s">
        <v>143</v>
      </c>
      <c r="C117" t="s">
        <v>144</v>
      </c>
      <c r="D117" t="s">
        <v>144</v>
      </c>
      <c r="E117" s="9">
        <v>42927</v>
      </c>
      <c r="F117">
        <v>90</v>
      </c>
      <c r="G117">
        <v>2</v>
      </c>
      <c r="H117">
        <v>3</v>
      </c>
      <c r="I117">
        <v>1</v>
      </c>
      <c r="J117">
        <v>4</v>
      </c>
      <c r="K117">
        <v>2</v>
      </c>
      <c r="L117" s="4">
        <f t="shared" si="65"/>
        <v>96.88</v>
      </c>
      <c r="M117" s="4">
        <f t="shared" si="66"/>
        <v>98.96</v>
      </c>
      <c r="N117" s="4">
        <f t="shared" si="67"/>
        <v>95.84</v>
      </c>
      <c r="O117" s="4">
        <f t="shared" si="68"/>
        <v>97.92</v>
      </c>
      <c r="P117" s="4">
        <f t="shared" si="69"/>
        <v>97.399999999999991</v>
      </c>
      <c r="Q117">
        <v>3</v>
      </c>
      <c r="R117">
        <v>9</v>
      </c>
      <c r="S117">
        <v>5</v>
      </c>
      <c r="T117">
        <v>1</v>
      </c>
      <c r="U117" t="s">
        <v>144</v>
      </c>
      <c r="V117">
        <v>6</v>
      </c>
      <c r="W117">
        <v>4</v>
      </c>
      <c r="X117">
        <v>1</v>
      </c>
      <c r="Y117">
        <v>2</v>
      </c>
      <c r="Z117">
        <v>6</v>
      </c>
      <c r="AA117">
        <v>1</v>
      </c>
      <c r="AB117">
        <v>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5</v>
      </c>
      <c r="AN117">
        <v>0</v>
      </c>
      <c r="AO117">
        <v>0</v>
      </c>
      <c r="AP117">
        <v>18</v>
      </c>
      <c r="AQ117">
        <v>26</v>
      </c>
      <c r="AR117">
        <v>4</v>
      </c>
      <c r="AS117">
        <v>4</v>
      </c>
      <c r="AT117">
        <v>2</v>
      </c>
      <c r="AU117">
        <v>2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0.5</v>
      </c>
      <c r="BE117">
        <v>0.75</v>
      </c>
      <c r="BF117">
        <v>1</v>
      </c>
      <c r="BG117">
        <v>0.75</v>
      </c>
      <c r="BH117">
        <f t="shared" si="56"/>
        <v>0.75</v>
      </c>
      <c r="BI117">
        <v>50</v>
      </c>
      <c r="BJ117">
        <v>-4</v>
      </c>
      <c r="BK117">
        <v>27</v>
      </c>
      <c r="BL117">
        <f t="shared" si="57"/>
        <v>54</v>
      </c>
      <c r="BM117" s="6">
        <f t="shared" si="58"/>
        <v>0.5</v>
      </c>
      <c r="BN117">
        <v>56</v>
      </c>
      <c r="BO117">
        <v>-5</v>
      </c>
      <c r="BP117">
        <v>34</v>
      </c>
      <c r="BQ117">
        <f t="shared" si="59"/>
        <v>61</v>
      </c>
      <c r="BR117" s="6">
        <f t="shared" si="60"/>
        <v>0.44262295081967212</v>
      </c>
      <c r="BS117">
        <v>80</v>
      </c>
      <c r="BT117">
        <v>2</v>
      </c>
      <c r="BU117">
        <v>47</v>
      </c>
      <c r="BV117">
        <f t="shared" si="61"/>
        <v>78</v>
      </c>
      <c r="BW117" s="6">
        <f t="shared" si="62"/>
        <v>0.39743589743589741</v>
      </c>
      <c r="BX117" t="s">
        <v>144</v>
      </c>
      <c r="BY117" t="s">
        <v>144</v>
      </c>
      <c r="BZ117" t="s">
        <v>144</v>
      </c>
      <c r="CA117" t="e">
        <f t="shared" si="63"/>
        <v>#VALUE!</v>
      </c>
      <c r="CB117" s="6" t="e">
        <f t="shared" si="64"/>
        <v>#VALUE!</v>
      </c>
      <c r="CC117" s="7">
        <f t="shared" si="86"/>
        <v>64.333333333333329</v>
      </c>
      <c r="CD117" s="8">
        <f t="shared" si="87"/>
        <v>0.44668628275185651</v>
      </c>
    </row>
    <row r="118" spans="1:82" x14ac:dyDescent="0.3">
      <c r="A118" s="1" t="s">
        <v>23</v>
      </c>
      <c r="B118" s="1" t="s">
        <v>139</v>
      </c>
      <c r="E118" s="9">
        <v>42927</v>
      </c>
      <c r="F118">
        <v>110</v>
      </c>
      <c r="G118">
        <v>0</v>
      </c>
      <c r="H118">
        <v>16</v>
      </c>
      <c r="I118">
        <v>5</v>
      </c>
      <c r="J118">
        <v>11</v>
      </c>
      <c r="K118">
        <v>8</v>
      </c>
      <c r="L118" s="4">
        <f t="shared" si="65"/>
        <v>83.36</v>
      </c>
      <c r="M118" s="4">
        <f t="shared" si="66"/>
        <v>94.8</v>
      </c>
      <c r="N118" s="4">
        <f t="shared" si="67"/>
        <v>88.56</v>
      </c>
      <c r="O118" s="4">
        <f t="shared" si="68"/>
        <v>91.68</v>
      </c>
      <c r="P118" s="4">
        <f t="shared" si="69"/>
        <v>89.600000000000009</v>
      </c>
      <c r="Q118">
        <v>5</v>
      </c>
      <c r="R118">
        <v>9</v>
      </c>
      <c r="S118">
        <v>6</v>
      </c>
      <c r="T118">
        <v>1</v>
      </c>
      <c r="U118">
        <v>4</v>
      </c>
      <c r="V118" t="s">
        <v>144</v>
      </c>
      <c r="W118">
        <v>5</v>
      </c>
      <c r="X118">
        <v>1</v>
      </c>
      <c r="Y118">
        <v>6</v>
      </c>
      <c r="Z118">
        <v>6</v>
      </c>
      <c r="AA118">
        <v>1</v>
      </c>
      <c r="AB118">
        <v>0</v>
      </c>
      <c r="AC118">
        <v>0</v>
      </c>
      <c r="AD118">
        <v>0</v>
      </c>
      <c r="AE118">
        <v>1</v>
      </c>
      <c r="AF118">
        <v>1</v>
      </c>
      <c r="AG118">
        <v>0</v>
      </c>
      <c r="AH118">
        <v>4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3</v>
      </c>
      <c r="AO118">
        <v>0</v>
      </c>
      <c r="AP118">
        <v>20</v>
      </c>
      <c r="AQ118">
        <v>7</v>
      </c>
      <c r="AR118">
        <v>10</v>
      </c>
      <c r="AS118">
        <v>2</v>
      </c>
      <c r="AT118">
        <v>0</v>
      </c>
      <c r="AU118">
        <v>0</v>
      </c>
      <c r="AV118">
        <v>3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1.5</v>
      </c>
      <c r="BE118">
        <v>2.75</v>
      </c>
      <c r="BF118">
        <v>0.75</v>
      </c>
      <c r="BG118">
        <v>1.75</v>
      </c>
      <c r="BH118">
        <f t="shared" si="56"/>
        <v>1.6875</v>
      </c>
      <c r="BI118">
        <v>82</v>
      </c>
      <c r="BJ118">
        <v>-5</v>
      </c>
      <c r="BK118">
        <v>40</v>
      </c>
      <c r="BL118">
        <f t="shared" si="57"/>
        <v>87</v>
      </c>
      <c r="BM118" s="6">
        <f t="shared" si="58"/>
        <v>0.54022988505747127</v>
      </c>
      <c r="BN118">
        <v>80</v>
      </c>
      <c r="BO118">
        <v>-9</v>
      </c>
      <c r="BP118">
        <v>35</v>
      </c>
      <c r="BQ118">
        <f t="shared" si="59"/>
        <v>89</v>
      </c>
      <c r="BR118" s="6">
        <f t="shared" si="60"/>
        <v>0.6067415730337079</v>
      </c>
      <c r="BS118">
        <v>81</v>
      </c>
      <c r="BT118">
        <v>-2</v>
      </c>
      <c r="BU118">
        <v>45</v>
      </c>
      <c r="BV118">
        <f t="shared" si="61"/>
        <v>83</v>
      </c>
      <c r="BW118" s="6">
        <f t="shared" si="62"/>
        <v>0.45783132530120479</v>
      </c>
      <c r="BX118" t="s">
        <v>144</v>
      </c>
      <c r="BY118" t="s">
        <v>144</v>
      </c>
      <c r="BZ118" t="s">
        <v>144</v>
      </c>
      <c r="CA118" t="e">
        <f t="shared" si="63"/>
        <v>#VALUE!</v>
      </c>
      <c r="CB118" s="6" t="e">
        <f t="shared" si="64"/>
        <v>#VALUE!</v>
      </c>
      <c r="CC118" s="7">
        <f t="shared" si="86"/>
        <v>86.333333333333329</v>
      </c>
      <c r="CD118" s="8">
        <f t="shared" si="87"/>
        <v>0.53493426113079467</v>
      </c>
    </row>
    <row r="119" spans="1:82" x14ac:dyDescent="0.3">
      <c r="A119" s="1" t="s">
        <v>23</v>
      </c>
      <c r="B119" s="1" t="s">
        <v>140</v>
      </c>
      <c r="C119" t="s">
        <v>144</v>
      </c>
      <c r="D119" t="s">
        <v>144</v>
      </c>
      <c r="E119" s="9">
        <v>42927</v>
      </c>
      <c r="F119">
        <v>80</v>
      </c>
      <c r="G119">
        <v>1</v>
      </c>
      <c r="H119">
        <v>6</v>
      </c>
      <c r="I119">
        <v>16</v>
      </c>
      <c r="J119">
        <v>17</v>
      </c>
      <c r="K119">
        <v>5</v>
      </c>
      <c r="L119" s="4">
        <f t="shared" si="65"/>
        <v>93.76</v>
      </c>
      <c r="M119" s="4">
        <f t="shared" si="66"/>
        <v>83.36</v>
      </c>
      <c r="N119" s="4">
        <f t="shared" si="67"/>
        <v>82.32</v>
      </c>
      <c r="O119" s="4">
        <f t="shared" si="68"/>
        <v>94.8</v>
      </c>
      <c r="P119" s="4">
        <f t="shared" si="69"/>
        <v>88.56</v>
      </c>
      <c r="Q119">
        <v>5</v>
      </c>
      <c r="R119">
        <v>8</v>
      </c>
      <c r="S119">
        <v>8</v>
      </c>
      <c r="T119">
        <v>1</v>
      </c>
      <c r="U119">
        <v>5</v>
      </c>
      <c r="V119" t="s">
        <v>144</v>
      </c>
      <c r="W119">
        <v>6</v>
      </c>
      <c r="X119">
        <v>2</v>
      </c>
      <c r="Y119">
        <v>7</v>
      </c>
      <c r="Z119">
        <v>5</v>
      </c>
      <c r="AA119">
        <v>1</v>
      </c>
      <c r="AB119">
        <v>9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3</v>
      </c>
      <c r="AN119">
        <v>3</v>
      </c>
      <c r="AO119">
        <v>0</v>
      </c>
      <c r="AP119">
        <v>18</v>
      </c>
      <c r="AQ119">
        <v>30</v>
      </c>
      <c r="AR119">
        <v>26</v>
      </c>
      <c r="AS119">
        <v>5</v>
      </c>
      <c r="AT119">
        <v>1</v>
      </c>
      <c r="AU119">
        <v>5</v>
      </c>
      <c r="AV119">
        <v>6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0.5</v>
      </c>
      <c r="BF119">
        <v>1.25</v>
      </c>
      <c r="BG119">
        <v>0.75</v>
      </c>
      <c r="BH119">
        <f t="shared" si="56"/>
        <v>0.875</v>
      </c>
      <c r="BI119">
        <v>82</v>
      </c>
      <c r="BJ119">
        <v>-7</v>
      </c>
      <c r="BK119">
        <v>47</v>
      </c>
      <c r="BL119">
        <f t="shared" si="57"/>
        <v>89</v>
      </c>
      <c r="BM119" s="6">
        <f t="shared" si="58"/>
        <v>0.47191011235955055</v>
      </c>
      <c r="BN119">
        <v>80</v>
      </c>
      <c r="BO119">
        <v>-5</v>
      </c>
      <c r="BP119">
        <v>45</v>
      </c>
      <c r="BQ119">
        <f t="shared" si="59"/>
        <v>85</v>
      </c>
      <c r="BR119" s="6">
        <f t="shared" si="60"/>
        <v>0.47058823529411764</v>
      </c>
      <c r="BS119">
        <v>75</v>
      </c>
      <c r="BT119">
        <v>-7</v>
      </c>
      <c r="BU119">
        <v>42</v>
      </c>
      <c r="BV119">
        <f t="shared" si="61"/>
        <v>82</v>
      </c>
      <c r="BW119" s="6">
        <f t="shared" si="62"/>
        <v>0.48780487804878048</v>
      </c>
      <c r="BX119" t="s">
        <v>144</v>
      </c>
      <c r="BY119" t="s">
        <v>144</v>
      </c>
      <c r="BZ119" t="s">
        <v>144</v>
      </c>
      <c r="CA119" t="e">
        <f t="shared" si="63"/>
        <v>#VALUE!</v>
      </c>
      <c r="CB119" s="6" t="e">
        <f t="shared" si="64"/>
        <v>#VALUE!</v>
      </c>
      <c r="CC119" s="7">
        <f t="shared" si="86"/>
        <v>85.333333333333329</v>
      </c>
      <c r="CD119" s="8">
        <f t="shared" si="87"/>
        <v>0.47676774190081622</v>
      </c>
    </row>
    <row r="120" spans="1:82" x14ac:dyDescent="0.3">
      <c r="A120" s="1" t="s">
        <v>23</v>
      </c>
      <c r="B120" s="1" t="s">
        <v>141</v>
      </c>
      <c r="C120" t="s">
        <v>144</v>
      </c>
      <c r="D120" t="s">
        <v>144</v>
      </c>
      <c r="E120" s="9">
        <v>42927</v>
      </c>
      <c r="F120">
        <v>80</v>
      </c>
      <c r="G120">
        <v>1</v>
      </c>
      <c r="H120">
        <v>7</v>
      </c>
      <c r="I120">
        <v>21</v>
      </c>
      <c r="J120">
        <v>3</v>
      </c>
      <c r="K120">
        <v>12</v>
      </c>
      <c r="L120" s="4">
        <f t="shared" si="65"/>
        <v>92.72</v>
      </c>
      <c r="M120" s="4">
        <f t="shared" si="66"/>
        <v>78.16</v>
      </c>
      <c r="N120" s="4">
        <f t="shared" si="67"/>
        <v>96.88</v>
      </c>
      <c r="O120" s="4">
        <f t="shared" si="68"/>
        <v>87.52</v>
      </c>
      <c r="P120" s="4">
        <f t="shared" si="69"/>
        <v>88.82</v>
      </c>
      <c r="Q120">
        <v>5</v>
      </c>
      <c r="R120">
        <v>8</v>
      </c>
      <c r="S120">
        <v>1</v>
      </c>
      <c r="T120">
        <v>1</v>
      </c>
      <c r="U120">
        <v>7</v>
      </c>
      <c r="V120" t="s">
        <v>144</v>
      </c>
      <c r="W120">
        <v>3</v>
      </c>
      <c r="X120">
        <v>1</v>
      </c>
      <c r="Y120">
        <v>7</v>
      </c>
      <c r="Z120">
        <v>7</v>
      </c>
      <c r="AA120">
        <v>2</v>
      </c>
      <c r="AB120">
        <v>3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4</v>
      </c>
      <c r="AO120">
        <v>1</v>
      </c>
      <c r="AP120">
        <v>11</v>
      </c>
      <c r="AQ120">
        <v>3</v>
      </c>
      <c r="AR120">
        <v>0</v>
      </c>
      <c r="AS120">
        <v>0</v>
      </c>
      <c r="AT120">
        <v>0</v>
      </c>
      <c r="AU120">
        <v>0</v>
      </c>
      <c r="AV120">
        <v>2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0.25</v>
      </c>
      <c r="BE120">
        <v>0.25</v>
      </c>
      <c r="BF120">
        <v>1</v>
      </c>
      <c r="BG120">
        <v>1</v>
      </c>
      <c r="BH120">
        <f t="shared" si="56"/>
        <v>0.625</v>
      </c>
      <c r="BI120">
        <v>64</v>
      </c>
      <c r="BJ120">
        <v>-7</v>
      </c>
      <c r="BK120">
        <v>41</v>
      </c>
      <c r="BL120">
        <f t="shared" si="57"/>
        <v>71</v>
      </c>
      <c r="BM120" s="6">
        <f t="shared" si="58"/>
        <v>0.42253521126760563</v>
      </c>
      <c r="BN120">
        <v>78</v>
      </c>
      <c r="BO120">
        <v>-5</v>
      </c>
      <c r="BP120">
        <v>47</v>
      </c>
      <c r="BQ120">
        <f t="shared" si="59"/>
        <v>83</v>
      </c>
      <c r="BR120" s="6">
        <f t="shared" si="60"/>
        <v>0.43373493975903615</v>
      </c>
      <c r="BS120">
        <v>62</v>
      </c>
      <c r="BT120">
        <v>-5</v>
      </c>
      <c r="BU120">
        <v>32</v>
      </c>
      <c r="BV120">
        <f t="shared" si="61"/>
        <v>67</v>
      </c>
      <c r="BW120" s="6">
        <f t="shared" si="62"/>
        <v>0.52238805970149249</v>
      </c>
      <c r="BX120" t="s">
        <v>144</v>
      </c>
      <c r="BY120" t="s">
        <v>144</v>
      </c>
      <c r="BZ120" t="s">
        <v>144</v>
      </c>
      <c r="CA120" t="e">
        <f t="shared" si="63"/>
        <v>#VALUE!</v>
      </c>
      <c r="CB120" s="6" t="e">
        <f t="shared" si="64"/>
        <v>#VALUE!</v>
      </c>
      <c r="CC120" s="7">
        <f t="shared" si="86"/>
        <v>73.666666666666671</v>
      </c>
      <c r="CD120" s="8">
        <f t="shared" si="87"/>
        <v>0.45955273690937809</v>
      </c>
    </row>
    <row r="121" spans="1:82" x14ac:dyDescent="0.3">
      <c r="A121" s="1" t="s">
        <v>23</v>
      </c>
      <c r="B121" s="1" t="s">
        <v>142</v>
      </c>
      <c r="C121" t="s">
        <v>144</v>
      </c>
      <c r="D121" t="s">
        <v>144</v>
      </c>
      <c r="E121" s="9">
        <v>42927</v>
      </c>
      <c r="F121">
        <v>105</v>
      </c>
      <c r="G121">
        <v>1</v>
      </c>
      <c r="H121">
        <v>5</v>
      </c>
      <c r="I121">
        <v>8</v>
      </c>
      <c r="J121">
        <v>10</v>
      </c>
      <c r="K121">
        <v>14</v>
      </c>
      <c r="L121" s="4">
        <f t="shared" si="65"/>
        <v>94.8</v>
      </c>
      <c r="M121" s="4">
        <f t="shared" si="66"/>
        <v>91.68</v>
      </c>
      <c r="N121" s="4">
        <f t="shared" si="67"/>
        <v>89.6</v>
      </c>
      <c r="O121" s="4">
        <f t="shared" si="68"/>
        <v>85.44</v>
      </c>
      <c r="P121" s="4">
        <f t="shared" si="69"/>
        <v>90.38000000000001</v>
      </c>
      <c r="Q121">
        <v>4</v>
      </c>
      <c r="R121">
        <v>9</v>
      </c>
      <c r="S121">
        <v>5</v>
      </c>
      <c r="T121">
        <v>1</v>
      </c>
      <c r="U121" t="s">
        <v>144</v>
      </c>
      <c r="V121" t="s">
        <v>144</v>
      </c>
      <c r="W121">
        <v>5</v>
      </c>
      <c r="X121">
        <v>2</v>
      </c>
      <c r="Y121">
        <v>6</v>
      </c>
      <c r="Z121">
        <v>9</v>
      </c>
      <c r="AA121">
        <v>1</v>
      </c>
      <c r="AB121">
        <v>5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2</v>
      </c>
      <c r="AM121">
        <v>0</v>
      </c>
      <c r="AN121">
        <v>2</v>
      </c>
      <c r="AO121">
        <v>0</v>
      </c>
      <c r="AP121">
        <v>38</v>
      </c>
      <c r="AQ121">
        <v>19</v>
      </c>
      <c r="AR121">
        <v>15</v>
      </c>
      <c r="AS121">
        <v>1</v>
      </c>
      <c r="AT121">
        <v>0</v>
      </c>
      <c r="AU121">
        <v>1</v>
      </c>
      <c r="AV121">
        <v>3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2.5</v>
      </c>
      <c r="BE121">
        <v>0.5</v>
      </c>
      <c r="BF121">
        <v>0.75</v>
      </c>
      <c r="BG121">
        <v>0.25</v>
      </c>
      <c r="BH121">
        <f t="shared" si="56"/>
        <v>1</v>
      </c>
      <c r="BI121">
        <v>65</v>
      </c>
      <c r="BJ121">
        <v>-4</v>
      </c>
      <c r="BK121">
        <v>35</v>
      </c>
      <c r="BL121">
        <f t="shared" si="57"/>
        <v>69</v>
      </c>
      <c r="BM121" s="6">
        <f t="shared" si="58"/>
        <v>0.49275362318840582</v>
      </c>
      <c r="BN121">
        <v>72</v>
      </c>
      <c r="BO121">
        <v>-5</v>
      </c>
      <c r="BP121">
        <v>39</v>
      </c>
      <c r="BQ121">
        <f t="shared" si="59"/>
        <v>77</v>
      </c>
      <c r="BR121" s="6">
        <f t="shared" si="60"/>
        <v>0.4935064935064935</v>
      </c>
      <c r="BS121">
        <v>72</v>
      </c>
      <c r="BT121">
        <v>0</v>
      </c>
      <c r="BU121">
        <v>39</v>
      </c>
      <c r="BV121">
        <f t="shared" si="61"/>
        <v>72</v>
      </c>
      <c r="BW121" s="6">
        <f t="shared" si="62"/>
        <v>0.45833333333333331</v>
      </c>
      <c r="BX121" t="s">
        <v>144</v>
      </c>
      <c r="BY121" t="s">
        <v>144</v>
      </c>
      <c r="BZ121" t="s">
        <v>144</v>
      </c>
      <c r="CA121" t="e">
        <f t="shared" si="63"/>
        <v>#VALUE!</v>
      </c>
      <c r="CB121" s="6" t="e">
        <f t="shared" si="64"/>
        <v>#VALUE!</v>
      </c>
      <c r="CC121" s="7">
        <f t="shared" si="86"/>
        <v>72.666666666666671</v>
      </c>
      <c r="CD121" s="8">
        <f t="shared" si="87"/>
        <v>0.48153115000941088</v>
      </c>
    </row>
    <row r="122" spans="1:82" x14ac:dyDescent="0.3">
      <c r="A122" s="1" t="s">
        <v>23</v>
      </c>
      <c r="B122" s="1" t="s">
        <v>143</v>
      </c>
      <c r="C122" t="s">
        <v>144</v>
      </c>
      <c r="D122" t="s">
        <v>144</v>
      </c>
      <c r="E122" s="9">
        <v>42927</v>
      </c>
      <c r="F122">
        <v>80</v>
      </c>
      <c r="G122">
        <v>0</v>
      </c>
      <c r="H122">
        <v>8</v>
      </c>
      <c r="I122">
        <v>10</v>
      </c>
      <c r="J122">
        <v>12</v>
      </c>
      <c r="K122">
        <v>11</v>
      </c>
      <c r="L122" s="4">
        <f t="shared" si="65"/>
        <v>91.68</v>
      </c>
      <c r="M122" s="4">
        <f t="shared" si="66"/>
        <v>89.6</v>
      </c>
      <c r="N122" s="4">
        <f t="shared" si="67"/>
        <v>87.52</v>
      </c>
      <c r="O122" s="4">
        <f t="shared" si="68"/>
        <v>88.56</v>
      </c>
      <c r="P122" s="4">
        <f t="shared" si="69"/>
        <v>89.34</v>
      </c>
      <c r="Q122">
        <v>2</v>
      </c>
      <c r="R122">
        <v>8</v>
      </c>
      <c r="S122">
        <v>1</v>
      </c>
      <c r="T122">
        <v>1</v>
      </c>
      <c r="U122">
        <v>9</v>
      </c>
      <c r="V122">
        <v>7</v>
      </c>
      <c r="W122">
        <v>3</v>
      </c>
      <c r="X122">
        <v>1</v>
      </c>
      <c r="Y122">
        <v>6</v>
      </c>
      <c r="Z122">
        <v>9</v>
      </c>
      <c r="AA122">
        <v>1</v>
      </c>
      <c r="AB122" t="s">
        <v>144</v>
      </c>
      <c r="AC122" t="s">
        <v>144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3</v>
      </c>
      <c r="AO122">
        <v>0</v>
      </c>
      <c r="AP122" t="s">
        <v>144</v>
      </c>
      <c r="AQ122" t="s">
        <v>144</v>
      </c>
      <c r="AR122">
        <v>6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1</v>
      </c>
      <c r="BF122">
        <v>0.75</v>
      </c>
      <c r="BG122">
        <v>1.25</v>
      </c>
      <c r="BH122">
        <f t="shared" si="56"/>
        <v>1.25</v>
      </c>
      <c r="BI122">
        <v>67</v>
      </c>
      <c r="BJ122">
        <v>2</v>
      </c>
      <c r="BK122">
        <v>44</v>
      </c>
      <c r="BL122">
        <f t="shared" si="57"/>
        <v>65</v>
      </c>
      <c r="BM122" s="6">
        <f t="shared" si="58"/>
        <v>0.32307692307692309</v>
      </c>
      <c r="BN122">
        <v>67</v>
      </c>
      <c r="BO122">
        <v>-2</v>
      </c>
      <c r="BP122">
        <v>53</v>
      </c>
      <c r="BQ122">
        <f t="shared" si="59"/>
        <v>69</v>
      </c>
      <c r="BR122" s="6">
        <f t="shared" si="60"/>
        <v>0.2318840579710145</v>
      </c>
      <c r="BS122">
        <v>80</v>
      </c>
      <c r="BT122">
        <v>3</v>
      </c>
      <c r="BU122">
        <v>58</v>
      </c>
      <c r="BV122">
        <f t="shared" si="61"/>
        <v>77</v>
      </c>
      <c r="BW122" s="6">
        <f t="shared" si="62"/>
        <v>0.24675324675324675</v>
      </c>
      <c r="BX122" t="s">
        <v>144</v>
      </c>
      <c r="BY122" t="s">
        <v>144</v>
      </c>
      <c r="BZ122" t="s">
        <v>144</v>
      </c>
      <c r="CA122" t="e">
        <f t="shared" si="63"/>
        <v>#VALUE!</v>
      </c>
      <c r="CB122" s="6" t="e">
        <f t="shared" si="64"/>
        <v>#VALUE!</v>
      </c>
      <c r="CC122" s="7">
        <f t="shared" si="86"/>
        <v>70.333333333333329</v>
      </c>
      <c r="CD122" s="8">
        <f t="shared" si="87"/>
        <v>0.26723807593372811</v>
      </c>
    </row>
    <row r="123" spans="1:82" x14ac:dyDescent="0.3">
      <c r="A123" s="1" t="s">
        <v>24</v>
      </c>
      <c r="B123" s="1" t="s">
        <v>139</v>
      </c>
      <c r="E123" s="9">
        <v>42927</v>
      </c>
      <c r="F123">
        <v>80</v>
      </c>
      <c r="G123">
        <v>2</v>
      </c>
      <c r="H123">
        <v>2</v>
      </c>
      <c r="I123">
        <v>9</v>
      </c>
      <c r="J123">
        <v>5</v>
      </c>
      <c r="K123">
        <v>2</v>
      </c>
      <c r="L123" s="4">
        <f t="shared" si="65"/>
        <v>97.92</v>
      </c>
      <c r="M123" s="4">
        <f t="shared" si="66"/>
        <v>90.64</v>
      </c>
      <c r="N123" s="4">
        <f t="shared" si="67"/>
        <v>94.8</v>
      </c>
      <c r="O123" s="4">
        <f t="shared" si="68"/>
        <v>97.92</v>
      </c>
      <c r="P123" s="4">
        <f t="shared" si="69"/>
        <v>95.320000000000007</v>
      </c>
      <c r="Q123">
        <v>7</v>
      </c>
      <c r="R123">
        <v>9</v>
      </c>
      <c r="S123">
        <v>6</v>
      </c>
      <c r="T123">
        <v>1</v>
      </c>
      <c r="U123" t="s">
        <v>144</v>
      </c>
      <c r="V123" t="s">
        <v>144</v>
      </c>
      <c r="W123">
        <v>3</v>
      </c>
      <c r="X123">
        <v>1</v>
      </c>
      <c r="Y123">
        <v>7</v>
      </c>
      <c r="Z123">
        <v>8</v>
      </c>
      <c r="AA123">
        <v>6</v>
      </c>
      <c r="AB123">
        <v>2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2</v>
      </c>
      <c r="AP123">
        <v>17</v>
      </c>
      <c r="AQ123">
        <v>12</v>
      </c>
      <c r="AR123">
        <v>3</v>
      </c>
      <c r="AS123">
        <v>6</v>
      </c>
      <c r="AT123">
        <v>6</v>
      </c>
      <c r="AU123">
        <v>0</v>
      </c>
      <c r="AV123">
        <v>1</v>
      </c>
      <c r="AW123">
        <v>2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1.25</v>
      </c>
      <c r="BE123">
        <v>1</v>
      </c>
      <c r="BF123">
        <v>2.25</v>
      </c>
      <c r="BG123">
        <v>0.75</v>
      </c>
      <c r="BH123">
        <f t="shared" si="56"/>
        <v>1.3125</v>
      </c>
      <c r="BI123">
        <v>81</v>
      </c>
      <c r="BJ123">
        <v>-5</v>
      </c>
      <c r="BK123">
        <v>55</v>
      </c>
      <c r="BL123">
        <f t="shared" si="57"/>
        <v>86</v>
      </c>
      <c r="BM123" s="6">
        <f t="shared" si="58"/>
        <v>0.36046511627906974</v>
      </c>
      <c r="BN123">
        <v>86</v>
      </c>
      <c r="BO123">
        <v>6</v>
      </c>
      <c r="BP123">
        <v>55</v>
      </c>
      <c r="BQ123">
        <f t="shared" si="59"/>
        <v>80</v>
      </c>
      <c r="BR123" s="6">
        <f t="shared" si="60"/>
        <v>0.3125</v>
      </c>
      <c r="BS123">
        <v>68</v>
      </c>
      <c r="BT123">
        <v>-3</v>
      </c>
      <c r="BU123">
        <v>38</v>
      </c>
      <c r="BV123">
        <f t="shared" si="61"/>
        <v>71</v>
      </c>
      <c r="BW123" s="6">
        <f t="shared" si="62"/>
        <v>0.46478873239436619</v>
      </c>
      <c r="BX123" t="s">
        <v>144</v>
      </c>
      <c r="BY123" t="s">
        <v>144</v>
      </c>
      <c r="BZ123" t="s">
        <v>144</v>
      </c>
      <c r="CA123" t="e">
        <f t="shared" si="63"/>
        <v>#VALUE!</v>
      </c>
      <c r="CB123" s="6" t="e">
        <f t="shared" si="64"/>
        <v>#VALUE!</v>
      </c>
      <c r="CC123" s="7">
        <f t="shared" si="86"/>
        <v>79</v>
      </c>
      <c r="CD123" s="8">
        <f t="shared" si="87"/>
        <v>0.37925128289114535</v>
      </c>
    </row>
    <row r="124" spans="1:82" x14ac:dyDescent="0.3">
      <c r="A124" s="1" t="s">
        <v>24</v>
      </c>
      <c r="B124" s="1" t="s">
        <v>140</v>
      </c>
      <c r="C124" t="s">
        <v>144</v>
      </c>
      <c r="D124" t="s">
        <v>144</v>
      </c>
      <c r="E124" s="9">
        <v>42927</v>
      </c>
      <c r="F124">
        <v>100</v>
      </c>
      <c r="G124">
        <v>0</v>
      </c>
      <c r="H124">
        <v>0</v>
      </c>
      <c r="I124">
        <v>3</v>
      </c>
      <c r="J124">
        <v>2</v>
      </c>
      <c r="K124">
        <v>0</v>
      </c>
      <c r="L124" s="4">
        <f t="shared" si="65"/>
        <v>100</v>
      </c>
      <c r="M124" s="4">
        <f t="shared" si="66"/>
        <v>96.88</v>
      </c>
      <c r="N124" s="4">
        <f t="shared" si="67"/>
        <v>97.92</v>
      </c>
      <c r="O124" s="4">
        <f t="shared" si="68"/>
        <v>100</v>
      </c>
      <c r="P124" s="4">
        <f t="shared" si="69"/>
        <v>98.7</v>
      </c>
      <c r="Q124">
        <v>7</v>
      </c>
      <c r="R124">
        <v>8</v>
      </c>
      <c r="S124">
        <v>8</v>
      </c>
      <c r="T124">
        <v>1</v>
      </c>
      <c r="U124" t="s">
        <v>144</v>
      </c>
      <c r="V124" t="s">
        <v>144</v>
      </c>
      <c r="W124">
        <v>7</v>
      </c>
      <c r="X124">
        <v>1</v>
      </c>
      <c r="Y124">
        <v>7</v>
      </c>
      <c r="Z124">
        <v>6</v>
      </c>
      <c r="AA124">
        <v>6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>
        <v>1</v>
      </c>
      <c r="AO124">
        <v>0</v>
      </c>
      <c r="AP124">
        <v>32</v>
      </c>
      <c r="AQ124">
        <v>26</v>
      </c>
      <c r="AR124">
        <v>40</v>
      </c>
      <c r="AS124">
        <v>15</v>
      </c>
      <c r="AT124">
        <v>13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1.75</v>
      </c>
      <c r="BE124">
        <v>1.75</v>
      </c>
      <c r="BF124">
        <v>2</v>
      </c>
      <c r="BG124">
        <v>2.25</v>
      </c>
      <c r="BH124">
        <f>AVERAGE(BD124:BG124)</f>
        <v>1.9375</v>
      </c>
      <c r="BI124">
        <v>79</v>
      </c>
      <c r="BJ124">
        <v>0</v>
      </c>
      <c r="BK124">
        <v>50</v>
      </c>
      <c r="BL124">
        <f t="shared" si="57"/>
        <v>79</v>
      </c>
      <c r="BM124" s="6">
        <f t="shared" si="58"/>
        <v>0.36708860759493672</v>
      </c>
      <c r="BN124">
        <v>74</v>
      </c>
      <c r="BO124">
        <v>-6</v>
      </c>
      <c r="BP124">
        <v>44</v>
      </c>
      <c r="BQ124">
        <f t="shared" si="59"/>
        <v>80</v>
      </c>
      <c r="BR124" s="6">
        <f t="shared" si="60"/>
        <v>0.45</v>
      </c>
      <c r="BS124">
        <v>80</v>
      </c>
      <c r="BT124">
        <v>-1</v>
      </c>
      <c r="BU124">
        <v>47</v>
      </c>
      <c r="BV124">
        <f t="shared" si="61"/>
        <v>81</v>
      </c>
      <c r="BW124" s="6">
        <f t="shared" si="62"/>
        <v>0.41975308641975306</v>
      </c>
      <c r="BX124" t="s">
        <v>144</v>
      </c>
      <c r="BY124" t="s">
        <v>144</v>
      </c>
      <c r="BZ124" t="s">
        <v>144</v>
      </c>
      <c r="CA124" t="e">
        <f t="shared" si="63"/>
        <v>#VALUE!</v>
      </c>
      <c r="CB124" s="6" t="e">
        <f t="shared" si="64"/>
        <v>#VALUE!</v>
      </c>
      <c r="CC124" s="7">
        <f t="shared" si="86"/>
        <v>80</v>
      </c>
      <c r="CD124" s="8">
        <f t="shared" si="87"/>
        <v>0.41228056467156327</v>
      </c>
    </row>
    <row r="125" spans="1:82" x14ac:dyDescent="0.3">
      <c r="A125" s="1" t="s">
        <v>24</v>
      </c>
      <c r="B125" s="1" t="s">
        <v>141</v>
      </c>
      <c r="C125" t="s">
        <v>144</v>
      </c>
      <c r="D125" t="s">
        <v>144</v>
      </c>
      <c r="E125" s="9">
        <v>42927</v>
      </c>
      <c r="F125">
        <v>45</v>
      </c>
      <c r="G125">
        <v>2</v>
      </c>
      <c r="H125">
        <v>11</v>
      </c>
      <c r="I125">
        <v>4</v>
      </c>
      <c r="J125">
        <v>7</v>
      </c>
      <c r="K125">
        <v>10</v>
      </c>
      <c r="L125" s="4">
        <f t="shared" si="65"/>
        <v>88.56</v>
      </c>
      <c r="M125" s="4">
        <f t="shared" si="66"/>
        <v>95.84</v>
      </c>
      <c r="N125" s="4">
        <f t="shared" si="67"/>
        <v>92.72</v>
      </c>
      <c r="O125" s="4">
        <f t="shared" si="68"/>
        <v>89.6</v>
      </c>
      <c r="P125" s="4">
        <f t="shared" si="69"/>
        <v>91.68</v>
      </c>
      <c r="Q125">
        <v>5</v>
      </c>
      <c r="R125">
        <v>8</v>
      </c>
      <c r="S125">
        <v>8</v>
      </c>
      <c r="T125">
        <v>1</v>
      </c>
      <c r="U125" t="s">
        <v>144</v>
      </c>
      <c r="V125" t="s">
        <v>144</v>
      </c>
      <c r="W125">
        <v>7</v>
      </c>
      <c r="X125">
        <v>1</v>
      </c>
      <c r="Y125">
        <v>7</v>
      </c>
      <c r="Z125">
        <v>8</v>
      </c>
      <c r="AA125">
        <v>5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3</v>
      </c>
      <c r="AO125">
        <v>0</v>
      </c>
      <c r="AP125">
        <v>47</v>
      </c>
      <c r="AQ125">
        <v>31</v>
      </c>
      <c r="AR125">
        <v>29</v>
      </c>
      <c r="AS125">
        <v>6</v>
      </c>
      <c r="AT125">
        <v>8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1.5</v>
      </c>
      <c r="BE125">
        <v>1.75</v>
      </c>
      <c r="BF125">
        <v>1.5</v>
      </c>
      <c r="BG125">
        <v>2</v>
      </c>
      <c r="BH125">
        <f>AVERAGE(BD125:BG125)</f>
        <v>1.6875</v>
      </c>
      <c r="BI125">
        <v>76</v>
      </c>
      <c r="BJ125">
        <v>8</v>
      </c>
      <c r="BK125">
        <v>50</v>
      </c>
      <c r="BL125">
        <f t="shared" si="57"/>
        <v>68</v>
      </c>
      <c r="BM125" s="6">
        <f t="shared" si="58"/>
        <v>0.26470588235294118</v>
      </c>
      <c r="BN125">
        <v>75</v>
      </c>
      <c r="BO125">
        <v>-1</v>
      </c>
      <c r="BP125">
        <v>42</v>
      </c>
      <c r="BQ125">
        <f t="shared" si="59"/>
        <v>76</v>
      </c>
      <c r="BR125" s="6">
        <f t="shared" si="60"/>
        <v>0.44736842105263158</v>
      </c>
      <c r="BS125">
        <v>76</v>
      </c>
      <c r="BT125">
        <v>-3</v>
      </c>
      <c r="BU125">
        <v>36</v>
      </c>
      <c r="BV125">
        <f t="shared" si="61"/>
        <v>79</v>
      </c>
      <c r="BW125" s="6">
        <f t="shared" si="62"/>
        <v>0.54430379746835444</v>
      </c>
      <c r="BX125" t="s">
        <v>144</v>
      </c>
      <c r="BY125" t="s">
        <v>144</v>
      </c>
      <c r="BZ125" t="s">
        <v>144</v>
      </c>
      <c r="CA125" t="e">
        <f t="shared" si="63"/>
        <v>#VALUE!</v>
      </c>
      <c r="CB125" s="6" t="e">
        <f t="shared" si="64"/>
        <v>#VALUE!</v>
      </c>
      <c r="CC125" s="7">
        <f t="shared" si="86"/>
        <v>74.333333333333329</v>
      </c>
      <c r="CD125" s="8">
        <f t="shared" si="87"/>
        <v>0.41879270029130905</v>
      </c>
    </row>
    <row r="126" spans="1:82" x14ac:dyDescent="0.3">
      <c r="A126" s="1" t="s">
        <v>24</v>
      </c>
      <c r="B126" s="1" t="s">
        <v>142</v>
      </c>
      <c r="C126" t="s">
        <v>144</v>
      </c>
      <c r="D126" t="s">
        <v>144</v>
      </c>
      <c r="E126" s="9">
        <v>42927</v>
      </c>
      <c r="F126">
        <v>80</v>
      </c>
      <c r="G126">
        <v>1</v>
      </c>
      <c r="H126">
        <v>1</v>
      </c>
      <c r="I126">
        <v>9</v>
      </c>
      <c r="J126">
        <v>4</v>
      </c>
      <c r="K126">
        <v>7</v>
      </c>
      <c r="L126" s="4">
        <f t="shared" si="65"/>
        <v>98.96</v>
      </c>
      <c r="M126" s="4">
        <f t="shared" si="66"/>
        <v>90.64</v>
      </c>
      <c r="N126" s="4">
        <f t="shared" si="67"/>
        <v>95.84</v>
      </c>
      <c r="O126" s="4">
        <f t="shared" si="68"/>
        <v>92.72</v>
      </c>
      <c r="P126" s="4">
        <f t="shared" si="69"/>
        <v>94.539999999999992</v>
      </c>
      <c r="Q126">
        <v>3</v>
      </c>
      <c r="R126">
        <v>9</v>
      </c>
      <c r="S126">
        <v>6</v>
      </c>
      <c r="T126">
        <v>1</v>
      </c>
      <c r="U126" t="s">
        <v>144</v>
      </c>
      <c r="V126" t="s">
        <v>144</v>
      </c>
      <c r="W126">
        <v>7</v>
      </c>
      <c r="X126">
        <v>2</v>
      </c>
      <c r="Y126">
        <v>7</v>
      </c>
      <c r="Z126">
        <v>6</v>
      </c>
      <c r="AA126">
        <v>1</v>
      </c>
      <c r="AB126">
        <v>9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2</v>
      </c>
      <c r="AO126">
        <v>0</v>
      </c>
      <c r="AP126">
        <v>18</v>
      </c>
      <c r="AQ126">
        <v>31</v>
      </c>
      <c r="AR126">
        <v>17</v>
      </c>
      <c r="AS126">
        <v>6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1.25</v>
      </c>
      <c r="BE126">
        <v>1</v>
      </c>
      <c r="BF126">
        <v>1.75</v>
      </c>
      <c r="BG126">
        <v>1</v>
      </c>
      <c r="BH126">
        <f t="shared" si="56"/>
        <v>1.25</v>
      </c>
      <c r="BI126">
        <v>61</v>
      </c>
      <c r="BJ126">
        <v>-7</v>
      </c>
      <c r="BK126">
        <v>25</v>
      </c>
      <c r="BL126">
        <f t="shared" si="57"/>
        <v>68</v>
      </c>
      <c r="BM126" s="6">
        <f t="shared" si="58"/>
        <v>0.63235294117647056</v>
      </c>
      <c r="BN126">
        <v>82</v>
      </c>
      <c r="BO126">
        <v>-1</v>
      </c>
      <c r="BP126">
        <v>50</v>
      </c>
      <c r="BQ126">
        <f t="shared" si="59"/>
        <v>83</v>
      </c>
      <c r="BR126" s="6">
        <f t="shared" si="60"/>
        <v>0.39759036144578314</v>
      </c>
      <c r="BS126">
        <v>75</v>
      </c>
      <c r="BT126">
        <v>-4</v>
      </c>
      <c r="BU126">
        <v>47</v>
      </c>
      <c r="BV126">
        <f t="shared" si="61"/>
        <v>79</v>
      </c>
      <c r="BW126" s="6">
        <f t="shared" si="62"/>
        <v>0.4050632911392405</v>
      </c>
      <c r="BX126" t="s">
        <v>144</v>
      </c>
      <c r="BY126" t="s">
        <v>144</v>
      </c>
      <c r="BZ126" t="s">
        <v>144</v>
      </c>
      <c r="CA126" t="e">
        <f t="shared" si="63"/>
        <v>#VALUE!</v>
      </c>
      <c r="CB126" s="6" t="e">
        <f t="shared" si="64"/>
        <v>#VALUE!</v>
      </c>
      <c r="CC126" s="7">
        <f t="shared" si="86"/>
        <v>76.666666666666671</v>
      </c>
      <c r="CD126" s="8">
        <f t="shared" si="87"/>
        <v>0.47833553125383138</v>
      </c>
    </row>
    <row r="127" spans="1:82" x14ac:dyDescent="0.3">
      <c r="A127" s="1" t="s">
        <v>24</v>
      </c>
      <c r="B127" s="1" t="s">
        <v>143</v>
      </c>
      <c r="C127" t="s">
        <v>144</v>
      </c>
      <c r="D127" t="s">
        <v>144</v>
      </c>
      <c r="E127" s="9">
        <v>42927</v>
      </c>
      <c r="F127">
        <v>70</v>
      </c>
      <c r="G127">
        <v>3</v>
      </c>
      <c r="H127">
        <v>11</v>
      </c>
      <c r="I127">
        <v>16</v>
      </c>
      <c r="J127">
        <v>5</v>
      </c>
      <c r="K127">
        <v>2</v>
      </c>
      <c r="L127" s="4">
        <f t="shared" si="65"/>
        <v>88.56</v>
      </c>
      <c r="M127" s="4">
        <f t="shared" si="66"/>
        <v>83.36</v>
      </c>
      <c r="N127" s="4">
        <f t="shared" si="67"/>
        <v>94.8</v>
      </c>
      <c r="O127" s="4">
        <f t="shared" si="68"/>
        <v>97.92</v>
      </c>
      <c r="P127" s="4">
        <f t="shared" si="69"/>
        <v>91.160000000000011</v>
      </c>
      <c r="Q127">
        <v>7</v>
      </c>
      <c r="R127">
        <v>9</v>
      </c>
      <c r="S127">
        <v>8</v>
      </c>
      <c r="T127">
        <v>1</v>
      </c>
      <c r="U127">
        <v>7</v>
      </c>
      <c r="V127" t="s">
        <v>144</v>
      </c>
      <c r="W127">
        <v>6</v>
      </c>
      <c r="X127">
        <v>2</v>
      </c>
      <c r="Y127">
        <v>6</v>
      </c>
      <c r="Z127">
        <v>8</v>
      </c>
      <c r="AA127">
        <v>2</v>
      </c>
      <c r="AB127">
        <v>5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2</v>
      </c>
      <c r="AN127">
        <v>0</v>
      </c>
      <c r="AO127">
        <v>1</v>
      </c>
      <c r="AP127">
        <v>15</v>
      </c>
      <c r="AQ127">
        <v>26</v>
      </c>
      <c r="AR127">
        <v>32</v>
      </c>
      <c r="AS127">
        <v>7</v>
      </c>
      <c r="AT127">
        <v>2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1.75</v>
      </c>
      <c r="BE127">
        <v>1.5</v>
      </c>
      <c r="BF127">
        <v>2</v>
      </c>
      <c r="BG127">
        <v>1.75</v>
      </c>
      <c r="BH127">
        <f t="shared" si="56"/>
        <v>1.75</v>
      </c>
      <c r="BI127">
        <v>88</v>
      </c>
      <c r="BJ127">
        <v>2</v>
      </c>
      <c r="BK127">
        <v>56</v>
      </c>
      <c r="BL127">
        <f t="shared" si="57"/>
        <v>86</v>
      </c>
      <c r="BM127" s="6">
        <f t="shared" si="58"/>
        <v>0.34883720930232559</v>
      </c>
      <c r="BN127">
        <v>74</v>
      </c>
      <c r="BO127">
        <v>-1</v>
      </c>
      <c r="BP127">
        <v>38</v>
      </c>
      <c r="BQ127">
        <f t="shared" si="59"/>
        <v>75</v>
      </c>
      <c r="BR127" s="6">
        <f t="shared" si="60"/>
        <v>0.49333333333333335</v>
      </c>
      <c r="BS127">
        <v>82</v>
      </c>
      <c r="BT127">
        <v>-4</v>
      </c>
      <c r="BU127">
        <v>40</v>
      </c>
      <c r="BV127">
        <f t="shared" si="61"/>
        <v>86</v>
      </c>
      <c r="BW127" s="6">
        <f t="shared" si="62"/>
        <v>0.53488372093023251</v>
      </c>
      <c r="BX127" t="s">
        <v>144</v>
      </c>
      <c r="BY127" t="s">
        <v>144</v>
      </c>
      <c r="BZ127" t="s">
        <v>144</v>
      </c>
      <c r="CA127" t="e">
        <f t="shared" si="63"/>
        <v>#VALUE!</v>
      </c>
      <c r="CB127" s="6" t="e">
        <f t="shared" si="64"/>
        <v>#VALUE!</v>
      </c>
      <c r="CC127" s="7">
        <f t="shared" si="86"/>
        <v>82.333333333333329</v>
      </c>
      <c r="CD127" s="8">
        <f t="shared" si="87"/>
        <v>0.45901808785529719</v>
      </c>
    </row>
    <row r="128" spans="1:82" x14ac:dyDescent="0.3">
      <c r="A128" s="1" t="s">
        <v>25</v>
      </c>
      <c r="B128" s="1" t="s">
        <v>139</v>
      </c>
      <c r="E128" s="9">
        <v>42919</v>
      </c>
      <c r="F128">
        <v>65</v>
      </c>
      <c r="G128">
        <v>2</v>
      </c>
      <c r="H128">
        <v>8</v>
      </c>
      <c r="I128">
        <v>8</v>
      </c>
      <c r="J128">
        <v>10</v>
      </c>
      <c r="K128">
        <v>2</v>
      </c>
      <c r="L128" s="4">
        <f t="shared" si="65"/>
        <v>91.68</v>
      </c>
      <c r="M128" s="4">
        <f t="shared" si="66"/>
        <v>91.68</v>
      </c>
      <c r="N128" s="4">
        <f t="shared" si="67"/>
        <v>89.6</v>
      </c>
      <c r="O128" s="4">
        <f t="shared" si="68"/>
        <v>97.92</v>
      </c>
      <c r="P128" s="4">
        <f t="shared" si="69"/>
        <v>92.720000000000013</v>
      </c>
      <c r="Q128">
        <v>5</v>
      </c>
      <c r="R128">
        <v>9</v>
      </c>
      <c r="S128">
        <v>4</v>
      </c>
      <c r="T128">
        <v>3</v>
      </c>
      <c r="U128">
        <v>4</v>
      </c>
      <c r="V128" t="s">
        <v>144</v>
      </c>
      <c r="W128">
        <v>6</v>
      </c>
      <c r="X128">
        <v>2</v>
      </c>
      <c r="Y128">
        <v>5</v>
      </c>
      <c r="Z128">
        <v>9</v>
      </c>
      <c r="AA128">
        <v>1</v>
      </c>
      <c r="AB128">
        <v>4</v>
      </c>
      <c r="AC128">
        <v>28</v>
      </c>
      <c r="AD128">
        <v>8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>
        <v>0</v>
      </c>
      <c r="AO128">
        <v>0</v>
      </c>
      <c r="AP128">
        <v>45</v>
      </c>
      <c r="AQ128">
        <v>24</v>
      </c>
      <c r="AR128">
        <v>20</v>
      </c>
      <c r="AS128">
        <v>5</v>
      </c>
      <c r="AT128">
        <v>14</v>
      </c>
      <c r="AU128">
        <v>11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0.25</v>
      </c>
      <c r="BE128">
        <v>0</v>
      </c>
      <c r="BF128">
        <v>1.5</v>
      </c>
      <c r="BG128">
        <v>1</v>
      </c>
      <c r="BH128">
        <f t="shared" si="56"/>
        <v>0.6875</v>
      </c>
      <c r="BI128">
        <v>62</v>
      </c>
      <c r="BJ128">
        <v>-5</v>
      </c>
      <c r="BK128">
        <v>34</v>
      </c>
      <c r="BL128">
        <f t="shared" si="57"/>
        <v>67</v>
      </c>
      <c r="BM128" s="6">
        <f t="shared" si="58"/>
        <v>0.4925373134328358</v>
      </c>
      <c r="BN128">
        <v>70</v>
      </c>
      <c r="BO128">
        <v>0</v>
      </c>
      <c r="BP128">
        <v>42</v>
      </c>
      <c r="BQ128">
        <f t="shared" si="59"/>
        <v>70</v>
      </c>
      <c r="BR128" s="6">
        <f t="shared" si="60"/>
        <v>0.4</v>
      </c>
      <c r="BS128">
        <v>70</v>
      </c>
      <c r="BT128">
        <v>2</v>
      </c>
      <c r="BU128">
        <v>44</v>
      </c>
      <c r="BV128">
        <f t="shared" si="61"/>
        <v>68</v>
      </c>
      <c r="BW128" s="6">
        <f t="shared" si="62"/>
        <v>0.35294117647058826</v>
      </c>
      <c r="BX128" t="s">
        <v>144</v>
      </c>
      <c r="BY128" t="s">
        <v>144</v>
      </c>
      <c r="BZ128" t="s">
        <v>144</v>
      </c>
      <c r="CA128" t="e">
        <f t="shared" si="63"/>
        <v>#VALUE!</v>
      </c>
      <c r="CB128" s="6" t="e">
        <f t="shared" si="64"/>
        <v>#VALUE!</v>
      </c>
      <c r="CC128" s="7">
        <f>AVERAGE(BL128,BQ128,BV128)</f>
        <v>68.333333333333329</v>
      </c>
      <c r="CD128" s="8">
        <f>AVERAGE(BM128,BR128,BW128)</f>
        <v>0.41515949663447471</v>
      </c>
    </row>
    <row r="129" spans="1:82" x14ac:dyDescent="0.3">
      <c r="A129" s="1" t="s">
        <v>25</v>
      </c>
      <c r="B129" s="1" t="s">
        <v>140</v>
      </c>
      <c r="C129" t="s">
        <v>144</v>
      </c>
      <c r="D129" t="s">
        <v>144</v>
      </c>
      <c r="E129" s="9">
        <v>42919</v>
      </c>
      <c r="F129">
        <v>55</v>
      </c>
      <c r="G129">
        <v>1</v>
      </c>
      <c r="H129">
        <v>4</v>
      </c>
      <c r="I129">
        <v>9</v>
      </c>
      <c r="J129">
        <v>0</v>
      </c>
      <c r="K129">
        <v>1</v>
      </c>
      <c r="L129" s="4">
        <f t="shared" si="65"/>
        <v>95.84</v>
      </c>
      <c r="M129" s="4">
        <f t="shared" si="66"/>
        <v>90.64</v>
      </c>
      <c r="N129" s="4">
        <f t="shared" si="67"/>
        <v>100</v>
      </c>
      <c r="O129" s="4">
        <f t="shared" si="68"/>
        <v>98.96</v>
      </c>
      <c r="P129" s="4">
        <f t="shared" si="69"/>
        <v>96.36</v>
      </c>
      <c r="Q129">
        <v>7</v>
      </c>
      <c r="R129">
        <v>7</v>
      </c>
      <c r="S129">
        <v>7</v>
      </c>
      <c r="T129">
        <v>7</v>
      </c>
      <c r="U129">
        <v>4</v>
      </c>
      <c r="V129" t="s">
        <v>144</v>
      </c>
      <c r="W129">
        <v>7</v>
      </c>
      <c r="X129">
        <v>6</v>
      </c>
      <c r="Y129">
        <v>6</v>
      </c>
      <c r="Z129">
        <v>6</v>
      </c>
      <c r="AA129">
        <v>2</v>
      </c>
      <c r="AB129">
        <v>3</v>
      </c>
      <c r="AC129">
        <v>8</v>
      </c>
      <c r="AD129">
        <v>12</v>
      </c>
      <c r="AE129">
        <v>2</v>
      </c>
      <c r="AF129">
        <v>11</v>
      </c>
      <c r="AG129">
        <v>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2</v>
      </c>
      <c r="AP129">
        <v>85</v>
      </c>
      <c r="AQ129">
        <v>40</v>
      </c>
      <c r="AR129">
        <v>25</v>
      </c>
      <c r="AS129">
        <v>6</v>
      </c>
      <c r="AT129">
        <v>14</v>
      </c>
      <c r="AU129">
        <v>4</v>
      </c>
      <c r="AV129">
        <v>2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2</v>
      </c>
      <c r="BE129">
        <v>1</v>
      </c>
      <c r="BF129">
        <v>1.75</v>
      </c>
      <c r="BG129">
        <v>2</v>
      </c>
      <c r="BH129">
        <f t="shared" si="56"/>
        <v>1.6875</v>
      </c>
      <c r="BI129">
        <v>82</v>
      </c>
      <c r="BJ129">
        <v>0</v>
      </c>
      <c r="BK129">
        <v>44</v>
      </c>
      <c r="BL129">
        <f t="shared" si="57"/>
        <v>82</v>
      </c>
      <c r="BM129" s="6">
        <f t="shared" si="58"/>
        <v>0.46341463414634149</v>
      </c>
      <c r="BN129">
        <v>85</v>
      </c>
      <c r="BO129">
        <v>0</v>
      </c>
      <c r="BP129" t="s">
        <v>144</v>
      </c>
      <c r="BQ129">
        <f t="shared" si="59"/>
        <v>85</v>
      </c>
      <c r="BR129" s="6" t="s">
        <v>144</v>
      </c>
      <c r="BS129">
        <v>90</v>
      </c>
      <c r="BT129">
        <v>6</v>
      </c>
      <c r="BU129">
        <v>46</v>
      </c>
      <c r="BV129">
        <f t="shared" si="61"/>
        <v>84</v>
      </c>
      <c r="BW129" s="6">
        <f t="shared" si="62"/>
        <v>0.45238095238095238</v>
      </c>
      <c r="BX129" t="s">
        <v>144</v>
      </c>
      <c r="BY129" t="s">
        <v>144</v>
      </c>
      <c r="BZ129" t="s">
        <v>144</v>
      </c>
      <c r="CA129" t="e">
        <f t="shared" si="63"/>
        <v>#VALUE!</v>
      </c>
      <c r="CB129" s="6" t="e">
        <f t="shared" si="64"/>
        <v>#VALUE!</v>
      </c>
      <c r="CC129" s="7">
        <f t="shared" ref="CC129:CC131" si="88">AVERAGE(BL129,BQ129,BV129)</f>
        <v>83.666666666666671</v>
      </c>
      <c r="CD129" s="8">
        <f t="shared" ref="CD129:CD131" si="89">AVERAGE(BM129,BR129,BW129)</f>
        <v>0.45789779326364694</v>
      </c>
    </row>
    <row r="130" spans="1:82" x14ac:dyDescent="0.3">
      <c r="A130" s="1" t="s">
        <v>25</v>
      </c>
      <c r="B130" s="1" t="s">
        <v>141</v>
      </c>
      <c r="C130" t="s">
        <v>144</v>
      </c>
      <c r="D130" t="s">
        <v>144</v>
      </c>
      <c r="E130" s="9">
        <v>42919</v>
      </c>
      <c r="F130">
        <v>70</v>
      </c>
      <c r="G130">
        <v>2</v>
      </c>
      <c r="H130">
        <v>1</v>
      </c>
      <c r="I130">
        <v>3</v>
      </c>
      <c r="J130">
        <v>5</v>
      </c>
      <c r="K130">
        <v>6</v>
      </c>
      <c r="L130" s="4">
        <f t="shared" si="65"/>
        <v>98.96</v>
      </c>
      <c r="M130" s="4">
        <f t="shared" si="66"/>
        <v>96.88</v>
      </c>
      <c r="N130" s="4">
        <f t="shared" si="67"/>
        <v>94.8</v>
      </c>
      <c r="O130" s="4">
        <f t="shared" si="68"/>
        <v>93.76</v>
      </c>
      <c r="P130" s="4">
        <f t="shared" si="69"/>
        <v>96.1</v>
      </c>
      <c r="Q130">
        <v>5</v>
      </c>
      <c r="R130">
        <v>9</v>
      </c>
      <c r="S130">
        <v>6</v>
      </c>
      <c r="T130">
        <v>2</v>
      </c>
      <c r="U130" t="s">
        <v>144</v>
      </c>
      <c r="V130" t="s">
        <v>144</v>
      </c>
      <c r="W130">
        <v>6</v>
      </c>
      <c r="X130">
        <v>1</v>
      </c>
      <c r="Y130">
        <v>6</v>
      </c>
      <c r="Z130">
        <v>7</v>
      </c>
      <c r="AA130">
        <v>1</v>
      </c>
      <c r="AB130">
        <v>1</v>
      </c>
      <c r="AC130">
        <v>3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3</v>
      </c>
      <c r="AN130">
        <v>1</v>
      </c>
      <c r="AO130">
        <v>2</v>
      </c>
      <c r="AP130">
        <v>27</v>
      </c>
      <c r="AQ130">
        <v>60</v>
      </c>
      <c r="AR130">
        <v>3</v>
      </c>
      <c r="AS130">
        <v>14</v>
      </c>
      <c r="AT130">
        <v>9</v>
      </c>
      <c r="AU130">
        <v>10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1.5</v>
      </c>
      <c r="BF130">
        <v>0.25</v>
      </c>
      <c r="BG130">
        <v>0.5</v>
      </c>
      <c r="BH130">
        <f t="shared" si="56"/>
        <v>0.8125</v>
      </c>
      <c r="BI130">
        <v>88</v>
      </c>
      <c r="BJ130">
        <v>-5</v>
      </c>
      <c r="BK130">
        <v>53</v>
      </c>
      <c r="BL130">
        <f t="shared" si="57"/>
        <v>93</v>
      </c>
      <c r="BM130" s="6">
        <f t="shared" si="58"/>
        <v>0.43010752688172044</v>
      </c>
      <c r="BN130">
        <v>65</v>
      </c>
      <c r="BO130">
        <v>-8</v>
      </c>
      <c r="BP130">
        <v>38</v>
      </c>
      <c r="BQ130">
        <f t="shared" si="59"/>
        <v>73</v>
      </c>
      <c r="BR130" s="6">
        <f t="shared" si="60"/>
        <v>0.47945205479452052</v>
      </c>
      <c r="BS130">
        <v>80</v>
      </c>
      <c r="BT130">
        <v>-4</v>
      </c>
      <c r="BU130">
        <v>37</v>
      </c>
      <c r="BV130">
        <f t="shared" si="61"/>
        <v>84</v>
      </c>
      <c r="BW130" s="6">
        <f t="shared" si="62"/>
        <v>0.55952380952380953</v>
      </c>
      <c r="BX130" t="s">
        <v>144</v>
      </c>
      <c r="BY130" t="s">
        <v>144</v>
      </c>
      <c r="BZ130" t="s">
        <v>144</v>
      </c>
      <c r="CA130" t="e">
        <f t="shared" si="63"/>
        <v>#VALUE!</v>
      </c>
      <c r="CB130" s="6" t="e">
        <f t="shared" si="64"/>
        <v>#VALUE!</v>
      </c>
      <c r="CC130" s="7">
        <f t="shared" si="88"/>
        <v>83.333333333333329</v>
      </c>
      <c r="CD130" s="8">
        <f t="shared" si="89"/>
        <v>0.48969446373335018</v>
      </c>
    </row>
    <row r="131" spans="1:82" x14ac:dyDescent="0.3">
      <c r="A131" s="1" t="s">
        <v>25</v>
      </c>
      <c r="B131" s="1" t="s">
        <v>142</v>
      </c>
      <c r="C131" t="s">
        <v>144</v>
      </c>
      <c r="D131" t="s">
        <v>144</v>
      </c>
      <c r="E131" s="9">
        <v>42919</v>
      </c>
      <c r="F131">
        <v>75</v>
      </c>
      <c r="G131">
        <v>1</v>
      </c>
      <c r="H131">
        <v>2</v>
      </c>
      <c r="I131">
        <v>2</v>
      </c>
      <c r="J131">
        <v>8</v>
      </c>
      <c r="K131">
        <v>6</v>
      </c>
      <c r="L131" s="4">
        <f t="shared" si="65"/>
        <v>97.92</v>
      </c>
      <c r="M131" s="4">
        <f t="shared" si="66"/>
        <v>97.92</v>
      </c>
      <c r="N131" s="4">
        <f t="shared" si="67"/>
        <v>91.68</v>
      </c>
      <c r="O131" s="4">
        <f t="shared" si="68"/>
        <v>93.76</v>
      </c>
      <c r="P131" s="4">
        <f t="shared" si="69"/>
        <v>95.32</v>
      </c>
      <c r="Q131">
        <v>2</v>
      </c>
      <c r="R131">
        <v>9</v>
      </c>
      <c r="S131">
        <v>3</v>
      </c>
      <c r="T131">
        <v>4</v>
      </c>
      <c r="U131" t="s">
        <v>144</v>
      </c>
      <c r="V131" t="s">
        <v>144</v>
      </c>
      <c r="W131">
        <v>3</v>
      </c>
      <c r="X131">
        <v>3</v>
      </c>
      <c r="Y131">
        <v>6</v>
      </c>
      <c r="Z131">
        <v>9</v>
      </c>
      <c r="AA131">
        <v>1</v>
      </c>
      <c r="AB131">
        <v>4</v>
      </c>
      <c r="AC131">
        <v>23</v>
      </c>
      <c r="AD131">
        <v>8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2</v>
      </c>
      <c r="AN131">
        <v>2</v>
      </c>
      <c r="AO131">
        <v>0</v>
      </c>
      <c r="AP131">
        <v>7</v>
      </c>
      <c r="AQ131">
        <v>4</v>
      </c>
      <c r="AR131">
        <v>4</v>
      </c>
      <c r="AS131">
        <v>0</v>
      </c>
      <c r="AT131">
        <v>1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0.25</v>
      </c>
      <c r="BE131">
        <v>0.5</v>
      </c>
      <c r="BF131">
        <v>0.5</v>
      </c>
      <c r="BG131">
        <v>1.25</v>
      </c>
      <c r="BH131">
        <f t="shared" si="56"/>
        <v>0.625</v>
      </c>
      <c r="BI131">
        <v>70</v>
      </c>
      <c r="BJ131">
        <v>-4</v>
      </c>
      <c r="BK131">
        <v>38</v>
      </c>
      <c r="BL131">
        <f t="shared" si="57"/>
        <v>74</v>
      </c>
      <c r="BM131" s="6">
        <f t="shared" si="58"/>
        <v>0.48648648648648651</v>
      </c>
      <c r="BN131">
        <v>75</v>
      </c>
      <c r="BO131">
        <v>-10</v>
      </c>
      <c r="BP131">
        <v>50</v>
      </c>
      <c r="BQ131">
        <f t="shared" si="59"/>
        <v>85</v>
      </c>
      <c r="BR131" s="6">
        <f t="shared" si="60"/>
        <v>0.41176470588235292</v>
      </c>
      <c r="BS131">
        <v>65</v>
      </c>
      <c r="BT131">
        <v>-7</v>
      </c>
      <c r="BU131">
        <v>38</v>
      </c>
      <c r="BV131">
        <f t="shared" si="61"/>
        <v>72</v>
      </c>
      <c r="BW131" s="6">
        <f t="shared" si="62"/>
        <v>0.47222222222222221</v>
      </c>
      <c r="BX131" t="s">
        <v>144</v>
      </c>
      <c r="BY131" t="s">
        <v>144</v>
      </c>
      <c r="BZ131" t="s">
        <v>144</v>
      </c>
      <c r="CA131" t="e">
        <f t="shared" si="63"/>
        <v>#VALUE!</v>
      </c>
      <c r="CB131" s="6" t="e">
        <f t="shared" si="64"/>
        <v>#VALUE!</v>
      </c>
      <c r="CC131" s="7">
        <f t="shared" si="88"/>
        <v>77</v>
      </c>
      <c r="CD131" s="8">
        <f t="shared" si="89"/>
        <v>0.45682447153035383</v>
      </c>
    </row>
    <row r="132" spans="1:82" x14ac:dyDescent="0.3">
      <c r="A132" s="1" t="s">
        <v>25</v>
      </c>
      <c r="B132" s="1" t="s">
        <v>143</v>
      </c>
      <c r="C132" t="s">
        <v>144</v>
      </c>
      <c r="D132" t="s">
        <v>144</v>
      </c>
      <c r="E132" s="9">
        <v>42919</v>
      </c>
      <c r="F132">
        <v>100</v>
      </c>
      <c r="G132">
        <v>1</v>
      </c>
      <c r="H132">
        <v>0</v>
      </c>
      <c r="I132">
        <v>0</v>
      </c>
      <c r="J132">
        <v>0</v>
      </c>
      <c r="K132">
        <v>0</v>
      </c>
      <c r="L132" s="4">
        <f t="shared" si="65"/>
        <v>100</v>
      </c>
      <c r="M132" s="4">
        <f t="shared" si="66"/>
        <v>100</v>
      </c>
      <c r="N132" s="4">
        <f t="shared" si="67"/>
        <v>100</v>
      </c>
      <c r="O132" s="4">
        <f t="shared" si="68"/>
        <v>100</v>
      </c>
      <c r="P132" s="4">
        <f t="shared" si="69"/>
        <v>100</v>
      </c>
      <c r="Q132" t="s">
        <v>154</v>
      </c>
      <c r="R132" t="s">
        <v>144</v>
      </c>
      <c r="S132" t="s">
        <v>144</v>
      </c>
      <c r="T132" t="s">
        <v>144</v>
      </c>
      <c r="U132" t="s">
        <v>144</v>
      </c>
      <c r="V132" t="s">
        <v>144</v>
      </c>
      <c r="W132" t="s">
        <v>144</v>
      </c>
      <c r="X132" t="s">
        <v>144</v>
      </c>
      <c r="Y132" t="s">
        <v>144</v>
      </c>
      <c r="Z132" t="s">
        <v>144</v>
      </c>
      <c r="AA132" t="s">
        <v>144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1</v>
      </c>
      <c r="AO132">
        <v>2</v>
      </c>
      <c r="AP132">
        <v>3</v>
      </c>
      <c r="AQ132">
        <v>2</v>
      </c>
      <c r="AR132">
        <v>0</v>
      </c>
      <c r="AS132">
        <v>4</v>
      </c>
      <c r="AT132">
        <v>8</v>
      </c>
      <c r="AU132">
        <v>9</v>
      </c>
      <c r="AV132">
        <v>3</v>
      </c>
      <c r="AW132">
        <v>4</v>
      </c>
      <c r="AX132">
        <v>2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3</v>
      </c>
      <c r="BE132">
        <v>2.75</v>
      </c>
      <c r="BF132">
        <v>3</v>
      </c>
      <c r="BG132">
        <v>6.5</v>
      </c>
      <c r="BH132">
        <f t="shared" ref="BH132:BH195" si="90">AVERAGE(BD132:BG132)</f>
        <v>3.8125</v>
      </c>
      <c r="BI132" t="s">
        <v>144</v>
      </c>
      <c r="BJ132" t="s">
        <v>144</v>
      </c>
      <c r="BK132" t="s">
        <v>144</v>
      </c>
      <c r="BL132" t="s">
        <v>144</v>
      </c>
      <c r="BM132" s="6" t="s">
        <v>144</v>
      </c>
      <c r="BN132" t="s">
        <v>144</v>
      </c>
      <c r="BO132" t="s">
        <v>144</v>
      </c>
      <c r="BP132" t="s">
        <v>144</v>
      </c>
      <c r="BQ132" t="s">
        <v>144</v>
      </c>
      <c r="BR132" s="6" t="s">
        <v>144</v>
      </c>
      <c r="BS132" t="s">
        <v>144</v>
      </c>
      <c r="BT132" t="s">
        <v>144</v>
      </c>
      <c r="BU132" t="s">
        <v>144</v>
      </c>
      <c r="BV132" t="s">
        <v>144</v>
      </c>
      <c r="BW132" s="6" t="s">
        <v>144</v>
      </c>
      <c r="BX132" t="s">
        <v>144</v>
      </c>
      <c r="BY132" t="s">
        <v>144</v>
      </c>
      <c r="BZ132" t="s">
        <v>144</v>
      </c>
      <c r="CA132" t="e">
        <f t="shared" ref="CA132:CA195" si="91">(BX132+(-BY132))</f>
        <v>#VALUE!</v>
      </c>
      <c r="CB132" s="6" t="e">
        <f t="shared" ref="CB132:CB195" si="92">(CA132-BZ132)/CA132</f>
        <v>#VALUE!</v>
      </c>
      <c r="CC132" s="7" t="s">
        <v>144</v>
      </c>
      <c r="CD132" s="8" t="s">
        <v>144</v>
      </c>
    </row>
    <row r="133" spans="1:82" x14ac:dyDescent="0.3">
      <c r="A133" s="1" t="s">
        <v>26</v>
      </c>
      <c r="B133" s="1" t="s">
        <v>139</v>
      </c>
      <c r="E133" s="9">
        <v>42914</v>
      </c>
      <c r="F133">
        <v>35</v>
      </c>
      <c r="G133">
        <v>0</v>
      </c>
      <c r="H133">
        <v>28</v>
      </c>
      <c r="I133">
        <v>77</v>
      </c>
      <c r="J133">
        <v>44</v>
      </c>
      <c r="K133">
        <v>42</v>
      </c>
      <c r="L133" s="4">
        <f t="shared" ref="L133:L196" si="93">100-(H133*1.04)</f>
        <v>70.88</v>
      </c>
      <c r="M133" s="4">
        <f t="shared" ref="M133:M196" si="94">100-(I133*1.04)</f>
        <v>19.920000000000002</v>
      </c>
      <c r="N133" s="4">
        <f t="shared" ref="N133:N196" si="95">100-(J133*1.04)</f>
        <v>54.239999999999995</v>
      </c>
      <c r="O133" s="4">
        <f t="shared" ref="O133:O196" si="96">100-(K133*1.04)</f>
        <v>56.32</v>
      </c>
      <c r="P133" s="4">
        <f t="shared" ref="P133:P196" si="97">AVERAGE(L133:O133)</f>
        <v>50.339999999999996</v>
      </c>
      <c r="Q133">
        <v>6</v>
      </c>
      <c r="R133">
        <v>6</v>
      </c>
      <c r="S133">
        <v>8</v>
      </c>
      <c r="T133">
        <v>1</v>
      </c>
      <c r="U133">
        <v>6</v>
      </c>
      <c r="V133">
        <v>7</v>
      </c>
      <c r="W133">
        <v>7</v>
      </c>
      <c r="X133">
        <v>3</v>
      </c>
      <c r="Y133">
        <v>5</v>
      </c>
      <c r="Z133">
        <v>7</v>
      </c>
      <c r="AA133">
        <v>6</v>
      </c>
      <c r="AB133">
        <v>12</v>
      </c>
      <c r="AC133">
        <v>5</v>
      </c>
      <c r="AD133">
        <v>2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23</v>
      </c>
      <c r="AQ133">
        <v>52</v>
      </c>
      <c r="AR133">
        <v>29</v>
      </c>
      <c r="AS133">
        <v>40</v>
      </c>
      <c r="AT133">
        <v>5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1.75</v>
      </c>
      <c r="BF133">
        <v>0.25</v>
      </c>
      <c r="BG133">
        <v>0</v>
      </c>
      <c r="BH133">
        <f t="shared" si="90"/>
        <v>0.75</v>
      </c>
      <c r="BI133">
        <v>52</v>
      </c>
      <c r="BJ133">
        <v>-2</v>
      </c>
      <c r="BK133">
        <v>24</v>
      </c>
      <c r="BL133">
        <f t="shared" ref="BL133:BL195" si="98">(BI133+(-BJ133))</f>
        <v>54</v>
      </c>
      <c r="BM133" s="6">
        <f t="shared" ref="BM133:BM195" si="99">(BL133-BK133)/BL133</f>
        <v>0.55555555555555558</v>
      </c>
      <c r="BN133">
        <v>57</v>
      </c>
      <c r="BO133">
        <v>0</v>
      </c>
      <c r="BP133">
        <v>32</v>
      </c>
      <c r="BQ133">
        <f t="shared" ref="BQ133:BQ195" si="100">(BN133+(-BO133))</f>
        <v>57</v>
      </c>
      <c r="BR133" s="6">
        <f t="shared" ref="BR133:BR195" si="101">(BQ133-BP133)/BQ133</f>
        <v>0.43859649122807015</v>
      </c>
      <c r="BS133">
        <v>72</v>
      </c>
      <c r="BT133">
        <v>8</v>
      </c>
      <c r="BU133">
        <v>46</v>
      </c>
      <c r="BV133">
        <f t="shared" ref="BV133:BV195" si="102">(BS133+(-BT133))</f>
        <v>64</v>
      </c>
      <c r="BW133" s="6">
        <f t="shared" ref="BW133:BW195" si="103">(BV133-BU133)/BV133</f>
        <v>0.28125</v>
      </c>
      <c r="BX133" t="s">
        <v>144</v>
      </c>
      <c r="BY133" t="s">
        <v>144</v>
      </c>
      <c r="BZ133" t="s">
        <v>144</v>
      </c>
      <c r="CA133" t="e">
        <f t="shared" si="91"/>
        <v>#VALUE!</v>
      </c>
      <c r="CB133" s="6" t="e">
        <f t="shared" si="92"/>
        <v>#VALUE!</v>
      </c>
      <c r="CC133" s="7">
        <f>AVERAGE(BL133,BQ133,BV133)</f>
        <v>58.333333333333336</v>
      </c>
      <c r="CD133" s="8">
        <f>AVERAGE(BM133,BR133,BW133)</f>
        <v>0.42513401559454195</v>
      </c>
    </row>
    <row r="134" spans="1:82" x14ac:dyDescent="0.3">
      <c r="A134" s="1" t="s">
        <v>26</v>
      </c>
      <c r="B134" s="1" t="s">
        <v>140</v>
      </c>
      <c r="C134" t="s">
        <v>144</v>
      </c>
      <c r="D134" t="s">
        <v>144</v>
      </c>
      <c r="E134" s="9">
        <v>42914</v>
      </c>
      <c r="F134">
        <v>55</v>
      </c>
      <c r="G134">
        <v>0</v>
      </c>
      <c r="H134">
        <v>33</v>
      </c>
      <c r="I134">
        <v>12</v>
      </c>
      <c r="J134">
        <v>15</v>
      </c>
      <c r="K134">
        <v>44</v>
      </c>
      <c r="L134" s="4">
        <f t="shared" si="93"/>
        <v>65.680000000000007</v>
      </c>
      <c r="M134" s="4">
        <f t="shared" si="94"/>
        <v>87.52</v>
      </c>
      <c r="N134" s="4">
        <f t="shared" si="95"/>
        <v>84.4</v>
      </c>
      <c r="O134" s="4">
        <f t="shared" si="96"/>
        <v>54.239999999999995</v>
      </c>
      <c r="P134" s="4">
        <f t="shared" si="97"/>
        <v>72.959999999999994</v>
      </c>
      <c r="Q134">
        <v>5</v>
      </c>
      <c r="R134">
        <v>7</v>
      </c>
      <c r="S134">
        <v>7</v>
      </c>
      <c r="T134">
        <v>1</v>
      </c>
      <c r="U134" t="s">
        <v>144</v>
      </c>
      <c r="V134" t="s">
        <v>144</v>
      </c>
      <c r="W134">
        <v>6</v>
      </c>
      <c r="X134">
        <v>2</v>
      </c>
      <c r="Y134">
        <v>5</v>
      </c>
      <c r="Z134">
        <v>7</v>
      </c>
      <c r="AA134">
        <v>6</v>
      </c>
      <c r="AB134">
        <v>21</v>
      </c>
      <c r="AC134">
        <v>3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2</v>
      </c>
      <c r="AP134">
        <v>65</v>
      </c>
      <c r="AQ134">
        <v>90</v>
      </c>
      <c r="AR134">
        <v>75</v>
      </c>
      <c r="AS134">
        <v>27</v>
      </c>
      <c r="AT134">
        <v>4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</v>
      </c>
      <c r="BE134">
        <v>1.5</v>
      </c>
      <c r="BF134">
        <v>1</v>
      </c>
      <c r="BG134">
        <v>1.5</v>
      </c>
      <c r="BH134">
        <f t="shared" si="90"/>
        <v>1.5</v>
      </c>
      <c r="BI134">
        <v>57</v>
      </c>
      <c r="BJ134">
        <v>-3</v>
      </c>
      <c r="BK134">
        <v>35</v>
      </c>
      <c r="BL134">
        <f t="shared" si="98"/>
        <v>60</v>
      </c>
      <c r="BM134" s="6">
        <f t="shared" si="99"/>
        <v>0.41666666666666669</v>
      </c>
      <c r="BN134">
        <v>57</v>
      </c>
      <c r="BO134">
        <v>-1</v>
      </c>
      <c r="BP134">
        <v>34</v>
      </c>
      <c r="BQ134">
        <f t="shared" si="100"/>
        <v>58</v>
      </c>
      <c r="BR134" s="6">
        <f t="shared" si="101"/>
        <v>0.41379310344827586</v>
      </c>
      <c r="BS134">
        <v>63</v>
      </c>
      <c r="BT134">
        <v>0</v>
      </c>
      <c r="BU134">
        <v>46</v>
      </c>
      <c r="BV134">
        <f t="shared" si="102"/>
        <v>63</v>
      </c>
      <c r="BW134" s="6">
        <f t="shared" si="103"/>
        <v>0.26984126984126983</v>
      </c>
      <c r="BX134" t="s">
        <v>144</v>
      </c>
      <c r="BY134" t="s">
        <v>144</v>
      </c>
      <c r="BZ134" t="s">
        <v>144</v>
      </c>
      <c r="CA134" t="e">
        <f t="shared" si="91"/>
        <v>#VALUE!</v>
      </c>
      <c r="CB134" s="6" t="e">
        <f t="shared" si="92"/>
        <v>#VALUE!</v>
      </c>
      <c r="CC134" s="7">
        <f t="shared" ref="CC134:CC137" si="104">AVERAGE(BL134,BQ134,BV134)</f>
        <v>60.333333333333336</v>
      </c>
      <c r="CD134" s="8">
        <f t="shared" ref="CD134:CD137" si="105">AVERAGE(BM134,BR134,BW134)</f>
        <v>0.36676701331873746</v>
      </c>
    </row>
    <row r="135" spans="1:82" x14ac:dyDescent="0.3">
      <c r="A135" s="1" t="s">
        <v>26</v>
      </c>
      <c r="B135" s="1" t="s">
        <v>141</v>
      </c>
      <c r="C135" t="s">
        <v>144</v>
      </c>
      <c r="D135" t="s">
        <v>144</v>
      </c>
      <c r="E135" s="9">
        <v>42914</v>
      </c>
      <c r="F135">
        <v>60</v>
      </c>
      <c r="G135">
        <v>0</v>
      </c>
      <c r="H135">
        <v>16</v>
      </c>
      <c r="I135">
        <v>19</v>
      </c>
      <c r="J135">
        <v>33</v>
      </c>
      <c r="K135">
        <v>7</v>
      </c>
      <c r="L135" s="4">
        <f t="shared" si="93"/>
        <v>83.36</v>
      </c>
      <c r="M135" s="4">
        <f t="shared" si="94"/>
        <v>80.239999999999995</v>
      </c>
      <c r="N135" s="4">
        <f t="shared" si="95"/>
        <v>65.680000000000007</v>
      </c>
      <c r="O135" s="4">
        <f t="shared" si="96"/>
        <v>92.72</v>
      </c>
      <c r="P135" s="4">
        <f t="shared" si="97"/>
        <v>80.5</v>
      </c>
      <c r="Q135">
        <v>7</v>
      </c>
      <c r="R135">
        <v>1</v>
      </c>
      <c r="S135">
        <v>6</v>
      </c>
      <c r="T135">
        <v>1</v>
      </c>
      <c r="U135" t="s">
        <v>144</v>
      </c>
      <c r="V135" t="s">
        <v>144</v>
      </c>
      <c r="W135">
        <v>5</v>
      </c>
      <c r="X135">
        <v>6</v>
      </c>
      <c r="Y135">
        <v>4</v>
      </c>
      <c r="Z135">
        <v>9</v>
      </c>
      <c r="AA135">
        <v>7</v>
      </c>
      <c r="AB135">
        <v>38</v>
      </c>
      <c r="AC135">
        <v>7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15</v>
      </c>
      <c r="AQ135">
        <v>16</v>
      </c>
      <c r="AR135">
        <v>23</v>
      </c>
      <c r="AS135">
        <v>8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1</v>
      </c>
      <c r="BE135">
        <v>0.5</v>
      </c>
      <c r="BF135">
        <v>0.5</v>
      </c>
      <c r="BG135">
        <v>1.25</v>
      </c>
      <c r="BH135">
        <f t="shared" si="90"/>
        <v>0.8125</v>
      </c>
      <c r="BI135">
        <v>62</v>
      </c>
      <c r="BJ135">
        <v>-2</v>
      </c>
      <c r="BK135">
        <v>35</v>
      </c>
      <c r="BL135">
        <f t="shared" si="98"/>
        <v>64</v>
      </c>
      <c r="BM135" s="6">
        <f t="shared" si="99"/>
        <v>0.453125</v>
      </c>
      <c r="BN135">
        <v>60</v>
      </c>
      <c r="BO135">
        <v>1</v>
      </c>
      <c r="BP135">
        <v>32</v>
      </c>
      <c r="BQ135">
        <f t="shared" si="100"/>
        <v>59</v>
      </c>
      <c r="BR135" s="6">
        <f t="shared" si="101"/>
        <v>0.4576271186440678</v>
      </c>
      <c r="BS135">
        <v>66</v>
      </c>
      <c r="BT135">
        <v>2</v>
      </c>
      <c r="BU135">
        <v>30</v>
      </c>
      <c r="BV135">
        <f t="shared" si="102"/>
        <v>64</v>
      </c>
      <c r="BW135" s="6">
        <f t="shared" si="103"/>
        <v>0.53125</v>
      </c>
      <c r="BX135" t="s">
        <v>144</v>
      </c>
      <c r="BY135" t="s">
        <v>144</v>
      </c>
      <c r="BZ135" t="s">
        <v>144</v>
      </c>
      <c r="CA135" t="e">
        <f t="shared" si="91"/>
        <v>#VALUE!</v>
      </c>
      <c r="CB135" s="6" t="e">
        <f t="shared" si="92"/>
        <v>#VALUE!</v>
      </c>
      <c r="CC135" s="7">
        <f t="shared" si="104"/>
        <v>62.333333333333336</v>
      </c>
      <c r="CD135" s="8">
        <f t="shared" si="105"/>
        <v>0.48066737288135597</v>
      </c>
    </row>
    <row r="136" spans="1:82" x14ac:dyDescent="0.3">
      <c r="A136" s="1" t="s">
        <v>26</v>
      </c>
      <c r="B136" s="1" t="s">
        <v>142</v>
      </c>
      <c r="C136" t="s">
        <v>144</v>
      </c>
      <c r="D136" t="s">
        <v>144</v>
      </c>
      <c r="E136" s="9">
        <v>42914</v>
      </c>
      <c r="F136">
        <v>60</v>
      </c>
      <c r="G136">
        <v>0</v>
      </c>
      <c r="H136">
        <v>52</v>
      </c>
      <c r="I136">
        <v>21</v>
      </c>
      <c r="J136">
        <v>7</v>
      </c>
      <c r="K136">
        <v>17</v>
      </c>
      <c r="L136" s="4">
        <f t="shared" si="93"/>
        <v>45.92</v>
      </c>
      <c r="M136" s="4">
        <f t="shared" si="94"/>
        <v>78.16</v>
      </c>
      <c r="N136" s="4">
        <f t="shared" si="95"/>
        <v>92.72</v>
      </c>
      <c r="O136" s="4">
        <f t="shared" si="96"/>
        <v>82.32</v>
      </c>
      <c r="P136" s="4">
        <f t="shared" si="97"/>
        <v>74.78</v>
      </c>
      <c r="Q136">
        <v>6</v>
      </c>
      <c r="R136">
        <v>7</v>
      </c>
      <c r="S136">
        <v>8</v>
      </c>
      <c r="T136">
        <v>1</v>
      </c>
      <c r="U136" t="s">
        <v>144</v>
      </c>
      <c r="V136" t="s">
        <v>144</v>
      </c>
      <c r="W136">
        <v>7</v>
      </c>
      <c r="X136">
        <v>3</v>
      </c>
      <c r="Y136">
        <v>7</v>
      </c>
      <c r="Z136">
        <v>7</v>
      </c>
      <c r="AA136">
        <v>7</v>
      </c>
      <c r="AB136">
        <v>35</v>
      </c>
      <c r="AC136">
        <v>20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2</v>
      </c>
      <c r="AM136">
        <v>0</v>
      </c>
      <c r="AN136">
        <v>0</v>
      </c>
      <c r="AO136">
        <v>0</v>
      </c>
      <c r="AP136">
        <v>29</v>
      </c>
      <c r="AQ136">
        <v>47</v>
      </c>
      <c r="AR136">
        <v>25</v>
      </c>
      <c r="AS136">
        <v>42</v>
      </c>
      <c r="AT136">
        <v>9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2.5</v>
      </c>
      <c r="BE136">
        <v>2.5</v>
      </c>
      <c r="BF136">
        <v>0.5</v>
      </c>
      <c r="BG136">
        <v>1.75</v>
      </c>
      <c r="BH136">
        <f t="shared" si="90"/>
        <v>1.8125</v>
      </c>
      <c r="BI136">
        <v>65</v>
      </c>
      <c r="BJ136">
        <v>-2</v>
      </c>
      <c r="BK136">
        <v>35</v>
      </c>
      <c r="BL136">
        <f t="shared" si="98"/>
        <v>67</v>
      </c>
      <c r="BM136" s="6">
        <f t="shared" si="99"/>
        <v>0.47761194029850745</v>
      </c>
      <c r="BN136">
        <v>45</v>
      </c>
      <c r="BO136">
        <v>-7</v>
      </c>
      <c r="BP136">
        <v>25</v>
      </c>
      <c r="BQ136">
        <f t="shared" si="100"/>
        <v>52</v>
      </c>
      <c r="BR136" s="6">
        <f t="shared" si="101"/>
        <v>0.51923076923076927</v>
      </c>
      <c r="BS136">
        <v>68</v>
      </c>
      <c r="BT136">
        <v>4</v>
      </c>
      <c r="BU136" t="s">
        <v>144</v>
      </c>
      <c r="BV136">
        <f t="shared" si="102"/>
        <v>64</v>
      </c>
      <c r="BW136" s="6" t="e">
        <f t="shared" si="103"/>
        <v>#VALUE!</v>
      </c>
      <c r="BX136" t="s">
        <v>144</v>
      </c>
      <c r="BY136" t="s">
        <v>144</v>
      </c>
      <c r="BZ136" t="s">
        <v>144</v>
      </c>
      <c r="CA136" t="e">
        <f t="shared" si="91"/>
        <v>#VALUE!</v>
      </c>
      <c r="CB136" s="6" t="e">
        <f t="shared" si="92"/>
        <v>#VALUE!</v>
      </c>
      <c r="CC136" s="7">
        <f t="shared" si="104"/>
        <v>61</v>
      </c>
      <c r="CD136" s="8">
        <f>AVERAGE(BM136,BR136)</f>
        <v>0.49842135476463834</v>
      </c>
    </row>
    <row r="137" spans="1:82" x14ac:dyDescent="0.3">
      <c r="A137" s="1" t="s">
        <v>26</v>
      </c>
      <c r="B137" s="1" t="s">
        <v>143</v>
      </c>
      <c r="C137" t="s">
        <v>144</v>
      </c>
      <c r="D137" t="s">
        <v>144</v>
      </c>
      <c r="E137" s="9">
        <v>42914</v>
      </c>
      <c r="F137">
        <v>40</v>
      </c>
      <c r="G137">
        <v>0</v>
      </c>
      <c r="H137">
        <v>45</v>
      </c>
      <c r="I137">
        <v>28</v>
      </c>
      <c r="J137">
        <v>21</v>
      </c>
      <c r="K137">
        <v>32</v>
      </c>
      <c r="L137" s="4">
        <f t="shared" si="93"/>
        <v>53.199999999999996</v>
      </c>
      <c r="M137" s="4">
        <f t="shared" si="94"/>
        <v>70.88</v>
      </c>
      <c r="N137" s="4">
        <f t="shared" si="95"/>
        <v>78.16</v>
      </c>
      <c r="O137" s="4">
        <f t="shared" si="96"/>
        <v>66.72</v>
      </c>
      <c r="P137" s="4">
        <f t="shared" si="97"/>
        <v>67.239999999999995</v>
      </c>
      <c r="Q137">
        <v>4</v>
      </c>
      <c r="R137">
        <v>7</v>
      </c>
      <c r="S137">
        <v>8</v>
      </c>
      <c r="T137">
        <v>1</v>
      </c>
      <c r="U137" t="s">
        <v>144</v>
      </c>
      <c r="V137" t="s">
        <v>144</v>
      </c>
      <c r="W137">
        <v>6</v>
      </c>
      <c r="X137">
        <v>3</v>
      </c>
      <c r="Y137">
        <v>6</v>
      </c>
      <c r="Z137">
        <v>7</v>
      </c>
      <c r="AA137">
        <v>8</v>
      </c>
      <c r="AB137">
        <v>8</v>
      </c>
      <c r="AC137">
        <v>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2</v>
      </c>
      <c r="AM137">
        <v>0</v>
      </c>
      <c r="AN137">
        <v>0</v>
      </c>
      <c r="AO137">
        <v>0</v>
      </c>
      <c r="AP137">
        <v>41</v>
      </c>
      <c r="AQ137">
        <v>60</v>
      </c>
      <c r="AR137">
        <v>45</v>
      </c>
      <c r="AS137">
        <v>4</v>
      </c>
      <c r="AT137">
        <v>0</v>
      </c>
      <c r="AU137">
        <v>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1.5</v>
      </c>
      <c r="BE137">
        <v>1</v>
      </c>
      <c r="BF137">
        <v>2</v>
      </c>
      <c r="BG137">
        <v>3.5</v>
      </c>
      <c r="BH137">
        <f t="shared" si="90"/>
        <v>2</v>
      </c>
      <c r="BI137">
        <v>57</v>
      </c>
      <c r="BJ137">
        <v>-4</v>
      </c>
      <c r="BK137">
        <v>37</v>
      </c>
      <c r="BL137">
        <f t="shared" si="98"/>
        <v>61</v>
      </c>
      <c r="BM137" s="6">
        <f t="shared" si="99"/>
        <v>0.39344262295081966</v>
      </c>
      <c r="BN137">
        <v>58</v>
      </c>
      <c r="BO137">
        <v>-4</v>
      </c>
      <c r="BP137">
        <v>32</v>
      </c>
      <c r="BQ137">
        <f t="shared" si="100"/>
        <v>62</v>
      </c>
      <c r="BR137" s="6">
        <f t="shared" si="101"/>
        <v>0.4838709677419355</v>
      </c>
      <c r="BS137">
        <v>48</v>
      </c>
      <c r="BT137">
        <v>-8</v>
      </c>
      <c r="BU137">
        <v>25</v>
      </c>
      <c r="BV137">
        <f t="shared" si="102"/>
        <v>56</v>
      </c>
      <c r="BW137" s="6">
        <f t="shared" si="103"/>
        <v>0.5535714285714286</v>
      </c>
      <c r="BX137" t="s">
        <v>144</v>
      </c>
      <c r="BY137" t="s">
        <v>144</v>
      </c>
      <c r="BZ137" t="s">
        <v>144</v>
      </c>
      <c r="CA137" t="e">
        <f t="shared" si="91"/>
        <v>#VALUE!</v>
      </c>
      <c r="CB137" s="6" t="e">
        <f t="shared" si="92"/>
        <v>#VALUE!</v>
      </c>
      <c r="CC137" s="7">
        <f t="shared" si="104"/>
        <v>59.666666666666664</v>
      </c>
      <c r="CD137" s="8">
        <f t="shared" si="105"/>
        <v>0.47696167308806126</v>
      </c>
    </row>
    <row r="138" spans="1:82" x14ac:dyDescent="0.3">
      <c r="A138" s="1" t="s">
        <v>27</v>
      </c>
      <c r="B138" s="1" t="s">
        <v>139</v>
      </c>
      <c r="E138" s="9">
        <v>42914</v>
      </c>
      <c r="F138">
        <v>60</v>
      </c>
      <c r="G138">
        <v>0</v>
      </c>
      <c r="H138">
        <v>23</v>
      </c>
      <c r="I138">
        <v>16</v>
      </c>
      <c r="J138">
        <v>36</v>
      </c>
      <c r="K138">
        <v>3</v>
      </c>
      <c r="L138" s="4">
        <f t="shared" si="93"/>
        <v>76.08</v>
      </c>
      <c r="M138" s="4">
        <f t="shared" si="94"/>
        <v>83.36</v>
      </c>
      <c r="N138" s="4">
        <f t="shared" si="95"/>
        <v>62.56</v>
      </c>
      <c r="O138" s="4">
        <f t="shared" si="96"/>
        <v>96.88</v>
      </c>
      <c r="P138" s="4">
        <f t="shared" si="97"/>
        <v>79.72</v>
      </c>
      <c r="Q138">
        <v>4</v>
      </c>
      <c r="R138">
        <v>8</v>
      </c>
      <c r="S138">
        <v>7</v>
      </c>
      <c r="T138">
        <v>1</v>
      </c>
      <c r="U138" t="s">
        <v>144</v>
      </c>
      <c r="V138" t="s">
        <v>144</v>
      </c>
      <c r="W138">
        <v>7</v>
      </c>
      <c r="X138">
        <v>3</v>
      </c>
      <c r="Y138">
        <v>6</v>
      </c>
      <c r="Z138">
        <v>7</v>
      </c>
      <c r="AA138">
        <v>4</v>
      </c>
      <c r="AB138">
        <v>26</v>
      </c>
      <c r="AC138">
        <v>4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3</v>
      </c>
      <c r="AM138">
        <v>0</v>
      </c>
      <c r="AN138">
        <v>0</v>
      </c>
      <c r="AO138">
        <v>0</v>
      </c>
      <c r="AP138">
        <v>40</v>
      </c>
      <c r="AQ138">
        <v>58</v>
      </c>
      <c r="AR138">
        <v>29</v>
      </c>
      <c r="AS138">
        <v>24</v>
      </c>
      <c r="AT138">
        <v>9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0.5</v>
      </c>
      <c r="BE138">
        <v>2.5</v>
      </c>
      <c r="BF138">
        <v>2</v>
      </c>
      <c r="BG138">
        <v>3</v>
      </c>
      <c r="BH138">
        <f t="shared" si="90"/>
        <v>2</v>
      </c>
      <c r="BI138">
        <v>55</v>
      </c>
      <c r="BJ138">
        <v>-4</v>
      </c>
      <c r="BK138">
        <v>25</v>
      </c>
      <c r="BL138">
        <f t="shared" si="98"/>
        <v>59</v>
      </c>
      <c r="BM138" s="6">
        <f t="shared" si="99"/>
        <v>0.57627118644067798</v>
      </c>
      <c r="BN138">
        <v>51</v>
      </c>
      <c r="BO138">
        <v>-4</v>
      </c>
      <c r="BP138">
        <v>30</v>
      </c>
      <c r="BQ138">
        <f t="shared" si="100"/>
        <v>55</v>
      </c>
      <c r="BR138" s="6">
        <f t="shared" si="101"/>
        <v>0.45454545454545453</v>
      </c>
      <c r="BS138">
        <v>49</v>
      </c>
      <c r="BT138">
        <v>-6</v>
      </c>
      <c r="BU138">
        <v>32</v>
      </c>
      <c r="BV138">
        <f t="shared" si="102"/>
        <v>55</v>
      </c>
      <c r="BW138" s="6">
        <f t="shared" si="103"/>
        <v>0.41818181818181815</v>
      </c>
      <c r="BX138" t="s">
        <v>144</v>
      </c>
      <c r="BY138" t="s">
        <v>144</v>
      </c>
      <c r="BZ138" t="s">
        <v>144</v>
      </c>
      <c r="CA138" t="e">
        <f t="shared" si="91"/>
        <v>#VALUE!</v>
      </c>
      <c r="CB138" s="6" t="e">
        <f t="shared" si="92"/>
        <v>#VALUE!</v>
      </c>
      <c r="CC138" s="7">
        <f>AVERAGE(BL138,BQ138,BV138)</f>
        <v>56.333333333333336</v>
      </c>
      <c r="CD138" s="8">
        <f>AVERAGE(BM138,BR138,BW138)</f>
        <v>0.48299948638931695</v>
      </c>
    </row>
    <row r="139" spans="1:82" x14ac:dyDescent="0.3">
      <c r="A139" s="1" t="s">
        <v>27</v>
      </c>
      <c r="B139" s="1" t="s">
        <v>140</v>
      </c>
      <c r="C139" t="s">
        <v>144</v>
      </c>
      <c r="D139" t="s">
        <v>144</v>
      </c>
      <c r="E139" s="9">
        <v>42914</v>
      </c>
      <c r="F139">
        <v>60</v>
      </c>
      <c r="G139">
        <v>2</v>
      </c>
      <c r="H139">
        <v>5</v>
      </c>
      <c r="I139">
        <v>9</v>
      </c>
      <c r="J139">
        <v>35</v>
      </c>
      <c r="K139">
        <v>20</v>
      </c>
      <c r="L139" s="4">
        <f t="shared" si="93"/>
        <v>94.8</v>
      </c>
      <c r="M139" s="4">
        <f t="shared" si="94"/>
        <v>90.64</v>
      </c>
      <c r="N139" s="4">
        <f t="shared" si="95"/>
        <v>63.6</v>
      </c>
      <c r="O139" s="4">
        <f t="shared" si="96"/>
        <v>79.2</v>
      </c>
      <c r="P139" s="4">
        <f t="shared" si="97"/>
        <v>82.06</v>
      </c>
      <c r="Q139">
        <v>5</v>
      </c>
      <c r="R139">
        <v>9</v>
      </c>
      <c r="S139">
        <v>7</v>
      </c>
      <c r="T139">
        <v>1</v>
      </c>
      <c r="U139" t="s">
        <v>144</v>
      </c>
      <c r="V139" t="s">
        <v>144</v>
      </c>
      <c r="W139">
        <v>6</v>
      </c>
      <c r="X139">
        <v>2</v>
      </c>
      <c r="Y139">
        <v>5</v>
      </c>
      <c r="Z139">
        <v>8</v>
      </c>
      <c r="AA139">
        <v>4</v>
      </c>
      <c r="AB139">
        <v>20</v>
      </c>
      <c r="AC139">
        <v>8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3</v>
      </c>
      <c r="AM139">
        <v>0</v>
      </c>
      <c r="AN139">
        <v>0</v>
      </c>
      <c r="AO139">
        <v>1</v>
      </c>
      <c r="AP139">
        <v>72</v>
      </c>
      <c r="AQ139">
        <v>35</v>
      </c>
      <c r="AR139">
        <v>56</v>
      </c>
      <c r="AS139">
        <v>18</v>
      </c>
      <c r="AT139">
        <v>9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3</v>
      </c>
      <c r="BE139">
        <v>3.5</v>
      </c>
      <c r="BF139">
        <v>6</v>
      </c>
      <c r="BG139">
        <v>4.5</v>
      </c>
      <c r="BH139">
        <f t="shared" si="90"/>
        <v>4.25</v>
      </c>
      <c r="BI139">
        <v>64</v>
      </c>
      <c r="BJ139">
        <v>-3</v>
      </c>
      <c r="BK139">
        <v>39</v>
      </c>
      <c r="BL139">
        <f t="shared" si="98"/>
        <v>67</v>
      </c>
      <c r="BM139" s="6">
        <f t="shared" si="99"/>
        <v>0.41791044776119401</v>
      </c>
      <c r="BN139">
        <v>63</v>
      </c>
      <c r="BO139">
        <v>-2</v>
      </c>
      <c r="BP139">
        <v>38</v>
      </c>
      <c r="BQ139">
        <f t="shared" si="100"/>
        <v>65</v>
      </c>
      <c r="BR139" s="6">
        <f t="shared" si="101"/>
        <v>0.41538461538461541</v>
      </c>
      <c r="BS139">
        <v>60</v>
      </c>
      <c r="BT139">
        <v>-2</v>
      </c>
      <c r="BU139">
        <v>30</v>
      </c>
      <c r="BV139">
        <f t="shared" si="102"/>
        <v>62</v>
      </c>
      <c r="BW139" s="6">
        <f t="shared" si="103"/>
        <v>0.5161290322580645</v>
      </c>
      <c r="BX139" t="s">
        <v>144</v>
      </c>
      <c r="BY139" t="s">
        <v>144</v>
      </c>
      <c r="BZ139" t="s">
        <v>144</v>
      </c>
      <c r="CA139" t="e">
        <f t="shared" si="91"/>
        <v>#VALUE!</v>
      </c>
      <c r="CB139" s="6" t="e">
        <f t="shared" si="92"/>
        <v>#VALUE!</v>
      </c>
      <c r="CC139" s="7">
        <f t="shared" ref="CC139:CC142" si="106">AVERAGE(BL139,BQ139,BV139)</f>
        <v>64.666666666666671</v>
      </c>
      <c r="CD139" s="8">
        <f t="shared" ref="CD139:CD142" si="107">AVERAGE(BM139,BR139,BW139)</f>
        <v>0.44980803180129131</v>
      </c>
    </row>
    <row r="140" spans="1:82" x14ac:dyDescent="0.3">
      <c r="A140" s="1" t="s">
        <v>27</v>
      </c>
      <c r="B140" s="1" t="s">
        <v>141</v>
      </c>
      <c r="C140" t="s">
        <v>144</v>
      </c>
      <c r="D140" t="s">
        <v>144</v>
      </c>
      <c r="E140" s="9">
        <v>42914</v>
      </c>
      <c r="F140">
        <v>90</v>
      </c>
      <c r="G140">
        <v>2</v>
      </c>
      <c r="H140">
        <v>12</v>
      </c>
      <c r="I140">
        <v>7</v>
      </c>
      <c r="J140">
        <v>19</v>
      </c>
      <c r="K140">
        <v>7</v>
      </c>
      <c r="L140" s="4">
        <f t="shared" si="93"/>
        <v>87.52</v>
      </c>
      <c r="M140" s="4">
        <f t="shared" si="94"/>
        <v>92.72</v>
      </c>
      <c r="N140" s="4">
        <f t="shared" si="95"/>
        <v>80.239999999999995</v>
      </c>
      <c r="O140" s="4">
        <f t="shared" si="96"/>
        <v>92.72</v>
      </c>
      <c r="P140" s="4">
        <f t="shared" si="97"/>
        <v>88.300000000000011</v>
      </c>
      <c r="Q140">
        <v>6</v>
      </c>
      <c r="R140">
        <v>7</v>
      </c>
      <c r="S140">
        <v>9</v>
      </c>
      <c r="T140">
        <v>1</v>
      </c>
      <c r="U140" t="s">
        <v>144</v>
      </c>
      <c r="V140" t="s">
        <v>144</v>
      </c>
      <c r="W140">
        <v>5</v>
      </c>
      <c r="X140">
        <v>2</v>
      </c>
      <c r="Y140">
        <v>5</v>
      </c>
      <c r="Z140">
        <v>6</v>
      </c>
      <c r="AA140">
        <v>8</v>
      </c>
      <c r="AB140">
        <v>11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3</v>
      </c>
      <c r="AM140">
        <v>0</v>
      </c>
      <c r="AN140">
        <v>0</v>
      </c>
      <c r="AO140">
        <v>0</v>
      </c>
      <c r="AP140">
        <v>22</v>
      </c>
      <c r="AQ140">
        <v>20</v>
      </c>
      <c r="AR140">
        <v>90</v>
      </c>
      <c r="AS140">
        <v>70</v>
      </c>
      <c r="AT140">
        <v>12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</v>
      </c>
      <c r="BE140">
        <v>3.5</v>
      </c>
      <c r="BF140">
        <v>4</v>
      </c>
      <c r="BG140">
        <v>3.25</v>
      </c>
      <c r="BH140">
        <f t="shared" si="90"/>
        <v>3.4375</v>
      </c>
      <c r="BI140">
        <v>63</v>
      </c>
      <c r="BJ140">
        <v>-2</v>
      </c>
      <c r="BK140">
        <v>32</v>
      </c>
      <c r="BL140">
        <f t="shared" si="98"/>
        <v>65</v>
      </c>
      <c r="BM140" s="6">
        <f t="shared" si="99"/>
        <v>0.50769230769230766</v>
      </c>
      <c r="BN140">
        <v>60</v>
      </c>
      <c r="BO140">
        <v>-5</v>
      </c>
      <c r="BP140">
        <v>39</v>
      </c>
      <c r="BQ140">
        <f t="shared" si="100"/>
        <v>65</v>
      </c>
      <c r="BR140" s="6">
        <f t="shared" si="101"/>
        <v>0.4</v>
      </c>
      <c r="BS140">
        <v>52</v>
      </c>
      <c r="BT140">
        <v>-5</v>
      </c>
      <c r="BU140">
        <v>28</v>
      </c>
      <c r="BV140">
        <f t="shared" si="102"/>
        <v>57</v>
      </c>
      <c r="BW140" s="6">
        <f t="shared" si="103"/>
        <v>0.50877192982456143</v>
      </c>
      <c r="BX140" t="s">
        <v>144</v>
      </c>
      <c r="BY140" t="s">
        <v>144</v>
      </c>
      <c r="BZ140" t="s">
        <v>144</v>
      </c>
      <c r="CA140" t="e">
        <f t="shared" si="91"/>
        <v>#VALUE!</v>
      </c>
      <c r="CB140" s="6" t="e">
        <f t="shared" si="92"/>
        <v>#VALUE!</v>
      </c>
      <c r="CC140" s="7">
        <f t="shared" si="106"/>
        <v>62.333333333333336</v>
      </c>
      <c r="CD140" s="8">
        <f t="shared" si="107"/>
        <v>0.47215474583895639</v>
      </c>
    </row>
    <row r="141" spans="1:82" x14ac:dyDescent="0.3">
      <c r="A141" s="1" t="s">
        <v>27</v>
      </c>
      <c r="B141" s="1" t="s">
        <v>142</v>
      </c>
      <c r="C141" t="s">
        <v>144</v>
      </c>
      <c r="D141" t="s">
        <v>144</v>
      </c>
      <c r="E141" s="9">
        <v>42914</v>
      </c>
      <c r="F141">
        <v>8.5</v>
      </c>
      <c r="G141">
        <v>2</v>
      </c>
      <c r="H141">
        <v>13</v>
      </c>
      <c r="I141">
        <v>9</v>
      </c>
      <c r="J141">
        <v>28</v>
      </c>
      <c r="K141">
        <v>5</v>
      </c>
      <c r="L141" s="4">
        <f t="shared" si="93"/>
        <v>86.48</v>
      </c>
      <c r="M141" s="4">
        <f t="shared" si="94"/>
        <v>90.64</v>
      </c>
      <c r="N141" s="4">
        <f t="shared" si="95"/>
        <v>70.88</v>
      </c>
      <c r="O141" s="4">
        <f t="shared" si="96"/>
        <v>94.8</v>
      </c>
      <c r="P141" s="4">
        <f t="shared" si="97"/>
        <v>85.7</v>
      </c>
      <c r="Q141">
        <v>5</v>
      </c>
      <c r="R141">
        <v>8</v>
      </c>
      <c r="S141">
        <v>6</v>
      </c>
      <c r="T141">
        <v>1</v>
      </c>
      <c r="U141" t="s">
        <v>144</v>
      </c>
      <c r="V141" t="s">
        <v>144</v>
      </c>
      <c r="W141">
        <v>5</v>
      </c>
      <c r="X141">
        <v>4</v>
      </c>
      <c r="Y141">
        <v>6</v>
      </c>
      <c r="Z141">
        <v>8</v>
      </c>
      <c r="AA141">
        <v>6</v>
      </c>
      <c r="AB141">
        <v>125</v>
      </c>
      <c r="AC141">
        <v>15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2</v>
      </c>
      <c r="AL141">
        <v>2</v>
      </c>
      <c r="AM141">
        <v>0</v>
      </c>
      <c r="AN141">
        <v>0</v>
      </c>
      <c r="AO141">
        <v>0</v>
      </c>
      <c r="AP141">
        <v>33</v>
      </c>
      <c r="AQ141">
        <v>50</v>
      </c>
      <c r="AR141">
        <v>23</v>
      </c>
      <c r="AS141">
        <v>8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</v>
      </c>
      <c r="BE141">
        <v>2.5</v>
      </c>
      <c r="BF141">
        <v>2.5</v>
      </c>
      <c r="BG141">
        <v>1.75</v>
      </c>
      <c r="BH141">
        <f t="shared" si="90"/>
        <v>2.1875</v>
      </c>
      <c r="BI141">
        <v>45</v>
      </c>
      <c r="BJ141">
        <v>-10</v>
      </c>
      <c r="BK141">
        <v>29</v>
      </c>
      <c r="BL141">
        <f t="shared" si="98"/>
        <v>55</v>
      </c>
      <c r="BM141" s="6">
        <f t="shared" si="99"/>
        <v>0.47272727272727272</v>
      </c>
      <c r="BN141">
        <v>67</v>
      </c>
      <c r="BO141">
        <v>0</v>
      </c>
      <c r="BP141">
        <v>33</v>
      </c>
      <c r="BQ141">
        <f t="shared" si="100"/>
        <v>67</v>
      </c>
      <c r="BR141" s="6">
        <f t="shared" si="101"/>
        <v>0.5074626865671642</v>
      </c>
      <c r="BS141">
        <v>55</v>
      </c>
      <c r="BT141">
        <v>-4</v>
      </c>
      <c r="BU141">
        <v>40</v>
      </c>
      <c r="BV141">
        <f t="shared" si="102"/>
        <v>59</v>
      </c>
      <c r="BW141" s="6">
        <f t="shared" si="103"/>
        <v>0.32203389830508472</v>
      </c>
      <c r="BX141" t="s">
        <v>144</v>
      </c>
      <c r="BY141" t="s">
        <v>144</v>
      </c>
      <c r="BZ141" t="s">
        <v>144</v>
      </c>
      <c r="CA141" t="e">
        <f t="shared" si="91"/>
        <v>#VALUE!</v>
      </c>
      <c r="CB141" s="6" t="e">
        <f t="shared" si="92"/>
        <v>#VALUE!</v>
      </c>
      <c r="CC141" s="7">
        <f t="shared" si="106"/>
        <v>60.333333333333336</v>
      </c>
      <c r="CD141" s="8">
        <f t="shared" si="107"/>
        <v>0.43407461919984058</v>
      </c>
    </row>
    <row r="142" spans="1:82" x14ac:dyDescent="0.3">
      <c r="A142" s="1" t="s">
        <v>27</v>
      </c>
      <c r="B142" s="1" t="s">
        <v>143</v>
      </c>
      <c r="C142" t="s">
        <v>144</v>
      </c>
      <c r="D142" t="s">
        <v>144</v>
      </c>
      <c r="E142" s="9">
        <v>42914</v>
      </c>
      <c r="F142">
        <v>75</v>
      </c>
      <c r="G142">
        <v>2</v>
      </c>
      <c r="H142">
        <v>16</v>
      </c>
      <c r="I142">
        <v>27</v>
      </c>
      <c r="J142">
        <v>11</v>
      </c>
      <c r="K142">
        <v>4</v>
      </c>
      <c r="L142" s="4">
        <f t="shared" si="93"/>
        <v>83.36</v>
      </c>
      <c r="M142" s="4">
        <f t="shared" si="94"/>
        <v>71.92</v>
      </c>
      <c r="N142" s="4">
        <f t="shared" si="95"/>
        <v>88.56</v>
      </c>
      <c r="O142" s="4">
        <f t="shared" si="96"/>
        <v>95.84</v>
      </c>
      <c r="P142" s="4">
        <f t="shared" si="97"/>
        <v>84.92</v>
      </c>
      <c r="Q142">
        <v>7</v>
      </c>
      <c r="R142">
        <v>8</v>
      </c>
      <c r="S142">
        <v>6</v>
      </c>
      <c r="T142">
        <v>1</v>
      </c>
      <c r="U142" t="s">
        <v>144</v>
      </c>
      <c r="V142" t="s">
        <v>144</v>
      </c>
      <c r="W142">
        <v>6</v>
      </c>
      <c r="X142">
        <v>2</v>
      </c>
      <c r="Y142">
        <v>7</v>
      </c>
      <c r="Z142">
        <v>7</v>
      </c>
      <c r="AA142">
        <v>5</v>
      </c>
      <c r="AB142">
        <v>20</v>
      </c>
      <c r="AC142">
        <v>5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3</v>
      </c>
      <c r="AM142">
        <v>0</v>
      </c>
      <c r="AN142">
        <v>1</v>
      </c>
      <c r="AO142">
        <v>0</v>
      </c>
      <c r="AP142">
        <v>100</v>
      </c>
      <c r="AQ142">
        <v>34</v>
      </c>
      <c r="AR142">
        <v>65</v>
      </c>
      <c r="AS142">
        <v>31</v>
      </c>
      <c r="AT142">
        <v>10</v>
      </c>
      <c r="AU142">
        <v>5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1.75</v>
      </c>
      <c r="BE142">
        <v>2</v>
      </c>
      <c r="BF142">
        <v>2.5</v>
      </c>
      <c r="BG142">
        <v>3.75</v>
      </c>
      <c r="BH142">
        <f t="shared" si="90"/>
        <v>2.5</v>
      </c>
      <c r="BI142">
        <v>48</v>
      </c>
      <c r="BJ142">
        <v>-2</v>
      </c>
      <c r="BK142">
        <v>38</v>
      </c>
      <c r="BL142">
        <f t="shared" si="98"/>
        <v>50</v>
      </c>
      <c r="BM142" s="6">
        <f t="shared" si="99"/>
        <v>0.24</v>
      </c>
      <c r="BN142">
        <v>55</v>
      </c>
      <c r="BO142">
        <v>0</v>
      </c>
      <c r="BP142">
        <v>26</v>
      </c>
      <c r="BQ142">
        <f t="shared" si="100"/>
        <v>55</v>
      </c>
      <c r="BR142" s="6">
        <f t="shared" si="101"/>
        <v>0.52727272727272723</v>
      </c>
      <c r="BS142">
        <v>65</v>
      </c>
      <c r="BT142">
        <v>4</v>
      </c>
      <c r="BU142">
        <v>36</v>
      </c>
      <c r="BV142">
        <f t="shared" si="102"/>
        <v>61</v>
      </c>
      <c r="BW142" s="6">
        <f t="shared" si="103"/>
        <v>0.4098360655737705</v>
      </c>
      <c r="BX142" t="s">
        <v>144</v>
      </c>
      <c r="BY142" t="s">
        <v>144</v>
      </c>
      <c r="BZ142" t="s">
        <v>144</v>
      </c>
      <c r="CA142" t="e">
        <f t="shared" si="91"/>
        <v>#VALUE!</v>
      </c>
      <c r="CB142" s="6" t="e">
        <f t="shared" si="92"/>
        <v>#VALUE!</v>
      </c>
      <c r="CC142" s="7">
        <f t="shared" si="106"/>
        <v>55.333333333333336</v>
      </c>
      <c r="CD142" s="8">
        <f t="shared" si="107"/>
        <v>0.39236959761549928</v>
      </c>
    </row>
    <row r="143" spans="1:82" x14ac:dyDescent="0.3">
      <c r="A143" s="1" t="s">
        <v>28</v>
      </c>
      <c r="B143" s="1" t="s">
        <v>139</v>
      </c>
      <c r="E143" s="9">
        <v>42918</v>
      </c>
      <c r="F143">
        <v>100</v>
      </c>
      <c r="G143">
        <v>2</v>
      </c>
      <c r="H143">
        <v>0</v>
      </c>
      <c r="I143">
        <v>0</v>
      </c>
      <c r="J143">
        <v>2</v>
      </c>
      <c r="K143">
        <v>0</v>
      </c>
      <c r="L143" s="4">
        <f t="shared" si="93"/>
        <v>100</v>
      </c>
      <c r="M143" s="4">
        <f t="shared" si="94"/>
        <v>100</v>
      </c>
      <c r="N143" s="4">
        <f t="shared" si="95"/>
        <v>97.92</v>
      </c>
      <c r="O143" s="4">
        <f t="shared" si="96"/>
        <v>100</v>
      </c>
      <c r="P143" s="4">
        <f t="shared" si="97"/>
        <v>99.48</v>
      </c>
      <c r="Q143">
        <v>8</v>
      </c>
      <c r="R143">
        <v>8</v>
      </c>
      <c r="S143">
        <v>6</v>
      </c>
      <c r="T143">
        <v>1</v>
      </c>
      <c r="U143" t="s">
        <v>144</v>
      </c>
      <c r="V143" t="s">
        <v>144</v>
      </c>
      <c r="W143">
        <v>5</v>
      </c>
      <c r="X143">
        <v>1</v>
      </c>
      <c r="Y143">
        <v>2</v>
      </c>
      <c r="Z143">
        <v>1</v>
      </c>
      <c r="AA143">
        <v>5</v>
      </c>
      <c r="AB143">
        <v>4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3</v>
      </c>
      <c r="AM143">
        <v>0</v>
      </c>
      <c r="AN143">
        <v>0</v>
      </c>
      <c r="AO143">
        <v>0</v>
      </c>
      <c r="AP143">
        <v>18</v>
      </c>
      <c r="AQ143">
        <v>14</v>
      </c>
      <c r="AR143">
        <v>18</v>
      </c>
      <c r="AS143">
        <v>12</v>
      </c>
      <c r="AT143">
        <v>9</v>
      </c>
      <c r="AU143">
        <v>4</v>
      </c>
      <c r="AV143">
        <v>9</v>
      </c>
      <c r="AW143">
        <v>3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0.75</v>
      </c>
      <c r="BF143">
        <v>0.5</v>
      </c>
      <c r="BG143">
        <v>1.25</v>
      </c>
      <c r="BH143">
        <f t="shared" si="90"/>
        <v>0.875</v>
      </c>
      <c r="BI143">
        <v>82</v>
      </c>
      <c r="BJ143">
        <v>4</v>
      </c>
      <c r="BK143">
        <v>50</v>
      </c>
      <c r="BL143">
        <f t="shared" si="98"/>
        <v>78</v>
      </c>
      <c r="BM143" s="6">
        <f t="shared" si="99"/>
        <v>0.35897435897435898</v>
      </c>
      <c r="BN143">
        <v>70</v>
      </c>
      <c r="BO143">
        <v>-6</v>
      </c>
      <c r="BP143">
        <v>46</v>
      </c>
      <c r="BQ143">
        <f t="shared" si="100"/>
        <v>76</v>
      </c>
      <c r="BR143" s="6">
        <f t="shared" si="101"/>
        <v>0.39473684210526316</v>
      </c>
      <c r="BS143">
        <v>68</v>
      </c>
      <c r="BT143">
        <v>-8</v>
      </c>
      <c r="BU143">
        <v>44</v>
      </c>
      <c r="BV143">
        <f t="shared" si="102"/>
        <v>76</v>
      </c>
      <c r="BW143" s="6">
        <f t="shared" si="103"/>
        <v>0.42105263157894735</v>
      </c>
      <c r="BX143" t="s">
        <v>144</v>
      </c>
      <c r="BY143" t="s">
        <v>144</v>
      </c>
      <c r="BZ143" t="s">
        <v>144</v>
      </c>
      <c r="CA143" t="e">
        <f t="shared" si="91"/>
        <v>#VALUE!</v>
      </c>
      <c r="CB143" s="6" t="e">
        <f t="shared" si="92"/>
        <v>#VALUE!</v>
      </c>
      <c r="CC143" s="7">
        <f>AVERAGE(BL143,BQ143,BV143)</f>
        <v>76.666666666666671</v>
      </c>
      <c r="CD143" s="8">
        <f>AVERAGE(BM143,BR143,BW143)</f>
        <v>0.39158794421952314</v>
      </c>
    </row>
    <row r="144" spans="1:82" x14ac:dyDescent="0.3">
      <c r="A144" s="1" t="s">
        <v>28</v>
      </c>
      <c r="B144" s="1" t="s">
        <v>140</v>
      </c>
      <c r="C144" t="s">
        <v>144</v>
      </c>
      <c r="D144" t="s">
        <v>144</v>
      </c>
      <c r="E144" s="9">
        <v>42918</v>
      </c>
      <c r="F144">
        <v>100</v>
      </c>
      <c r="G144">
        <v>1</v>
      </c>
      <c r="H144">
        <v>1</v>
      </c>
      <c r="I144">
        <v>0</v>
      </c>
      <c r="J144">
        <v>0</v>
      </c>
      <c r="K144">
        <v>3</v>
      </c>
      <c r="L144" s="4">
        <f t="shared" si="93"/>
        <v>98.96</v>
      </c>
      <c r="M144" s="4">
        <f t="shared" si="94"/>
        <v>100</v>
      </c>
      <c r="N144" s="4">
        <f t="shared" si="95"/>
        <v>100</v>
      </c>
      <c r="O144" s="4">
        <f t="shared" si="96"/>
        <v>96.88</v>
      </c>
      <c r="P144" s="4">
        <f t="shared" si="97"/>
        <v>98.96</v>
      </c>
      <c r="Q144">
        <v>7</v>
      </c>
      <c r="R144">
        <v>8</v>
      </c>
      <c r="S144">
        <v>6</v>
      </c>
      <c r="T144">
        <v>1</v>
      </c>
      <c r="U144" t="s">
        <v>144</v>
      </c>
      <c r="V144" t="s">
        <v>144</v>
      </c>
      <c r="W144">
        <v>6</v>
      </c>
      <c r="X144">
        <v>1</v>
      </c>
      <c r="Y144">
        <v>2</v>
      </c>
      <c r="Z144">
        <v>1</v>
      </c>
      <c r="AA144">
        <v>9</v>
      </c>
      <c r="AB144">
        <v>5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3</v>
      </c>
      <c r="AM144">
        <v>2</v>
      </c>
      <c r="AN144">
        <v>2</v>
      </c>
      <c r="AO144">
        <v>0</v>
      </c>
      <c r="AP144">
        <v>34</v>
      </c>
      <c r="AQ144">
        <v>10</v>
      </c>
      <c r="AR144">
        <v>12</v>
      </c>
      <c r="AS144">
        <v>6</v>
      </c>
      <c r="AT144">
        <v>4</v>
      </c>
      <c r="AU144">
        <v>3</v>
      </c>
      <c r="AV144">
        <v>3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1.25</v>
      </c>
      <c r="BF144">
        <v>0.75</v>
      </c>
      <c r="BG144">
        <v>2.75</v>
      </c>
      <c r="BH144">
        <f t="shared" si="90"/>
        <v>1.4375</v>
      </c>
      <c r="BI144" t="s">
        <v>144</v>
      </c>
      <c r="BJ144" t="s">
        <v>144</v>
      </c>
      <c r="BK144" t="s">
        <v>144</v>
      </c>
      <c r="BL144" t="e">
        <f t="shared" si="98"/>
        <v>#VALUE!</v>
      </c>
      <c r="BM144" s="6" t="e">
        <f t="shared" si="99"/>
        <v>#VALUE!</v>
      </c>
      <c r="BN144" t="s">
        <v>144</v>
      </c>
      <c r="BO144" t="s">
        <v>144</v>
      </c>
      <c r="BP144" t="s">
        <v>144</v>
      </c>
      <c r="BQ144" t="e">
        <f t="shared" si="100"/>
        <v>#VALUE!</v>
      </c>
      <c r="BR144" s="6" t="e">
        <f t="shared" si="101"/>
        <v>#VALUE!</v>
      </c>
      <c r="BS144" t="s">
        <v>144</v>
      </c>
      <c r="BT144" t="s">
        <v>144</v>
      </c>
      <c r="BU144" t="s">
        <v>144</v>
      </c>
      <c r="BV144" t="e">
        <f t="shared" si="102"/>
        <v>#VALUE!</v>
      </c>
      <c r="BW144" s="6" t="e">
        <f t="shared" si="103"/>
        <v>#VALUE!</v>
      </c>
      <c r="BX144" t="s">
        <v>144</v>
      </c>
      <c r="BY144" t="s">
        <v>144</v>
      </c>
      <c r="BZ144" t="s">
        <v>144</v>
      </c>
      <c r="CA144" t="e">
        <f t="shared" si="91"/>
        <v>#VALUE!</v>
      </c>
      <c r="CB144" s="6" t="e">
        <f t="shared" si="92"/>
        <v>#VALUE!</v>
      </c>
      <c r="CC144" s="7" t="s">
        <v>144</v>
      </c>
      <c r="CD144" s="8" t="s">
        <v>144</v>
      </c>
    </row>
    <row r="145" spans="1:82" x14ac:dyDescent="0.3">
      <c r="A145" s="1" t="s">
        <v>28</v>
      </c>
      <c r="B145" s="1" t="s">
        <v>141</v>
      </c>
      <c r="C145" t="s">
        <v>144</v>
      </c>
      <c r="D145" t="s">
        <v>144</v>
      </c>
      <c r="E145" s="9">
        <v>42918</v>
      </c>
      <c r="F145">
        <v>130</v>
      </c>
      <c r="G145">
        <v>2</v>
      </c>
      <c r="H145">
        <v>4</v>
      </c>
      <c r="I145">
        <v>5</v>
      </c>
      <c r="J145">
        <v>1</v>
      </c>
      <c r="K145">
        <v>2</v>
      </c>
      <c r="L145" s="4">
        <f t="shared" si="93"/>
        <v>95.84</v>
      </c>
      <c r="M145" s="4">
        <f t="shared" si="94"/>
        <v>94.8</v>
      </c>
      <c r="N145" s="4">
        <f t="shared" si="95"/>
        <v>98.96</v>
      </c>
      <c r="O145" s="4">
        <f t="shared" si="96"/>
        <v>97.92</v>
      </c>
      <c r="P145" s="4">
        <f t="shared" si="97"/>
        <v>96.88</v>
      </c>
      <c r="Q145">
        <v>5</v>
      </c>
      <c r="R145">
        <v>9</v>
      </c>
      <c r="S145">
        <v>6</v>
      </c>
      <c r="T145">
        <v>1</v>
      </c>
      <c r="U145" t="s">
        <v>144</v>
      </c>
      <c r="V145" t="s">
        <v>144</v>
      </c>
      <c r="W145">
        <v>4</v>
      </c>
      <c r="X145">
        <v>2</v>
      </c>
      <c r="Y145">
        <v>2</v>
      </c>
      <c r="Z145">
        <v>3</v>
      </c>
      <c r="AA145">
        <v>9</v>
      </c>
      <c r="AB145">
        <v>9</v>
      </c>
      <c r="AC145">
        <v>4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2</v>
      </c>
      <c r="AL145">
        <v>2</v>
      </c>
      <c r="AM145">
        <v>1</v>
      </c>
      <c r="AN145">
        <v>0</v>
      </c>
      <c r="AO145">
        <v>0</v>
      </c>
      <c r="AP145">
        <v>12</v>
      </c>
      <c r="AQ145">
        <v>6</v>
      </c>
      <c r="AR145">
        <v>8</v>
      </c>
      <c r="AS145">
        <v>2</v>
      </c>
      <c r="AT145">
        <v>1</v>
      </c>
      <c r="AU145">
        <v>0</v>
      </c>
      <c r="AV145">
        <v>0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2</v>
      </c>
      <c r="BE145">
        <v>2.5</v>
      </c>
      <c r="BF145">
        <v>2</v>
      </c>
      <c r="BG145">
        <v>1.75</v>
      </c>
      <c r="BH145">
        <f t="shared" si="90"/>
        <v>2.0625</v>
      </c>
      <c r="BI145">
        <v>53</v>
      </c>
      <c r="BJ145">
        <v>-14</v>
      </c>
      <c r="BK145">
        <v>29</v>
      </c>
      <c r="BL145">
        <f t="shared" si="98"/>
        <v>67</v>
      </c>
      <c r="BM145" s="6">
        <f t="shared" si="99"/>
        <v>0.56716417910447758</v>
      </c>
      <c r="BN145">
        <v>78</v>
      </c>
      <c r="BO145">
        <v>-4</v>
      </c>
      <c r="BP145">
        <v>45</v>
      </c>
      <c r="BQ145">
        <f t="shared" si="100"/>
        <v>82</v>
      </c>
      <c r="BR145" s="6">
        <f t="shared" si="101"/>
        <v>0.45121951219512196</v>
      </c>
      <c r="BS145" t="s">
        <v>144</v>
      </c>
      <c r="BT145" t="s">
        <v>144</v>
      </c>
      <c r="BU145" t="s">
        <v>144</v>
      </c>
      <c r="BV145" t="e">
        <f t="shared" si="102"/>
        <v>#VALUE!</v>
      </c>
      <c r="BW145" s="6" t="e">
        <f t="shared" si="103"/>
        <v>#VALUE!</v>
      </c>
      <c r="BX145" t="s">
        <v>144</v>
      </c>
      <c r="BY145" t="s">
        <v>144</v>
      </c>
      <c r="BZ145" t="s">
        <v>144</v>
      </c>
      <c r="CA145" t="e">
        <f t="shared" si="91"/>
        <v>#VALUE!</v>
      </c>
      <c r="CB145" s="6" t="e">
        <f t="shared" si="92"/>
        <v>#VALUE!</v>
      </c>
      <c r="CC145" s="7">
        <f>AVERAGE(BL145,BQ145)</f>
        <v>74.5</v>
      </c>
      <c r="CD145" s="8">
        <f>AVERAGE(BM145,BR145)</f>
        <v>0.5091918456497998</v>
      </c>
    </row>
    <row r="146" spans="1:82" x14ac:dyDescent="0.3">
      <c r="A146" s="1" t="s">
        <v>28</v>
      </c>
      <c r="B146" s="1" t="s">
        <v>142</v>
      </c>
      <c r="C146" t="s">
        <v>144</v>
      </c>
      <c r="D146" t="s">
        <v>144</v>
      </c>
      <c r="E146" s="9">
        <v>42918</v>
      </c>
      <c r="F146">
        <v>70</v>
      </c>
      <c r="G146">
        <v>0</v>
      </c>
      <c r="H146">
        <v>16</v>
      </c>
      <c r="I146">
        <v>0</v>
      </c>
      <c r="J146">
        <v>0</v>
      </c>
      <c r="K146">
        <v>17</v>
      </c>
      <c r="L146" s="4">
        <f t="shared" si="93"/>
        <v>83.36</v>
      </c>
      <c r="M146" s="4">
        <f t="shared" si="94"/>
        <v>100</v>
      </c>
      <c r="N146" s="4">
        <f t="shared" si="95"/>
        <v>100</v>
      </c>
      <c r="O146" s="4">
        <f t="shared" si="96"/>
        <v>82.32</v>
      </c>
      <c r="P146" s="4">
        <f t="shared" si="97"/>
        <v>91.42</v>
      </c>
      <c r="Q146">
        <v>8</v>
      </c>
      <c r="R146">
        <v>7</v>
      </c>
      <c r="S146">
        <v>6</v>
      </c>
      <c r="T146">
        <v>1</v>
      </c>
      <c r="U146" t="s">
        <v>144</v>
      </c>
      <c r="V146" t="s">
        <v>144</v>
      </c>
      <c r="W146">
        <v>6</v>
      </c>
      <c r="X146">
        <v>1</v>
      </c>
      <c r="Y146">
        <v>2</v>
      </c>
      <c r="Z146">
        <v>4</v>
      </c>
      <c r="AA146">
        <v>5</v>
      </c>
      <c r="AB146">
        <v>6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23</v>
      </c>
      <c r="AQ146">
        <v>14</v>
      </c>
      <c r="AR146">
        <v>4</v>
      </c>
      <c r="AS146">
        <v>3</v>
      </c>
      <c r="AT146">
        <v>6</v>
      </c>
      <c r="AU146">
        <v>2</v>
      </c>
      <c r="AV146">
        <v>6</v>
      </c>
      <c r="AW146">
        <v>3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0.75</v>
      </c>
      <c r="BF146">
        <v>0.5</v>
      </c>
      <c r="BG146">
        <v>1</v>
      </c>
      <c r="BH146">
        <f t="shared" si="90"/>
        <v>0.8125</v>
      </c>
      <c r="BI146">
        <v>60</v>
      </c>
      <c r="BJ146">
        <v>-4</v>
      </c>
      <c r="BK146">
        <v>29</v>
      </c>
      <c r="BL146">
        <f t="shared" si="98"/>
        <v>64</v>
      </c>
      <c r="BM146" s="6">
        <f t="shared" si="99"/>
        <v>0.546875</v>
      </c>
      <c r="BN146">
        <v>55</v>
      </c>
      <c r="BO146">
        <v>-6</v>
      </c>
      <c r="BP146">
        <v>36</v>
      </c>
      <c r="BQ146">
        <f t="shared" si="100"/>
        <v>61</v>
      </c>
      <c r="BR146" s="6">
        <f t="shared" si="101"/>
        <v>0.4098360655737705</v>
      </c>
      <c r="BS146">
        <v>52</v>
      </c>
      <c r="BT146">
        <v>-3</v>
      </c>
      <c r="BU146">
        <v>28</v>
      </c>
      <c r="BV146">
        <f t="shared" si="102"/>
        <v>55</v>
      </c>
      <c r="BW146" s="6">
        <f t="shared" si="103"/>
        <v>0.49090909090909091</v>
      </c>
      <c r="BX146" t="s">
        <v>144</v>
      </c>
      <c r="BY146" t="s">
        <v>144</v>
      </c>
      <c r="BZ146" t="s">
        <v>144</v>
      </c>
      <c r="CA146" t="e">
        <f t="shared" si="91"/>
        <v>#VALUE!</v>
      </c>
      <c r="CB146" s="6" t="e">
        <f t="shared" si="92"/>
        <v>#VALUE!</v>
      </c>
      <c r="CC146" s="7">
        <f t="shared" ref="CC146:CC152" si="108">AVERAGE(BL146,BQ146,BV146)</f>
        <v>60</v>
      </c>
      <c r="CD146" s="8">
        <f t="shared" ref="CD146:CD152" si="109">AVERAGE(BM146,BR146,BW146)</f>
        <v>0.4825400521609538</v>
      </c>
    </row>
    <row r="147" spans="1:82" x14ac:dyDescent="0.3">
      <c r="A147" s="1" t="s">
        <v>28</v>
      </c>
      <c r="B147" s="1" t="s">
        <v>143</v>
      </c>
      <c r="C147" t="s">
        <v>144</v>
      </c>
      <c r="D147" t="s">
        <v>144</v>
      </c>
      <c r="E147" s="9">
        <v>42918</v>
      </c>
      <c r="F147">
        <v>80</v>
      </c>
      <c r="G147">
        <v>1</v>
      </c>
      <c r="H147">
        <v>33</v>
      </c>
      <c r="I147">
        <v>18</v>
      </c>
      <c r="J147">
        <v>0</v>
      </c>
      <c r="K147">
        <v>0</v>
      </c>
      <c r="L147" s="4">
        <f t="shared" si="93"/>
        <v>65.680000000000007</v>
      </c>
      <c r="M147" s="4">
        <f t="shared" si="94"/>
        <v>81.28</v>
      </c>
      <c r="N147" s="4">
        <f t="shared" si="95"/>
        <v>100</v>
      </c>
      <c r="O147" s="4">
        <f t="shared" si="96"/>
        <v>100</v>
      </c>
      <c r="P147" s="4">
        <f t="shared" si="97"/>
        <v>86.740000000000009</v>
      </c>
      <c r="Q147">
        <v>8</v>
      </c>
      <c r="R147">
        <v>8</v>
      </c>
      <c r="S147">
        <v>7</v>
      </c>
      <c r="T147">
        <v>1</v>
      </c>
      <c r="U147" t="s">
        <v>144</v>
      </c>
      <c r="V147" t="s">
        <v>144</v>
      </c>
      <c r="W147">
        <v>7</v>
      </c>
      <c r="X147">
        <v>1</v>
      </c>
      <c r="Y147">
        <v>2</v>
      </c>
      <c r="Z147">
        <v>2</v>
      </c>
      <c r="AA147">
        <v>7</v>
      </c>
      <c r="AB147">
        <v>4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2</v>
      </c>
      <c r="AK147">
        <v>2</v>
      </c>
      <c r="AL147">
        <v>3</v>
      </c>
      <c r="AM147">
        <v>0</v>
      </c>
      <c r="AN147">
        <v>0</v>
      </c>
      <c r="AO147">
        <v>0</v>
      </c>
      <c r="AP147">
        <v>8</v>
      </c>
      <c r="AQ147">
        <v>26</v>
      </c>
      <c r="AR147">
        <v>12</v>
      </c>
      <c r="AS147">
        <v>2</v>
      </c>
      <c r="AT147">
        <v>6</v>
      </c>
      <c r="AU147">
        <v>4</v>
      </c>
      <c r="AV147">
        <v>7</v>
      </c>
      <c r="AW147">
        <v>3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0.25</v>
      </c>
      <c r="BE147">
        <v>0.5</v>
      </c>
      <c r="BF147">
        <v>0.75</v>
      </c>
      <c r="BG147">
        <v>1.5</v>
      </c>
      <c r="BH147">
        <f t="shared" si="90"/>
        <v>0.75</v>
      </c>
      <c r="BI147">
        <v>64</v>
      </c>
      <c r="BJ147">
        <v>0</v>
      </c>
      <c r="BK147">
        <v>43</v>
      </c>
      <c r="BL147">
        <f t="shared" si="98"/>
        <v>64</v>
      </c>
      <c r="BM147" s="6">
        <f t="shared" si="99"/>
        <v>0.328125</v>
      </c>
      <c r="BN147">
        <v>70</v>
      </c>
      <c r="BO147">
        <v>2</v>
      </c>
      <c r="BP147">
        <v>45</v>
      </c>
      <c r="BQ147">
        <f t="shared" si="100"/>
        <v>68</v>
      </c>
      <c r="BR147" s="6">
        <f t="shared" si="101"/>
        <v>0.33823529411764708</v>
      </c>
      <c r="BS147">
        <v>47</v>
      </c>
      <c r="BT147">
        <v>-8</v>
      </c>
      <c r="BU147">
        <v>27</v>
      </c>
      <c r="BV147">
        <f t="shared" si="102"/>
        <v>55</v>
      </c>
      <c r="BW147" s="6">
        <f t="shared" si="103"/>
        <v>0.50909090909090904</v>
      </c>
      <c r="BX147" t="s">
        <v>144</v>
      </c>
      <c r="BY147" t="s">
        <v>144</v>
      </c>
      <c r="BZ147" t="s">
        <v>144</v>
      </c>
      <c r="CA147" t="e">
        <f t="shared" si="91"/>
        <v>#VALUE!</v>
      </c>
      <c r="CB147" s="6" t="e">
        <f t="shared" si="92"/>
        <v>#VALUE!</v>
      </c>
      <c r="CC147" s="7">
        <f t="shared" si="108"/>
        <v>62.333333333333336</v>
      </c>
      <c r="CD147" s="8">
        <f t="shared" si="109"/>
        <v>0.39181706773618535</v>
      </c>
    </row>
    <row r="148" spans="1:82" x14ac:dyDescent="0.3">
      <c r="A148" s="1" t="s">
        <v>29</v>
      </c>
      <c r="B148" s="1" t="s">
        <v>139</v>
      </c>
      <c r="E148" s="9">
        <v>42918</v>
      </c>
      <c r="F148">
        <v>100</v>
      </c>
      <c r="G148">
        <v>3</v>
      </c>
      <c r="H148">
        <v>8</v>
      </c>
      <c r="I148">
        <v>3</v>
      </c>
      <c r="J148">
        <v>9</v>
      </c>
      <c r="K148">
        <v>19</v>
      </c>
      <c r="L148" s="4">
        <f t="shared" si="93"/>
        <v>91.68</v>
      </c>
      <c r="M148" s="4">
        <f t="shared" si="94"/>
        <v>96.88</v>
      </c>
      <c r="N148" s="4">
        <f t="shared" si="95"/>
        <v>90.64</v>
      </c>
      <c r="O148" s="4">
        <f t="shared" si="96"/>
        <v>80.239999999999995</v>
      </c>
      <c r="P148" s="4">
        <f t="shared" si="97"/>
        <v>89.86</v>
      </c>
      <c r="Q148">
        <v>1</v>
      </c>
      <c r="R148">
        <v>9</v>
      </c>
      <c r="S148">
        <v>5</v>
      </c>
      <c r="T148">
        <v>1</v>
      </c>
      <c r="U148" t="s">
        <v>144</v>
      </c>
      <c r="V148" t="s">
        <v>144</v>
      </c>
      <c r="W148">
        <v>7</v>
      </c>
      <c r="X148">
        <v>2</v>
      </c>
      <c r="Y148">
        <v>6</v>
      </c>
      <c r="Z148">
        <v>1</v>
      </c>
      <c r="AA148">
        <v>5</v>
      </c>
      <c r="AB148">
        <v>4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4</v>
      </c>
      <c r="AL148">
        <v>4</v>
      </c>
      <c r="AM148">
        <v>0</v>
      </c>
      <c r="AN148">
        <v>0</v>
      </c>
      <c r="AO148">
        <v>0</v>
      </c>
      <c r="AP148">
        <v>48</v>
      </c>
      <c r="AQ148">
        <v>27</v>
      </c>
      <c r="AR148">
        <v>7</v>
      </c>
      <c r="AS148">
        <v>0</v>
      </c>
      <c r="AT148">
        <v>0</v>
      </c>
      <c r="AU148">
        <v>0</v>
      </c>
      <c r="AV148">
        <v>3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3.5</v>
      </c>
      <c r="BE148">
        <v>3.75</v>
      </c>
      <c r="BF148">
        <v>1.25</v>
      </c>
      <c r="BG148">
        <v>0.75</v>
      </c>
      <c r="BH148">
        <f t="shared" si="90"/>
        <v>2.3125</v>
      </c>
      <c r="BI148">
        <v>76</v>
      </c>
      <c r="BJ148">
        <v>-4</v>
      </c>
      <c r="BK148">
        <v>53</v>
      </c>
      <c r="BL148">
        <f t="shared" si="98"/>
        <v>80</v>
      </c>
      <c r="BM148" s="6">
        <f t="shared" si="99"/>
        <v>0.33750000000000002</v>
      </c>
      <c r="BN148">
        <v>72</v>
      </c>
      <c r="BO148">
        <v>-5</v>
      </c>
      <c r="BP148">
        <v>35</v>
      </c>
      <c r="BQ148">
        <f t="shared" si="100"/>
        <v>77</v>
      </c>
      <c r="BR148" s="6">
        <f t="shared" si="101"/>
        <v>0.54545454545454541</v>
      </c>
      <c r="BS148">
        <v>84</v>
      </c>
      <c r="BT148">
        <v>2</v>
      </c>
      <c r="BU148">
        <v>36</v>
      </c>
      <c r="BV148">
        <f t="shared" si="102"/>
        <v>82</v>
      </c>
      <c r="BW148" s="6">
        <f t="shared" si="103"/>
        <v>0.56097560975609762</v>
      </c>
      <c r="BX148" t="s">
        <v>144</v>
      </c>
      <c r="BY148" t="s">
        <v>144</v>
      </c>
      <c r="BZ148" t="s">
        <v>144</v>
      </c>
      <c r="CA148" t="e">
        <f t="shared" si="91"/>
        <v>#VALUE!</v>
      </c>
      <c r="CB148" s="6" t="e">
        <f t="shared" si="92"/>
        <v>#VALUE!</v>
      </c>
      <c r="CC148" s="7">
        <f t="shared" si="108"/>
        <v>79.666666666666671</v>
      </c>
      <c r="CD148" s="8">
        <f t="shared" si="109"/>
        <v>0.48131005173688096</v>
      </c>
    </row>
    <row r="149" spans="1:82" x14ac:dyDescent="0.3">
      <c r="A149" s="1" t="s">
        <v>29</v>
      </c>
      <c r="B149" s="1" t="s">
        <v>140</v>
      </c>
      <c r="C149" t="s">
        <v>144</v>
      </c>
      <c r="D149" t="s">
        <v>144</v>
      </c>
      <c r="E149" s="9">
        <v>42918</v>
      </c>
      <c r="F149">
        <v>100</v>
      </c>
      <c r="G149">
        <v>0</v>
      </c>
      <c r="H149">
        <v>3</v>
      </c>
      <c r="I149">
        <v>3</v>
      </c>
      <c r="J149">
        <v>8</v>
      </c>
      <c r="K149">
        <v>0</v>
      </c>
      <c r="L149" s="4">
        <f t="shared" si="93"/>
        <v>96.88</v>
      </c>
      <c r="M149" s="4">
        <f t="shared" si="94"/>
        <v>96.88</v>
      </c>
      <c r="N149" s="4">
        <f t="shared" si="95"/>
        <v>91.68</v>
      </c>
      <c r="O149" s="4">
        <f t="shared" si="96"/>
        <v>100</v>
      </c>
      <c r="P149" s="4">
        <f t="shared" si="97"/>
        <v>96.36</v>
      </c>
      <c r="Q149">
        <v>4</v>
      </c>
      <c r="R149">
        <v>9</v>
      </c>
      <c r="S149">
        <v>4</v>
      </c>
      <c r="T149">
        <v>1</v>
      </c>
      <c r="U149" t="s">
        <v>144</v>
      </c>
      <c r="V149" t="s">
        <v>144</v>
      </c>
      <c r="W149">
        <v>5</v>
      </c>
      <c r="X149">
        <v>1</v>
      </c>
      <c r="Y149">
        <v>5</v>
      </c>
      <c r="Z149">
        <v>6</v>
      </c>
      <c r="AA149">
        <v>6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3</v>
      </c>
      <c r="AN149">
        <v>1</v>
      </c>
      <c r="AO149">
        <v>0</v>
      </c>
      <c r="AP149">
        <v>32</v>
      </c>
      <c r="AQ149">
        <v>18</v>
      </c>
      <c r="AR149">
        <v>11</v>
      </c>
      <c r="AS149">
        <v>4</v>
      </c>
      <c r="AT149">
        <v>1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</v>
      </c>
      <c r="BE149">
        <v>1.5</v>
      </c>
      <c r="BF149">
        <v>3.25</v>
      </c>
      <c r="BG149">
        <v>2.25</v>
      </c>
      <c r="BH149">
        <f t="shared" si="90"/>
        <v>2.25</v>
      </c>
      <c r="BI149">
        <v>87</v>
      </c>
      <c r="BJ149">
        <v>0</v>
      </c>
      <c r="BK149">
        <v>62</v>
      </c>
      <c r="BL149">
        <f t="shared" si="98"/>
        <v>87</v>
      </c>
      <c r="BM149" s="6">
        <f t="shared" si="99"/>
        <v>0.28735632183908044</v>
      </c>
      <c r="BN149">
        <v>73</v>
      </c>
      <c r="BO149">
        <v>-6</v>
      </c>
      <c r="BP149">
        <v>40</v>
      </c>
      <c r="BQ149">
        <f t="shared" si="100"/>
        <v>79</v>
      </c>
      <c r="BR149" s="6">
        <f t="shared" si="101"/>
        <v>0.49367088607594939</v>
      </c>
      <c r="BS149">
        <v>78</v>
      </c>
      <c r="BT149">
        <v>-4</v>
      </c>
      <c r="BU149">
        <v>56</v>
      </c>
      <c r="BV149">
        <f t="shared" si="102"/>
        <v>82</v>
      </c>
      <c r="BW149" s="6">
        <f t="shared" si="103"/>
        <v>0.31707317073170732</v>
      </c>
      <c r="BX149" t="s">
        <v>144</v>
      </c>
      <c r="BY149" t="s">
        <v>144</v>
      </c>
      <c r="BZ149" t="s">
        <v>144</v>
      </c>
      <c r="CA149" t="e">
        <f t="shared" si="91"/>
        <v>#VALUE!</v>
      </c>
      <c r="CB149" s="6" t="e">
        <f t="shared" si="92"/>
        <v>#VALUE!</v>
      </c>
      <c r="CC149" s="7">
        <f t="shared" si="108"/>
        <v>82.666666666666671</v>
      </c>
      <c r="CD149" s="8">
        <f t="shared" si="109"/>
        <v>0.36603345954891237</v>
      </c>
    </row>
    <row r="150" spans="1:82" x14ac:dyDescent="0.3">
      <c r="A150" s="1" t="s">
        <v>29</v>
      </c>
      <c r="B150" s="1" t="s">
        <v>141</v>
      </c>
      <c r="C150" t="s">
        <v>144</v>
      </c>
      <c r="D150" t="s">
        <v>144</v>
      </c>
      <c r="E150" s="9">
        <v>42918</v>
      </c>
      <c r="F150">
        <v>110</v>
      </c>
      <c r="G150">
        <v>2</v>
      </c>
      <c r="H150">
        <v>3</v>
      </c>
      <c r="I150">
        <v>1</v>
      </c>
      <c r="J150">
        <v>0</v>
      </c>
      <c r="K150">
        <v>0</v>
      </c>
      <c r="L150" s="4">
        <f t="shared" si="93"/>
        <v>96.88</v>
      </c>
      <c r="M150" s="4">
        <f t="shared" si="94"/>
        <v>98.96</v>
      </c>
      <c r="N150" s="4">
        <f t="shared" si="95"/>
        <v>100</v>
      </c>
      <c r="O150" s="4">
        <f t="shared" si="96"/>
        <v>100</v>
      </c>
      <c r="P150" s="4">
        <f t="shared" si="97"/>
        <v>98.96</v>
      </c>
      <c r="Q150">
        <v>6</v>
      </c>
      <c r="R150">
        <v>8</v>
      </c>
      <c r="S150">
        <v>4</v>
      </c>
      <c r="T150">
        <v>1</v>
      </c>
      <c r="U150" t="s">
        <v>144</v>
      </c>
      <c r="V150" t="s">
        <v>144</v>
      </c>
      <c r="W150">
        <v>5</v>
      </c>
      <c r="X150">
        <v>1</v>
      </c>
      <c r="Y150">
        <v>2</v>
      </c>
      <c r="Z150">
        <v>1</v>
      </c>
      <c r="AA150">
        <v>5</v>
      </c>
      <c r="AB150">
        <v>3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2</v>
      </c>
      <c r="AM150">
        <v>1</v>
      </c>
      <c r="AN150">
        <v>0</v>
      </c>
      <c r="AO150">
        <v>0</v>
      </c>
      <c r="AP150">
        <v>30</v>
      </c>
      <c r="AQ150">
        <v>16</v>
      </c>
      <c r="AR150">
        <v>5</v>
      </c>
      <c r="AS150">
        <v>0</v>
      </c>
      <c r="AT150">
        <v>1</v>
      </c>
      <c r="AU150">
        <v>3</v>
      </c>
      <c r="AV150">
        <v>2</v>
      </c>
      <c r="AW150">
        <v>1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1.25</v>
      </c>
      <c r="BE150">
        <v>1.25</v>
      </c>
      <c r="BF150">
        <v>2</v>
      </c>
      <c r="BG150">
        <v>2.5</v>
      </c>
      <c r="BH150">
        <f t="shared" si="90"/>
        <v>1.75</v>
      </c>
      <c r="BI150">
        <v>84</v>
      </c>
      <c r="BJ150">
        <v>0</v>
      </c>
      <c r="BK150">
        <v>42</v>
      </c>
      <c r="BL150">
        <f t="shared" si="98"/>
        <v>84</v>
      </c>
      <c r="BM150" s="6">
        <f t="shared" si="99"/>
        <v>0.5</v>
      </c>
      <c r="BN150">
        <v>80</v>
      </c>
      <c r="BO150">
        <v>-1</v>
      </c>
      <c r="BP150">
        <v>44</v>
      </c>
      <c r="BQ150">
        <f t="shared" si="100"/>
        <v>81</v>
      </c>
      <c r="BR150" s="6">
        <f t="shared" si="101"/>
        <v>0.4567901234567901</v>
      </c>
      <c r="BS150">
        <v>80</v>
      </c>
      <c r="BT150">
        <v>-1</v>
      </c>
      <c r="BU150">
        <v>43</v>
      </c>
      <c r="BV150">
        <f t="shared" si="102"/>
        <v>81</v>
      </c>
      <c r="BW150" s="6">
        <f t="shared" si="103"/>
        <v>0.46913580246913578</v>
      </c>
      <c r="BX150" t="s">
        <v>144</v>
      </c>
      <c r="BY150" t="s">
        <v>144</v>
      </c>
      <c r="BZ150" t="s">
        <v>144</v>
      </c>
      <c r="CA150" t="e">
        <f t="shared" si="91"/>
        <v>#VALUE!</v>
      </c>
      <c r="CB150" s="6" t="e">
        <f t="shared" si="92"/>
        <v>#VALUE!</v>
      </c>
      <c r="CC150" s="7">
        <f t="shared" si="108"/>
        <v>82</v>
      </c>
      <c r="CD150" s="8">
        <f t="shared" si="109"/>
        <v>0.4753086419753087</v>
      </c>
    </row>
    <row r="151" spans="1:82" x14ac:dyDescent="0.3">
      <c r="A151" s="1" t="s">
        <v>29</v>
      </c>
      <c r="B151" s="1" t="s">
        <v>142</v>
      </c>
      <c r="C151" t="s">
        <v>144</v>
      </c>
      <c r="D151" t="s">
        <v>144</v>
      </c>
      <c r="E151" s="9">
        <v>42918</v>
      </c>
      <c r="F151">
        <v>90</v>
      </c>
      <c r="G151">
        <v>1</v>
      </c>
      <c r="H151">
        <v>0</v>
      </c>
      <c r="I151">
        <v>1</v>
      </c>
      <c r="J151">
        <v>1</v>
      </c>
      <c r="K151">
        <v>1</v>
      </c>
      <c r="L151" s="4">
        <f t="shared" si="93"/>
        <v>100</v>
      </c>
      <c r="M151" s="4">
        <f t="shared" si="94"/>
        <v>98.96</v>
      </c>
      <c r="N151" s="4">
        <f t="shared" si="95"/>
        <v>98.96</v>
      </c>
      <c r="O151" s="4">
        <f t="shared" si="96"/>
        <v>98.96</v>
      </c>
      <c r="P151" s="4">
        <f t="shared" si="97"/>
        <v>99.219999999999985</v>
      </c>
      <c r="Q151">
        <v>6</v>
      </c>
      <c r="R151">
        <v>8</v>
      </c>
      <c r="S151">
        <v>5</v>
      </c>
      <c r="T151">
        <v>1</v>
      </c>
      <c r="U151" t="s">
        <v>144</v>
      </c>
      <c r="V151" t="s">
        <v>144</v>
      </c>
      <c r="W151">
        <v>5</v>
      </c>
      <c r="X151">
        <v>1</v>
      </c>
      <c r="Y151">
        <v>5</v>
      </c>
      <c r="Z151">
        <v>3</v>
      </c>
      <c r="AA151">
        <v>2</v>
      </c>
      <c r="AB151">
        <v>2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2</v>
      </c>
      <c r="AL151">
        <v>1</v>
      </c>
      <c r="AM151">
        <v>1</v>
      </c>
      <c r="AN151">
        <v>0</v>
      </c>
      <c r="AO151">
        <v>0</v>
      </c>
      <c r="AP151">
        <v>18</v>
      </c>
      <c r="AQ151">
        <v>28</v>
      </c>
      <c r="AR151">
        <v>22</v>
      </c>
      <c r="AS151">
        <v>1</v>
      </c>
      <c r="AT151">
        <v>3</v>
      </c>
      <c r="AU151">
        <v>1</v>
      </c>
      <c r="AV151">
        <v>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3.5</v>
      </c>
      <c r="BF151">
        <v>4</v>
      </c>
      <c r="BG151">
        <v>3.75</v>
      </c>
      <c r="BH151">
        <f t="shared" si="90"/>
        <v>3.0625</v>
      </c>
      <c r="BI151">
        <v>78</v>
      </c>
      <c r="BJ151">
        <v>0</v>
      </c>
      <c r="BK151">
        <v>42</v>
      </c>
      <c r="BL151">
        <f t="shared" si="98"/>
        <v>78</v>
      </c>
      <c r="BM151" s="6">
        <f t="shared" si="99"/>
        <v>0.46153846153846156</v>
      </c>
      <c r="BN151">
        <v>80</v>
      </c>
      <c r="BO151">
        <v>-3</v>
      </c>
      <c r="BP151">
        <v>40</v>
      </c>
      <c r="BQ151">
        <f t="shared" si="100"/>
        <v>83</v>
      </c>
      <c r="BR151" s="6">
        <f t="shared" si="101"/>
        <v>0.51807228915662651</v>
      </c>
      <c r="BS151">
        <v>70</v>
      </c>
      <c r="BT151">
        <v>-5</v>
      </c>
      <c r="BU151">
        <v>38</v>
      </c>
      <c r="BV151">
        <f t="shared" si="102"/>
        <v>75</v>
      </c>
      <c r="BW151" s="6">
        <f t="shared" si="103"/>
        <v>0.49333333333333335</v>
      </c>
      <c r="BX151" t="s">
        <v>144</v>
      </c>
      <c r="BY151" t="s">
        <v>144</v>
      </c>
      <c r="BZ151" t="s">
        <v>144</v>
      </c>
      <c r="CA151" t="e">
        <f t="shared" si="91"/>
        <v>#VALUE!</v>
      </c>
      <c r="CB151" s="6" t="e">
        <f t="shared" si="92"/>
        <v>#VALUE!</v>
      </c>
      <c r="CC151" s="7">
        <f t="shared" si="108"/>
        <v>78.666666666666671</v>
      </c>
      <c r="CD151" s="8">
        <f t="shared" si="109"/>
        <v>0.49098136134280712</v>
      </c>
    </row>
    <row r="152" spans="1:82" x14ac:dyDescent="0.3">
      <c r="A152" s="1" t="s">
        <v>29</v>
      </c>
      <c r="B152" s="1" t="s">
        <v>143</v>
      </c>
      <c r="C152" t="s">
        <v>144</v>
      </c>
      <c r="D152" t="s">
        <v>144</v>
      </c>
      <c r="E152" s="9">
        <v>42918</v>
      </c>
      <c r="F152">
        <v>85</v>
      </c>
      <c r="G152">
        <v>0</v>
      </c>
      <c r="H152">
        <v>2</v>
      </c>
      <c r="I152">
        <v>2</v>
      </c>
      <c r="J152">
        <v>0</v>
      </c>
      <c r="K152">
        <v>3</v>
      </c>
      <c r="L152" s="4">
        <f t="shared" si="93"/>
        <v>97.92</v>
      </c>
      <c r="M152" s="4">
        <f t="shared" si="94"/>
        <v>97.92</v>
      </c>
      <c r="N152" s="4">
        <f t="shared" si="95"/>
        <v>100</v>
      </c>
      <c r="O152" s="4">
        <f t="shared" si="96"/>
        <v>96.88</v>
      </c>
      <c r="P152" s="4">
        <f t="shared" si="97"/>
        <v>98.18</v>
      </c>
      <c r="Q152">
        <v>5</v>
      </c>
      <c r="R152">
        <v>9</v>
      </c>
      <c r="S152">
        <v>5</v>
      </c>
      <c r="T152">
        <v>1</v>
      </c>
      <c r="U152" t="s">
        <v>144</v>
      </c>
      <c r="V152" t="s">
        <v>144</v>
      </c>
      <c r="W152">
        <v>4</v>
      </c>
      <c r="X152">
        <v>1</v>
      </c>
      <c r="Y152">
        <v>5</v>
      </c>
      <c r="Z152">
        <v>3</v>
      </c>
      <c r="AA152">
        <v>5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3</v>
      </c>
      <c r="AM152">
        <v>1</v>
      </c>
      <c r="AN152">
        <v>0</v>
      </c>
      <c r="AO152">
        <v>0</v>
      </c>
      <c r="AP152">
        <v>39</v>
      </c>
      <c r="AQ152">
        <v>14</v>
      </c>
      <c r="AR152">
        <v>9</v>
      </c>
      <c r="AS152">
        <v>0</v>
      </c>
      <c r="AT152">
        <v>3</v>
      </c>
      <c r="AU152">
        <v>3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2.75</v>
      </c>
      <c r="BF152">
        <v>1</v>
      </c>
      <c r="BG152">
        <v>2</v>
      </c>
      <c r="BH152">
        <f t="shared" si="90"/>
        <v>1.6875</v>
      </c>
      <c r="BI152">
        <v>78</v>
      </c>
      <c r="BJ152">
        <v>2</v>
      </c>
      <c r="BK152">
        <v>45</v>
      </c>
      <c r="BL152">
        <f t="shared" si="98"/>
        <v>76</v>
      </c>
      <c r="BM152" s="6">
        <f t="shared" si="99"/>
        <v>0.40789473684210525</v>
      </c>
      <c r="BN152">
        <v>78</v>
      </c>
      <c r="BO152">
        <v>1</v>
      </c>
      <c r="BP152">
        <v>46</v>
      </c>
      <c r="BQ152">
        <f t="shared" si="100"/>
        <v>77</v>
      </c>
      <c r="BR152" s="6">
        <f t="shared" si="101"/>
        <v>0.40259740259740262</v>
      </c>
      <c r="BS152">
        <v>80</v>
      </c>
      <c r="BT152">
        <v>-2</v>
      </c>
      <c r="BU152">
        <v>46</v>
      </c>
      <c r="BV152">
        <f t="shared" si="102"/>
        <v>82</v>
      </c>
      <c r="BW152" s="6">
        <f t="shared" si="103"/>
        <v>0.43902439024390244</v>
      </c>
      <c r="BX152" t="s">
        <v>144</v>
      </c>
      <c r="BY152" t="s">
        <v>144</v>
      </c>
      <c r="BZ152" t="s">
        <v>144</v>
      </c>
      <c r="CA152" t="e">
        <f t="shared" si="91"/>
        <v>#VALUE!</v>
      </c>
      <c r="CB152" s="6" t="e">
        <f t="shared" si="92"/>
        <v>#VALUE!</v>
      </c>
      <c r="CC152" s="7">
        <f t="shared" si="108"/>
        <v>78.333333333333329</v>
      </c>
      <c r="CD152" s="8">
        <f t="shared" si="109"/>
        <v>0.41650550989447011</v>
      </c>
    </row>
    <row r="153" spans="1:82" x14ac:dyDescent="0.3">
      <c r="A153" s="1" t="s">
        <v>30</v>
      </c>
      <c r="B153" s="1" t="s">
        <v>139</v>
      </c>
      <c r="E153" s="9">
        <v>42918</v>
      </c>
      <c r="F153">
        <v>110</v>
      </c>
      <c r="G153">
        <v>2</v>
      </c>
      <c r="H153">
        <v>2</v>
      </c>
      <c r="I153">
        <v>12</v>
      </c>
      <c r="J153">
        <v>6</v>
      </c>
      <c r="K153">
        <v>1</v>
      </c>
      <c r="L153" s="4">
        <f t="shared" si="93"/>
        <v>97.92</v>
      </c>
      <c r="M153" s="4">
        <f t="shared" si="94"/>
        <v>87.52</v>
      </c>
      <c r="N153" s="4">
        <f t="shared" si="95"/>
        <v>93.76</v>
      </c>
      <c r="O153" s="4">
        <f t="shared" si="96"/>
        <v>98.96</v>
      </c>
      <c r="P153" s="4">
        <f t="shared" si="97"/>
        <v>94.539999999999992</v>
      </c>
      <c r="Q153">
        <v>6</v>
      </c>
      <c r="R153">
        <v>6</v>
      </c>
      <c r="S153">
        <v>7</v>
      </c>
      <c r="T153">
        <v>1</v>
      </c>
      <c r="U153">
        <v>2</v>
      </c>
      <c r="V153" t="s">
        <v>144</v>
      </c>
      <c r="W153">
        <v>6</v>
      </c>
      <c r="X153">
        <v>3</v>
      </c>
      <c r="Y153">
        <v>6</v>
      </c>
      <c r="Z153">
        <v>6</v>
      </c>
      <c r="AA153">
        <v>7</v>
      </c>
      <c r="AB153">
        <v>20</v>
      </c>
      <c r="AC153">
        <v>9</v>
      </c>
      <c r="AD153">
        <v>3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0</v>
      </c>
      <c r="AK153">
        <v>1</v>
      </c>
      <c r="AL153">
        <v>2</v>
      </c>
      <c r="AM153">
        <v>0</v>
      </c>
      <c r="AN153">
        <v>0</v>
      </c>
      <c r="AO153">
        <v>0</v>
      </c>
      <c r="AP153">
        <v>60</v>
      </c>
      <c r="AQ153">
        <v>23</v>
      </c>
      <c r="AR153">
        <v>16</v>
      </c>
      <c r="AS153">
        <v>1</v>
      </c>
      <c r="AT153">
        <v>2</v>
      </c>
      <c r="AU153">
        <v>1</v>
      </c>
      <c r="AV153">
        <v>3</v>
      </c>
      <c r="AW153">
        <v>2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5</v>
      </c>
      <c r="BE153">
        <v>1</v>
      </c>
      <c r="BF153">
        <v>2.25</v>
      </c>
      <c r="BG153" t="s">
        <v>144</v>
      </c>
      <c r="BH153">
        <f t="shared" si="90"/>
        <v>2.75</v>
      </c>
      <c r="BI153">
        <v>80</v>
      </c>
      <c r="BJ153">
        <v>4</v>
      </c>
      <c r="BK153">
        <v>50</v>
      </c>
      <c r="BL153">
        <f t="shared" si="98"/>
        <v>76</v>
      </c>
      <c r="BM153" s="6">
        <f t="shared" si="99"/>
        <v>0.34210526315789475</v>
      </c>
      <c r="BN153">
        <v>78</v>
      </c>
      <c r="BO153">
        <v>-4</v>
      </c>
      <c r="BP153">
        <v>46</v>
      </c>
      <c r="BQ153">
        <f t="shared" si="100"/>
        <v>82</v>
      </c>
      <c r="BR153" s="6">
        <f t="shared" si="101"/>
        <v>0.43902439024390244</v>
      </c>
      <c r="BS153">
        <v>86</v>
      </c>
      <c r="BT153">
        <v>0</v>
      </c>
      <c r="BU153">
        <v>40</v>
      </c>
      <c r="BV153">
        <f t="shared" si="102"/>
        <v>86</v>
      </c>
      <c r="BW153" s="6">
        <f t="shared" si="103"/>
        <v>0.53488372093023251</v>
      </c>
      <c r="BX153" t="s">
        <v>144</v>
      </c>
      <c r="BY153" t="s">
        <v>144</v>
      </c>
      <c r="BZ153" t="s">
        <v>144</v>
      </c>
      <c r="CA153" t="e">
        <f t="shared" si="91"/>
        <v>#VALUE!</v>
      </c>
      <c r="CB153" s="6" t="e">
        <f t="shared" si="92"/>
        <v>#VALUE!</v>
      </c>
      <c r="CC153" s="7">
        <f>AVERAGE(BL153,BQ153,BV153)</f>
        <v>81.333333333333329</v>
      </c>
      <c r="CD153" s="8">
        <f>AVERAGE(BM153,BR153,BW153)</f>
        <v>0.43867112477734321</v>
      </c>
    </row>
    <row r="154" spans="1:82" x14ac:dyDescent="0.3">
      <c r="A154" s="1" t="s">
        <v>30</v>
      </c>
      <c r="B154" s="1" t="s">
        <v>140</v>
      </c>
      <c r="C154" t="s">
        <v>144</v>
      </c>
      <c r="D154" t="s">
        <v>144</v>
      </c>
      <c r="E154" s="9">
        <v>42918</v>
      </c>
      <c r="F154">
        <v>80</v>
      </c>
      <c r="G154">
        <v>3</v>
      </c>
      <c r="H154">
        <v>16</v>
      </c>
      <c r="I154">
        <v>5</v>
      </c>
      <c r="J154">
        <v>18</v>
      </c>
      <c r="K154">
        <v>2</v>
      </c>
      <c r="L154" s="4">
        <f t="shared" si="93"/>
        <v>83.36</v>
      </c>
      <c r="M154" s="4">
        <f t="shared" si="94"/>
        <v>94.8</v>
      </c>
      <c r="N154" s="4">
        <f t="shared" si="95"/>
        <v>81.28</v>
      </c>
      <c r="O154" s="4">
        <f t="shared" si="96"/>
        <v>97.92</v>
      </c>
      <c r="P154" s="4">
        <f t="shared" si="97"/>
        <v>89.34</v>
      </c>
      <c r="Q154">
        <v>8</v>
      </c>
      <c r="R154">
        <v>8</v>
      </c>
      <c r="S154">
        <v>6</v>
      </c>
      <c r="T154">
        <v>1</v>
      </c>
      <c r="U154" t="s">
        <v>144</v>
      </c>
      <c r="V154" t="s">
        <v>144</v>
      </c>
      <c r="W154">
        <v>4</v>
      </c>
      <c r="X154">
        <v>2</v>
      </c>
      <c r="Y154">
        <v>5</v>
      </c>
      <c r="Z154">
        <v>1</v>
      </c>
      <c r="AA154">
        <v>9</v>
      </c>
      <c r="AB154">
        <v>4</v>
      </c>
      <c r="AC154">
        <v>3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2</v>
      </c>
      <c r="AL154">
        <v>1</v>
      </c>
      <c r="AM154">
        <v>2</v>
      </c>
      <c r="AN154">
        <v>0</v>
      </c>
      <c r="AO154">
        <v>0</v>
      </c>
      <c r="AP154">
        <v>30</v>
      </c>
      <c r="AQ154">
        <v>20</v>
      </c>
      <c r="AR154">
        <v>2</v>
      </c>
      <c r="AS154">
        <v>0</v>
      </c>
      <c r="AT154">
        <v>2</v>
      </c>
      <c r="AU154">
        <v>1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1.25</v>
      </c>
      <c r="BF154">
        <v>1.75</v>
      </c>
      <c r="BG154">
        <v>2</v>
      </c>
      <c r="BH154">
        <f t="shared" si="90"/>
        <v>1.5</v>
      </c>
      <c r="BI154">
        <v>70</v>
      </c>
      <c r="BJ154">
        <v>-6</v>
      </c>
      <c r="BK154">
        <v>42</v>
      </c>
      <c r="BL154">
        <f t="shared" si="98"/>
        <v>76</v>
      </c>
      <c r="BM154" s="6">
        <f t="shared" si="99"/>
        <v>0.44736842105263158</v>
      </c>
      <c r="BN154">
        <v>66</v>
      </c>
      <c r="BO154">
        <v>0</v>
      </c>
      <c r="BP154">
        <v>36</v>
      </c>
      <c r="BQ154">
        <f t="shared" si="100"/>
        <v>66</v>
      </c>
      <c r="BR154" s="6">
        <f t="shared" si="101"/>
        <v>0.45454545454545453</v>
      </c>
      <c r="BS154">
        <v>77</v>
      </c>
      <c r="BT154">
        <v>-4</v>
      </c>
      <c r="BU154">
        <v>55</v>
      </c>
      <c r="BV154">
        <f t="shared" si="102"/>
        <v>81</v>
      </c>
      <c r="BW154" s="6">
        <f t="shared" si="103"/>
        <v>0.32098765432098764</v>
      </c>
      <c r="BX154" t="s">
        <v>144</v>
      </c>
      <c r="BY154" t="s">
        <v>144</v>
      </c>
      <c r="BZ154" t="s">
        <v>144</v>
      </c>
      <c r="CA154" t="e">
        <f t="shared" si="91"/>
        <v>#VALUE!</v>
      </c>
      <c r="CB154" s="6" t="e">
        <f t="shared" si="92"/>
        <v>#VALUE!</v>
      </c>
      <c r="CC154" s="7">
        <f t="shared" ref="CC154:CC157" si="110">AVERAGE(BL154,BQ154,BV154)</f>
        <v>74.333333333333329</v>
      </c>
      <c r="CD154" s="8">
        <f t="shared" ref="CD154:CD157" si="111">AVERAGE(BM154,BR154,BW154)</f>
        <v>0.40763384330635793</v>
      </c>
    </row>
    <row r="155" spans="1:82" x14ac:dyDescent="0.3">
      <c r="A155" s="1" t="s">
        <v>30</v>
      </c>
      <c r="B155" s="1" t="s">
        <v>141</v>
      </c>
      <c r="C155" t="s">
        <v>144</v>
      </c>
      <c r="D155" t="s">
        <v>144</v>
      </c>
      <c r="E155" s="9">
        <v>42918</v>
      </c>
      <c r="F155">
        <v>75</v>
      </c>
      <c r="G155">
        <v>0</v>
      </c>
      <c r="H155">
        <v>5</v>
      </c>
      <c r="I155">
        <v>0</v>
      </c>
      <c r="J155">
        <v>7</v>
      </c>
      <c r="K155">
        <v>1</v>
      </c>
      <c r="L155" s="4">
        <f t="shared" si="93"/>
        <v>94.8</v>
      </c>
      <c r="M155" s="4">
        <f t="shared" si="94"/>
        <v>100</v>
      </c>
      <c r="N155" s="4">
        <f t="shared" si="95"/>
        <v>92.72</v>
      </c>
      <c r="O155" s="4">
        <f t="shared" si="96"/>
        <v>98.96</v>
      </c>
      <c r="P155" s="4">
        <f t="shared" si="97"/>
        <v>96.61999999999999</v>
      </c>
      <c r="Q155">
        <v>6</v>
      </c>
      <c r="R155">
        <v>7</v>
      </c>
      <c r="S155">
        <v>9</v>
      </c>
      <c r="T155">
        <v>1</v>
      </c>
      <c r="U155" t="s">
        <v>144</v>
      </c>
      <c r="V155" t="s">
        <v>144</v>
      </c>
      <c r="W155">
        <v>5</v>
      </c>
      <c r="X155">
        <v>2</v>
      </c>
      <c r="Y155">
        <v>6</v>
      </c>
      <c r="Z155">
        <v>1</v>
      </c>
      <c r="AA155">
        <v>6</v>
      </c>
      <c r="AB155">
        <v>10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2</v>
      </c>
      <c r="AM155">
        <v>0</v>
      </c>
      <c r="AN155">
        <v>0</v>
      </c>
      <c r="AO155">
        <v>0</v>
      </c>
      <c r="AP155">
        <v>20</v>
      </c>
      <c r="AQ155">
        <v>25</v>
      </c>
      <c r="AR155">
        <v>60</v>
      </c>
      <c r="AS155">
        <v>15</v>
      </c>
      <c r="AT155">
        <v>20</v>
      </c>
      <c r="AU155">
        <v>6</v>
      </c>
      <c r="AV155">
        <v>2</v>
      </c>
      <c r="AW155">
        <v>2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1.75</v>
      </c>
      <c r="BF155">
        <v>2.25</v>
      </c>
      <c r="BG155">
        <v>0.75</v>
      </c>
      <c r="BH155">
        <f t="shared" si="90"/>
        <v>1.4375</v>
      </c>
      <c r="BI155">
        <v>78</v>
      </c>
      <c r="BJ155">
        <v>2</v>
      </c>
      <c r="BK155">
        <v>45</v>
      </c>
      <c r="BL155">
        <f t="shared" si="98"/>
        <v>76</v>
      </c>
      <c r="BM155" s="6">
        <f t="shared" si="99"/>
        <v>0.40789473684210525</v>
      </c>
      <c r="BN155">
        <v>72</v>
      </c>
      <c r="BO155">
        <v>0</v>
      </c>
      <c r="BP155">
        <v>44</v>
      </c>
      <c r="BQ155">
        <f t="shared" si="100"/>
        <v>72</v>
      </c>
      <c r="BR155" s="6">
        <f t="shared" si="101"/>
        <v>0.3888888888888889</v>
      </c>
      <c r="BS155">
        <v>80</v>
      </c>
      <c r="BT155">
        <v>-4</v>
      </c>
      <c r="BU155">
        <v>43</v>
      </c>
      <c r="BV155">
        <f t="shared" si="102"/>
        <v>84</v>
      </c>
      <c r="BW155" s="6">
        <f t="shared" si="103"/>
        <v>0.48809523809523808</v>
      </c>
      <c r="BX155" t="s">
        <v>144</v>
      </c>
      <c r="BY155" t="s">
        <v>144</v>
      </c>
      <c r="BZ155" t="s">
        <v>144</v>
      </c>
      <c r="CA155" t="e">
        <f t="shared" si="91"/>
        <v>#VALUE!</v>
      </c>
      <c r="CB155" s="6" t="e">
        <f t="shared" si="92"/>
        <v>#VALUE!</v>
      </c>
      <c r="CC155" s="7">
        <f t="shared" si="110"/>
        <v>77.333333333333329</v>
      </c>
      <c r="CD155" s="8">
        <f t="shared" si="111"/>
        <v>0.42829295460874411</v>
      </c>
    </row>
    <row r="156" spans="1:82" x14ac:dyDescent="0.3">
      <c r="A156" s="1" t="s">
        <v>30</v>
      </c>
      <c r="B156" s="1" t="s">
        <v>142</v>
      </c>
      <c r="C156" t="s">
        <v>144</v>
      </c>
      <c r="D156" t="s">
        <v>144</v>
      </c>
      <c r="E156" s="9">
        <v>42918</v>
      </c>
      <c r="F156">
        <v>130</v>
      </c>
      <c r="G156">
        <v>1</v>
      </c>
      <c r="H156">
        <v>0</v>
      </c>
      <c r="I156">
        <v>0</v>
      </c>
      <c r="J156">
        <v>1</v>
      </c>
      <c r="K156">
        <v>0</v>
      </c>
      <c r="L156" s="4">
        <f t="shared" si="93"/>
        <v>100</v>
      </c>
      <c r="M156" s="4">
        <f t="shared" si="94"/>
        <v>100</v>
      </c>
      <c r="N156" s="4">
        <f t="shared" si="95"/>
        <v>98.96</v>
      </c>
      <c r="O156" s="4">
        <f t="shared" si="96"/>
        <v>100</v>
      </c>
      <c r="P156" s="4">
        <f t="shared" si="97"/>
        <v>99.74</v>
      </c>
      <c r="Q156">
        <v>6</v>
      </c>
      <c r="R156">
        <v>9</v>
      </c>
      <c r="S156">
        <v>5</v>
      </c>
      <c r="T156">
        <v>1</v>
      </c>
      <c r="U156" t="s">
        <v>144</v>
      </c>
      <c r="V156" t="s">
        <v>144</v>
      </c>
      <c r="W156">
        <v>3</v>
      </c>
      <c r="X156">
        <v>2</v>
      </c>
      <c r="Y156">
        <v>3</v>
      </c>
      <c r="Z156">
        <v>5</v>
      </c>
      <c r="AA156">
        <v>7</v>
      </c>
      <c r="AB156">
        <v>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2</v>
      </c>
      <c r="AJ156">
        <v>0</v>
      </c>
      <c r="AK156">
        <v>0</v>
      </c>
      <c r="AL156">
        <v>4</v>
      </c>
      <c r="AM156">
        <v>5</v>
      </c>
      <c r="AN156">
        <v>2</v>
      </c>
      <c r="AO156">
        <v>0</v>
      </c>
      <c r="AP156">
        <v>7</v>
      </c>
      <c r="AQ156">
        <v>15</v>
      </c>
      <c r="AR156">
        <v>6</v>
      </c>
      <c r="AS156">
        <v>8</v>
      </c>
      <c r="AT156">
        <v>2</v>
      </c>
      <c r="AU156">
        <v>6</v>
      </c>
      <c r="AV156">
        <v>6</v>
      </c>
      <c r="AW156">
        <v>4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4.5</v>
      </c>
      <c r="BE156">
        <v>4</v>
      </c>
      <c r="BF156">
        <v>4</v>
      </c>
      <c r="BG156">
        <v>5</v>
      </c>
      <c r="BH156">
        <f t="shared" si="90"/>
        <v>4.375</v>
      </c>
      <c r="BI156" t="s">
        <v>144</v>
      </c>
      <c r="BJ156" t="s">
        <v>144</v>
      </c>
      <c r="BK156" t="s">
        <v>144</v>
      </c>
      <c r="BL156" t="e">
        <f t="shared" si="98"/>
        <v>#VALUE!</v>
      </c>
      <c r="BM156" s="6" t="e">
        <f t="shared" si="99"/>
        <v>#VALUE!</v>
      </c>
      <c r="BN156" t="s">
        <v>144</v>
      </c>
      <c r="BO156" t="s">
        <v>144</v>
      </c>
      <c r="BP156" t="s">
        <v>144</v>
      </c>
      <c r="BQ156" t="e">
        <f t="shared" si="100"/>
        <v>#VALUE!</v>
      </c>
      <c r="BR156" s="6" t="e">
        <f t="shared" si="101"/>
        <v>#VALUE!</v>
      </c>
      <c r="BS156" t="s">
        <v>144</v>
      </c>
      <c r="BT156" t="s">
        <v>144</v>
      </c>
      <c r="BU156" t="s">
        <v>144</v>
      </c>
      <c r="BV156" t="e">
        <f t="shared" si="102"/>
        <v>#VALUE!</v>
      </c>
      <c r="BW156" s="6" t="e">
        <f t="shared" si="103"/>
        <v>#VALUE!</v>
      </c>
      <c r="BX156" t="s">
        <v>144</v>
      </c>
      <c r="BY156" t="s">
        <v>144</v>
      </c>
      <c r="BZ156" t="s">
        <v>144</v>
      </c>
      <c r="CA156" t="e">
        <f t="shared" si="91"/>
        <v>#VALUE!</v>
      </c>
      <c r="CB156" s="6" t="e">
        <f t="shared" si="92"/>
        <v>#VALUE!</v>
      </c>
      <c r="CC156" s="7" t="s">
        <v>144</v>
      </c>
      <c r="CD156" s="8" t="s">
        <v>144</v>
      </c>
    </row>
    <row r="157" spans="1:82" x14ac:dyDescent="0.3">
      <c r="A157" s="1" t="s">
        <v>30</v>
      </c>
      <c r="B157" s="1" t="s">
        <v>143</v>
      </c>
      <c r="C157" t="s">
        <v>144</v>
      </c>
      <c r="D157" t="s">
        <v>144</v>
      </c>
      <c r="E157" s="9">
        <v>42918</v>
      </c>
      <c r="F157">
        <v>100</v>
      </c>
      <c r="G157">
        <v>2</v>
      </c>
      <c r="H157">
        <v>1</v>
      </c>
      <c r="I157">
        <v>0</v>
      </c>
      <c r="J157">
        <v>0</v>
      </c>
      <c r="K157">
        <v>1</v>
      </c>
      <c r="L157" s="4">
        <f t="shared" si="93"/>
        <v>98.96</v>
      </c>
      <c r="M157" s="4">
        <f t="shared" si="94"/>
        <v>100</v>
      </c>
      <c r="N157" s="4">
        <f t="shared" si="95"/>
        <v>100</v>
      </c>
      <c r="O157" s="4">
        <f t="shared" si="96"/>
        <v>98.96</v>
      </c>
      <c r="P157" s="4">
        <f t="shared" si="97"/>
        <v>99.47999999999999</v>
      </c>
      <c r="Q157">
        <v>7</v>
      </c>
      <c r="R157">
        <v>7</v>
      </c>
      <c r="S157">
        <v>6</v>
      </c>
      <c r="T157">
        <v>1</v>
      </c>
      <c r="U157" t="s">
        <v>144</v>
      </c>
      <c r="V157" t="s">
        <v>144</v>
      </c>
      <c r="W157">
        <v>6</v>
      </c>
      <c r="X157">
        <v>2</v>
      </c>
      <c r="Y157">
        <v>5</v>
      </c>
      <c r="Z157">
        <v>7</v>
      </c>
      <c r="AA157">
        <v>7</v>
      </c>
      <c r="AB157">
        <v>6</v>
      </c>
      <c r="AC157">
        <v>2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3</v>
      </c>
      <c r="AM157">
        <v>1</v>
      </c>
      <c r="AN157">
        <v>0</v>
      </c>
      <c r="AO157">
        <v>0</v>
      </c>
      <c r="AP157">
        <v>14</v>
      </c>
      <c r="AQ157">
        <v>12</v>
      </c>
      <c r="AR157">
        <v>7</v>
      </c>
      <c r="AS157">
        <v>13</v>
      </c>
      <c r="AT157">
        <v>7</v>
      </c>
      <c r="AU157">
        <v>6</v>
      </c>
      <c r="AV157">
        <v>3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2.5</v>
      </c>
      <c r="BE157">
        <v>3</v>
      </c>
      <c r="BF157">
        <v>0.5</v>
      </c>
      <c r="BG157">
        <v>0.75</v>
      </c>
      <c r="BH157">
        <f t="shared" si="90"/>
        <v>1.6875</v>
      </c>
      <c r="BI157">
        <v>86</v>
      </c>
      <c r="BJ157">
        <v>-7</v>
      </c>
      <c r="BK157">
        <v>56</v>
      </c>
      <c r="BL157">
        <f t="shared" si="98"/>
        <v>93</v>
      </c>
      <c r="BM157" s="6">
        <f t="shared" si="99"/>
        <v>0.39784946236559138</v>
      </c>
      <c r="BN157">
        <v>68</v>
      </c>
      <c r="BO157">
        <v>-7</v>
      </c>
      <c r="BP157">
        <v>57</v>
      </c>
      <c r="BQ157">
        <f t="shared" si="100"/>
        <v>75</v>
      </c>
      <c r="BR157" s="6">
        <f t="shared" si="101"/>
        <v>0.24</v>
      </c>
      <c r="BS157">
        <v>70</v>
      </c>
      <c r="BT157">
        <v>-6</v>
      </c>
      <c r="BU157">
        <v>45</v>
      </c>
      <c r="BV157">
        <f t="shared" si="102"/>
        <v>76</v>
      </c>
      <c r="BW157" s="6">
        <f t="shared" si="103"/>
        <v>0.40789473684210525</v>
      </c>
      <c r="BX157" t="s">
        <v>144</v>
      </c>
      <c r="BY157" t="s">
        <v>144</v>
      </c>
      <c r="BZ157" t="s">
        <v>144</v>
      </c>
      <c r="CA157" t="e">
        <f t="shared" si="91"/>
        <v>#VALUE!</v>
      </c>
      <c r="CB157" s="6" t="e">
        <f t="shared" si="92"/>
        <v>#VALUE!</v>
      </c>
      <c r="CC157" s="7">
        <f t="shared" si="110"/>
        <v>81.333333333333329</v>
      </c>
      <c r="CD157" s="8">
        <f t="shared" si="111"/>
        <v>0.34858139973589886</v>
      </c>
    </row>
    <row r="158" spans="1:82" x14ac:dyDescent="0.3">
      <c r="A158" s="1" t="s">
        <v>31</v>
      </c>
      <c r="B158" s="1" t="s">
        <v>139</v>
      </c>
      <c r="E158" s="9">
        <v>42922</v>
      </c>
      <c r="F158">
        <v>110</v>
      </c>
      <c r="G158">
        <v>1</v>
      </c>
      <c r="H158">
        <v>3</v>
      </c>
      <c r="I158">
        <v>1</v>
      </c>
      <c r="J158">
        <v>8</v>
      </c>
      <c r="K158">
        <v>5</v>
      </c>
      <c r="L158" s="4">
        <f t="shared" si="93"/>
        <v>96.88</v>
      </c>
      <c r="M158" s="4">
        <f t="shared" si="94"/>
        <v>98.96</v>
      </c>
      <c r="N158" s="4">
        <f t="shared" si="95"/>
        <v>91.68</v>
      </c>
      <c r="O158" s="4">
        <f t="shared" si="96"/>
        <v>94.8</v>
      </c>
      <c r="P158" s="4">
        <f t="shared" si="97"/>
        <v>95.58</v>
      </c>
      <c r="Q158">
        <v>4</v>
      </c>
      <c r="R158">
        <v>9</v>
      </c>
      <c r="S158">
        <v>4</v>
      </c>
      <c r="T158">
        <v>1</v>
      </c>
      <c r="U158">
        <v>5</v>
      </c>
      <c r="V158" t="s">
        <v>144</v>
      </c>
      <c r="W158">
        <v>2</v>
      </c>
      <c r="X158">
        <v>1</v>
      </c>
      <c r="Y158">
        <v>5</v>
      </c>
      <c r="Z158">
        <v>7</v>
      </c>
      <c r="AA158">
        <v>3</v>
      </c>
      <c r="AB158">
        <v>2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3</v>
      </c>
      <c r="AI158">
        <v>8</v>
      </c>
      <c r="AJ158">
        <v>2</v>
      </c>
      <c r="AK158">
        <v>2</v>
      </c>
      <c r="AL158">
        <v>0</v>
      </c>
      <c r="AM158">
        <v>0</v>
      </c>
      <c r="AN158">
        <v>0</v>
      </c>
      <c r="AO158">
        <v>0</v>
      </c>
      <c r="AP158">
        <v>16</v>
      </c>
      <c r="AQ158">
        <v>9</v>
      </c>
      <c r="AR158">
        <v>5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0.75</v>
      </c>
      <c r="BE158">
        <v>2</v>
      </c>
      <c r="BF158">
        <v>2</v>
      </c>
      <c r="BG158">
        <v>2.25</v>
      </c>
      <c r="BH158">
        <f t="shared" si="90"/>
        <v>1.75</v>
      </c>
      <c r="BI158">
        <v>37</v>
      </c>
      <c r="BJ158">
        <v>-6</v>
      </c>
      <c r="BK158">
        <v>15</v>
      </c>
      <c r="BL158">
        <f t="shared" si="98"/>
        <v>43</v>
      </c>
      <c r="BM158" s="6">
        <f t="shared" si="99"/>
        <v>0.65116279069767447</v>
      </c>
      <c r="BN158">
        <v>39</v>
      </c>
      <c r="BO158">
        <v>-6</v>
      </c>
      <c r="BP158">
        <v>12</v>
      </c>
      <c r="BQ158">
        <f t="shared" si="100"/>
        <v>45</v>
      </c>
      <c r="BR158" s="6">
        <f t="shared" si="101"/>
        <v>0.73333333333333328</v>
      </c>
      <c r="BS158">
        <v>37</v>
      </c>
      <c r="BT158">
        <v>-12</v>
      </c>
      <c r="BU158">
        <v>13</v>
      </c>
      <c r="BV158">
        <f t="shared" si="102"/>
        <v>49</v>
      </c>
      <c r="BW158" s="6">
        <f t="shared" si="103"/>
        <v>0.73469387755102045</v>
      </c>
      <c r="BX158" t="s">
        <v>144</v>
      </c>
      <c r="BY158" t="s">
        <v>144</v>
      </c>
      <c r="BZ158" t="s">
        <v>144</v>
      </c>
      <c r="CA158" t="e">
        <f t="shared" si="91"/>
        <v>#VALUE!</v>
      </c>
      <c r="CB158" s="6" t="e">
        <f t="shared" si="92"/>
        <v>#VALUE!</v>
      </c>
      <c r="CC158" s="7">
        <f t="shared" ref="CC158:CC162" si="112">AVERAGE(BL158,BQ158,BV158)</f>
        <v>45.666666666666664</v>
      </c>
      <c r="CD158" s="8">
        <f t="shared" ref="CD158:CD162" si="113">AVERAGE(BM158,BR158,BW158)</f>
        <v>0.70639666719400929</v>
      </c>
    </row>
    <row r="159" spans="1:82" x14ac:dyDescent="0.3">
      <c r="A159" s="1" t="s">
        <v>31</v>
      </c>
      <c r="B159" s="1" t="s">
        <v>140</v>
      </c>
      <c r="C159" t="s">
        <v>144</v>
      </c>
      <c r="D159" t="s">
        <v>144</v>
      </c>
      <c r="E159" s="9">
        <v>42922</v>
      </c>
      <c r="F159">
        <v>100</v>
      </c>
      <c r="G159">
        <v>0</v>
      </c>
      <c r="H159">
        <v>3</v>
      </c>
      <c r="I159">
        <v>6</v>
      </c>
      <c r="J159">
        <v>10</v>
      </c>
      <c r="K159">
        <v>24</v>
      </c>
      <c r="L159" s="4">
        <f t="shared" si="93"/>
        <v>96.88</v>
      </c>
      <c r="M159" s="4">
        <f t="shared" si="94"/>
        <v>93.76</v>
      </c>
      <c r="N159" s="4">
        <f t="shared" si="95"/>
        <v>89.6</v>
      </c>
      <c r="O159" s="4">
        <f t="shared" si="96"/>
        <v>75.039999999999992</v>
      </c>
      <c r="P159" s="4">
        <f t="shared" si="97"/>
        <v>88.82</v>
      </c>
      <c r="Q159">
        <v>2</v>
      </c>
      <c r="R159">
        <v>8</v>
      </c>
      <c r="S159">
        <v>3</v>
      </c>
      <c r="T159">
        <v>1</v>
      </c>
      <c r="U159">
        <v>6</v>
      </c>
      <c r="V159" t="s">
        <v>144</v>
      </c>
      <c r="W159">
        <v>2</v>
      </c>
      <c r="X159">
        <v>1</v>
      </c>
      <c r="Y159">
        <v>5</v>
      </c>
      <c r="Z159">
        <v>6</v>
      </c>
      <c r="AA159">
        <v>5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1</v>
      </c>
      <c r="AJ159">
        <v>3</v>
      </c>
      <c r="AK159">
        <v>3</v>
      </c>
      <c r="AL159">
        <v>1</v>
      </c>
      <c r="AM159">
        <v>0</v>
      </c>
      <c r="AN159">
        <v>0</v>
      </c>
      <c r="AO159">
        <v>0</v>
      </c>
      <c r="AP159">
        <v>11</v>
      </c>
      <c r="AQ159">
        <v>5</v>
      </c>
      <c r="AR159">
        <v>4</v>
      </c>
      <c r="AS159">
        <v>0</v>
      </c>
      <c r="AT159">
        <v>1</v>
      </c>
      <c r="AU159">
        <v>2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4.5</v>
      </c>
      <c r="BE159">
        <v>2</v>
      </c>
      <c r="BF159">
        <v>0.5</v>
      </c>
      <c r="BG159">
        <v>2</v>
      </c>
      <c r="BH159">
        <f t="shared" si="90"/>
        <v>2.25</v>
      </c>
      <c r="BI159">
        <v>45</v>
      </c>
      <c r="BJ159">
        <v>-3</v>
      </c>
      <c r="BK159">
        <v>12</v>
      </c>
      <c r="BL159">
        <f t="shared" si="98"/>
        <v>48</v>
      </c>
      <c r="BM159" s="6">
        <f t="shared" si="99"/>
        <v>0.75</v>
      </c>
      <c r="BN159">
        <v>55</v>
      </c>
      <c r="BO159">
        <v>6</v>
      </c>
      <c r="BP159">
        <v>24</v>
      </c>
      <c r="BQ159">
        <f t="shared" si="100"/>
        <v>49</v>
      </c>
      <c r="BR159" s="6">
        <f t="shared" si="101"/>
        <v>0.51020408163265307</v>
      </c>
      <c r="BS159" t="s">
        <v>144</v>
      </c>
      <c r="BT159" t="s">
        <v>144</v>
      </c>
      <c r="BU159" t="s">
        <v>144</v>
      </c>
      <c r="BV159" t="s">
        <v>144</v>
      </c>
      <c r="BW159" s="6" t="s">
        <v>144</v>
      </c>
      <c r="BX159" t="s">
        <v>144</v>
      </c>
      <c r="BY159" t="s">
        <v>144</v>
      </c>
      <c r="BZ159" t="s">
        <v>144</v>
      </c>
      <c r="CA159" t="e">
        <f t="shared" si="91"/>
        <v>#VALUE!</v>
      </c>
      <c r="CB159" s="6" t="e">
        <f t="shared" si="92"/>
        <v>#VALUE!</v>
      </c>
      <c r="CC159" s="7">
        <f t="shared" si="112"/>
        <v>48.5</v>
      </c>
      <c r="CD159" s="8">
        <f t="shared" si="113"/>
        <v>0.63010204081632648</v>
      </c>
    </row>
    <row r="160" spans="1:82" x14ac:dyDescent="0.3">
      <c r="A160" s="1" t="s">
        <v>31</v>
      </c>
      <c r="B160" s="1" t="s">
        <v>141</v>
      </c>
      <c r="C160" t="s">
        <v>144</v>
      </c>
      <c r="D160" t="s">
        <v>144</v>
      </c>
      <c r="E160" s="9">
        <v>42922</v>
      </c>
      <c r="F160">
        <v>100</v>
      </c>
      <c r="G160">
        <v>4</v>
      </c>
      <c r="H160">
        <v>9</v>
      </c>
      <c r="I160">
        <v>31</v>
      </c>
      <c r="J160">
        <v>4</v>
      </c>
      <c r="K160">
        <v>16</v>
      </c>
      <c r="L160" s="4">
        <f t="shared" si="93"/>
        <v>90.64</v>
      </c>
      <c r="M160" s="4">
        <f t="shared" si="94"/>
        <v>67.759999999999991</v>
      </c>
      <c r="N160" s="4">
        <f t="shared" si="95"/>
        <v>95.84</v>
      </c>
      <c r="O160" s="4">
        <f t="shared" si="96"/>
        <v>83.36</v>
      </c>
      <c r="P160" s="4">
        <f t="shared" si="97"/>
        <v>84.399999999999991</v>
      </c>
      <c r="Q160">
        <v>1</v>
      </c>
      <c r="R160">
        <v>8</v>
      </c>
      <c r="S160">
        <v>3</v>
      </c>
      <c r="T160">
        <v>2</v>
      </c>
      <c r="U160">
        <v>5</v>
      </c>
      <c r="V160">
        <v>7</v>
      </c>
      <c r="W160">
        <v>2</v>
      </c>
      <c r="X160">
        <v>2</v>
      </c>
      <c r="Y160">
        <v>3</v>
      </c>
      <c r="Z160">
        <v>9</v>
      </c>
      <c r="AA160">
        <v>3</v>
      </c>
      <c r="AB160">
        <v>10</v>
      </c>
      <c r="AC160">
        <v>2</v>
      </c>
      <c r="AD160">
        <v>1</v>
      </c>
      <c r="AE160">
        <v>0</v>
      </c>
      <c r="AF160">
        <v>1</v>
      </c>
      <c r="AG160">
        <v>2</v>
      </c>
      <c r="AH160">
        <v>2</v>
      </c>
      <c r="AI160">
        <v>8</v>
      </c>
      <c r="AJ160">
        <v>4</v>
      </c>
      <c r="AK160">
        <v>2</v>
      </c>
      <c r="AL160">
        <v>0</v>
      </c>
      <c r="AM160">
        <v>0</v>
      </c>
      <c r="AN160">
        <v>0</v>
      </c>
      <c r="AO160">
        <v>0</v>
      </c>
      <c r="AP160">
        <v>9</v>
      </c>
      <c r="AQ160">
        <v>3</v>
      </c>
      <c r="AR160">
        <v>2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</v>
      </c>
      <c r="BE160">
        <v>3.5</v>
      </c>
      <c r="BF160">
        <v>0.5</v>
      </c>
      <c r="BG160">
        <v>0.5</v>
      </c>
      <c r="BH160">
        <f t="shared" si="90"/>
        <v>1.875</v>
      </c>
      <c r="BI160">
        <v>43</v>
      </c>
      <c r="BJ160">
        <v>-6</v>
      </c>
      <c r="BK160">
        <v>15</v>
      </c>
      <c r="BL160">
        <f t="shared" si="98"/>
        <v>49</v>
      </c>
      <c r="BM160" s="6">
        <f t="shared" si="99"/>
        <v>0.69387755102040816</v>
      </c>
      <c r="BN160">
        <v>39</v>
      </c>
      <c r="BO160">
        <v>-4</v>
      </c>
      <c r="BP160">
        <v>22</v>
      </c>
      <c r="BQ160">
        <f t="shared" si="100"/>
        <v>43</v>
      </c>
      <c r="BR160" s="6">
        <f t="shared" si="101"/>
        <v>0.48837209302325579</v>
      </c>
      <c r="BS160">
        <v>41</v>
      </c>
      <c r="BT160">
        <v>-7</v>
      </c>
      <c r="BU160">
        <v>16</v>
      </c>
      <c r="BV160">
        <f t="shared" si="102"/>
        <v>48</v>
      </c>
      <c r="BW160" s="6">
        <f t="shared" si="103"/>
        <v>0.66666666666666663</v>
      </c>
      <c r="BX160" t="s">
        <v>144</v>
      </c>
      <c r="BY160" t="s">
        <v>144</v>
      </c>
      <c r="BZ160" t="s">
        <v>144</v>
      </c>
      <c r="CA160" t="e">
        <f t="shared" si="91"/>
        <v>#VALUE!</v>
      </c>
      <c r="CB160" s="6" t="e">
        <f t="shared" si="92"/>
        <v>#VALUE!</v>
      </c>
      <c r="CC160" s="7">
        <f t="shared" si="112"/>
        <v>46.666666666666664</v>
      </c>
      <c r="CD160" s="8">
        <f t="shared" si="113"/>
        <v>0.61630543690344342</v>
      </c>
    </row>
    <row r="161" spans="1:82" x14ac:dyDescent="0.3">
      <c r="A161" s="1" t="s">
        <v>31</v>
      </c>
      <c r="B161" s="1" t="s">
        <v>142</v>
      </c>
      <c r="C161" t="s">
        <v>144</v>
      </c>
      <c r="D161" t="s">
        <v>144</v>
      </c>
      <c r="E161" s="9">
        <v>42922</v>
      </c>
      <c r="F161">
        <v>90</v>
      </c>
      <c r="G161">
        <v>2</v>
      </c>
      <c r="H161">
        <v>10</v>
      </c>
      <c r="I161">
        <v>0</v>
      </c>
      <c r="J161">
        <v>12</v>
      </c>
      <c r="K161">
        <v>11</v>
      </c>
      <c r="L161" s="4">
        <f t="shared" si="93"/>
        <v>89.6</v>
      </c>
      <c r="M161" s="4">
        <f t="shared" si="94"/>
        <v>100</v>
      </c>
      <c r="N161" s="4">
        <f t="shared" si="95"/>
        <v>87.52</v>
      </c>
      <c r="O161" s="4">
        <f t="shared" si="96"/>
        <v>88.56</v>
      </c>
      <c r="P161" s="4">
        <f t="shared" si="97"/>
        <v>91.42</v>
      </c>
      <c r="Q161">
        <v>5</v>
      </c>
      <c r="R161">
        <v>8</v>
      </c>
      <c r="S161">
        <v>4</v>
      </c>
      <c r="T161">
        <v>1</v>
      </c>
      <c r="U161" t="s">
        <v>144</v>
      </c>
      <c r="V161">
        <v>6</v>
      </c>
      <c r="W161">
        <v>3</v>
      </c>
      <c r="X161">
        <v>1</v>
      </c>
      <c r="Y161">
        <v>3</v>
      </c>
      <c r="Z161">
        <v>9</v>
      </c>
      <c r="AA161">
        <v>3</v>
      </c>
      <c r="AB161">
        <v>4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2</v>
      </c>
      <c r="AI161">
        <v>2</v>
      </c>
      <c r="AJ161">
        <v>4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12</v>
      </c>
      <c r="AQ161">
        <v>11</v>
      </c>
      <c r="AR161">
        <v>3</v>
      </c>
      <c r="AS161">
        <v>0</v>
      </c>
      <c r="AT161">
        <v>4</v>
      </c>
      <c r="AU161">
        <v>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</v>
      </c>
      <c r="BE161">
        <v>2.25</v>
      </c>
      <c r="BF161">
        <v>1</v>
      </c>
      <c r="BG161">
        <v>1.75</v>
      </c>
      <c r="BH161">
        <f t="shared" si="90"/>
        <v>1.75</v>
      </c>
      <c r="BI161">
        <v>40</v>
      </c>
      <c r="BJ161">
        <v>-10</v>
      </c>
      <c r="BK161">
        <v>11</v>
      </c>
      <c r="BL161">
        <f t="shared" si="98"/>
        <v>50</v>
      </c>
      <c r="BM161" s="6">
        <f t="shared" si="99"/>
        <v>0.78</v>
      </c>
      <c r="BN161">
        <v>50</v>
      </c>
      <c r="BO161">
        <v>2</v>
      </c>
      <c r="BP161">
        <v>28</v>
      </c>
      <c r="BQ161">
        <f t="shared" si="100"/>
        <v>48</v>
      </c>
      <c r="BR161" s="6">
        <f t="shared" si="101"/>
        <v>0.41666666666666669</v>
      </c>
      <c r="BS161">
        <v>35</v>
      </c>
      <c r="BT161">
        <v>-7</v>
      </c>
      <c r="BU161">
        <v>15</v>
      </c>
      <c r="BV161">
        <f t="shared" si="102"/>
        <v>42</v>
      </c>
      <c r="BW161" s="6">
        <f t="shared" si="103"/>
        <v>0.6428571428571429</v>
      </c>
      <c r="BX161" t="s">
        <v>144</v>
      </c>
      <c r="BY161" t="s">
        <v>144</v>
      </c>
      <c r="BZ161" t="s">
        <v>144</v>
      </c>
      <c r="CA161" t="e">
        <f t="shared" si="91"/>
        <v>#VALUE!</v>
      </c>
      <c r="CB161" s="6" t="e">
        <f t="shared" si="92"/>
        <v>#VALUE!</v>
      </c>
      <c r="CC161" s="7">
        <f t="shared" si="112"/>
        <v>46.666666666666664</v>
      </c>
      <c r="CD161" s="8">
        <f t="shared" si="113"/>
        <v>0.61317460317460315</v>
      </c>
    </row>
    <row r="162" spans="1:82" x14ac:dyDescent="0.3">
      <c r="A162" s="1" t="s">
        <v>31</v>
      </c>
      <c r="B162" s="1" t="s">
        <v>143</v>
      </c>
      <c r="C162" t="s">
        <v>144</v>
      </c>
      <c r="D162" t="s">
        <v>144</v>
      </c>
      <c r="E162" s="9">
        <v>42922</v>
      </c>
      <c r="F162">
        <v>105</v>
      </c>
      <c r="G162">
        <v>1</v>
      </c>
      <c r="H162">
        <v>4</v>
      </c>
      <c r="I162">
        <v>2</v>
      </c>
      <c r="J162">
        <v>7</v>
      </c>
      <c r="K162">
        <v>2</v>
      </c>
      <c r="L162" s="4">
        <f t="shared" si="93"/>
        <v>95.84</v>
      </c>
      <c r="M162" s="4">
        <f t="shared" si="94"/>
        <v>97.92</v>
      </c>
      <c r="N162" s="4">
        <f t="shared" si="95"/>
        <v>92.72</v>
      </c>
      <c r="O162" s="4">
        <f t="shared" si="96"/>
        <v>97.92</v>
      </c>
      <c r="P162" s="4">
        <f t="shared" si="97"/>
        <v>96.100000000000009</v>
      </c>
      <c r="Q162">
        <v>3</v>
      </c>
      <c r="R162">
        <v>9</v>
      </c>
      <c r="S162">
        <v>5</v>
      </c>
      <c r="T162">
        <v>2</v>
      </c>
      <c r="U162" t="s">
        <v>144</v>
      </c>
      <c r="V162" t="s">
        <v>144</v>
      </c>
      <c r="W162">
        <v>3</v>
      </c>
      <c r="X162">
        <v>2</v>
      </c>
      <c r="Y162">
        <v>5</v>
      </c>
      <c r="Z162">
        <v>6</v>
      </c>
      <c r="AA162">
        <v>7</v>
      </c>
      <c r="AB162">
        <v>6</v>
      </c>
      <c r="AC162">
        <v>2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3</v>
      </c>
      <c r="AJ162">
        <v>4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12</v>
      </c>
      <c r="AQ162">
        <v>14</v>
      </c>
      <c r="AR162">
        <v>8</v>
      </c>
      <c r="AS162">
        <v>0</v>
      </c>
      <c r="AT162">
        <v>0</v>
      </c>
      <c r="AU162">
        <v>2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1.75</v>
      </c>
      <c r="BE162">
        <v>3</v>
      </c>
      <c r="BF162">
        <v>0.75</v>
      </c>
      <c r="BG162">
        <v>1.75</v>
      </c>
      <c r="BH162">
        <f t="shared" si="90"/>
        <v>1.8125</v>
      </c>
      <c r="BI162">
        <v>43</v>
      </c>
      <c r="BJ162">
        <v>-4</v>
      </c>
      <c r="BK162">
        <v>22</v>
      </c>
      <c r="BL162">
        <f t="shared" si="98"/>
        <v>47</v>
      </c>
      <c r="BM162" s="6">
        <f t="shared" si="99"/>
        <v>0.53191489361702127</v>
      </c>
      <c r="BN162">
        <v>39</v>
      </c>
      <c r="BO162">
        <v>-6</v>
      </c>
      <c r="BP162">
        <v>17</v>
      </c>
      <c r="BQ162">
        <f t="shared" si="100"/>
        <v>45</v>
      </c>
      <c r="BR162" s="6">
        <f t="shared" si="101"/>
        <v>0.62222222222222223</v>
      </c>
      <c r="BS162">
        <v>38</v>
      </c>
      <c r="BT162">
        <v>-4</v>
      </c>
      <c r="BU162">
        <v>18</v>
      </c>
      <c r="BV162">
        <f t="shared" si="102"/>
        <v>42</v>
      </c>
      <c r="BW162" s="6">
        <f t="shared" si="103"/>
        <v>0.5714285714285714</v>
      </c>
      <c r="BX162" t="s">
        <v>144</v>
      </c>
      <c r="BY162" t="s">
        <v>144</v>
      </c>
      <c r="BZ162" t="s">
        <v>144</v>
      </c>
      <c r="CA162" t="e">
        <f t="shared" si="91"/>
        <v>#VALUE!</v>
      </c>
      <c r="CB162" s="6" t="e">
        <f t="shared" si="92"/>
        <v>#VALUE!</v>
      </c>
      <c r="CC162" s="7">
        <f t="shared" si="112"/>
        <v>44.666666666666664</v>
      </c>
      <c r="CD162" s="8">
        <f t="shared" si="113"/>
        <v>0.57518856242260497</v>
      </c>
    </row>
    <row r="163" spans="1:82" x14ac:dyDescent="0.3">
      <c r="A163" s="1" t="s">
        <v>32</v>
      </c>
      <c r="B163" s="1" t="s">
        <v>139</v>
      </c>
      <c r="E163" s="9">
        <v>42922</v>
      </c>
      <c r="F163">
        <v>100</v>
      </c>
      <c r="G163">
        <v>0</v>
      </c>
      <c r="H163">
        <v>3</v>
      </c>
      <c r="I163">
        <v>5</v>
      </c>
      <c r="J163">
        <v>6</v>
      </c>
      <c r="K163">
        <v>1</v>
      </c>
      <c r="L163" s="4">
        <f t="shared" si="93"/>
        <v>96.88</v>
      </c>
      <c r="M163" s="4">
        <f t="shared" si="94"/>
        <v>94.8</v>
      </c>
      <c r="N163" s="4">
        <f t="shared" si="95"/>
        <v>93.76</v>
      </c>
      <c r="O163" s="4">
        <f t="shared" si="96"/>
        <v>98.96</v>
      </c>
      <c r="P163" s="4">
        <f t="shared" si="97"/>
        <v>96.1</v>
      </c>
      <c r="Q163">
        <v>6</v>
      </c>
      <c r="R163">
        <v>9</v>
      </c>
      <c r="S163">
        <v>6</v>
      </c>
      <c r="T163">
        <v>1</v>
      </c>
      <c r="U163">
        <v>6</v>
      </c>
      <c r="V163" t="s">
        <v>144</v>
      </c>
      <c r="W163">
        <v>3</v>
      </c>
      <c r="X163">
        <v>2</v>
      </c>
      <c r="Y163">
        <v>4</v>
      </c>
      <c r="Z163">
        <v>8</v>
      </c>
      <c r="AA163">
        <v>5</v>
      </c>
      <c r="AB163">
        <v>5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3</v>
      </c>
      <c r="AL163">
        <v>3</v>
      </c>
      <c r="AM163">
        <v>0</v>
      </c>
      <c r="AN163">
        <v>0</v>
      </c>
      <c r="AO163">
        <v>0</v>
      </c>
      <c r="AP163">
        <v>9</v>
      </c>
      <c r="AQ163">
        <v>13</v>
      </c>
      <c r="AR163">
        <v>15</v>
      </c>
      <c r="AS163">
        <v>3</v>
      </c>
      <c r="AT163">
        <v>2</v>
      </c>
      <c r="AU163">
        <v>3</v>
      </c>
      <c r="AV163">
        <v>5</v>
      </c>
      <c r="AW163">
        <v>1</v>
      </c>
      <c r="AX163">
        <v>0</v>
      </c>
      <c r="AY163">
        <v>2</v>
      </c>
      <c r="AZ163">
        <v>1</v>
      </c>
      <c r="BA163">
        <v>0</v>
      </c>
      <c r="BB163">
        <v>0</v>
      </c>
      <c r="BC163">
        <v>0</v>
      </c>
      <c r="BD163">
        <v>1.75</v>
      </c>
      <c r="BE163">
        <v>2</v>
      </c>
      <c r="BF163">
        <v>2</v>
      </c>
      <c r="BG163">
        <v>0.5</v>
      </c>
      <c r="BH163">
        <f t="shared" si="90"/>
        <v>1.5625</v>
      </c>
      <c r="BI163">
        <v>60</v>
      </c>
      <c r="BJ163">
        <v>0</v>
      </c>
      <c r="BK163">
        <v>30</v>
      </c>
      <c r="BL163">
        <f t="shared" si="98"/>
        <v>60</v>
      </c>
      <c r="BM163" s="6">
        <f t="shared" si="99"/>
        <v>0.5</v>
      </c>
      <c r="BN163">
        <v>56</v>
      </c>
      <c r="BO163">
        <v>0</v>
      </c>
      <c r="BP163">
        <v>26</v>
      </c>
      <c r="BQ163">
        <f t="shared" si="100"/>
        <v>56</v>
      </c>
      <c r="BR163" s="6">
        <f t="shared" si="101"/>
        <v>0.5357142857142857</v>
      </c>
      <c r="BS163">
        <v>40</v>
      </c>
      <c r="BT163">
        <v>-5</v>
      </c>
      <c r="BU163">
        <v>13</v>
      </c>
      <c r="BV163">
        <f t="shared" si="102"/>
        <v>45</v>
      </c>
      <c r="BW163" s="6">
        <f t="shared" si="103"/>
        <v>0.71111111111111114</v>
      </c>
      <c r="BX163" t="s">
        <v>144</v>
      </c>
      <c r="BY163" t="s">
        <v>144</v>
      </c>
      <c r="BZ163" t="s">
        <v>144</v>
      </c>
      <c r="CA163" t="e">
        <f t="shared" si="91"/>
        <v>#VALUE!</v>
      </c>
      <c r="CB163" s="6" t="e">
        <f t="shared" si="92"/>
        <v>#VALUE!</v>
      </c>
      <c r="CC163" s="7">
        <f t="shared" ref="CC163:CC167" si="114">AVERAGE(BL163,BQ163,BV163)</f>
        <v>53.666666666666664</v>
      </c>
      <c r="CD163" s="8">
        <f t="shared" ref="CD163:CD167" si="115">AVERAGE(BM163,BR163,BW163)</f>
        <v>0.58227513227513228</v>
      </c>
    </row>
    <row r="164" spans="1:82" x14ac:dyDescent="0.3">
      <c r="A164" s="1" t="s">
        <v>32</v>
      </c>
      <c r="B164" s="1" t="s">
        <v>140</v>
      </c>
      <c r="C164" t="s">
        <v>144</v>
      </c>
      <c r="D164" t="s">
        <v>144</v>
      </c>
      <c r="E164" s="9">
        <v>42922</v>
      </c>
      <c r="F164">
        <v>100</v>
      </c>
      <c r="G164">
        <v>0</v>
      </c>
      <c r="H164">
        <v>4</v>
      </c>
      <c r="I164">
        <v>19</v>
      </c>
      <c r="J164">
        <v>20</v>
      </c>
      <c r="K164">
        <v>11</v>
      </c>
      <c r="L164" s="4">
        <f t="shared" si="93"/>
        <v>95.84</v>
      </c>
      <c r="M164" s="4">
        <f t="shared" si="94"/>
        <v>80.239999999999995</v>
      </c>
      <c r="N164" s="4">
        <f t="shared" si="95"/>
        <v>79.2</v>
      </c>
      <c r="O164" s="4">
        <f t="shared" si="96"/>
        <v>88.56</v>
      </c>
      <c r="P164" s="4">
        <f t="shared" si="97"/>
        <v>85.96</v>
      </c>
      <c r="Q164">
        <v>6</v>
      </c>
      <c r="R164">
        <v>9</v>
      </c>
      <c r="S164">
        <v>5</v>
      </c>
      <c r="T164">
        <v>1</v>
      </c>
      <c r="U164">
        <v>6</v>
      </c>
      <c r="V164" t="s">
        <v>144</v>
      </c>
      <c r="W164">
        <v>4</v>
      </c>
      <c r="X164">
        <v>1</v>
      </c>
      <c r="Y164">
        <v>3</v>
      </c>
      <c r="Z164">
        <v>6</v>
      </c>
      <c r="AA164">
        <v>5</v>
      </c>
      <c r="AB164">
        <v>3</v>
      </c>
      <c r="AC164">
        <v>2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3</v>
      </c>
      <c r="AL164">
        <v>1</v>
      </c>
      <c r="AM164">
        <v>1</v>
      </c>
      <c r="AN164">
        <v>1</v>
      </c>
      <c r="AO164">
        <v>1</v>
      </c>
      <c r="AP164">
        <v>13</v>
      </c>
      <c r="AQ164">
        <v>23</v>
      </c>
      <c r="AR164">
        <v>16</v>
      </c>
      <c r="AS164">
        <v>3</v>
      </c>
      <c r="AT164">
        <v>4</v>
      </c>
      <c r="AU164">
        <v>7</v>
      </c>
      <c r="AV164">
        <v>3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1.25</v>
      </c>
      <c r="BE164">
        <v>0.5</v>
      </c>
      <c r="BF164">
        <v>2</v>
      </c>
      <c r="BG164">
        <v>2.25</v>
      </c>
      <c r="BH164">
        <f t="shared" si="90"/>
        <v>1.5</v>
      </c>
      <c r="BI164">
        <v>62</v>
      </c>
      <c r="BJ164">
        <v>-2</v>
      </c>
      <c r="BK164">
        <v>32</v>
      </c>
      <c r="BL164">
        <f t="shared" si="98"/>
        <v>64</v>
      </c>
      <c r="BM164" s="6">
        <f t="shared" si="99"/>
        <v>0.5</v>
      </c>
      <c r="BN164">
        <v>45</v>
      </c>
      <c r="BO164">
        <v>-2</v>
      </c>
      <c r="BP164">
        <v>22</v>
      </c>
      <c r="BQ164">
        <f t="shared" si="100"/>
        <v>47</v>
      </c>
      <c r="BR164" s="6">
        <f t="shared" si="101"/>
        <v>0.53191489361702127</v>
      </c>
      <c r="BS164" t="s">
        <v>144</v>
      </c>
      <c r="BT164" t="s">
        <v>144</v>
      </c>
      <c r="BU164" t="s">
        <v>144</v>
      </c>
      <c r="BV164" t="s">
        <v>144</v>
      </c>
      <c r="BW164" s="6" t="s">
        <v>144</v>
      </c>
      <c r="BX164" t="s">
        <v>144</v>
      </c>
      <c r="BY164" t="s">
        <v>144</v>
      </c>
      <c r="BZ164" t="s">
        <v>144</v>
      </c>
      <c r="CA164" t="e">
        <f t="shared" si="91"/>
        <v>#VALUE!</v>
      </c>
      <c r="CB164" s="6" t="e">
        <f t="shared" si="92"/>
        <v>#VALUE!</v>
      </c>
      <c r="CC164" s="7">
        <f t="shared" si="114"/>
        <v>55.5</v>
      </c>
      <c r="CD164" s="8">
        <f t="shared" si="115"/>
        <v>0.51595744680851063</v>
      </c>
    </row>
    <row r="165" spans="1:82" x14ac:dyDescent="0.3">
      <c r="A165" s="1" t="s">
        <v>32</v>
      </c>
      <c r="B165" s="1" t="s">
        <v>141</v>
      </c>
      <c r="C165" t="s">
        <v>144</v>
      </c>
      <c r="D165" t="s">
        <v>144</v>
      </c>
      <c r="E165" s="9">
        <v>42922</v>
      </c>
      <c r="F165">
        <v>80</v>
      </c>
      <c r="G165">
        <v>1</v>
      </c>
      <c r="H165">
        <v>3</v>
      </c>
      <c r="I165">
        <v>3</v>
      </c>
      <c r="J165">
        <v>2</v>
      </c>
      <c r="K165">
        <v>9</v>
      </c>
      <c r="L165" s="4">
        <f t="shared" si="93"/>
        <v>96.88</v>
      </c>
      <c r="M165" s="4">
        <f t="shared" si="94"/>
        <v>96.88</v>
      </c>
      <c r="N165" s="4">
        <f t="shared" si="95"/>
        <v>97.92</v>
      </c>
      <c r="O165" s="4">
        <f t="shared" si="96"/>
        <v>90.64</v>
      </c>
      <c r="P165" s="4">
        <f t="shared" si="97"/>
        <v>95.58</v>
      </c>
      <c r="Q165">
        <v>6</v>
      </c>
      <c r="R165">
        <v>9</v>
      </c>
      <c r="S165">
        <v>6</v>
      </c>
      <c r="T165">
        <v>1</v>
      </c>
      <c r="U165">
        <v>5</v>
      </c>
      <c r="V165" t="s">
        <v>144</v>
      </c>
      <c r="W165">
        <v>4</v>
      </c>
      <c r="X165">
        <v>2</v>
      </c>
      <c r="Y165">
        <v>4</v>
      </c>
      <c r="Z165">
        <v>5</v>
      </c>
      <c r="AA165">
        <v>6</v>
      </c>
      <c r="AB165">
        <v>4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2</v>
      </c>
      <c r="AK165">
        <v>3</v>
      </c>
      <c r="AL165">
        <v>3</v>
      </c>
      <c r="AM165">
        <v>0</v>
      </c>
      <c r="AN165">
        <v>0</v>
      </c>
      <c r="AO165">
        <v>0</v>
      </c>
      <c r="AP165">
        <v>3</v>
      </c>
      <c r="AQ165">
        <v>10</v>
      </c>
      <c r="AR165">
        <v>6</v>
      </c>
      <c r="AS165">
        <v>3</v>
      </c>
      <c r="AT165">
        <v>1</v>
      </c>
      <c r="AU165">
        <v>2</v>
      </c>
      <c r="AV165">
        <v>4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1.5</v>
      </c>
      <c r="BE165">
        <v>1</v>
      </c>
      <c r="BF165">
        <v>1.75</v>
      </c>
      <c r="BG165">
        <v>1</v>
      </c>
      <c r="BH165">
        <f t="shared" si="90"/>
        <v>1.3125</v>
      </c>
      <c r="BI165">
        <v>57</v>
      </c>
      <c r="BJ165">
        <v>0</v>
      </c>
      <c r="BK165">
        <v>23</v>
      </c>
      <c r="BL165">
        <f t="shared" si="98"/>
        <v>57</v>
      </c>
      <c r="BM165" s="6">
        <f t="shared" si="99"/>
        <v>0.59649122807017541</v>
      </c>
      <c r="BN165">
        <v>75</v>
      </c>
      <c r="BO165">
        <v>-8</v>
      </c>
      <c r="BP165">
        <v>38</v>
      </c>
      <c r="BQ165">
        <f t="shared" si="100"/>
        <v>83</v>
      </c>
      <c r="BR165" s="6">
        <f t="shared" si="101"/>
        <v>0.54216867469879515</v>
      </c>
      <c r="BS165">
        <v>54</v>
      </c>
      <c r="BT165">
        <v>0</v>
      </c>
      <c r="BU165">
        <v>29</v>
      </c>
      <c r="BV165">
        <f t="shared" si="102"/>
        <v>54</v>
      </c>
      <c r="BW165" s="6">
        <f t="shared" si="103"/>
        <v>0.46296296296296297</v>
      </c>
      <c r="BX165" t="s">
        <v>144</v>
      </c>
      <c r="BY165" t="s">
        <v>144</v>
      </c>
      <c r="BZ165" t="s">
        <v>144</v>
      </c>
      <c r="CA165" t="e">
        <f t="shared" si="91"/>
        <v>#VALUE!</v>
      </c>
      <c r="CB165" s="6" t="e">
        <f t="shared" si="92"/>
        <v>#VALUE!</v>
      </c>
      <c r="CC165" s="7">
        <f t="shared" si="114"/>
        <v>64.666666666666671</v>
      </c>
      <c r="CD165" s="8">
        <f t="shared" si="115"/>
        <v>0.53387428857731123</v>
      </c>
    </row>
    <row r="166" spans="1:82" x14ac:dyDescent="0.3">
      <c r="A166" s="1" t="s">
        <v>32</v>
      </c>
      <c r="B166" s="1" t="s">
        <v>142</v>
      </c>
      <c r="C166" t="s">
        <v>144</v>
      </c>
      <c r="D166" t="s">
        <v>144</v>
      </c>
      <c r="E166" s="9">
        <v>42922</v>
      </c>
      <c r="F166">
        <v>100</v>
      </c>
      <c r="G166">
        <v>0</v>
      </c>
      <c r="H166">
        <v>1</v>
      </c>
      <c r="I166">
        <v>4</v>
      </c>
      <c r="J166">
        <v>5</v>
      </c>
      <c r="K166">
        <v>0</v>
      </c>
      <c r="L166" s="4">
        <f t="shared" si="93"/>
        <v>98.96</v>
      </c>
      <c r="M166" s="4">
        <f t="shared" si="94"/>
        <v>95.84</v>
      </c>
      <c r="N166" s="4">
        <f t="shared" si="95"/>
        <v>94.8</v>
      </c>
      <c r="O166" s="4">
        <f t="shared" si="96"/>
        <v>100</v>
      </c>
      <c r="P166" s="4">
        <f t="shared" si="97"/>
        <v>97.4</v>
      </c>
      <c r="Q166">
        <v>7</v>
      </c>
      <c r="R166">
        <v>9</v>
      </c>
      <c r="S166">
        <v>5</v>
      </c>
      <c r="T166">
        <v>1</v>
      </c>
      <c r="U166">
        <v>6</v>
      </c>
      <c r="V166" t="s">
        <v>144</v>
      </c>
      <c r="W166">
        <v>4</v>
      </c>
      <c r="X166">
        <v>2</v>
      </c>
      <c r="Y166">
        <v>4</v>
      </c>
      <c r="Z166">
        <v>7</v>
      </c>
      <c r="AA166">
        <v>7</v>
      </c>
      <c r="AB166">
        <v>9</v>
      </c>
      <c r="AC166">
        <v>3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</v>
      </c>
      <c r="AL166">
        <v>2</v>
      </c>
      <c r="AM166">
        <v>1</v>
      </c>
      <c r="AN166">
        <v>1</v>
      </c>
      <c r="AO166">
        <v>0</v>
      </c>
      <c r="AP166">
        <v>23</v>
      </c>
      <c r="AQ166">
        <v>25</v>
      </c>
      <c r="AR166">
        <v>12</v>
      </c>
      <c r="AS166">
        <v>4</v>
      </c>
      <c r="AT166">
        <v>6</v>
      </c>
      <c r="AU166">
        <v>9</v>
      </c>
      <c r="AV166">
        <v>4</v>
      </c>
      <c r="AW166">
        <v>3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1.25</v>
      </c>
      <c r="BE166">
        <v>1.75</v>
      </c>
      <c r="BF166">
        <v>1.5</v>
      </c>
      <c r="BG166">
        <v>1.75</v>
      </c>
      <c r="BH166">
        <f t="shared" si="90"/>
        <v>1.5625</v>
      </c>
      <c r="BI166">
        <v>42</v>
      </c>
      <c r="BJ166">
        <v>-2</v>
      </c>
      <c r="BK166">
        <v>13</v>
      </c>
      <c r="BL166">
        <f t="shared" si="98"/>
        <v>44</v>
      </c>
      <c r="BM166" s="6">
        <f t="shared" si="99"/>
        <v>0.70454545454545459</v>
      </c>
      <c r="BN166">
        <v>53</v>
      </c>
      <c r="BO166">
        <v>-2</v>
      </c>
      <c r="BP166">
        <v>20</v>
      </c>
      <c r="BQ166">
        <f t="shared" si="100"/>
        <v>55</v>
      </c>
      <c r="BR166" s="6">
        <f t="shared" si="101"/>
        <v>0.63636363636363635</v>
      </c>
      <c r="BS166">
        <v>44</v>
      </c>
      <c r="BT166">
        <v>-5</v>
      </c>
      <c r="BU166">
        <v>15</v>
      </c>
      <c r="BV166">
        <f t="shared" si="102"/>
        <v>49</v>
      </c>
      <c r="BW166" s="6">
        <f t="shared" si="103"/>
        <v>0.69387755102040816</v>
      </c>
      <c r="BX166" t="s">
        <v>144</v>
      </c>
      <c r="BY166" t="s">
        <v>144</v>
      </c>
      <c r="BZ166" t="s">
        <v>144</v>
      </c>
      <c r="CA166" t="e">
        <f t="shared" ref="CA166" si="116">(BX166+(-BY166))</f>
        <v>#VALUE!</v>
      </c>
      <c r="CB166" s="6" t="e">
        <f t="shared" ref="CB166" si="117">(CA166-BZ166)/CA166</f>
        <v>#VALUE!</v>
      </c>
      <c r="CC166" s="7">
        <f t="shared" si="114"/>
        <v>49.333333333333336</v>
      </c>
      <c r="CD166" s="8">
        <f t="shared" si="115"/>
        <v>0.67826221397649966</v>
      </c>
    </row>
    <row r="167" spans="1:82" x14ac:dyDescent="0.3">
      <c r="A167" s="1" t="s">
        <v>32</v>
      </c>
      <c r="B167" s="1" t="s">
        <v>143</v>
      </c>
      <c r="C167" t="s">
        <v>144</v>
      </c>
      <c r="D167" t="s">
        <v>144</v>
      </c>
      <c r="E167" s="9">
        <v>42922</v>
      </c>
      <c r="F167">
        <v>75</v>
      </c>
      <c r="G167">
        <v>1</v>
      </c>
      <c r="H167">
        <v>4</v>
      </c>
      <c r="I167">
        <v>6</v>
      </c>
      <c r="J167">
        <v>7</v>
      </c>
      <c r="K167">
        <v>8</v>
      </c>
      <c r="L167" s="4">
        <f t="shared" si="93"/>
        <v>95.84</v>
      </c>
      <c r="M167" s="4">
        <f t="shared" si="94"/>
        <v>93.76</v>
      </c>
      <c r="N167" s="4">
        <f t="shared" si="95"/>
        <v>92.72</v>
      </c>
      <c r="O167" s="4">
        <f t="shared" si="96"/>
        <v>91.68</v>
      </c>
      <c r="P167" s="4">
        <f t="shared" si="97"/>
        <v>93.500000000000014</v>
      </c>
      <c r="Q167">
        <v>7</v>
      </c>
      <c r="R167">
        <v>8</v>
      </c>
      <c r="S167">
        <v>5</v>
      </c>
      <c r="T167">
        <v>1</v>
      </c>
      <c r="U167">
        <v>8</v>
      </c>
      <c r="V167" t="s">
        <v>144</v>
      </c>
      <c r="W167">
        <v>4</v>
      </c>
      <c r="X167">
        <v>2</v>
      </c>
      <c r="Y167">
        <v>5</v>
      </c>
      <c r="Z167">
        <v>9</v>
      </c>
      <c r="AA167">
        <v>5</v>
      </c>
      <c r="AB167">
        <v>7</v>
      </c>
      <c r="AC167">
        <v>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2</v>
      </c>
      <c r="AL167">
        <v>3</v>
      </c>
      <c r="AM167">
        <v>0</v>
      </c>
      <c r="AN167">
        <v>0</v>
      </c>
      <c r="AO167">
        <v>0</v>
      </c>
      <c r="AP167">
        <v>6</v>
      </c>
      <c r="AQ167">
        <v>2</v>
      </c>
      <c r="AR167">
        <v>6</v>
      </c>
      <c r="AS167">
        <v>2</v>
      </c>
      <c r="AT167">
        <v>1</v>
      </c>
      <c r="AU167">
        <v>4</v>
      </c>
      <c r="AV167">
        <v>4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1.25</v>
      </c>
      <c r="BE167">
        <v>1</v>
      </c>
      <c r="BF167">
        <v>2.5</v>
      </c>
      <c r="BG167">
        <v>1.25</v>
      </c>
      <c r="BH167">
        <f t="shared" si="90"/>
        <v>1.5</v>
      </c>
      <c r="BI167">
        <v>65</v>
      </c>
      <c r="BJ167">
        <v>0</v>
      </c>
      <c r="BK167">
        <v>24</v>
      </c>
      <c r="BL167">
        <f t="shared" si="98"/>
        <v>65</v>
      </c>
      <c r="BM167" s="6">
        <f t="shared" si="99"/>
        <v>0.63076923076923075</v>
      </c>
      <c r="BN167">
        <v>52</v>
      </c>
      <c r="BO167">
        <v>-2</v>
      </c>
      <c r="BP167">
        <v>22</v>
      </c>
      <c r="BQ167">
        <f t="shared" si="100"/>
        <v>54</v>
      </c>
      <c r="BR167" s="6">
        <f t="shared" si="101"/>
        <v>0.59259259259259256</v>
      </c>
      <c r="BS167">
        <v>60</v>
      </c>
      <c r="BT167">
        <v>-7</v>
      </c>
      <c r="BU167">
        <v>26</v>
      </c>
      <c r="BV167">
        <f t="shared" si="102"/>
        <v>67</v>
      </c>
      <c r="BW167" s="6">
        <f t="shared" si="103"/>
        <v>0.61194029850746268</v>
      </c>
      <c r="BX167" t="s">
        <v>144</v>
      </c>
      <c r="BY167" t="s">
        <v>144</v>
      </c>
      <c r="BZ167" t="s">
        <v>144</v>
      </c>
      <c r="CA167" t="e">
        <f t="shared" si="91"/>
        <v>#VALUE!</v>
      </c>
      <c r="CB167" s="6" t="e">
        <f t="shared" si="92"/>
        <v>#VALUE!</v>
      </c>
      <c r="CC167" s="7">
        <f t="shared" si="114"/>
        <v>62</v>
      </c>
      <c r="CD167" s="8">
        <f t="shared" si="115"/>
        <v>0.61176737395642866</v>
      </c>
    </row>
    <row r="168" spans="1:82" x14ac:dyDescent="0.3">
      <c r="A168" s="1" t="s">
        <v>33</v>
      </c>
      <c r="B168" s="1" t="s">
        <v>139</v>
      </c>
      <c r="E168" s="9">
        <v>42922</v>
      </c>
      <c r="F168">
        <v>110</v>
      </c>
      <c r="G168">
        <v>0</v>
      </c>
      <c r="H168">
        <v>0</v>
      </c>
      <c r="I168">
        <v>10</v>
      </c>
      <c r="J168">
        <v>0</v>
      </c>
      <c r="K168">
        <v>2</v>
      </c>
      <c r="L168" s="4">
        <f t="shared" si="93"/>
        <v>100</v>
      </c>
      <c r="M168" s="4">
        <f t="shared" si="94"/>
        <v>89.6</v>
      </c>
      <c r="N168" s="4">
        <f t="shared" si="95"/>
        <v>100</v>
      </c>
      <c r="O168" s="4">
        <f t="shared" si="96"/>
        <v>97.92</v>
      </c>
      <c r="P168" s="4">
        <f t="shared" si="97"/>
        <v>96.88000000000001</v>
      </c>
      <c r="Q168">
        <v>7</v>
      </c>
      <c r="R168">
        <v>9</v>
      </c>
      <c r="S168">
        <v>2</v>
      </c>
      <c r="T168">
        <v>1</v>
      </c>
      <c r="U168" t="s">
        <v>144</v>
      </c>
      <c r="V168" t="s">
        <v>144</v>
      </c>
      <c r="W168">
        <v>3</v>
      </c>
      <c r="X168">
        <v>3</v>
      </c>
      <c r="Y168">
        <v>7</v>
      </c>
      <c r="Z168">
        <v>8</v>
      </c>
      <c r="AA168">
        <v>8</v>
      </c>
      <c r="AB168">
        <v>28</v>
      </c>
      <c r="AC168">
        <v>5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2</v>
      </c>
      <c r="AK168">
        <v>3</v>
      </c>
      <c r="AL168">
        <v>1</v>
      </c>
      <c r="AM168">
        <v>1</v>
      </c>
      <c r="AN168">
        <v>0</v>
      </c>
      <c r="AO168">
        <v>0</v>
      </c>
      <c r="AP168">
        <v>3</v>
      </c>
      <c r="AQ168">
        <v>2</v>
      </c>
      <c r="AR168">
        <v>4</v>
      </c>
      <c r="AS168">
        <v>0</v>
      </c>
      <c r="AT168">
        <v>2</v>
      </c>
      <c r="AU168">
        <v>3</v>
      </c>
      <c r="AV168">
        <v>2</v>
      </c>
      <c r="AW168">
        <v>2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3</v>
      </c>
      <c r="BE168">
        <v>1.75</v>
      </c>
      <c r="BF168">
        <v>1.75</v>
      </c>
      <c r="BG168">
        <v>4</v>
      </c>
      <c r="BH168">
        <f t="shared" si="90"/>
        <v>2.625</v>
      </c>
      <c r="BI168">
        <v>62</v>
      </c>
      <c r="BJ168">
        <v>-6</v>
      </c>
      <c r="BK168">
        <v>23</v>
      </c>
      <c r="BL168">
        <f t="shared" si="98"/>
        <v>68</v>
      </c>
      <c r="BM168" s="6">
        <f t="shared" si="99"/>
        <v>0.66176470588235292</v>
      </c>
      <c r="BN168">
        <v>46</v>
      </c>
      <c r="BO168">
        <v>-5</v>
      </c>
      <c r="BP168">
        <v>22</v>
      </c>
      <c r="BQ168">
        <f t="shared" si="100"/>
        <v>51</v>
      </c>
      <c r="BR168" s="6">
        <f t="shared" si="101"/>
        <v>0.56862745098039214</v>
      </c>
      <c r="BS168">
        <v>45</v>
      </c>
      <c r="BT168">
        <v>-7</v>
      </c>
      <c r="BU168">
        <v>18</v>
      </c>
      <c r="BV168">
        <f t="shared" si="102"/>
        <v>52</v>
      </c>
      <c r="BW168" s="6">
        <f t="shared" si="103"/>
        <v>0.65384615384615385</v>
      </c>
      <c r="BX168" t="s">
        <v>144</v>
      </c>
      <c r="BY168" t="s">
        <v>144</v>
      </c>
      <c r="BZ168" t="s">
        <v>144</v>
      </c>
      <c r="CA168" t="e">
        <f t="shared" si="91"/>
        <v>#VALUE!</v>
      </c>
      <c r="CB168" s="6" t="e">
        <f t="shared" si="92"/>
        <v>#VALUE!</v>
      </c>
      <c r="CC168" s="7">
        <f>AVERAGE(BL168,BQ168,BV168)</f>
        <v>57</v>
      </c>
      <c r="CD168" s="8">
        <f>AVERAGE(BM168,BR168,BW168)</f>
        <v>0.6280794369029663</v>
      </c>
    </row>
    <row r="169" spans="1:82" x14ac:dyDescent="0.3">
      <c r="A169" s="1" t="s">
        <v>33</v>
      </c>
      <c r="B169" s="1" t="s">
        <v>140</v>
      </c>
      <c r="C169" t="s">
        <v>144</v>
      </c>
      <c r="D169" t="s">
        <v>144</v>
      </c>
      <c r="E169" s="9">
        <v>42922</v>
      </c>
      <c r="F169">
        <v>120</v>
      </c>
      <c r="G169">
        <v>0</v>
      </c>
      <c r="H169">
        <v>0</v>
      </c>
      <c r="I169">
        <v>0</v>
      </c>
      <c r="J169">
        <v>6</v>
      </c>
      <c r="K169">
        <v>3</v>
      </c>
      <c r="L169" s="4">
        <f t="shared" si="93"/>
        <v>100</v>
      </c>
      <c r="M169" s="4">
        <f t="shared" si="94"/>
        <v>100</v>
      </c>
      <c r="N169" s="4">
        <f t="shared" si="95"/>
        <v>93.76</v>
      </c>
      <c r="O169" s="4">
        <f t="shared" si="96"/>
        <v>96.88</v>
      </c>
      <c r="P169" s="4">
        <f t="shared" si="97"/>
        <v>97.66</v>
      </c>
      <c r="Q169">
        <v>7</v>
      </c>
      <c r="R169">
        <v>9</v>
      </c>
      <c r="S169">
        <v>6</v>
      </c>
      <c r="T169">
        <v>2</v>
      </c>
      <c r="U169" t="s">
        <v>144</v>
      </c>
      <c r="V169" t="s">
        <v>144</v>
      </c>
      <c r="W169">
        <v>3</v>
      </c>
      <c r="X169">
        <v>4</v>
      </c>
      <c r="Y169">
        <v>6</v>
      </c>
      <c r="Z169">
        <v>8</v>
      </c>
      <c r="AA169">
        <v>7</v>
      </c>
      <c r="AB169">
        <v>40</v>
      </c>
      <c r="AC169">
        <v>18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3</v>
      </c>
      <c r="AL169">
        <v>3</v>
      </c>
      <c r="AM169">
        <v>0</v>
      </c>
      <c r="AN169">
        <v>0</v>
      </c>
      <c r="AO169">
        <v>0</v>
      </c>
      <c r="AP169">
        <v>9</v>
      </c>
      <c r="AQ169">
        <v>16</v>
      </c>
      <c r="AR169">
        <v>8</v>
      </c>
      <c r="AS169">
        <v>1</v>
      </c>
      <c r="AT169">
        <v>0</v>
      </c>
      <c r="AU169">
        <v>0</v>
      </c>
      <c r="AV169">
        <v>4</v>
      </c>
      <c r="AW169">
        <v>6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2.75</v>
      </c>
      <c r="BE169">
        <v>2</v>
      </c>
      <c r="BF169">
        <v>2</v>
      </c>
      <c r="BG169">
        <v>1.75</v>
      </c>
      <c r="BH169">
        <f t="shared" si="90"/>
        <v>2.125</v>
      </c>
      <c r="BI169">
        <v>56</v>
      </c>
      <c r="BJ169">
        <v>-2</v>
      </c>
      <c r="BK169">
        <v>32</v>
      </c>
      <c r="BL169">
        <f t="shared" si="98"/>
        <v>58</v>
      </c>
      <c r="BM169" s="6">
        <f t="shared" si="99"/>
        <v>0.44827586206896552</v>
      </c>
      <c r="BN169">
        <v>60</v>
      </c>
      <c r="BO169">
        <v>-1</v>
      </c>
      <c r="BP169">
        <v>27</v>
      </c>
      <c r="BQ169">
        <f t="shared" si="100"/>
        <v>61</v>
      </c>
      <c r="BR169" s="6">
        <f t="shared" si="101"/>
        <v>0.55737704918032782</v>
      </c>
      <c r="BS169">
        <v>60</v>
      </c>
      <c r="BT169">
        <v>-2</v>
      </c>
      <c r="BU169">
        <v>35</v>
      </c>
      <c r="BV169">
        <f t="shared" si="102"/>
        <v>62</v>
      </c>
      <c r="BW169" s="6">
        <f t="shared" si="103"/>
        <v>0.43548387096774194</v>
      </c>
      <c r="BX169" t="s">
        <v>144</v>
      </c>
      <c r="BY169" t="s">
        <v>144</v>
      </c>
      <c r="BZ169" t="s">
        <v>144</v>
      </c>
      <c r="CA169" t="e">
        <f t="shared" si="91"/>
        <v>#VALUE!</v>
      </c>
      <c r="CB169" s="6" t="e">
        <f t="shared" si="92"/>
        <v>#VALUE!</v>
      </c>
      <c r="CC169" s="7">
        <f t="shared" ref="CC169:CC172" si="118">AVERAGE(BL169,BQ169,BV169)</f>
        <v>60.333333333333336</v>
      </c>
      <c r="CD169" s="8">
        <f t="shared" ref="CD169:CD172" si="119">AVERAGE(BM169,BR169,BW169)</f>
        <v>0.48037892740567845</v>
      </c>
    </row>
    <row r="170" spans="1:82" x14ac:dyDescent="0.3">
      <c r="A170" s="1" t="s">
        <v>33</v>
      </c>
      <c r="B170" s="1" t="s">
        <v>141</v>
      </c>
      <c r="C170" t="s">
        <v>144</v>
      </c>
      <c r="D170" t="s">
        <v>144</v>
      </c>
      <c r="E170" s="9">
        <v>42922</v>
      </c>
      <c r="F170">
        <v>140</v>
      </c>
      <c r="G170">
        <v>1</v>
      </c>
      <c r="H170">
        <v>0</v>
      </c>
      <c r="I170">
        <v>0</v>
      </c>
      <c r="J170">
        <v>0</v>
      </c>
      <c r="K170">
        <v>1</v>
      </c>
      <c r="L170" s="4">
        <f t="shared" si="93"/>
        <v>100</v>
      </c>
      <c r="M170" s="4">
        <f t="shared" si="94"/>
        <v>100</v>
      </c>
      <c r="N170" s="4">
        <f t="shared" si="95"/>
        <v>100</v>
      </c>
      <c r="O170" s="4">
        <f t="shared" si="96"/>
        <v>98.96</v>
      </c>
      <c r="P170" s="4">
        <f t="shared" si="97"/>
        <v>99.74</v>
      </c>
      <c r="Q170">
        <v>7</v>
      </c>
      <c r="R170">
        <v>9</v>
      </c>
      <c r="S170">
        <v>1</v>
      </c>
      <c r="T170">
        <v>1</v>
      </c>
      <c r="U170" t="s">
        <v>144</v>
      </c>
      <c r="V170" t="s">
        <v>144</v>
      </c>
      <c r="W170">
        <v>1</v>
      </c>
      <c r="X170">
        <v>2</v>
      </c>
      <c r="Y170">
        <v>7</v>
      </c>
      <c r="Z170">
        <v>8</v>
      </c>
      <c r="AA170">
        <v>7</v>
      </c>
      <c r="AB170">
        <v>24</v>
      </c>
      <c r="AC170">
        <v>12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1</v>
      </c>
      <c r="AJ170">
        <v>1</v>
      </c>
      <c r="AK170">
        <v>0</v>
      </c>
      <c r="AL170">
        <v>4</v>
      </c>
      <c r="AM170">
        <v>2</v>
      </c>
      <c r="AN170">
        <v>0</v>
      </c>
      <c r="AO170">
        <v>0</v>
      </c>
      <c r="AP170">
        <v>1</v>
      </c>
      <c r="AQ170">
        <v>2</v>
      </c>
      <c r="AR170">
        <v>8</v>
      </c>
      <c r="AS170">
        <v>0</v>
      </c>
      <c r="AT170">
        <v>0</v>
      </c>
      <c r="AU170">
        <v>0</v>
      </c>
      <c r="AV170">
        <v>4</v>
      </c>
      <c r="AW170">
        <v>2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1.25</v>
      </c>
      <c r="BF170">
        <v>1.75</v>
      </c>
      <c r="BG170">
        <v>2</v>
      </c>
      <c r="BH170">
        <f t="shared" si="90"/>
        <v>1.5</v>
      </c>
      <c r="BI170">
        <v>50</v>
      </c>
      <c r="BJ170">
        <v>-5</v>
      </c>
      <c r="BK170">
        <v>13</v>
      </c>
      <c r="BL170">
        <f t="shared" si="98"/>
        <v>55</v>
      </c>
      <c r="BM170" s="6">
        <f t="shared" si="99"/>
        <v>0.76363636363636367</v>
      </c>
      <c r="BN170">
        <v>66</v>
      </c>
      <c r="BO170">
        <v>2</v>
      </c>
      <c r="BP170">
        <v>43</v>
      </c>
      <c r="BQ170">
        <f t="shared" si="100"/>
        <v>64</v>
      </c>
      <c r="BR170" s="6">
        <f t="shared" si="101"/>
        <v>0.328125</v>
      </c>
      <c r="BS170">
        <v>38</v>
      </c>
      <c r="BT170">
        <v>-9</v>
      </c>
      <c r="BU170">
        <v>22</v>
      </c>
      <c r="BV170">
        <f t="shared" si="102"/>
        <v>47</v>
      </c>
      <c r="BW170" s="6">
        <f t="shared" si="103"/>
        <v>0.53191489361702127</v>
      </c>
      <c r="BX170" t="s">
        <v>144</v>
      </c>
      <c r="BY170" t="s">
        <v>144</v>
      </c>
      <c r="BZ170" t="s">
        <v>144</v>
      </c>
      <c r="CA170" t="e">
        <f t="shared" si="91"/>
        <v>#VALUE!</v>
      </c>
      <c r="CB170" s="6" t="e">
        <f t="shared" si="92"/>
        <v>#VALUE!</v>
      </c>
      <c r="CC170" s="7">
        <f t="shared" si="118"/>
        <v>55.333333333333336</v>
      </c>
      <c r="CD170" s="8">
        <f t="shared" si="119"/>
        <v>0.54122541908446165</v>
      </c>
    </row>
    <row r="171" spans="1:82" x14ac:dyDescent="0.3">
      <c r="A171" s="1" t="s">
        <v>33</v>
      </c>
      <c r="B171" s="1" t="s">
        <v>142</v>
      </c>
      <c r="C171" t="s">
        <v>144</v>
      </c>
      <c r="D171" t="s">
        <v>144</v>
      </c>
      <c r="E171" s="9">
        <v>42922</v>
      </c>
      <c r="F171">
        <v>120</v>
      </c>
      <c r="G171">
        <v>1</v>
      </c>
      <c r="H171">
        <v>2</v>
      </c>
      <c r="I171">
        <v>0</v>
      </c>
      <c r="J171">
        <v>1</v>
      </c>
      <c r="K171">
        <v>16</v>
      </c>
      <c r="L171" s="4">
        <f t="shared" si="93"/>
        <v>97.92</v>
      </c>
      <c r="M171" s="4">
        <f t="shared" si="94"/>
        <v>100</v>
      </c>
      <c r="N171" s="4">
        <f t="shared" si="95"/>
        <v>98.96</v>
      </c>
      <c r="O171" s="4">
        <f t="shared" si="96"/>
        <v>83.36</v>
      </c>
      <c r="P171" s="4">
        <f t="shared" si="97"/>
        <v>95.06</v>
      </c>
      <c r="Q171">
        <v>8</v>
      </c>
      <c r="R171">
        <v>9</v>
      </c>
      <c r="S171">
        <v>6</v>
      </c>
      <c r="T171">
        <v>1</v>
      </c>
      <c r="U171" t="s">
        <v>144</v>
      </c>
      <c r="V171" t="s">
        <v>144</v>
      </c>
      <c r="W171">
        <v>3</v>
      </c>
      <c r="X171">
        <v>2</v>
      </c>
      <c r="Y171">
        <v>4</v>
      </c>
      <c r="Z171">
        <v>8</v>
      </c>
      <c r="AA171">
        <v>6</v>
      </c>
      <c r="AB171">
        <v>16</v>
      </c>
      <c r="AC171">
        <v>3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7</v>
      </c>
      <c r="AL171">
        <v>2</v>
      </c>
      <c r="AM171">
        <v>1</v>
      </c>
      <c r="AN171">
        <v>0</v>
      </c>
      <c r="AO171">
        <v>0</v>
      </c>
      <c r="AP171">
        <v>8</v>
      </c>
      <c r="AQ171">
        <v>14</v>
      </c>
      <c r="AR171">
        <v>5</v>
      </c>
      <c r="AS171">
        <v>0</v>
      </c>
      <c r="AT171">
        <v>0</v>
      </c>
      <c r="AU171">
        <v>2</v>
      </c>
      <c r="AV171">
        <v>5</v>
      </c>
      <c r="AW171">
        <v>5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1.75</v>
      </c>
      <c r="BE171">
        <v>1.5</v>
      </c>
      <c r="BF171">
        <v>2</v>
      </c>
      <c r="BG171">
        <v>1.75</v>
      </c>
      <c r="BH171">
        <f t="shared" si="90"/>
        <v>1.75</v>
      </c>
      <c r="BI171">
        <v>60</v>
      </c>
      <c r="BJ171">
        <v>-2</v>
      </c>
      <c r="BK171">
        <v>34</v>
      </c>
      <c r="BL171">
        <f t="shared" si="98"/>
        <v>62</v>
      </c>
      <c r="BM171" s="6">
        <f t="shared" si="99"/>
        <v>0.45161290322580644</v>
      </c>
      <c r="BN171">
        <v>56</v>
      </c>
      <c r="BO171">
        <v>-4</v>
      </c>
      <c r="BP171">
        <v>36</v>
      </c>
      <c r="BQ171">
        <f t="shared" si="100"/>
        <v>60</v>
      </c>
      <c r="BR171" s="6">
        <f t="shared" si="101"/>
        <v>0.4</v>
      </c>
      <c r="BS171">
        <v>53</v>
      </c>
      <c r="BT171">
        <v>-6</v>
      </c>
      <c r="BU171">
        <v>18</v>
      </c>
      <c r="BV171">
        <f t="shared" si="102"/>
        <v>59</v>
      </c>
      <c r="BW171" s="6">
        <f t="shared" si="103"/>
        <v>0.69491525423728817</v>
      </c>
      <c r="BX171" t="s">
        <v>144</v>
      </c>
      <c r="BY171" t="s">
        <v>144</v>
      </c>
      <c r="BZ171" t="s">
        <v>144</v>
      </c>
      <c r="CA171" t="e">
        <f t="shared" si="91"/>
        <v>#VALUE!</v>
      </c>
      <c r="CB171" s="6" t="e">
        <f t="shared" si="92"/>
        <v>#VALUE!</v>
      </c>
      <c r="CC171" s="7">
        <f t="shared" si="118"/>
        <v>60.333333333333336</v>
      </c>
      <c r="CD171" s="8">
        <f t="shared" si="119"/>
        <v>0.51550938582103145</v>
      </c>
    </row>
    <row r="172" spans="1:82" x14ac:dyDescent="0.3">
      <c r="A172" s="1" t="s">
        <v>33</v>
      </c>
      <c r="B172" s="1" t="s">
        <v>143</v>
      </c>
      <c r="C172" t="s">
        <v>144</v>
      </c>
      <c r="D172" t="s">
        <v>144</v>
      </c>
      <c r="E172" s="9">
        <v>42922</v>
      </c>
      <c r="F172">
        <v>130</v>
      </c>
      <c r="G172">
        <v>3</v>
      </c>
      <c r="H172">
        <v>2</v>
      </c>
      <c r="I172">
        <v>0</v>
      </c>
      <c r="J172">
        <v>3</v>
      </c>
      <c r="K172">
        <v>11</v>
      </c>
      <c r="L172" s="4">
        <f t="shared" si="93"/>
        <v>97.92</v>
      </c>
      <c r="M172" s="4">
        <f t="shared" si="94"/>
        <v>100</v>
      </c>
      <c r="N172" s="4">
        <f t="shared" si="95"/>
        <v>96.88</v>
      </c>
      <c r="O172" s="4">
        <f t="shared" si="96"/>
        <v>88.56</v>
      </c>
      <c r="P172" s="4">
        <f t="shared" si="97"/>
        <v>95.84</v>
      </c>
      <c r="Q172">
        <v>7</v>
      </c>
      <c r="R172">
        <v>9</v>
      </c>
      <c r="S172">
        <v>6</v>
      </c>
      <c r="T172">
        <v>1</v>
      </c>
      <c r="U172">
        <v>7</v>
      </c>
      <c r="V172" t="s">
        <v>144</v>
      </c>
      <c r="W172">
        <v>4</v>
      </c>
      <c r="X172">
        <v>2</v>
      </c>
      <c r="Y172">
        <v>5</v>
      </c>
      <c r="Z172">
        <v>7</v>
      </c>
      <c r="AA172">
        <v>6</v>
      </c>
      <c r="AB172">
        <v>36</v>
      </c>
      <c r="AC172">
        <v>15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2</v>
      </c>
      <c r="AL172">
        <v>3</v>
      </c>
      <c r="AM172">
        <v>0</v>
      </c>
      <c r="AN172">
        <v>0</v>
      </c>
      <c r="AO172">
        <v>0</v>
      </c>
      <c r="AP172">
        <v>18</v>
      </c>
      <c r="AQ172">
        <v>5</v>
      </c>
      <c r="AR172">
        <v>7</v>
      </c>
      <c r="AS172">
        <v>4</v>
      </c>
      <c r="AT172">
        <v>2</v>
      </c>
      <c r="AU172">
        <v>3</v>
      </c>
      <c r="AV172">
        <v>6</v>
      </c>
      <c r="AW172">
        <v>5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1.75</v>
      </c>
      <c r="BE172">
        <v>2</v>
      </c>
      <c r="BF172">
        <v>2</v>
      </c>
      <c r="BG172">
        <v>2.5</v>
      </c>
      <c r="BH172">
        <f t="shared" si="90"/>
        <v>2.0625</v>
      </c>
      <c r="BI172">
        <v>43</v>
      </c>
      <c r="BJ172">
        <v>-4</v>
      </c>
      <c r="BK172">
        <v>25</v>
      </c>
      <c r="BL172">
        <f t="shared" si="98"/>
        <v>47</v>
      </c>
      <c r="BM172" s="6">
        <f t="shared" si="99"/>
        <v>0.46808510638297873</v>
      </c>
      <c r="BN172">
        <v>53</v>
      </c>
      <c r="BO172">
        <v>-4</v>
      </c>
      <c r="BP172">
        <v>26</v>
      </c>
      <c r="BQ172">
        <f t="shared" si="100"/>
        <v>57</v>
      </c>
      <c r="BR172" s="6">
        <f t="shared" si="101"/>
        <v>0.54385964912280704</v>
      </c>
      <c r="BS172">
        <v>51</v>
      </c>
      <c r="BT172">
        <v>-5</v>
      </c>
      <c r="BU172">
        <v>27</v>
      </c>
      <c r="BV172">
        <f t="shared" si="102"/>
        <v>56</v>
      </c>
      <c r="BW172" s="6">
        <f t="shared" si="103"/>
        <v>0.5178571428571429</v>
      </c>
      <c r="BX172" t="s">
        <v>144</v>
      </c>
      <c r="BY172" t="s">
        <v>144</v>
      </c>
      <c r="BZ172" t="s">
        <v>144</v>
      </c>
      <c r="CA172" t="e">
        <f t="shared" si="91"/>
        <v>#VALUE!</v>
      </c>
      <c r="CB172" s="6" t="e">
        <f t="shared" si="92"/>
        <v>#VALUE!</v>
      </c>
      <c r="CC172" s="7">
        <f t="shared" si="118"/>
        <v>53.333333333333336</v>
      </c>
      <c r="CD172" s="8">
        <f t="shared" si="119"/>
        <v>0.50993396612097619</v>
      </c>
    </row>
    <row r="173" spans="1:82" x14ac:dyDescent="0.3">
      <c r="A173" s="1" t="s">
        <v>34</v>
      </c>
      <c r="B173" s="1" t="s">
        <v>139</v>
      </c>
      <c r="E173" s="9">
        <v>42922</v>
      </c>
      <c r="F173">
        <v>110</v>
      </c>
      <c r="G173">
        <v>1</v>
      </c>
      <c r="H173">
        <v>3</v>
      </c>
      <c r="I173">
        <v>6</v>
      </c>
      <c r="J173">
        <v>2</v>
      </c>
      <c r="K173">
        <v>9</v>
      </c>
      <c r="L173" s="4">
        <f t="shared" si="93"/>
        <v>96.88</v>
      </c>
      <c r="M173" s="4">
        <f t="shared" si="94"/>
        <v>93.76</v>
      </c>
      <c r="N173" s="4">
        <f t="shared" si="95"/>
        <v>97.92</v>
      </c>
      <c r="O173" s="4">
        <f t="shared" si="96"/>
        <v>90.64</v>
      </c>
      <c r="P173" s="4">
        <f t="shared" si="97"/>
        <v>94.8</v>
      </c>
      <c r="Q173">
        <v>5</v>
      </c>
      <c r="R173">
        <v>8</v>
      </c>
      <c r="S173">
        <v>6</v>
      </c>
      <c r="T173">
        <v>1</v>
      </c>
      <c r="U173">
        <v>6</v>
      </c>
      <c r="V173" t="s">
        <v>144</v>
      </c>
      <c r="W173">
        <v>3</v>
      </c>
      <c r="X173">
        <v>2</v>
      </c>
      <c r="Y173">
        <v>3</v>
      </c>
      <c r="Z173">
        <v>7</v>
      </c>
      <c r="AA173">
        <v>7</v>
      </c>
      <c r="AB173">
        <v>18</v>
      </c>
      <c r="AC173">
        <v>6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</v>
      </c>
      <c r="AM173">
        <v>2</v>
      </c>
      <c r="AN173">
        <v>1</v>
      </c>
      <c r="AO173">
        <v>0</v>
      </c>
      <c r="AP173">
        <v>14</v>
      </c>
      <c r="AQ173">
        <v>23</v>
      </c>
      <c r="AR173">
        <v>10</v>
      </c>
      <c r="AS173">
        <v>1</v>
      </c>
      <c r="AT173">
        <v>0</v>
      </c>
      <c r="AU173">
        <v>0</v>
      </c>
      <c r="AV173">
        <v>3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1.75</v>
      </c>
      <c r="BE173">
        <v>2</v>
      </c>
      <c r="BF173">
        <v>0.75</v>
      </c>
      <c r="BG173">
        <v>1</v>
      </c>
      <c r="BH173">
        <f t="shared" si="90"/>
        <v>1.375</v>
      </c>
      <c r="BI173">
        <v>43</v>
      </c>
      <c r="BJ173">
        <v>-7</v>
      </c>
      <c r="BK173">
        <v>16</v>
      </c>
      <c r="BL173">
        <f t="shared" si="98"/>
        <v>50</v>
      </c>
      <c r="BM173" s="6">
        <f t="shared" si="99"/>
        <v>0.68</v>
      </c>
      <c r="BN173">
        <v>42</v>
      </c>
      <c r="BO173">
        <v>-5</v>
      </c>
      <c r="BP173">
        <v>37</v>
      </c>
      <c r="BQ173">
        <f t="shared" si="100"/>
        <v>47</v>
      </c>
      <c r="BR173" s="6">
        <f t="shared" si="101"/>
        <v>0.21276595744680851</v>
      </c>
      <c r="BS173">
        <v>44</v>
      </c>
      <c r="BT173">
        <v>-5</v>
      </c>
      <c r="BU173">
        <v>24</v>
      </c>
      <c r="BV173">
        <f t="shared" si="102"/>
        <v>49</v>
      </c>
      <c r="BW173" s="6">
        <f t="shared" si="103"/>
        <v>0.51020408163265307</v>
      </c>
      <c r="BX173" t="s">
        <v>144</v>
      </c>
      <c r="BY173" t="s">
        <v>144</v>
      </c>
      <c r="BZ173" t="s">
        <v>144</v>
      </c>
      <c r="CA173" t="e">
        <f t="shared" si="91"/>
        <v>#VALUE!</v>
      </c>
      <c r="CB173" s="6" t="e">
        <f t="shared" si="92"/>
        <v>#VALUE!</v>
      </c>
      <c r="CC173" s="7">
        <f t="shared" ref="CC173:CC177" si="120">AVERAGE(BL173,BQ173,BV173)</f>
        <v>48.666666666666664</v>
      </c>
      <c r="CD173" s="8">
        <f t="shared" ref="CD173:CD177" si="121">AVERAGE(BM173,BR173,BW173)</f>
        <v>0.46765667969315389</v>
      </c>
    </row>
    <row r="174" spans="1:82" x14ac:dyDescent="0.3">
      <c r="A174" s="1" t="s">
        <v>34</v>
      </c>
      <c r="B174" s="1" t="s">
        <v>140</v>
      </c>
      <c r="C174" t="s">
        <v>144</v>
      </c>
      <c r="D174" t="s">
        <v>144</v>
      </c>
      <c r="E174" s="9">
        <v>42922</v>
      </c>
      <c r="F174">
        <v>95</v>
      </c>
      <c r="G174">
        <v>1</v>
      </c>
      <c r="H174">
        <v>30</v>
      </c>
      <c r="I174">
        <v>4</v>
      </c>
      <c r="J174">
        <v>4</v>
      </c>
      <c r="K174">
        <v>3</v>
      </c>
      <c r="L174" s="4">
        <f t="shared" si="93"/>
        <v>68.8</v>
      </c>
      <c r="M174" s="4">
        <f t="shared" si="94"/>
        <v>95.84</v>
      </c>
      <c r="N174" s="4">
        <f t="shared" si="95"/>
        <v>95.84</v>
      </c>
      <c r="O174" s="4">
        <f t="shared" si="96"/>
        <v>96.88</v>
      </c>
      <c r="P174" s="4">
        <f t="shared" si="97"/>
        <v>89.34</v>
      </c>
      <c r="Q174">
        <v>7</v>
      </c>
      <c r="R174">
        <v>7</v>
      </c>
      <c r="S174">
        <v>3</v>
      </c>
      <c r="T174">
        <v>1</v>
      </c>
      <c r="U174">
        <v>9</v>
      </c>
      <c r="V174" t="s">
        <v>144</v>
      </c>
      <c r="W174">
        <v>3</v>
      </c>
      <c r="X174">
        <v>2</v>
      </c>
      <c r="Y174">
        <v>6</v>
      </c>
      <c r="Z174">
        <v>9</v>
      </c>
      <c r="AA174">
        <v>4</v>
      </c>
      <c r="AB174">
        <v>7</v>
      </c>
      <c r="AC174">
        <v>3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3</v>
      </c>
      <c r="AN174">
        <v>0</v>
      </c>
      <c r="AO174">
        <v>0</v>
      </c>
      <c r="AP174">
        <v>18</v>
      </c>
      <c r="AQ174">
        <v>4</v>
      </c>
      <c r="AR174">
        <v>16</v>
      </c>
      <c r="AS174">
        <v>9</v>
      </c>
      <c r="AT174">
        <v>2</v>
      </c>
      <c r="AU174">
        <v>1</v>
      </c>
      <c r="AV174">
        <v>1</v>
      </c>
      <c r="AW174">
        <v>2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0.25</v>
      </c>
      <c r="BG174">
        <v>1.25</v>
      </c>
      <c r="BH174">
        <f t="shared" si="90"/>
        <v>0.875</v>
      </c>
      <c r="BI174">
        <v>50</v>
      </c>
      <c r="BJ174">
        <v>-2</v>
      </c>
      <c r="BK174">
        <v>30</v>
      </c>
      <c r="BL174">
        <f t="shared" si="98"/>
        <v>52</v>
      </c>
      <c r="BM174" s="6">
        <f t="shared" si="99"/>
        <v>0.42307692307692307</v>
      </c>
      <c r="BN174">
        <v>47</v>
      </c>
      <c r="BO174">
        <v>-12</v>
      </c>
      <c r="BP174">
        <v>24</v>
      </c>
      <c r="BQ174">
        <f t="shared" si="100"/>
        <v>59</v>
      </c>
      <c r="BR174" s="6">
        <f t="shared" si="101"/>
        <v>0.59322033898305082</v>
      </c>
      <c r="BS174">
        <v>43</v>
      </c>
      <c r="BT174">
        <v>-6</v>
      </c>
      <c r="BU174">
        <v>20</v>
      </c>
      <c r="BV174">
        <f t="shared" si="102"/>
        <v>49</v>
      </c>
      <c r="BW174" s="6">
        <f t="shared" si="103"/>
        <v>0.59183673469387754</v>
      </c>
      <c r="BX174" t="s">
        <v>144</v>
      </c>
      <c r="BY174" t="s">
        <v>144</v>
      </c>
      <c r="BZ174" t="s">
        <v>144</v>
      </c>
      <c r="CA174" t="e">
        <f t="shared" si="91"/>
        <v>#VALUE!</v>
      </c>
      <c r="CB174" s="6" t="e">
        <f t="shared" si="92"/>
        <v>#VALUE!</v>
      </c>
      <c r="CC174" s="7">
        <f t="shared" si="120"/>
        <v>53.333333333333336</v>
      </c>
      <c r="CD174" s="8">
        <f t="shared" si="121"/>
        <v>0.53604466558461716</v>
      </c>
    </row>
    <row r="175" spans="1:82" x14ac:dyDescent="0.3">
      <c r="A175" s="1" t="s">
        <v>34</v>
      </c>
      <c r="B175" s="1" t="s">
        <v>141</v>
      </c>
      <c r="C175" t="s">
        <v>144</v>
      </c>
      <c r="D175" t="s">
        <v>144</v>
      </c>
      <c r="E175" s="9">
        <v>42922</v>
      </c>
      <c r="F175">
        <v>100</v>
      </c>
      <c r="G175">
        <v>0</v>
      </c>
      <c r="H175">
        <v>2</v>
      </c>
      <c r="I175">
        <v>5</v>
      </c>
      <c r="J175">
        <v>4</v>
      </c>
      <c r="K175">
        <v>9</v>
      </c>
      <c r="L175" s="4">
        <f t="shared" si="93"/>
        <v>97.92</v>
      </c>
      <c r="M175" s="4">
        <f t="shared" si="94"/>
        <v>94.8</v>
      </c>
      <c r="N175" s="4">
        <f t="shared" si="95"/>
        <v>95.84</v>
      </c>
      <c r="O175" s="4">
        <f t="shared" si="96"/>
        <v>90.64</v>
      </c>
      <c r="P175" s="4">
        <f t="shared" si="97"/>
        <v>94.8</v>
      </c>
      <c r="Q175">
        <v>6</v>
      </c>
      <c r="R175">
        <v>9</v>
      </c>
      <c r="S175">
        <v>7</v>
      </c>
      <c r="T175">
        <v>1</v>
      </c>
      <c r="U175">
        <v>5</v>
      </c>
      <c r="V175" t="s">
        <v>144</v>
      </c>
      <c r="W175">
        <v>6</v>
      </c>
      <c r="X175">
        <v>2</v>
      </c>
      <c r="Y175">
        <v>5</v>
      </c>
      <c r="Z175">
        <v>6</v>
      </c>
      <c r="AA175">
        <v>6</v>
      </c>
      <c r="AB175">
        <v>8</v>
      </c>
      <c r="AC175">
        <v>2</v>
      </c>
      <c r="AD175">
        <v>0</v>
      </c>
      <c r="AE175">
        <v>0</v>
      </c>
      <c r="AF175">
        <v>0</v>
      </c>
      <c r="AG175">
        <v>0</v>
      </c>
      <c r="AH175">
        <v>3</v>
      </c>
      <c r="AI175">
        <v>1</v>
      </c>
      <c r="AJ175">
        <v>0</v>
      </c>
      <c r="AK175">
        <v>4</v>
      </c>
      <c r="AL175">
        <v>1</v>
      </c>
      <c r="AM175">
        <v>3</v>
      </c>
      <c r="AN175">
        <v>0</v>
      </c>
      <c r="AO175">
        <v>0</v>
      </c>
      <c r="AP175">
        <v>12</v>
      </c>
      <c r="AQ175">
        <v>14</v>
      </c>
      <c r="AR175">
        <v>36</v>
      </c>
      <c r="AS175">
        <v>5</v>
      </c>
      <c r="AT175">
        <v>7</v>
      </c>
      <c r="AU175">
        <v>8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0.5</v>
      </c>
      <c r="BE175">
        <v>0.75</v>
      </c>
      <c r="BF175">
        <v>0.75</v>
      </c>
      <c r="BG175">
        <v>1.5</v>
      </c>
      <c r="BH175">
        <f t="shared" si="90"/>
        <v>0.875</v>
      </c>
      <c r="BI175">
        <v>49</v>
      </c>
      <c r="BJ175">
        <v>-3</v>
      </c>
      <c r="BK175">
        <v>28</v>
      </c>
      <c r="BL175">
        <f t="shared" si="98"/>
        <v>52</v>
      </c>
      <c r="BM175" s="6">
        <f t="shared" si="99"/>
        <v>0.46153846153846156</v>
      </c>
      <c r="BN175">
        <v>60</v>
      </c>
      <c r="BO175">
        <v>-1</v>
      </c>
      <c r="BP175">
        <v>35</v>
      </c>
      <c r="BQ175">
        <f t="shared" si="100"/>
        <v>61</v>
      </c>
      <c r="BR175" s="6">
        <f t="shared" si="101"/>
        <v>0.42622950819672129</v>
      </c>
      <c r="BS175">
        <v>45</v>
      </c>
      <c r="BT175">
        <v>-6</v>
      </c>
      <c r="BU175">
        <v>36</v>
      </c>
      <c r="BV175">
        <f t="shared" si="102"/>
        <v>51</v>
      </c>
      <c r="BW175" s="6">
        <f t="shared" si="103"/>
        <v>0.29411764705882354</v>
      </c>
      <c r="BX175" t="s">
        <v>144</v>
      </c>
      <c r="BY175" t="s">
        <v>144</v>
      </c>
      <c r="BZ175" t="s">
        <v>144</v>
      </c>
      <c r="CA175" t="e">
        <f t="shared" si="91"/>
        <v>#VALUE!</v>
      </c>
      <c r="CB175" s="6" t="e">
        <f t="shared" si="92"/>
        <v>#VALUE!</v>
      </c>
      <c r="CC175" s="7">
        <f t="shared" si="120"/>
        <v>54.666666666666664</v>
      </c>
      <c r="CD175" s="8">
        <f t="shared" si="121"/>
        <v>0.39396187226466878</v>
      </c>
    </row>
    <row r="176" spans="1:82" x14ac:dyDescent="0.3">
      <c r="A176" s="1" t="s">
        <v>34</v>
      </c>
      <c r="B176" s="1" t="s">
        <v>142</v>
      </c>
      <c r="C176" t="s">
        <v>144</v>
      </c>
      <c r="D176" t="s">
        <v>144</v>
      </c>
      <c r="E176" s="9">
        <v>42922</v>
      </c>
      <c r="F176">
        <v>90</v>
      </c>
      <c r="G176">
        <v>0</v>
      </c>
      <c r="H176">
        <v>0</v>
      </c>
      <c r="I176">
        <v>22</v>
      </c>
      <c r="J176">
        <v>1</v>
      </c>
      <c r="K176">
        <v>4</v>
      </c>
      <c r="L176" s="4">
        <f t="shared" si="93"/>
        <v>100</v>
      </c>
      <c r="M176" s="4">
        <f t="shared" si="94"/>
        <v>77.12</v>
      </c>
      <c r="N176" s="4">
        <f t="shared" si="95"/>
        <v>98.96</v>
      </c>
      <c r="O176" s="4">
        <f t="shared" si="96"/>
        <v>95.84</v>
      </c>
      <c r="P176" s="4">
        <f t="shared" si="97"/>
        <v>92.97999999999999</v>
      </c>
      <c r="Q176">
        <v>7</v>
      </c>
      <c r="R176">
        <v>9</v>
      </c>
      <c r="S176">
        <v>3</v>
      </c>
      <c r="T176">
        <v>1</v>
      </c>
      <c r="U176">
        <v>6</v>
      </c>
      <c r="V176" t="s">
        <v>144</v>
      </c>
      <c r="W176">
        <v>5</v>
      </c>
      <c r="X176">
        <v>2</v>
      </c>
      <c r="Y176">
        <v>2</v>
      </c>
      <c r="Z176">
        <v>7</v>
      </c>
      <c r="AA176">
        <v>7</v>
      </c>
      <c r="AB176">
        <v>7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1</v>
      </c>
      <c r="AM176">
        <v>3</v>
      </c>
      <c r="AN176">
        <v>1</v>
      </c>
      <c r="AO176">
        <v>0</v>
      </c>
      <c r="AP176">
        <v>9</v>
      </c>
      <c r="AQ176">
        <v>9</v>
      </c>
      <c r="AR176">
        <v>4</v>
      </c>
      <c r="AS176">
        <v>0</v>
      </c>
      <c r="AT176">
        <v>0</v>
      </c>
      <c r="AU176">
        <v>2</v>
      </c>
      <c r="AV176">
        <v>5</v>
      </c>
      <c r="AW176">
        <v>6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1.25</v>
      </c>
      <c r="BE176">
        <v>1.25</v>
      </c>
      <c r="BF176">
        <v>3.5</v>
      </c>
      <c r="BG176">
        <v>0.75</v>
      </c>
      <c r="BH176">
        <f t="shared" si="90"/>
        <v>1.6875</v>
      </c>
      <c r="BI176">
        <v>48</v>
      </c>
      <c r="BJ176">
        <v>-2</v>
      </c>
      <c r="BK176">
        <v>26</v>
      </c>
      <c r="BL176">
        <f t="shared" si="98"/>
        <v>50</v>
      </c>
      <c r="BM176" s="6">
        <f t="shared" si="99"/>
        <v>0.48</v>
      </c>
      <c r="BN176">
        <v>42</v>
      </c>
      <c r="BO176">
        <v>-5</v>
      </c>
      <c r="BP176">
        <v>12</v>
      </c>
      <c r="BQ176">
        <f t="shared" si="100"/>
        <v>47</v>
      </c>
      <c r="BR176" s="6">
        <f t="shared" si="101"/>
        <v>0.74468085106382975</v>
      </c>
      <c r="BS176">
        <v>51</v>
      </c>
      <c r="BT176">
        <v>-5</v>
      </c>
      <c r="BU176">
        <v>26</v>
      </c>
      <c r="BV176">
        <f t="shared" si="102"/>
        <v>56</v>
      </c>
      <c r="BW176" s="6">
        <f t="shared" si="103"/>
        <v>0.5357142857142857</v>
      </c>
      <c r="BX176" t="s">
        <v>144</v>
      </c>
      <c r="BY176" t="s">
        <v>144</v>
      </c>
      <c r="BZ176" t="s">
        <v>144</v>
      </c>
      <c r="CA176" t="e">
        <f t="shared" si="91"/>
        <v>#VALUE!</v>
      </c>
      <c r="CB176" s="6" t="e">
        <f t="shared" si="92"/>
        <v>#VALUE!</v>
      </c>
      <c r="CC176" s="7">
        <f t="shared" si="120"/>
        <v>51</v>
      </c>
      <c r="CD176" s="8">
        <f t="shared" si="121"/>
        <v>0.58679837892603848</v>
      </c>
    </row>
    <row r="177" spans="1:82" x14ac:dyDescent="0.3">
      <c r="A177" s="1" t="s">
        <v>34</v>
      </c>
      <c r="B177" s="1" t="s">
        <v>143</v>
      </c>
      <c r="C177" t="s">
        <v>144</v>
      </c>
      <c r="D177" t="s">
        <v>144</v>
      </c>
      <c r="E177" s="9">
        <v>42922</v>
      </c>
      <c r="F177">
        <v>65</v>
      </c>
      <c r="G177">
        <v>1</v>
      </c>
      <c r="H177">
        <v>16</v>
      </c>
      <c r="I177">
        <v>5</v>
      </c>
      <c r="J177">
        <v>25</v>
      </c>
      <c r="K177">
        <v>29</v>
      </c>
      <c r="L177" s="4">
        <f t="shared" si="93"/>
        <v>83.36</v>
      </c>
      <c r="M177" s="4">
        <f t="shared" si="94"/>
        <v>94.8</v>
      </c>
      <c r="N177" s="4">
        <f t="shared" si="95"/>
        <v>74</v>
      </c>
      <c r="O177" s="4">
        <f t="shared" si="96"/>
        <v>69.84</v>
      </c>
      <c r="P177" s="4">
        <f t="shared" si="97"/>
        <v>80.5</v>
      </c>
      <c r="Q177">
        <v>6</v>
      </c>
      <c r="R177">
        <v>7</v>
      </c>
      <c r="S177">
        <v>3</v>
      </c>
      <c r="T177">
        <v>1</v>
      </c>
      <c r="U177">
        <v>7</v>
      </c>
      <c r="V177" t="s">
        <v>144</v>
      </c>
      <c r="W177">
        <v>3</v>
      </c>
      <c r="X177">
        <v>1</v>
      </c>
      <c r="Y177">
        <v>5</v>
      </c>
      <c r="Z177">
        <v>8</v>
      </c>
      <c r="AA177">
        <v>6</v>
      </c>
      <c r="AB177">
        <v>3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1</v>
      </c>
      <c r="AM177">
        <v>2</v>
      </c>
      <c r="AN177">
        <v>0</v>
      </c>
      <c r="AO177">
        <v>0</v>
      </c>
      <c r="AP177">
        <v>21</v>
      </c>
      <c r="AQ177">
        <v>13</v>
      </c>
      <c r="AR177">
        <v>11</v>
      </c>
      <c r="AS177">
        <v>2</v>
      </c>
      <c r="AT177">
        <v>0</v>
      </c>
      <c r="AU177">
        <v>0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</v>
      </c>
      <c r="BE177">
        <v>2.5</v>
      </c>
      <c r="BF177">
        <v>2.75</v>
      </c>
      <c r="BG177">
        <v>1.75</v>
      </c>
      <c r="BH177">
        <f t="shared" si="90"/>
        <v>2.25</v>
      </c>
      <c r="BI177">
        <v>42</v>
      </c>
      <c r="BJ177">
        <v>-6</v>
      </c>
      <c r="BK177">
        <v>24</v>
      </c>
      <c r="BL177">
        <f t="shared" si="98"/>
        <v>48</v>
      </c>
      <c r="BM177" s="6">
        <f t="shared" si="99"/>
        <v>0.5</v>
      </c>
      <c r="BN177">
        <v>44</v>
      </c>
      <c r="BO177">
        <v>-5</v>
      </c>
      <c r="BP177">
        <v>25</v>
      </c>
      <c r="BQ177">
        <f t="shared" si="100"/>
        <v>49</v>
      </c>
      <c r="BR177" s="6">
        <f t="shared" si="101"/>
        <v>0.48979591836734693</v>
      </c>
      <c r="BS177">
        <v>46</v>
      </c>
      <c r="BT177">
        <v>-2</v>
      </c>
      <c r="BU177">
        <v>27</v>
      </c>
      <c r="BV177">
        <f t="shared" si="102"/>
        <v>48</v>
      </c>
      <c r="BW177" s="6">
        <f t="shared" si="103"/>
        <v>0.4375</v>
      </c>
      <c r="BX177" t="s">
        <v>144</v>
      </c>
      <c r="BY177" t="s">
        <v>144</v>
      </c>
      <c r="BZ177" t="s">
        <v>144</v>
      </c>
      <c r="CA177" t="e">
        <f t="shared" si="91"/>
        <v>#VALUE!</v>
      </c>
      <c r="CB177" s="6" t="e">
        <f t="shared" si="92"/>
        <v>#VALUE!</v>
      </c>
      <c r="CC177" s="7">
        <f t="shared" si="120"/>
        <v>48.333333333333336</v>
      </c>
      <c r="CD177" s="8">
        <f t="shared" si="121"/>
        <v>0.47576530612244899</v>
      </c>
    </row>
    <row r="178" spans="1:82" x14ac:dyDescent="0.3">
      <c r="A178" s="1" t="s">
        <v>35</v>
      </c>
      <c r="B178" s="1" t="s">
        <v>139</v>
      </c>
      <c r="E178" s="9">
        <v>42918</v>
      </c>
      <c r="F178">
        <v>110</v>
      </c>
      <c r="G178">
        <v>3</v>
      </c>
      <c r="H178">
        <v>9</v>
      </c>
      <c r="I178">
        <v>13</v>
      </c>
      <c r="J178">
        <v>0</v>
      </c>
      <c r="K178">
        <v>7</v>
      </c>
      <c r="L178" s="4">
        <f t="shared" si="93"/>
        <v>90.64</v>
      </c>
      <c r="M178" s="4">
        <f t="shared" si="94"/>
        <v>86.48</v>
      </c>
      <c r="N178" s="4">
        <f t="shared" si="95"/>
        <v>100</v>
      </c>
      <c r="O178" s="4">
        <f t="shared" si="96"/>
        <v>92.72</v>
      </c>
      <c r="P178" s="4">
        <f t="shared" si="97"/>
        <v>92.460000000000008</v>
      </c>
      <c r="Q178">
        <v>6</v>
      </c>
      <c r="R178">
        <v>9</v>
      </c>
      <c r="S178">
        <v>5</v>
      </c>
      <c r="T178">
        <v>1</v>
      </c>
      <c r="U178" t="s">
        <v>144</v>
      </c>
      <c r="V178" t="s">
        <v>144</v>
      </c>
      <c r="W178">
        <v>4</v>
      </c>
      <c r="X178">
        <v>1</v>
      </c>
      <c r="Y178">
        <v>4</v>
      </c>
      <c r="Z178">
        <v>7</v>
      </c>
      <c r="AA178">
        <v>2</v>
      </c>
      <c r="AB178">
        <v>3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2</v>
      </c>
      <c r="AK178">
        <v>4</v>
      </c>
      <c r="AL178">
        <v>0</v>
      </c>
      <c r="AM178">
        <v>0</v>
      </c>
      <c r="AN178">
        <v>0</v>
      </c>
      <c r="AO178">
        <v>0</v>
      </c>
      <c r="AP178">
        <v>16</v>
      </c>
      <c r="AQ178">
        <v>10</v>
      </c>
      <c r="AR178">
        <v>20</v>
      </c>
      <c r="AS178">
        <v>0</v>
      </c>
      <c r="AT178">
        <v>3</v>
      </c>
      <c r="AU178">
        <v>3</v>
      </c>
      <c r="AV178">
        <v>5</v>
      </c>
      <c r="AW178">
        <v>2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6</v>
      </c>
      <c r="BF178">
        <v>1.25</v>
      </c>
      <c r="BG178">
        <v>2.75</v>
      </c>
      <c r="BH178">
        <f t="shared" si="90"/>
        <v>2.75</v>
      </c>
      <c r="BI178">
        <v>52</v>
      </c>
      <c r="BJ178">
        <v>-2</v>
      </c>
      <c r="BK178">
        <v>30</v>
      </c>
      <c r="BL178">
        <f t="shared" si="98"/>
        <v>54</v>
      </c>
      <c r="BM178" s="6">
        <f t="shared" si="99"/>
        <v>0.44444444444444442</v>
      </c>
      <c r="BN178">
        <v>53</v>
      </c>
      <c r="BO178">
        <v>1</v>
      </c>
      <c r="BP178">
        <v>25</v>
      </c>
      <c r="BQ178">
        <f t="shared" si="100"/>
        <v>52</v>
      </c>
      <c r="BR178" s="6">
        <f t="shared" si="101"/>
        <v>0.51923076923076927</v>
      </c>
      <c r="BS178">
        <v>51</v>
      </c>
      <c r="BT178">
        <v>-4</v>
      </c>
      <c r="BU178">
        <v>22</v>
      </c>
      <c r="BV178">
        <f t="shared" si="102"/>
        <v>55</v>
      </c>
      <c r="BW178" s="6">
        <f t="shared" si="103"/>
        <v>0.6</v>
      </c>
      <c r="BX178" t="s">
        <v>144</v>
      </c>
      <c r="BY178" t="s">
        <v>144</v>
      </c>
      <c r="BZ178" t="s">
        <v>144</v>
      </c>
      <c r="CA178" t="e">
        <f t="shared" si="91"/>
        <v>#VALUE!</v>
      </c>
      <c r="CB178" s="6" t="e">
        <f t="shared" si="92"/>
        <v>#VALUE!</v>
      </c>
      <c r="CC178" s="7">
        <f t="shared" ref="CC178:CD180" si="122">AVERAGE(BL178,BQ178,BV178)</f>
        <v>53.666666666666664</v>
      </c>
      <c r="CD178" s="8">
        <f t="shared" si="122"/>
        <v>0.52122507122507122</v>
      </c>
    </row>
    <row r="179" spans="1:82" x14ac:dyDescent="0.3">
      <c r="A179" s="1" t="s">
        <v>35</v>
      </c>
      <c r="B179" s="1" t="s">
        <v>140</v>
      </c>
      <c r="C179" t="s">
        <v>144</v>
      </c>
      <c r="D179" t="s">
        <v>144</v>
      </c>
      <c r="E179" s="9">
        <v>42918</v>
      </c>
      <c r="F179">
        <v>90</v>
      </c>
      <c r="G179">
        <v>2</v>
      </c>
      <c r="H179">
        <v>1</v>
      </c>
      <c r="I179">
        <v>24</v>
      </c>
      <c r="J179">
        <v>11</v>
      </c>
      <c r="K179">
        <v>8</v>
      </c>
      <c r="L179" s="4">
        <f t="shared" ref="L179" si="123">100-(H179*1.04)</f>
        <v>98.96</v>
      </c>
      <c r="M179" s="4">
        <f t="shared" ref="M179" si="124">100-(I179*1.04)</f>
        <v>75.039999999999992</v>
      </c>
      <c r="N179" s="4">
        <f t="shared" ref="N179" si="125">100-(J179*1.04)</f>
        <v>88.56</v>
      </c>
      <c r="O179" s="4">
        <f t="shared" ref="O179" si="126">100-(K179*1.04)</f>
        <v>91.68</v>
      </c>
      <c r="P179" s="4">
        <f t="shared" ref="P179" si="127">AVERAGE(L179:O179)</f>
        <v>88.56</v>
      </c>
      <c r="Q179">
        <v>5</v>
      </c>
      <c r="R179">
        <v>7</v>
      </c>
      <c r="S179">
        <v>4</v>
      </c>
      <c r="T179">
        <v>1</v>
      </c>
      <c r="U179" t="s">
        <v>144</v>
      </c>
      <c r="V179">
        <v>6</v>
      </c>
      <c r="W179">
        <v>3</v>
      </c>
      <c r="X179">
        <v>2</v>
      </c>
      <c r="Y179">
        <v>4</v>
      </c>
      <c r="Z179">
        <v>9</v>
      </c>
      <c r="AA179">
        <v>2</v>
      </c>
      <c r="AB179">
        <v>6</v>
      </c>
      <c r="AC179">
        <v>2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3</v>
      </c>
      <c r="AL179">
        <v>0</v>
      </c>
      <c r="AM179">
        <v>0</v>
      </c>
      <c r="AN179">
        <v>0</v>
      </c>
      <c r="AO179">
        <v>0</v>
      </c>
      <c r="AP179">
        <v>11</v>
      </c>
      <c r="AQ179">
        <v>18</v>
      </c>
      <c r="AR179">
        <v>8</v>
      </c>
      <c r="AS179">
        <v>8</v>
      </c>
      <c r="AT179">
        <v>3</v>
      </c>
      <c r="AU179">
        <v>1</v>
      </c>
      <c r="AV179">
        <v>1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3.5</v>
      </c>
      <c r="BE179">
        <v>1</v>
      </c>
      <c r="BF179">
        <v>1.25</v>
      </c>
      <c r="BG179">
        <v>0.75</v>
      </c>
      <c r="BH179">
        <f t="shared" si="90"/>
        <v>1.625</v>
      </c>
      <c r="BI179">
        <v>48</v>
      </c>
      <c r="BJ179">
        <v>-4</v>
      </c>
      <c r="BK179">
        <v>23</v>
      </c>
      <c r="BL179">
        <f t="shared" ref="BL179" si="128">(BI179+(-BJ179))</f>
        <v>52</v>
      </c>
      <c r="BM179" s="6">
        <f t="shared" ref="BM179" si="129">(BL179-BK179)/BL179</f>
        <v>0.55769230769230771</v>
      </c>
      <c r="BN179">
        <v>53</v>
      </c>
      <c r="BO179">
        <v>-2</v>
      </c>
      <c r="BP179">
        <v>20</v>
      </c>
      <c r="BQ179">
        <f t="shared" ref="BQ179" si="130">(BN179+(-BO179))</f>
        <v>55</v>
      </c>
      <c r="BR179" s="6">
        <f t="shared" ref="BR179" si="131">(BQ179-BP179)/BQ179</f>
        <v>0.63636363636363635</v>
      </c>
      <c r="BS179">
        <v>66</v>
      </c>
      <c r="BT179">
        <v>-8</v>
      </c>
      <c r="BU179">
        <v>36</v>
      </c>
      <c r="BV179">
        <f t="shared" ref="BV179" si="132">(BS179+(-BT179))</f>
        <v>74</v>
      </c>
      <c r="BW179" s="6">
        <f t="shared" ref="BW179" si="133">(BV179-BU179)/BV179</f>
        <v>0.51351351351351349</v>
      </c>
      <c r="BX179" t="s">
        <v>144</v>
      </c>
      <c r="BY179" t="s">
        <v>144</v>
      </c>
      <c r="BZ179" t="s">
        <v>144</v>
      </c>
      <c r="CA179" t="e">
        <f t="shared" ref="CA179" si="134">(BX179+(-BY179))</f>
        <v>#VALUE!</v>
      </c>
      <c r="CB179" s="6" t="e">
        <f t="shared" ref="CB179" si="135">(CA179-BZ179)/CA179</f>
        <v>#VALUE!</v>
      </c>
      <c r="CC179" s="7">
        <f t="shared" si="122"/>
        <v>60.333333333333336</v>
      </c>
      <c r="CD179" s="8">
        <f t="shared" si="122"/>
        <v>0.56918981918981926</v>
      </c>
    </row>
    <row r="180" spans="1:82" x14ac:dyDescent="0.3">
      <c r="A180" s="1" t="s">
        <v>35</v>
      </c>
      <c r="B180" s="1" t="s">
        <v>141</v>
      </c>
      <c r="C180" t="s">
        <v>144</v>
      </c>
      <c r="D180" t="s">
        <v>144</v>
      </c>
      <c r="E180" s="9">
        <v>42918</v>
      </c>
      <c r="F180">
        <v>65</v>
      </c>
      <c r="G180">
        <v>1</v>
      </c>
      <c r="H180">
        <v>1</v>
      </c>
      <c r="I180">
        <v>28</v>
      </c>
      <c r="J180">
        <v>11</v>
      </c>
      <c r="K180">
        <v>0</v>
      </c>
      <c r="L180" s="4">
        <f>100-(H180*1.04)</f>
        <v>98.96</v>
      </c>
      <c r="M180" s="4">
        <f>100-(I180*1.04)</f>
        <v>70.88</v>
      </c>
      <c r="N180" s="4">
        <f>100-(J180*1.04)</f>
        <v>88.56</v>
      </c>
      <c r="O180" s="4">
        <f>100-(K180*1.04)</f>
        <v>100</v>
      </c>
      <c r="P180" s="4">
        <f>AVERAGE(L180:O180)</f>
        <v>89.6</v>
      </c>
      <c r="Q180">
        <v>7</v>
      </c>
      <c r="R180">
        <v>8</v>
      </c>
      <c r="S180">
        <v>4</v>
      </c>
      <c r="T180">
        <v>1</v>
      </c>
      <c r="U180" t="s">
        <v>144</v>
      </c>
      <c r="V180">
        <v>7</v>
      </c>
      <c r="W180">
        <v>2</v>
      </c>
      <c r="X180">
        <v>2</v>
      </c>
      <c r="Y180">
        <v>6</v>
      </c>
      <c r="Z180">
        <v>7</v>
      </c>
      <c r="AA180">
        <v>1</v>
      </c>
      <c r="AB180">
        <v>7</v>
      </c>
      <c r="AC180">
        <v>2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2</v>
      </c>
      <c r="AK180">
        <v>2</v>
      </c>
      <c r="AL180">
        <v>0</v>
      </c>
      <c r="AM180">
        <v>0</v>
      </c>
      <c r="AN180">
        <v>0</v>
      </c>
      <c r="AO180">
        <v>0</v>
      </c>
      <c r="AP180">
        <v>10</v>
      </c>
      <c r="AQ180">
        <v>6</v>
      </c>
      <c r="AR180">
        <v>5</v>
      </c>
      <c r="AS180">
        <v>5</v>
      </c>
      <c r="AT180">
        <v>9</v>
      </c>
      <c r="AU180">
        <v>6</v>
      </c>
      <c r="AV180">
        <v>9</v>
      </c>
      <c r="AW180">
        <v>2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1.5</v>
      </c>
      <c r="BE180">
        <v>0.5</v>
      </c>
      <c r="BF180">
        <v>0.75</v>
      </c>
      <c r="BG180">
        <v>1</v>
      </c>
      <c r="BH180">
        <f>AVERAGE(BD180:BG180)</f>
        <v>0.9375</v>
      </c>
      <c r="BI180">
        <v>55</v>
      </c>
      <c r="BJ180">
        <v>0</v>
      </c>
      <c r="BK180">
        <v>24</v>
      </c>
      <c r="BL180">
        <f>(BI180+(-BJ180))</f>
        <v>55</v>
      </c>
      <c r="BM180" s="6">
        <f>(BL180-BK180)/BL180</f>
        <v>0.5636363636363636</v>
      </c>
      <c r="BN180">
        <v>40</v>
      </c>
      <c r="BO180">
        <v>-7</v>
      </c>
      <c r="BP180">
        <v>20</v>
      </c>
      <c r="BQ180">
        <f>(BN180+(-BO180))</f>
        <v>47</v>
      </c>
      <c r="BR180" s="6">
        <f>(BQ180-BP180)/BQ180</f>
        <v>0.57446808510638303</v>
      </c>
      <c r="BS180">
        <v>46</v>
      </c>
      <c r="BT180">
        <v>-8</v>
      </c>
      <c r="BU180">
        <v>21</v>
      </c>
      <c r="BV180">
        <f>(BS180+(-BT180))</f>
        <v>54</v>
      </c>
      <c r="BW180" s="6">
        <f>(BV180-BU180)/BV180</f>
        <v>0.61111111111111116</v>
      </c>
      <c r="BX180" t="s">
        <v>144</v>
      </c>
      <c r="BY180" t="s">
        <v>144</v>
      </c>
      <c r="BZ180" t="s">
        <v>144</v>
      </c>
      <c r="CA180" t="e">
        <f>(BX180+(-BY180))</f>
        <v>#VALUE!</v>
      </c>
      <c r="CB180" s="6" t="e">
        <f>(CA180-BZ180)/CA180</f>
        <v>#VALUE!</v>
      </c>
      <c r="CC180" s="7">
        <f t="shared" si="122"/>
        <v>52</v>
      </c>
      <c r="CD180" s="8">
        <f t="shared" si="122"/>
        <v>0.5830718532846193</v>
      </c>
    </row>
    <row r="181" spans="1:82" x14ac:dyDescent="0.3">
      <c r="A181" s="1" t="s">
        <v>35</v>
      </c>
      <c r="B181" s="1" t="s">
        <v>142</v>
      </c>
      <c r="C181" t="s">
        <v>144</v>
      </c>
      <c r="D181" t="s">
        <v>144</v>
      </c>
      <c r="E181" s="9">
        <v>42918</v>
      </c>
      <c r="F181">
        <v>130</v>
      </c>
      <c r="G181">
        <v>1</v>
      </c>
      <c r="H181">
        <v>1</v>
      </c>
      <c r="I181">
        <v>1</v>
      </c>
      <c r="J181">
        <v>0</v>
      </c>
      <c r="K181">
        <v>0</v>
      </c>
      <c r="L181" s="4">
        <f t="shared" si="93"/>
        <v>98.96</v>
      </c>
      <c r="M181" s="4">
        <f t="shared" si="94"/>
        <v>98.96</v>
      </c>
      <c r="N181" s="4">
        <f t="shared" si="95"/>
        <v>100</v>
      </c>
      <c r="O181" s="4">
        <f t="shared" si="96"/>
        <v>100</v>
      </c>
      <c r="P181" s="4">
        <f t="shared" si="97"/>
        <v>99.47999999999999</v>
      </c>
      <c r="Q181">
        <v>7</v>
      </c>
      <c r="R181">
        <v>9</v>
      </c>
      <c r="S181">
        <v>3</v>
      </c>
      <c r="T181">
        <v>1</v>
      </c>
      <c r="U181" t="s">
        <v>144</v>
      </c>
      <c r="V181" t="s">
        <v>144</v>
      </c>
      <c r="W181">
        <v>2</v>
      </c>
      <c r="X181">
        <v>1</v>
      </c>
      <c r="Y181">
        <v>3</v>
      </c>
      <c r="Z181">
        <v>7</v>
      </c>
      <c r="AA181">
        <v>1</v>
      </c>
      <c r="AB181">
        <v>2</v>
      </c>
      <c r="AC181">
        <v>2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4</v>
      </c>
      <c r="AK181">
        <v>3</v>
      </c>
      <c r="AL181">
        <v>2</v>
      </c>
      <c r="AM181">
        <v>0</v>
      </c>
      <c r="AN181">
        <v>0</v>
      </c>
      <c r="AO181">
        <v>0</v>
      </c>
      <c r="AP181">
        <v>6</v>
      </c>
      <c r="AQ181">
        <v>5</v>
      </c>
      <c r="AR181">
        <v>3</v>
      </c>
      <c r="AS181">
        <v>8</v>
      </c>
      <c r="AT181">
        <v>2</v>
      </c>
      <c r="AU181">
        <v>6</v>
      </c>
      <c r="AV181">
        <v>10</v>
      </c>
      <c r="AW181">
        <v>2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2.75</v>
      </c>
      <c r="BF181">
        <v>1.5</v>
      </c>
      <c r="BG181">
        <v>1</v>
      </c>
      <c r="BH181">
        <f t="shared" si="90"/>
        <v>1.5625</v>
      </c>
      <c r="BI181">
        <v>54</v>
      </c>
      <c r="BJ181">
        <v>-10</v>
      </c>
      <c r="BK181">
        <v>32</v>
      </c>
      <c r="BL181">
        <f t="shared" si="98"/>
        <v>64</v>
      </c>
      <c r="BM181" s="6">
        <f t="shared" si="99"/>
        <v>0.5</v>
      </c>
      <c r="BN181">
        <v>57</v>
      </c>
      <c r="BO181">
        <v>-3</v>
      </c>
      <c r="BP181">
        <v>27</v>
      </c>
      <c r="BQ181">
        <f t="shared" si="100"/>
        <v>60</v>
      </c>
      <c r="BR181" s="6">
        <f t="shared" si="101"/>
        <v>0.55000000000000004</v>
      </c>
      <c r="BS181">
        <v>50</v>
      </c>
      <c r="BT181">
        <v>-7</v>
      </c>
      <c r="BU181">
        <v>25</v>
      </c>
      <c r="BV181">
        <f t="shared" si="102"/>
        <v>57</v>
      </c>
      <c r="BW181" s="6">
        <f t="shared" si="103"/>
        <v>0.56140350877192979</v>
      </c>
      <c r="BX181" t="s">
        <v>144</v>
      </c>
      <c r="BY181" t="s">
        <v>144</v>
      </c>
      <c r="BZ181" t="s">
        <v>144</v>
      </c>
      <c r="CA181" t="e">
        <f t="shared" si="91"/>
        <v>#VALUE!</v>
      </c>
      <c r="CB181" s="6" t="e">
        <f t="shared" si="92"/>
        <v>#VALUE!</v>
      </c>
      <c r="CC181" s="7">
        <f t="shared" ref="CC181:CC182" si="136">AVERAGE(BL181,BQ181,BV181)</f>
        <v>60.333333333333336</v>
      </c>
      <c r="CD181" s="8">
        <f t="shared" ref="CD181:CD182" si="137">AVERAGE(BM181,BR181,BW181)</f>
        <v>0.53713450292397658</v>
      </c>
    </row>
    <row r="182" spans="1:82" x14ac:dyDescent="0.3">
      <c r="A182" s="1" t="s">
        <v>35</v>
      </c>
      <c r="B182" s="1" t="s">
        <v>143</v>
      </c>
      <c r="C182" t="s">
        <v>144</v>
      </c>
      <c r="D182" t="s">
        <v>144</v>
      </c>
      <c r="E182" s="9">
        <v>42918</v>
      </c>
      <c r="F182">
        <v>110</v>
      </c>
      <c r="G182">
        <v>2</v>
      </c>
      <c r="H182">
        <v>1</v>
      </c>
      <c r="I182">
        <v>0</v>
      </c>
      <c r="J182">
        <v>21</v>
      </c>
      <c r="K182">
        <v>0</v>
      </c>
      <c r="L182" s="4">
        <f t="shared" si="93"/>
        <v>98.96</v>
      </c>
      <c r="M182" s="4">
        <f t="shared" si="94"/>
        <v>100</v>
      </c>
      <c r="N182" s="4">
        <f t="shared" si="95"/>
        <v>78.16</v>
      </c>
      <c r="O182" s="4">
        <f t="shared" si="96"/>
        <v>100</v>
      </c>
      <c r="P182" s="4">
        <f t="shared" si="97"/>
        <v>94.28</v>
      </c>
      <c r="Q182">
        <v>5</v>
      </c>
      <c r="R182">
        <v>9</v>
      </c>
      <c r="S182">
        <v>3</v>
      </c>
      <c r="T182">
        <v>1</v>
      </c>
      <c r="U182" t="s">
        <v>144</v>
      </c>
      <c r="V182" t="s">
        <v>144</v>
      </c>
      <c r="W182">
        <v>3</v>
      </c>
      <c r="X182">
        <v>1</v>
      </c>
      <c r="Y182">
        <v>4</v>
      </c>
      <c r="Z182">
        <v>7</v>
      </c>
      <c r="AA182">
        <v>1</v>
      </c>
      <c r="AB182">
        <v>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2</v>
      </c>
      <c r="AJ182">
        <v>4</v>
      </c>
      <c r="AK182">
        <v>2</v>
      </c>
      <c r="AL182">
        <v>0</v>
      </c>
      <c r="AM182">
        <v>0</v>
      </c>
      <c r="AN182">
        <v>0</v>
      </c>
      <c r="AO182">
        <v>0</v>
      </c>
      <c r="AP182">
        <v>17</v>
      </c>
      <c r="AQ182">
        <v>9</v>
      </c>
      <c r="AR182">
        <v>4</v>
      </c>
      <c r="AS182">
        <v>2</v>
      </c>
      <c r="AT182">
        <v>3</v>
      </c>
      <c r="AU182">
        <v>4</v>
      </c>
      <c r="AV182">
        <v>12</v>
      </c>
      <c r="AW182">
        <v>2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0.75</v>
      </c>
      <c r="BF182">
        <v>2</v>
      </c>
      <c r="BG182">
        <v>0.75</v>
      </c>
      <c r="BH182">
        <f t="shared" si="90"/>
        <v>1.125</v>
      </c>
      <c r="BI182">
        <v>70</v>
      </c>
      <c r="BJ182">
        <v>2</v>
      </c>
      <c r="BK182">
        <v>39</v>
      </c>
      <c r="BL182">
        <f t="shared" si="98"/>
        <v>68</v>
      </c>
      <c r="BM182" s="6">
        <f t="shared" si="99"/>
        <v>0.4264705882352941</v>
      </c>
      <c r="BN182">
        <v>46</v>
      </c>
      <c r="BO182">
        <v>-9</v>
      </c>
      <c r="BP182">
        <v>20</v>
      </c>
      <c r="BQ182">
        <f t="shared" si="100"/>
        <v>55</v>
      </c>
      <c r="BR182" s="6">
        <f t="shared" si="101"/>
        <v>0.63636363636363635</v>
      </c>
      <c r="BS182">
        <v>55</v>
      </c>
      <c r="BT182">
        <v>-2</v>
      </c>
      <c r="BU182">
        <v>27</v>
      </c>
      <c r="BV182">
        <f t="shared" si="102"/>
        <v>57</v>
      </c>
      <c r="BW182" s="6">
        <f t="shared" si="103"/>
        <v>0.52631578947368418</v>
      </c>
      <c r="BX182" t="s">
        <v>144</v>
      </c>
      <c r="BY182" t="s">
        <v>144</v>
      </c>
      <c r="BZ182" t="s">
        <v>144</v>
      </c>
      <c r="CA182" t="e">
        <f t="shared" si="91"/>
        <v>#VALUE!</v>
      </c>
      <c r="CB182" s="6" t="e">
        <f t="shared" si="92"/>
        <v>#VALUE!</v>
      </c>
      <c r="CC182" s="7">
        <f t="shared" si="136"/>
        <v>60</v>
      </c>
      <c r="CD182" s="8">
        <f t="shared" si="137"/>
        <v>0.52971667135753819</v>
      </c>
    </row>
    <row r="183" spans="1:82" x14ac:dyDescent="0.3">
      <c r="A183" s="1" t="s">
        <v>36</v>
      </c>
      <c r="B183" s="1" t="s">
        <v>139</v>
      </c>
      <c r="E183" s="9">
        <v>42922</v>
      </c>
      <c r="F183">
        <v>90</v>
      </c>
      <c r="G183">
        <v>0</v>
      </c>
      <c r="H183">
        <v>4</v>
      </c>
      <c r="I183">
        <v>9</v>
      </c>
      <c r="J183">
        <v>23</v>
      </c>
      <c r="K183">
        <v>22</v>
      </c>
      <c r="L183" s="4">
        <f t="shared" si="93"/>
        <v>95.84</v>
      </c>
      <c r="M183" s="4">
        <f t="shared" si="94"/>
        <v>90.64</v>
      </c>
      <c r="N183" s="4">
        <f t="shared" si="95"/>
        <v>76.08</v>
      </c>
      <c r="O183" s="4">
        <f t="shared" si="96"/>
        <v>77.12</v>
      </c>
      <c r="P183" s="4">
        <f t="shared" si="97"/>
        <v>84.92</v>
      </c>
      <c r="Q183">
        <v>1</v>
      </c>
      <c r="R183">
        <v>8</v>
      </c>
      <c r="S183">
        <v>1</v>
      </c>
      <c r="T183">
        <v>1</v>
      </c>
      <c r="U183">
        <v>5</v>
      </c>
      <c r="V183">
        <v>6</v>
      </c>
      <c r="W183">
        <v>2</v>
      </c>
      <c r="X183">
        <v>3</v>
      </c>
      <c r="Y183">
        <v>6</v>
      </c>
      <c r="Z183">
        <v>8</v>
      </c>
      <c r="AA183">
        <v>1</v>
      </c>
      <c r="AB183">
        <v>30</v>
      </c>
      <c r="AC183">
        <v>3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4</v>
      </c>
      <c r="AK183">
        <v>4</v>
      </c>
      <c r="AL183">
        <v>0</v>
      </c>
      <c r="AM183">
        <v>0</v>
      </c>
      <c r="AN183">
        <v>0</v>
      </c>
      <c r="AO183">
        <v>0</v>
      </c>
      <c r="AP183">
        <v>15</v>
      </c>
      <c r="AQ183">
        <v>7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0.75</v>
      </c>
      <c r="BE183">
        <v>0.5</v>
      </c>
      <c r="BF183">
        <v>0.75</v>
      </c>
      <c r="BG183">
        <v>0.5</v>
      </c>
      <c r="BH183">
        <f t="shared" si="90"/>
        <v>0.625</v>
      </c>
      <c r="BI183">
        <v>44</v>
      </c>
      <c r="BJ183">
        <v>-5</v>
      </c>
      <c r="BK183">
        <v>9</v>
      </c>
      <c r="BL183">
        <f t="shared" si="98"/>
        <v>49</v>
      </c>
      <c r="BM183" s="6">
        <f t="shared" si="99"/>
        <v>0.81632653061224492</v>
      </c>
      <c r="BN183">
        <v>53</v>
      </c>
      <c r="BO183">
        <v>-3</v>
      </c>
      <c r="BP183">
        <v>20</v>
      </c>
      <c r="BQ183">
        <f t="shared" si="100"/>
        <v>56</v>
      </c>
      <c r="BR183" s="6">
        <f t="shared" si="101"/>
        <v>0.6428571428571429</v>
      </c>
      <c r="BS183">
        <v>45</v>
      </c>
      <c r="BT183">
        <v>-4</v>
      </c>
      <c r="BU183">
        <v>18</v>
      </c>
      <c r="BV183">
        <f t="shared" si="102"/>
        <v>49</v>
      </c>
      <c r="BW183" s="6">
        <f t="shared" si="103"/>
        <v>0.63265306122448983</v>
      </c>
      <c r="BX183" t="s">
        <v>144</v>
      </c>
      <c r="BY183" t="s">
        <v>144</v>
      </c>
      <c r="BZ183" t="s">
        <v>144</v>
      </c>
      <c r="CA183" t="e">
        <f t="shared" si="91"/>
        <v>#VALUE!</v>
      </c>
      <c r="CB183" s="6" t="e">
        <f t="shared" si="92"/>
        <v>#VALUE!</v>
      </c>
      <c r="CC183" s="7">
        <f t="shared" ref="CC183:CC187" si="138">AVERAGE(BL183,BQ183,BV183)</f>
        <v>51.333333333333336</v>
      </c>
      <c r="CD183" s="8">
        <f t="shared" ref="CD183:CD187" si="139">AVERAGE(BM183,BR183,BW183)</f>
        <v>0.69727891156462585</v>
      </c>
    </row>
    <row r="184" spans="1:82" x14ac:dyDescent="0.3">
      <c r="A184" s="1" t="s">
        <v>36</v>
      </c>
      <c r="B184" s="1" t="s">
        <v>140</v>
      </c>
      <c r="C184" t="s">
        <v>144</v>
      </c>
      <c r="D184" t="s">
        <v>144</v>
      </c>
      <c r="E184" s="9">
        <v>42922</v>
      </c>
      <c r="F184">
        <v>110</v>
      </c>
      <c r="G184">
        <v>2</v>
      </c>
      <c r="H184">
        <v>8</v>
      </c>
      <c r="I184">
        <v>8</v>
      </c>
      <c r="J184">
        <v>3</v>
      </c>
      <c r="K184">
        <v>16</v>
      </c>
      <c r="L184" s="4">
        <f t="shared" si="93"/>
        <v>91.68</v>
      </c>
      <c r="M184" s="4">
        <f t="shared" si="94"/>
        <v>91.68</v>
      </c>
      <c r="N184" s="4">
        <f t="shared" si="95"/>
        <v>96.88</v>
      </c>
      <c r="O184" s="4">
        <f t="shared" si="96"/>
        <v>83.36</v>
      </c>
      <c r="P184" s="4">
        <f t="shared" si="97"/>
        <v>90.9</v>
      </c>
      <c r="Q184">
        <v>1</v>
      </c>
      <c r="R184">
        <v>9</v>
      </c>
      <c r="S184">
        <v>4</v>
      </c>
      <c r="T184">
        <v>1</v>
      </c>
      <c r="U184">
        <v>7</v>
      </c>
      <c r="V184" t="s">
        <v>144</v>
      </c>
      <c r="W184">
        <v>3</v>
      </c>
      <c r="X184">
        <v>2</v>
      </c>
      <c r="Y184">
        <v>5</v>
      </c>
      <c r="Z184">
        <v>9</v>
      </c>
      <c r="AA184">
        <v>2</v>
      </c>
      <c r="AB184">
        <v>13</v>
      </c>
      <c r="AC184">
        <v>2</v>
      </c>
      <c r="AD184">
        <v>0</v>
      </c>
      <c r="AE184">
        <v>0</v>
      </c>
      <c r="AF184">
        <v>0</v>
      </c>
      <c r="AG184">
        <v>0</v>
      </c>
      <c r="AH184">
        <v>2</v>
      </c>
      <c r="AI184">
        <v>3</v>
      </c>
      <c r="AJ184">
        <v>5</v>
      </c>
      <c r="AK184">
        <v>2</v>
      </c>
      <c r="AL184">
        <v>1</v>
      </c>
      <c r="AM184">
        <v>0</v>
      </c>
      <c r="AN184">
        <v>0</v>
      </c>
      <c r="AO184">
        <v>0</v>
      </c>
      <c r="AP184">
        <v>9</v>
      </c>
      <c r="AQ184">
        <v>3</v>
      </c>
      <c r="AR184">
        <v>6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1</v>
      </c>
      <c r="BF184">
        <v>0.75</v>
      </c>
      <c r="BG184">
        <v>0.25</v>
      </c>
      <c r="BH184">
        <f t="shared" si="90"/>
        <v>0.75</v>
      </c>
      <c r="BI184">
        <v>38</v>
      </c>
      <c r="BJ184">
        <v>-10</v>
      </c>
      <c r="BK184">
        <v>10</v>
      </c>
      <c r="BL184">
        <f t="shared" si="98"/>
        <v>48</v>
      </c>
      <c r="BM184" s="6">
        <f t="shared" si="99"/>
        <v>0.79166666666666663</v>
      </c>
      <c r="BN184">
        <v>43</v>
      </c>
      <c r="BO184">
        <v>-1</v>
      </c>
      <c r="BP184">
        <v>26</v>
      </c>
      <c r="BQ184">
        <f t="shared" si="100"/>
        <v>44</v>
      </c>
      <c r="BR184" s="6">
        <f t="shared" si="101"/>
        <v>0.40909090909090912</v>
      </c>
      <c r="BS184">
        <v>57</v>
      </c>
      <c r="BT184">
        <v>2</v>
      </c>
      <c r="BU184">
        <v>30</v>
      </c>
      <c r="BV184">
        <f t="shared" si="102"/>
        <v>55</v>
      </c>
      <c r="BW184" s="6">
        <f t="shared" si="103"/>
        <v>0.45454545454545453</v>
      </c>
      <c r="BX184" t="s">
        <v>144</v>
      </c>
      <c r="BY184" t="s">
        <v>144</v>
      </c>
      <c r="BZ184" t="s">
        <v>144</v>
      </c>
      <c r="CA184" t="e">
        <f t="shared" si="91"/>
        <v>#VALUE!</v>
      </c>
      <c r="CB184" s="6" t="e">
        <f t="shared" si="92"/>
        <v>#VALUE!</v>
      </c>
      <c r="CC184" s="7">
        <f t="shared" si="138"/>
        <v>49</v>
      </c>
      <c r="CD184" s="8">
        <f t="shared" si="139"/>
        <v>0.5517676767676768</v>
      </c>
    </row>
    <row r="185" spans="1:82" x14ac:dyDescent="0.3">
      <c r="A185" s="1" t="s">
        <v>36</v>
      </c>
      <c r="B185" s="1" t="s">
        <v>141</v>
      </c>
      <c r="C185" t="s">
        <v>144</v>
      </c>
      <c r="D185" t="s">
        <v>144</v>
      </c>
      <c r="E185" s="9">
        <v>42922</v>
      </c>
      <c r="F185">
        <v>110</v>
      </c>
      <c r="G185">
        <v>1</v>
      </c>
      <c r="H185">
        <v>4</v>
      </c>
      <c r="I185">
        <v>7</v>
      </c>
      <c r="J185">
        <v>16</v>
      </c>
      <c r="K185">
        <v>9</v>
      </c>
      <c r="L185" s="4">
        <f t="shared" si="93"/>
        <v>95.84</v>
      </c>
      <c r="M185" s="4">
        <f t="shared" si="94"/>
        <v>92.72</v>
      </c>
      <c r="N185" s="4">
        <f t="shared" si="95"/>
        <v>83.36</v>
      </c>
      <c r="O185" s="4">
        <f t="shared" si="96"/>
        <v>90.64</v>
      </c>
      <c r="P185" s="4">
        <f t="shared" si="97"/>
        <v>90.64</v>
      </c>
      <c r="Q185">
        <v>1</v>
      </c>
      <c r="R185">
        <v>9</v>
      </c>
      <c r="S185">
        <v>6</v>
      </c>
      <c r="T185">
        <v>1</v>
      </c>
      <c r="U185">
        <v>6</v>
      </c>
      <c r="V185" t="s">
        <v>144</v>
      </c>
      <c r="W185">
        <v>2</v>
      </c>
      <c r="X185">
        <v>4</v>
      </c>
      <c r="Y185">
        <v>5</v>
      </c>
      <c r="Z185">
        <v>6</v>
      </c>
      <c r="AA185">
        <v>2</v>
      </c>
      <c r="AB185">
        <v>21</v>
      </c>
      <c r="AC185">
        <v>3</v>
      </c>
      <c r="AD185">
        <v>0</v>
      </c>
      <c r="AE185">
        <v>0</v>
      </c>
      <c r="AF185">
        <v>0</v>
      </c>
      <c r="AG185">
        <v>1</v>
      </c>
      <c r="AH185">
        <v>3</v>
      </c>
      <c r="AI185">
        <v>1</v>
      </c>
      <c r="AJ185">
        <v>6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3</v>
      </c>
      <c r="AQ185">
        <v>6</v>
      </c>
      <c r="AR185">
        <v>8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0.5</v>
      </c>
      <c r="BE185">
        <v>0.5</v>
      </c>
      <c r="BF185">
        <v>1</v>
      </c>
      <c r="BG185">
        <v>0.75</v>
      </c>
      <c r="BH185">
        <f t="shared" si="90"/>
        <v>0.6875</v>
      </c>
      <c r="BI185">
        <v>49</v>
      </c>
      <c r="BJ185">
        <v>-6</v>
      </c>
      <c r="BK185">
        <v>18</v>
      </c>
      <c r="BL185">
        <f t="shared" si="98"/>
        <v>55</v>
      </c>
      <c r="BM185" s="6">
        <f t="shared" si="99"/>
        <v>0.67272727272727273</v>
      </c>
      <c r="BN185">
        <v>40</v>
      </c>
      <c r="BO185">
        <v>-6</v>
      </c>
      <c r="BP185">
        <v>18</v>
      </c>
      <c r="BQ185">
        <f t="shared" si="100"/>
        <v>46</v>
      </c>
      <c r="BR185" s="6">
        <f t="shared" si="101"/>
        <v>0.60869565217391308</v>
      </c>
      <c r="BS185">
        <v>40</v>
      </c>
      <c r="BT185">
        <v>-13</v>
      </c>
      <c r="BU185">
        <v>15</v>
      </c>
      <c r="BV185">
        <f t="shared" si="102"/>
        <v>53</v>
      </c>
      <c r="BW185" s="6">
        <f t="shared" si="103"/>
        <v>0.71698113207547165</v>
      </c>
      <c r="BX185" t="s">
        <v>144</v>
      </c>
      <c r="BY185" t="s">
        <v>144</v>
      </c>
      <c r="BZ185" t="s">
        <v>144</v>
      </c>
      <c r="CA185" t="e">
        <f t="shared" si="91"/>
        <v>#VALUE!</v>
      </c>
      <c r="CB185" s="6" t="e">
        <f t="shared" si="92"/>
        <v>#VALUE!</v>
      </c>
      <c r="CC185" s="7">
        <f t="shared" si="138"/>
        <v>51.333333333333336</v>
      </c>
      <c r="CD185" s="8">
        <f t="shared" si="139"/>
        <v>0.66613468565888578</v>
      </c>
    </row>
    <row r="186" spans="1:82" x14ac:dyDescent="0.3">
      <c r="A186" s="1" t="s">
        <v>36</v>
      </c>
      <c r="B186" s="1" t="s">
        <v>142</v>
      </c>
      <c r="C186" t="s">
        <v>144</v>
      </c>
      <c r="D186" t="s">
        <v>144</v>
      </c>
      <c r="E186" s="9">
        <v>42922</v>
      </c>
      <c r="F186">
        <v>80</v>
      </c>
      <c r="G186">
        <v>1</v>
      </c>
      <c r="H186">
        <v>0</v>
      </c>
      <c r="I186">
        <v>2</v>
      </c>
      <c r="J186">
        <v>0</v>
      </c>
      <c r="K186">
        <v>7</v>
      </c>
      <c r="L186" s="4">
        <f t="shared" si="93"/>
        <v>100</v>
      </c>
      <c r="M186" s="4">
        <f t="shared" si="94"/>
        <v>97.92</v>
      </c>
      <c r="N186" s="4">
        <f t="shared" si="95"/>
        <v>100</v>
      </c>
      <c r="O186" s="4">
        <f t="shared" si="96"/>
        <v>92.72</v>
      </c>
      <c r="P186" s="4">
        <f t="shared" si="97"/>
        <v>97.66</v>
      </c>
      <c r="Q186">
        <v>7</v>
      </c>
      <c r="R186">
        <v>7</v>
      </c>
      <c r="S186">
        <v>4</v>
      </c>
      <c r="T186">
        <v>1</v>
      </c>
      <c r="U186">
        <v>7</v>
      </c>
      <c r="V186" t="s">
        <v>144</v>
      </c>
      <c r="W186">
        <v>3</v>
      </c>
      <c r="X186">
        <v>1</v>
      </c>
      <c r="Y186">
        <v>5</v>
      </c>
      <c r="Z186">
        <v>7</v>
      </c>
      <c r="AA186">
        <v>2</v>
      </c>
      <c r="AB186">
        <v>4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5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10</v>
      </c>
      <c r="AQ186">
        <v>20</v>
      </c>
      <c r="AR186">
        <v>11</v>
      </c>
      <c r="AS186">
        <v>0</v>
      </c>
      <c r="AT186">
        <v>0</v>
      </c>
      <c r="AU186">
        <v>1</v>
      </c>
      <c r="AV186">
        <v>2</v>
      </c>
      <c r="AW186">
        <v>2</v>
      </c>
      <c r="AX186">
        <v>1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0.25</v>
      </c>
      <c r="BE186">
        <v>0.25</v>
      </c>
      <c r="BF186">
        <v>1</v>
      </c>
      <c r="BG186">
        <v>0.75</v>
      </c>
      <c r="BH186">
        <f t="shared" si="90"/>
        <v>0.5625</v>
      </c>
      <c r="BI186">
        <v>50</v>
      </c>
      <c r="BJ186">
        <v>-6</v>
      </c>
      <c r="BK186">
        <v>19</v>
      </c>
      <c r="BL186">
        <f t="shared" si="98"/>
        <v>56</v>
      </c>
      <c r="BM186" s="6">
        <f t="shared" si="99"/>
        <v>0.6607142857142857</v>
      </c>
      <c r="BN186">
        <v>60</v>
      </c>
      <c r="BO186">
        <v>8</v>
      </c>
      <c r="BP186">
        <v>29</v>
      </c>
      <c r="BQ186">
        <f t="shared" si="100"/>
        <v>52</v>
      </c>
      <c r="BR186" s="6">
        <f t="shared" si="101"/>
        <v>0.44230769230769229</v>
      </c>
      <c r="BS186">
        <v>35</v>
      </c>
      <c r="BT186">
        <v>-7</v>
      </c>
      <c r="BU186">
        <v>19</v>
      </c>
      <c r="BV186">
        <f t="shared" si="102"/>
        <v>42</v>
      </c>
      <c r="BW186" s="6">
        <f t="shared" si="103"/>
        <v>0.54761904761904767</v>
      </c>
      <c r="BX186" t="s">
        <v>144</v>
      </c>
      <c r="BY186" t="s">
        <v>144</v>
      </c>
      <c r="BZ186" t="s">
        <v>144</v>
      </c>
      <c r="CA186" t="e">
        <f t="shared" si="91"/>
        <v>#VALUE!</v>
      </c>
      <c r="CB186" s="6" t="e">
        <f t="shared" si="92"/>
        <v>#VALUE!</v>
      </c>
      <c r="CC186" s="7">
        <f t="shared" si="138"/>
        <v>50</v>
      </c>
      <c r="CD186" s="8">
        <f t="shared" si="139"/>
        <v>0.55021367521367526</v>
      </c>
    </row>
    <row r="187" spans="1:82" x14ac:dyDescent="0.3">
      <c r="A187" s="1" t="s">
        <v>36</v>
      </c>
      <c r="B187" s="1" t="s">
        <v>143</v>
      </c>
      <c r="C187" t="s">
        <v>144</v>
      </c>
      <c r="D187" t="s">
        <v>144</v>
      </c>
      <c r="E187" s="9">
        <v>42922</v>
      </c>
      <c r="F187">
        <v>70</v>
      </c>
      <c r="G187">
        <v>1</v>
      </c>
      <c r="H187">
        <v>31</v>
      </c>
      <c r="I187">
        <v>14</v>
      </c>
      <c r="J187">
        <v>25</v>
      </c>
      <c r="K187">
        <v>5</v>
      </c>
      <c r="L187" s="4">
        <f t="shared" si="93"/>
        <v>67.759999999999991</v>
      </c>
      <c r="M187" s="4">
        <f t="shared" si="94"/>
        <v>85.44</v>
      </c>
      <c r="N187" s="4">
        <f t="shared" si="95"/>
        <v>74</v>
      </c>
      <c r="O187" s="4">
        <f t="shared" si="96"/>
        <v>94.8</v>
      </c>
      <c r="P187" s="4">
        <f t="shared" si="97"/>
        <v>80.5</v>
      </c>
      <c r="Q187">
        <v>5</v>
      </c>
      <c r="R187">
        <v>8</v>
      </c>
      <c r="S187">
        <v>1</v>
      </c>
      <c r="T187">
        <v>1</v>
      </c>
      <c r="U187">
        <v>5</v>
      </c>
      <c r="V187" t="s">
        <v>144</v>
      </c>
      <c r="W187">
        <v>1</v>
      </c>
      <c r="X187">
        <v>2</v>
      </c>
      <c r="Y187">
        <v>7</v>
      </c>
      <c r="Z187">
        <v>9</v>
      </c>
      <c r="AA187">
        <v>1</v>
      </c>
      <c r="AB187">
        <v>12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4</v>
      </c>
      <c r="AK187">
        <v>2</v>
      </c>
      <c r="AL187">
        <v>0</v>
      </c>
      <c r="AM187">
        <v>1</v>
      </c>
      <c r="AN187">
        <v>0</v>
      </c>
      <c r="AO187">
        <v>0</v>
      </c>
      <c r="AP187">
        <v>2</v>
      </c>
      <c r="AQ187">
        <v>0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2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0.75</v>
      </c>
      <c r="BG187" t="s">
        <v>144</v>
      </c>
      <c r="BH187">
        <f t="shared" si="90"/>
        <v>0.25</v>
      </c>
      <c r="BI187">
        <v>45</v>
      </c>
      <c r="BJ187">
        <v>-9</v>
      </c>
      <c r="BK187">
        <v>14</v>
      </c>
      <c r="BL187">
        <f t="shared" si="98"/>
        <v>54</v>
      </c>
      <c r="BM187" s="6">
        <f t="shared" si="99"/>
        <v>0.7407407407407407</v>
      </c>
      <c r="BN187">
        <v>40</v>
      </c>
      <c r="BO187">
        <v>-6</v>
      </c>
      <c r="BP187">
        <v>14</v>
      </c>
      <c r="BQ187">
        <f t="shared" si="100"/>
        <v>46</v>
      </c>
      <c r="BR187" s="6">
        <f t="shared" si="101"/>
        <v>0.69565217391304346</v>
      </c>
      <c r="BS187">
        <v>40</v>
      </c>
      <c r="BT187">
        <v>-4</v>
      </c>
      <c r="BU187">
        <v>16</v>
      </c>
      <c r="BV187">
        <f t="shared" si="102"/>
        <v>44</v>
      </c>
      <c r="BW187" s="6">
        <f t="shared" si="103"/>
        <v>0.63636363636363635</v>
      </c>
      <c r="BX187" t="s">
        <v>144</v>
      </c>
      <c r="BY187" t="s">
        <v>144</v>
      </c>
      <c r="BZ187" t="s">
        <v>144</v>
      </c>
      <c r="CA187" t="e">
        <f t="shared" si="91"/>
        <v>#VALUE!</v>
      </c>
      <c r="CB187" s="6" t="e">
        <f t="shared" si="92"/>
        <v>#VALUE!</v>
      </c>
      <c r="CC187" s="7">
        <f t="shared" si="138"/>
        <v>48</v>
      </c>
      <c r="CD187" s="8">
        <f t="shared" si="139"/>
        <v>0.69091885033914024</v>
      </c>
    </row>
    <row r="188" spans="1:82" x14ac:dyDescent="0.3">
      <c r="A188" s="1" t="s">
        <v>37</v>
      </c>
      <c r="B188" s="1" t="s">
        <v>139</v>
      </c>
      <c r="E188" s="9">
        <v>42907</v>
      </c>
      <c r="F188">
        <v>90</v>
      </c>
      <c r="G188">
        <v>8</v>
      </c>
      <c r="H188">
        <v>15</v>
      </c>
      <c r="I188">
        <v>16</v>
      </c>
      <c r="J188">
        <v>6</v>
      </c>
      <c r="K188">
        <v>31</v>
      </c>
      <c r="L188" s="4">
        <f t="shared" si="93"/>
        <v>84.4</v>
      </c>
      <c r="M188" s="4">
        <f t="shared" si="94"/>
        <v>83.36</v>
      </c>
      <c r="N188" s="4">
        <f t="shared" si="95"/>
        <v>93.76</v>
      </c>
      <c r="O188" s="4">
        <f t="shared" si="96"/>
        <v>67.759999999999991</v>
      </c>
      <c r="P188" s="4">
        <f t="shared" si="97"/>
        <v>82.32</v>
      </c>
      <c r="Q188">
        <v>1</v>
      </c>
      <c r="R188">
        <v>7</v>
      </c>
      <c r="S188">
        <v>3</v>
      </c>
      <c r="T188">
        <v>5</v>
      </c>
      <c r="U188" t="s">
        <v>144</v>
      </c>
      <c r="V188" t="s">
        <v>144</v>
      </c>
      <c r="W188">
        <v>2</v>
      </c>
      <c r="X188">
        <v>3</v>
      </c>
      <c r="Y188">
        <v>7</v>
      </c>
      <c r="Z188">
        <v>2</v>
      </c>
      <c r="AA188">
        <v>2</v>
      </c>
      <c r="AB188">
        <v>12</v>
      </c>
      <c r="AC188">
        <v>4</v>
      </c>
      <c r="AD188">
        <v>1</v>
      </c>
      <c r="AE188">
        <v>1</v>
      </c>
      <c r="AF188">
        <v>0</v>
      </c>
      <c r="AG188">
        <v>0</v>
      </c>
      <c r="AH188">
        <v>0</v>
      </c>
      <c r="AI188">
        <v>2</v>
      </c>
      <c r="AJ188">
        <v>1</v>
      </c>
      <c r="AK188">
        <v>5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3</v>
      </c>
      <c r="AR188">
        <v>1</v>
      </c>
      <c r="AS188">
        <v>0</v>
      </c>
      <c r="AT188">
        <v>1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5</v>
      </c>
      <c r="BE188">
        <v>4.5</v>
      </c>
      <c r="BF188">
        <v>3.5</v>
      </c>
      <c r="BG188">
        <v>4</v>
      </c>
      <c r="BH188">
        <f t="shared" si="90"/>
        <v>4.25</v>
      </c>
      <c r="BI188">
        <v>65</v>
      </c>
      <c r="BJ188">
        <v>5</v>
      </c>
      <c r="BK188" t="s">
        <v>144</v>
      </c>
      <c r="BL188">
        <f t="shared" si="98"/>
        <v>60</v>
      </c>
      <c r="BM188" s="6">
        <f>4/32</f>
        <v>0.125</v>
      </c>
      <c r="BN188">
        <v>70</v>
      </c>
      <c r="BO188">
        <v>7</v>
      </c>
      <c r="BP188" t="s">
        <v>144</v>
      </c>
      <c r="BQ188">
        <f t="shared" si="100"/>
        <v>63</v>
      </c>
      <c r="BR188" s="6" t="s">
        <v>144</v>
      </c>
      <c r="BS188">
        <v>75</v>
      </c>
      <c r="BT188">
        <v>5</v>
      </c>
      <c r="BU188" t="s">
        <v>144</v>
      </c>
      <c r="BV188">
        <f t="shared" si="102"/>
        <v>70</v>
      </c>
      <c r="BW188" s="6" t="s">
        <v>144</v>
      </c>
      <c r="BX188" t="s">
        <v>144</v>
      </c>
      <c r="BY188" t="s">
        <v>144</v>
      </c>
      <c r="BZ188" t="s">
        <v>144</v>
      </c>
      <c r="CA188" t="e">
        <f t="shared" si="91"/>
        <v>#VALUE!</v>
      </c>
      <c r="CB188" s="6" t="e">
        <f t="shared" si="92"/>
        <v>#VALUE!</v>
      </c>
      <c r="CC188" s="7">
        <f>AVERAGE(BL188,BQ188,BV188)</f>
        <v>64.333333333333329</v>
      </c>
      <c r="CD188" s="8">
        <f>AVERAGE(BM188)</f>
        <v>0.125</v>
      </c>
    </row>
    <row r="189" spans="1:82" x14ac:dyDescent="0.3">
      <c r="A189" s="1" t="s">
        <v>37</v>
      </c>
      <c r="B189" s="1" t="s">
        <v>140</v>
      </c>
      <c r="C189" t="s">
        <v>144</v>
      </c>
      <c r="D189" t="s">
        <v>144</v>
      </c>
      <c r="E189" s="9">
        <v>42907</v>
      </c>
      <c r="F189">
        <v>90</v>
      </c>
      <c r="G189">
        <v>3</v>
      </c>
      <c r="H189">
        <v>3</v>
      </c>
      <c r="I189">
        <v>15</v>
      </c>
      <c r="J189">
        <v>5</v>
      </c>
      <c r="K189">
        <v>4</v>
      </c>
      <c r="L189" s="4">
        <f t="shared" si="93"/>
        <v>96.88</v>
      </c>
      <c r="M189" s="4">
        <f t="shared" si="94"/>
        <v>84.4</v>
      </c>
      <c r="N189" s="4">
        <f t="shared" si="95"/>
        <v>94.8</v>
      </c>
      <c r="O189" s="4">
        <f t="shared" si="96"/>
        <v>95.84</v>
      </c>
      <c r="P189" s="4">
        <f t="shared" si="97"/>
        <v>92.97999999999999</v>
      </c>
      <c r="Q189">
        <v>2</v>
      </c>
      <c r="R189">
        <v>9</v>
      </c>
      <c r="S189">
        <v>5</v>
      </c>
      <c r="T189">
        <v>4</v>
      </c>
      <c r="U189">
        <v>6</v>
      </c>
      <c r="V189" t="s">
        <v>144</v>
      </c>
      <c r="W189">
        <v>2</v>
      </c>
      <c r="X189">
        <v>6</v>
      </c>
      <c r="Y189">
        <v>6</v>
      </c>
      <c r="Z189">
        <v>2</v>
      </c>
      <c r="AA189">
        <v>1</v>
      </c>
      <c r="AB189">
        <v>25</v>
      </c>
      <c r="AC189">
        <v>8</v>
      </c>
      <c r="AD189">
        <v>0</v>
      </c>
      <c r="AE189">
        <v>0</v>
      </c>
      <c r="AF189">
        <v>2</v>
      </c>
      <c r="AG189">
        <v>0</v>
      </c>
      <c r="AH189">
        <v>0</v>
      </c>
      <c r="AI189">
        <v>1</v>
      </c>
      <c r="AJ189">
        <v>1</v>
      </c>
      <c r="AK189">
        <v>4</v>
      </c>
      <c r="AL189">
        <v>1</v>
      </c>
      <c r="AM189">
        <v>0</v>
      </c>
      <c r="AN189">
        <v>0</v>
      </c>
      <c r="AO189">
        <v>0</v>
      </c>
      <c r="AP189">
        <v>3</v>
      </c>
      <c r="AQ189">
        <v>2</v>
      </c>
      <c r="AR189">
        <v>2</v>
      </c>
      <c r="AS189">
        <v>1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1.5</v>
      </c>
      <c r="BE189">
        <v>3</v>
      </c>
      <c r="BF189">
        <v>2</v>
      </c>
      <c r="BG189">
        <v>4.5</v>
      </c>
      <c r="BH189">
        <f t="shared" si="90"/>
        <v>2.75</v>
      </c>
      <c r="BI189">
        <v>65</v>
      </c>
      <c r="BJ189">
        <v>-6</v>
      </c>
      <c r="BK189" t="s">
        <v>144</v>
      </c>
      <c r="BL189">
        <f t="shared" si="98"/>
        <v>71</v>
      </c>
      <c r="BM189" s="6">
        <f>34/70</f>
        <v>0.48571428571428571</v>
      </c>
      <c r="BN189">
        <v>62</v>
      </c>
      <c r="BO189">
        <v>-10</v>
      </c>
      <c r="BP189" t="s">
        <v>144</v>
      </c>
      <c r="BQ189">
        <f t="shared" si="100"/>
        <v>72</v>
      </c>
      <c r="BR189" s="6">
        <f>21/43</f>
        <v>0.48837209302325579</v>
      </c>
      <c r="BS189">
        <v>48</v>
      </c>
      <c r="BT189">
        <v>-5</v>
      </c>
      <c r="BU189" t="s">
        <v>144</v>
      </c>
      <c r="BV189">
        <f t="shared" si="102"/>
        <v>53</v>
      </c>
      <c r="BW189" s="6">
        <f>38/64</f>
        <v>0.59375</v>
      </c>
      <c r="BX189" t="s">
        <v>144</v>
      </c>
      <c r="BY189" t="s">
        <v>144</v>
      </c>
      <c r="BZ189" t="s">
        <v>144</v>
      </c>
      <c r="CA189" t="e">
        <f t="shared" si="91"/>
        <v>#VALUE!</v>
      </c>
      <c r="CB189" s="6" t="e">
        <f t="shared" si="92"/>
        <v>#VALUE!</v>
      </c>
      <c r="CC189" s="7">
        <f>AVERAGE(BL189,BQ189,BV189)</f>
        <v>65.333333333333329</v>
      </c>
      <c r="CD189" s="8">
        <f>AVERAGE(BM189,BR189,BW189)</f>
        <v>0.52261212624584719</v>
      </c>
    </row>
    <row r="190" spans="1:82" x14ac:dyDescent="0.3">
      <c r="A190" s="1" t="s">
        <v>37</v>
      </c>
      <c r="B190" s="1" t="s">
        <v>141</v>
      </c>
      <c r="C190" t="s">
        <v>144</v>
      </c>
      <c r="D190" t="s">
        <v>144</v>
      </c>
      <c r="E190" s="9">
        <v>42907</v>
      </c>
      <c r="F190">
        <v>7</v>
      </c>
      <c r="G190">
        <v>2</v>
      </c>
      <c r="H190">
        <v>1</v>
      </c>
      <c r="I190">
        <v>9</v>
      </c>
      <c r="J190">
        <v>2</v>
      </c>
      <c r="K190">
        <v>12</v>
      </c>
      <c r="L190" s="4">
        <f t="shared" si="93"/>
        <v>98.96</v>
      </c>
      <c r="M190" s="4">
        <f t="shared" si="94"/>
        <v>90.64</v>
      </c>
      <c r="N190" s="4">
        <f t="shared" si="95"/>
        <v>97.92</v>
      </c>
      <c r="O190" s="4">
        <f t="shared" si="96"/>
        <v>87.52</v>
      </c>
      <c r="P190" s="4">
        <f t="shared" si="97"/>
        <v>93.759999999999991</v>
      </c>
      <c r="Q190">
        <v>5</v>
      </c>
      <c r="R190">
        <v>9</v>
      </c>
      <c r="S190">
        <v>5</v>
      </c>
      <c r="T190">
        <v>1</v>
      </c>
      <c r="U190" t="s">
        <v>144</v>
      </c>
      <c r="V190" t="s">
        <v>144</v>
      </c>
      <c r="W190">
        <v>4</v>
      </c>
      <c r="X190">
        <v>5</v>
      </c>
      <c r="Y190">
        <v>6</v>
      </c>
      <c r="Z190">
        <v>6</v>
      </c>
      <c r="AA190">
        <v>2</v>
      </c>
      <c r="AB190">
        <v>18</v>
      </c>
      <c r="AC190">
        <v>4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1</v>
      </c>
      <c r="AL190">
        <v>4</v>
      </c>
      <c r="AM190">
        <v>0</v>
      </c>
      <c r="AN190">
        <v>0</v>
      </c>
      <c r="AO190">
        <v>0</v>
      </c>
      <c r="AP190">
        <v>2</v>
      </c>
      <c r="AQ190">
        <v>1</v>
      </c>
      <c r="AR190">
        <v>1</v>
      </c>
      <c r="AS190">
        <v>5</v>
      </c>
      <c r="AT190">
        <v>4</v>
      </c>
      <c r="AU190">
        <v>0</v>
      </c>
      <c r="AV190">
        <v>2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2</v>
      </c>
      <c r="BE190">
        <v>4</v>
      </c>
      <c r="BF190">
        <v>1</v>
      </c>
      <c r="BG190">
        <v>1</v>
      </c>
      <c r="BH190">
        <f t="shared" si="90"/>
        <v>2</v>
      </c>
      <c r="BI190">
        <v>53</v>
      </c>
      <c r="BJ190">
        <v>-5</v>
      </c>
      <c r="BK190" t="s">
        <v>144</v>
      </c>
      <c r="BL190">
        <f t="shared" si="98"/>
        <v>58</v>
      </c>
      <c r="BM190" s="6">
        <v>0.5</v>
      </c>
      <c r="BN190">
        <v>55</v>
      </c>
      <c r="BO190">
        <v>-10</v>
      </c>
      <c r="BP190" t="s">
        <v>144</v>
      </c>
      <c r="BQ190">
        <f t="shared" si="100"/>
        <v>65</v>
      </c>
      <c r="BR190" s="6">
        <f>10/35</f>
        <v>0.2857142857142857</v>
      </c>
      <c r="BS190">
        <v>40</v>
      </c>
      <c r="BT190">
        <v>-4</v>
      </c>
      <c r="BU190" t="s">
        <v>144</v>
      </c>
      <c r="BV190">
        <f t="shared" si="102"/>
        <v>44</v>
      </c>
      <c r="BW190" s="6" t="s">
        <v>144</v>
      </c>
      <c r="BX190" t="s">
        <v>144</v>
      </c>
      <c r="BY190" t="s">
        <v>144</v>
      </c>
      <c r="BZ190" t="s">
        <v>144</v>
      </c>
      <c r="CA190" t="e">
        <f t="shared" si="91"/>
        <v>#VALUE!</v>
      </c>
      <c r="CB190" s="6" t="e">
        <f t="shared" si="92"/>
        <v>#VALUE!</v>
      </c>
      <c r="CC190" s="7">
        <f>AVERAGE(BL190,BQ190,BV190)</f>
        <v>55.666666666666664</v>
      </c>
      <c r="CD190" s="8">
        <f>AVERAGE(BM190,BR190)</f>
        <v>0.39285714285714285</v>
      </c>
    </row>
    <row r="191" spans="1:82" x14ac:dyDescent="0.3">
      <c r="A191" s="1" t="s">
        <v>37</v>
      </c>
      <c r="B191" s="1" t="s">
        <v>142</v>
      </c>
      <c r="C191" t="s">
        <v>144</v>
      </c>
      <c r="D191" t="s">
        <v>144</v>
      </c>
      <c r="E191" s="9">
        <v>42907</v>
      </c>
      <c r="F191">
        <v>6</v>
      </c>
      <c r="G191">
        <v>3</v>
      </c>
      <c r="H191">
        <v>7</v>
      </c>
      <c r="I191">
        <v>13</v>
      </c>
      <c r="J191">
        <v>2</v>
      </c>
      <c r="K191">
        <v>6</v>
      </c>
      <c r="L191" s="4">
        <f t="shared" si="93"/>
        <v>92.72</v>
      </c>
      <c r="M191" s="4">
        <f t="shared" si="94"/>
        <v>86.48</v>
      </c>
      <c r="N191" s="4">
        <f t="shared" si="95"/>
        <v>97.92</v>
      </c>
      <c r="O191" s="4">
        <f t="shared" si="96"/>
        <v>93.76</v>
      </c>
      <c r="P191" s="4">
        <f t="shared" si="97"/>
        <v>92.72</v>
      </c>
      <c r="Q191">
        <v>6</v>
      </c>
      <c r="R191">
        <v>8</v>
      </c>
      <c r="S191">
        <v>3</v>
      </c>
      <c r="T191">
        <v>1</v>
      </c>
      <c r="U191" t="s">
        <v>144</v>
      </c>
      <c r="V191" t="s">
        <v>144</v>
      </c>
      <c r="W191">
        <v>3</v>
      </c>
      <c r="X191">
        <v>5</v>
      </c>
      <c r="Y191">
        <v>4</v>
      </c>
      <c r="Z191">
        <v>2</v>
      </c>
      <c r="AA191">
        <v>4</v>
      </c>
      <c r="AB191">
        <v>9</v>
      </c>
      <c r="AC191">
        <v>2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9</v>
      </c>
      <c r="AM191">
        <v>0</v>
      </c>
      <c r="AN191">
        <v>0</v>
      </c>
      <c r="AO191">
        <v>0</v>
      </c>
      <c r="AP191">
        <v>10</v>
      </c>
      <c r="AQ191">
        <v>3</v>
      </c>
      <c r="AR191">
        <v>2</v>
      </c>
      <c r="AS191">
        <v>0</v>
      </c>
      <c r="AT191">
        <v>2</v>
      </c>
      <c r="AU191">
        <v>2</v>
      </c>
      <c r="AV191">
        <v>5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3</v>
      </c>
      <c r="BE191">
        <v>3.5</v>
      </c>
      <c r="BF191">
        <v>3</v>
      </c>
      <c r="BG191">
        <v>2.5</v>
      </c>
      <c r="BH191">
        <f t="shared" si="90"/>
        <v>3</v>
      </c>
      <c r="BI191">
        <v>63</v>
      </c>
      <c r="BJ191">
        <v>0</v>
      </c>
      <c r="BK191" t="s">
        <v>144</v>
      </c>
      <c r="BL191">
        <f t="shared" ref="BL191" si="140">(BI191+(-BJ191))</f>
        <v>63</v>
      </c>
      <c r="BM191" s="6">
        <f>21/70</f>
        <v>0.3</v>
      </c>
      <c r="BN191">
        <v>56</v>
      </c>
      <c r="BO191">
        <v>0</v>
      </c>
      <c r="BP191" t="s">
        <v>144</v>
      </c>
      <c r="BQ191">
        <f t="shared" si="100"/>
        <v>56</v>
      </c>
      <c r="BR191" s="6">
        <f>22/50</f>
        <v>0.44</v>
      </c>
      <c r="BS191" t="s">
        <v>144</v>
      </c>
      <c r="BT191" t="s">
        <v>144</v>
      </c>
      <c r="BU191" t="s">
        <v>144</v>
      </c>
      <c r="BV191" t="e">
        <f t="shared" si="102"/>
        <v>#VALUE!</v>
      </c>
      <c r="BW191" s="6" t="e">
        <f t="shared" si="103"/>
        <v>#VALUE!</v>
      </c>
      <c r="BX191" t="s">
        <v>144</v>
      </c>
      <c r="BY191" t="s">
        <v>144</v>
      </c>
      <c r="BZ191" t="s">
        <v>144</v>
      </c>
      <c r="CA191" t="e">
        <f t="shared" si="91"/>
        <v>#VALUE!</v>
      </c>
      <c r="CB191" s="6" t="e">
        <f t="shared" si="92"/>
        <v>#VALUE!</v>
      </c>
      <c r="CC191" s="7">
        <f>AVERAGE(BL191,BQ191)</f>
        <v>59.5</v>
      </c>
      <c r="CD191" s="8">
        <f>AVERAGE(BM191,BR191)</f>
        <v>0.37</v>
      </c>
    </row>
    <row r="192" spans="1:82" x14ac:dyDescent="0.3">
      <c r="A192" s="1" t="s">
        <v>37</v>
      </c>
      <c r="B192" s="1" t="s">
        <v>143</v>
      </c>
      <c r="C192" t="s">
        <v>144</v>
      </c>
      <c r="D192" t="s">
        <v>144</v>
      </c>
      <c r="E192" s="9">
        <v>42907</v>
      </c>
      <c r="F192">
        <v>7</v>
      </c>
      <c r="G192">
        <v>6</v>
      </c>
      <c r="H192">
        <v>17</v>
      </c>
      <c r="I192">
        <v>35</v>
      </c>
      <c r="J192">
        <v>28</v>
      </c>
      <c r="K192">
        <v>18</v>
      </c>
      <c r="L192" s="4">
        <f t="shared" si="93"/>
        <v>82.32</v>
      </c>
      <c r="M192" s="4">
        <f t="shared" si="94"/>
        <v>63.6</v>
      </c>
      <c r="N192" s="4">
        <f t="shared" si="95"/>
        <v>70.88</v>
      </c>
      <c r="O192" s="4">
        <f t="shared" si="96"/>
        <v>81.28</v>
      </c>
      <c r="P192" s="4">
        <f t="shared" si="97"/>
        <v>74.52</v>
      </c>
      <c r="Q192">
        <v>6</v>
      </c>
      <c r="R192">
        <v>5</v>
      </c>
      <c r="S192">
        <v>5</v>
      </c>
      <c r="T192">
        <v>4</v>
      </c>
      <c r="U192">
        <v>7</v>
      </c>
      <c r="V192">
        <v>4</v>
      </c>
      <c r="W192">
        <v>7</v>
      </c>
      <c r="X192">
        <v>4</v>
      </c>
      <c r="Y192">
        <v>7</v>
      </c>
      <c r="Z192">
        <v>2</v>
      </c>
      <c r="AA192">
        <v>2</v>
      </c>
      <c r="AB192">
        <v>6</v>
      </c>
      <c r="AC192">
        <v>2</v>
      </c>
      <c r="AD192">
        <v>1</v>
      </c>
      <c r="AE192">
        <v>1</v>
      </c>
      <c r="AF192">
        <v>1</v>
      </c>
      <c r="AG192">
        <v>0</v>
      </c>
      <c r="AH192">
        <v>1</v>
      </c>
      <c r="AI192">
        <v>3</v>
      </c>
      <c r="AJ192">
        <v>1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4</v>
      </c>
      <c r="AQ192">
        <v>16</v>
      </c>
      <c r="AR192">
        <v>12</v>
      </c>
      <c r="AS192">
        <v>8</v>
      </c>
      <c r="AT192">
        <v>2</v>
      </c>
      <c r="AU192">
        <v>0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</v>
      </c>
      <c r="BE192">
        <v>0.75</v>
      </c>
      <c r="BF192">
        <v>2.5</v>
      </c>
      <c r="BG192">
        <v>1.75</v>
      </c>
      <c r="BH192">
        <f t="shared" si="90"/>
        <v>1.5</v>
      </c>
      <c r="BI192">
        <v>61</v>
      </c>
      <c r="BJ192">
        <v>-5</v>
      </c>
      <c r="BK192">
        <v>38</v>
      </c>
      <c r="BL192">
        <f t="shared" si="98"/>
        <v>66</v>
      </c>
      <c r="BM192" s="6">
        <f t="shared" si="99"/>
        <v>0.42424242424242425</v>
      </c>
      <c r="BN192">
        <v>64</v>
      </c>
      <c r="BO192">
        <v>0</v>
      </c>
      <c r="BP192">
        <v>37</v>
      </c>
      <c r="BQ192">
        <f t="shared" si="100"/>
        <v>64</v>
      </c>
      <c r="BR192" s="6">
        <f t="shared" si="101"/>
        <v>0.421875</v>
      </c>
      <c r="BS192" t="s">
        <v>144</v>
      </c>
      <c r="BT192" t="s">
        <v>144</v>
      </c>
      <c r="BU192" t="s">
        <v>144</v>
      </c>
      <c r="BV192" t="e">
        <f t="shared" si="102"/>
        <v>#VALUE!</v>
      </c>
      <c r="BW192" s="6">
        <f>15/40</f>
        <v>0.375</v>
      </c>
      <c r="BX192" t="s">
        <v>144</v>
      </c>
      <c r="BY192" t="s">
        <v>144</v>
      </c>
      <c r="BZ192" t="s">
        <v>144</v>
      </c>
      <c r="CA192" t="e">
        <f t="shared" si="91"/>
        <v>#VALUE!</v>
      </c>
      <c r="CB192" s="6" t="e">
        <f t="shared" si="92"/>
        <v>#VALUE!</v>
      </c>
      <c r="CC192" s="7">
        <f>AVERAGE(BL192,BQ192)</f>
        <v>65</v>
      </c>
      <c r="CD192" s="8">
        <f t="shared" ref="CD192:CD199" si="141">AVERAGE(BM192,BR192,BW192)</f>
        <v>0.40703914141414144</v>
      </c>
    </row>
    <row r="193" spans="1:82" x14ac:dyDescent="0.3">
      <c r="A193" s="1" t="s">
        <v>38</v>
      </c>
      <c r="B193" s="1" t="s">
        <v>139</v>
      </c>
      <c r="E193" s="9">
        <v>42912</v>
      </c>
      <c r="F193">
        <v>65</v>
      </c>
      <c r="G193">
        <v>0</v>
      </c>
      <c r="H193">
        <v>4</v>
      </c>
      <c r="I193">
        <v>15</v>
      </c>
      <c r="J193">
        <v>14</v>
      </c>
      <c r="K193">
        <v>0</v>
      </c>
      <c r="L193" s="4">
        <f t="shared" si="93"/>
        <v>95.84</v>
      </c>
      <c r="M193" s="4">
        <f t="shared" si="94"/>
        <v>84.4</v>
      </c>
      <c r="N193" s="4">
        <f t="shared" si="95"/>
        <v>85.44</v>
      </c>
      <c r="O193" s="4">
        <f t="shared" si="96"/>
        <v>100</v>
      </c>
      <c r="P193" s="4">
        <f t="shared" si="97"/>
        <v>91.42</v>
      </c>
      <c r="Q193">
        <v>7</v>
      </c>
      <c r="R193">
        <v>7</v>
      </c>
      <c r="S193">
        <v>5</v>
      </c>
      <c r="T193">
        <v>1</v>
      </c>
      <c r="U193" t="s">
        <v>144</v>
      </c>
      <c r="V193" t="s">
        <v>144</v>
      </c>
      <c r="W193">
        <v>4</v>
      </c>
      <c r="X193">
        <v>1</v>
      </c>
      <c r="Y193">
        <v>4</v>
      </c>
      <c r="Z193">
        <v>5</v>
      </c>
      <c r="AA193">
        <v>7</v>
      </c>
      <c r="AB193">
        <v>12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2</v>
      </c>
      <c r="AN193">
        <v>1</v>
      </c>
      <c r="AO193">
        <v>0</v>
      </c>
      <c r="AP193">
        <v>35</v>
      </c>
      <c r="AQ193">
        <v>20</v>
      </c>
      <c r="AR193">
        <v>8</v>
      </c>
      <c r="AS193">
        <v>3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2.5</v>
      </c>
      <c r="BE193">
        <v>2</v>
      </c>
      <c r="BF193">
        <v>1.5</v>
      </c>
      <c r="BG193">
        <v>2.5</v>
      </c>
      <c r="BH193">
        <f t="shared" si="90"/>
        <v>2.125</v>
      </c>
      <c r="BI193">
        <v>70</v>
      </c>
      <c r="BJ193">
        <v>0</v>
      </c>
      <c r="BK193">
        <v>34</v>
      </c>
      <c r="BL193">
        <f t="shared" si="98"/>
        <v>70</v>
      </c>
      <c r="BM193" s="6">
        <f t="shared" si="99"/>
        <v>0.51428571428571423</v>
      </c>
      <c r="BN193">
        <v>65</v>
      </c>
      <c r="BO193">
        <v>-4</v>
      </c>
      <c r="BP193">
        <v>34</v>
      </c>
      <c r="BQ193">
        <f t="shared" si="100"/>
        <v>69</v>
      </c>
      <c r="BR193" s="6">
        <f t="shared" si="101"/>
        <v>0.50724637681159424</v>
      </c>
      <c r="BS193">
        <v>71</v>
      </c>
      <c r="BT193">
        <v>-4</v>
      </c>
      <c r="BU193">
        <v>45</v>
      </c>
      <c r="BV193">
        <f t="shared" si="102"/>
        <v>75</v>
      </c>
      <c r="BW193" s="6">
        <f t="shared" si="103"/>
        <v>0.4</v>
      </c>
      <c r="BX193" t="s">
        <v>144</v>
      </c>
      <c r="BY193" t="s">
        <v>144</v>
      </c>
      <c r="BZ193" t="s">
        <v>144</v>
      </c>
      <c r="CA193" t="e">
        <f t="shared" si="91"/>
        <v>#VALUE!</v>
      </c>
      <c r="CB193" s="6" t="e">
        <f t="shared" si="92"/>
        <v>#VALUE!</v>
      </c>
      <c r="CC193" s="7">
        <f t="shared" ref="CC193:CC199" si="142">AVERAGE(BL193,BQ193,BV193)</f>
        <v>71.333333333333329</v>
      </c>
      <c r="CD193" s="8">
        <f t="shared" si="141"/>
        <v>0.47384403036576944</v>
      </c>
    </row>
    <row r="194" spans="1:82" x14ac:dyDescent="0.3">
      <c r="A194" s="1" t="s">
        <v>38</v>
      </c>
      <c r="B194" s="1" t="s">
        <v>140</v>
      </c>
      <c r="C194" t="s">
        <v>144</v>
      </c>
      <c r="D194" t="s">
        <v>144</v>
      </c>
      <c r="E194" s="9">
        <v>42912</v>
      </c>
      <c r="F194">
        <v>70</v>
      </c>
      <c r="G194">
        <v>0</v>
      </c>
      <c r="H194">
        <v>17</v>
      </c>
      <c r="I194">
        <v>4</v>
      </c>
      <c r="J194">
        <v>5</v>
      </c>
      <c r="K194">
        <v>19</v>
      </c>
      <c r="L194" s="4">
        <f t="shared" si="93"/>
        <v>82.32</v>
      </c>
      <c r="M194" s="4">
        <f t="shared" si="94"/>
        <v>95.84</v>
      </c>
      <c r="N194" s="4">
        <f t="shared" si="95"/>
        <v>94.8</v>
      </c>
      <c r="O194" s="4">
        <f t="shared" si="96"/>
        <v>80.239999999999995</v>
      </c>
      <c r="P194" s="4">
        <f t="shared" si="97"/>
        <v>88.3</v>
      </c>
      <c r="Q194">
        <v>4</v>
      </c>
      <c r="R194">
        <v>6</v>
      </c>
      <c r="S194">
        <v>7</v>
      </c>
      <c r="T194">
        <v>1</v>
      </c>
      <c r="U194" t="s">
        <v>144</v>
      </c>
      <c r="V194" t="s">
        <v>144</v>
      </c>
      <c r="W194">
        <v>7</v>
      </c>
      <c r="X194">
        <v>3</v>
      </c>
      <c r="Y194">
        <v>4</v>
      </c>
      <c r="Z194">
        <v>8</v>
      </c>
      <c r="AA194">
        <v>5</v>
      </c>
      <c r="AB194">
        <v>14</v>
      </c>
      <c r="AC194">
        <v>10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1</v>
      </c>
      <c r="AM194">
        <v>0</v>
      </c>
      <c r="AN194">
        <v>0</v>
      </c>
      <c r="AO194">
        <v>0</v>
      </c>
      <c r="AP194">
        <v>75</v>
      </c>
      <c r="AQ194">
        <v>60</v>
      </c>
      <c r="AR194">
        <v>34</v>
      </c>
      <c r="AS194">
        <v>12</v>
      </c>
      <c r="AT194">
        <v>8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1.5</v>
      </c>
      <c r="BE194">
        <v>1.5</v>
      </c>
      <c r="BF194">
        <v>2</v>
      </c>
      <c r="BG194">
        <v>2</v>
      </c>
      <c r="BH194">
        <f t="shared" si="90"/>
        <v>1.75</v>
      </c>
      <c r="BI194">
        <v>65</v>
      </c>
      <c r="BJ194">
        <v>-5</v>
      </c>
      <c r="BK194">
        <v>31</v>
      </c>
      <c r="BL194">
        <f t="shared" si="98"/>
        <v>70</v>
      </c>
      <c r="BM194" s="6">
        <f t="shared" si="99"/>
        <v>0.55714285714285716</v>
      </c>
      <c r="BN194">
        <v>70</v>
      </c>
      <c r="BO194">
        <v>0</v>
      </c>
      <c r="BP194">
        <v>44</v>
      </c>
      <c r="BQ194">
        <f t="shared" si="100"/>
        <v>70</v>
      </c>
      <c r="BR194" s="6">
        <f t="shared" si="101"/>
        <v>0.37142857142857144</v>
      </c>
      <c r="BS194">
        <v>65</v>
      </c>
      <c r="BT194">
        <v>-6</v>
      </c>
      <c r="BU194">
        <v>34</v>
      </c>
      <c r="BV194">
        <f t="shared" si="102"/>
        <v>71</v>
      </c>
      <c r="BW194" s="6">
        <f t="shared" si="103"/>
        <v>0.52112676056338025</v>
      </c>
      <c r="BX194" t="s">
        <v>144</v>
      </c>
      <c r="BY194" t="s">
        <v>144</v>
      </c>
      <c r="BZ194" t="s">
        <v>144</v>
      </c>
      <c r="CA194" t="e">
        <f t="shared" si="91"/>
        <v>#VALUE!</v>
      </c>
      <c r="CB194" s="6" t="e">
        <f t="shared" si="92"/>
        <v>#VALUE!</v>
      </c>
      <c r="CC194" s="7">
        <f t="shared" si="142"/>
        <v>70.333333333333329</v>
      </c>
      <c r="CD194" s="8">
        <f t="shared" si="141"/>
        <v>0.48323272971160297</v>
      </c>
    </row>
    <row r="195" spans="1:82" x14ac:dyDescent="0.3">
      <c r="A195" s="1" t="s">
        <v>38</v>
      </c>
      <c r="B195" s="1" t="s">
        <v>141</v>
      </c>
      <c r="C195" t="s">
        <v>144</v>
      </c>
      <c r="D195" t="s">
        <v>144</v>
      </c>
      <c r="E195" s="9">
        <v>42912</v>
      </c>
      <c r="F195">
        <v>60</v>
      </c>
      <c r="G195">
        <v>0</v>
      </c>
      <c r="H195">
        <v>15</v>
      </c>
      <c r="I195">
        <v>12</v>
      </c>
      <c r="J195">
        <v>20</v>
      </c>
      <c r="K195">
        <v>20</v>
      </c>
      <c r="L195" s="4">
        <f t="shared" si="93"/>
        <v>84.4</v>
      </c>
      <c r="M195" s="4">
        <f t="shared" si="94"/>
        <v>87.52</v>
      </c>
      <c r="N195" s="4">
        <f t="shared" si="95"/>
        <v>79.2</v>
      </c>
      <c r="O195" s="4">
        <f t="shared" si="96"/>
        <v>79.2</v>
      </c>
      <c r="P195" s="4">
        <f t="shared" si="97"/>
        <v>82.58</v>
      </c>
      <c r="Q195">
        <v>5</v>
      </c>
      <c r="R195">
        <v>7</v>
      </c>
      <c r="S195">
        <v>6</v>
      </c>
      <c r="T195">
        <v>1</v>
      </c>
      <c r="U195" t="s">
        <v>144</v>
      </c>
      <c r="V195" t="s">
        <v>144</v>
      </c>
      <c r="W195">
        <v>7</v>
      </c>
      <c r="X195">
        <v>1</v>
      </c>
      <c r="Y195">
        <v>3</v>
      </c>
      <c r="Z195">
        <v>8</v>
      </c>
      <c r="AA195">
        <v>4</v>
      </c>
      <c r="AB195">
        <v>32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2</v>
      </c>
      <c r="AM195">
        <v>0</v>
      </c>
      <c r="AN195">
        <v>0</v>
      </c>
      <c r="AO195">
        <v>0</v>
      </c>
      <c r="AP195">
        <v>80</v>
      </c>
      <c r="AQ195">
        <v>58</v>
      </c>
      <c r="AR195">
        <v>20</v>
      </c>
      <c r="AS195">
        <v>2</v>
      </c>
      <c r="AT195">
        <v>2</v>
      </c>
      <c r="AU195">
        <v>1</v>
      </c>
      <c r="AV195">
        <v>1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6</v>
      </c>
      <c r="BE195">
        <v>2.5</v>
      </c>
      <c r="BF195">
        <v>3</v>
      </c>
      <c r="BG195">
        <v>3</v>
      </c>
      <c r="BH195">
        <f t="shared" si="90"/>
        <v>3.625</v>
      </c>
      <c r="BI195">
        <v>72</v>
      </c>
      <c r="BJ195">
        <v>-2</v>
      </c>
      <c r="BK195">
        <v>36</v>
      </c>
      <c r="BL195">
        <f t="shared" si="98"/>
        <v>74</v>
      </c>
      <c r="BM195" s="6">
        <f t="shared" si="99"/>
        <v>0.51351351351351349</v>
      </c>
      <c r="BN195">
        <v>70</v>
      </c>
      <c r="BO195">
        <v>0</v>
      </c>
      <c r="BP195">
        <v>35</v>
      </c>
      <c r="BQ195">
        <f t="shared" si="100"/>
        <v>70</v>
      </c>
      <c r="BR195" s="6">
        <f t="shared" si="101"/>
        <v>0.5</v>
      </c>
      <c r="BS195">
        <v>65</v>
      </c>
      <c r="BT195">
        <v>-2</v>
      </c>
      <c r="BU195">
        <v>36</v>
      </c>
      <c r="BV195">
        <f t="shared" si="102"/>
        <v>67</v>
      </c>
      <c r="BW195" s="6">
        <f t="shared" si="103"/>
        <v>0.46268656716417911</v>
      </c>
      <c r="BX195" t="s">
        <v>144</v>
      </c>
      <c r="BY195" t="s">
        <v>144</v>
      </c>
      <c r="BZ195" t="s">
        <v>144</v>
      </c>
      <c r="CA195" t="e">
        <f t="shared" si="91"/>
        <v>#VALUE!</v>
      </c>
      <c r="CB195" s="6" t="e">
        <f t="shared" si="92"/>
        <v>#VALUE!</v>
      </c>
      <c r="CC195" s="7">
        <f t="shared" si="142"/>
        <v>70.333333333333329</v>
      </c>
      <c r="CD195" s="8">
        <f t="shared" si="141"/>
        <v>0.49206669355923088</v>
      </c>
    </row>
    <row r="196" spans="1:82" x14ac:dyDescent="0.3">
      <c r="A196" s="1" t="s">
        <v>38</v>
      </c>
      <c r="B196" s="1" t="s">
        <v>142</v>
      </c>
      <c r="C196" t="s">
        <v>144</v>
      </c>
      <c r="D196" t="s">
        <v>144</v>
      </c>
      <c r="E196" s="9">
        <v>42912</v>
      </c>
      <c r="F196">
        <v>75</v>
      </c>
      <c r="G196">
        <v>0</v>
      </c>
      <c r="H196">
        <v>14</v>
      </c>
      <c r="I196">
        <v>13</v>
      </c>
      <c r="J196">
        <v>0</v>
      </c>
      <c r="K196">
        <v>6</v>
      </c>
      <c r="L196" s="4">
        <f t="shared" si="93"/>
        <v>85.44</v>
      </c>
      <c r="M196" s="4">
        <f t="shared" si="94"/>
        <v>86.48</v>
      </c>
      <c r="N196" s="4">
        <f t="shared" si="95"/>
        <v>100</v>
      </c>
      <c r="O196" s="4">
        <f t="shared" si="96"/>
        <v>93.76</v>
      </c>
      <c r="P196" s="4">
        <f t="shared" si="97"/>
        <v>91.42</v>
      </c>
      <c r="Q196">
        <v>6</v>
      </c>
      <c r="R196">
        <v>8</v>
      </c>
      <c r="S196">
        <v>5</v>
      </c>
      <c r="T196">
        <v>1</v>
      </c>
      <c r="U196" t="s">
        <v>144</v>
      </c>
      <c r="V196" t="s">
        <v>144</v>
      </c>
      <c r="W196">
        <v>6</v>
      </c>
      <c r="X196">
        <v>3</v>
      </c>
      <c r="Y196">
        <v>2</v>
      </c>
      <c r="Z196">
        <v>7</v>
      </c>
      <c r="AA196">
        <v>6</v>
      </c>
      <c r="AB196">
        <v>30</v>
      </c>
      <c r="AC196">
        <v>3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3</v>
      </c>
      <c r="AO196">
        <v>0</v>
      </c>
      <c r="AP196">
        <v>56</v>
      </c>
      <c r="AQ196">
        <v>28</v>
      </c>
      <c r="AR196">
        <v>18</v>
      </c>
      <c r="AS196">
        <v>2</v>
      </c>
      <c r="AT196">
        <v>0</v>
      </c>
      <c r="AU196">
        <v>0</v>
      </c>
      <c r="AV196">
        <v>3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3</v>
      </c>
      <c r="BE196">
        <v>0.75</v>
      </c>
      <c r="BF196">
        <v>2.5</v>
      </c>
      <c r="BG196">
        <v>3</v>
      </c>
      <c r="BH196">
        <f t="shared" ref="BH196:BH257" si="143">AVERAGE(BD196:BG196)</f>
        <v>2.3125</v>
      </c>
      <c r="BI196">
        <v>70</v>
      </c>
      <c r="BJ196">
        <v>-5</v>
      </c>
      <c r="BK196">
        <v>41</v>
      </c>
      <c r="BL196">
        <f t="shared" ref="BL196:BL257" si="144">(BI196+(-BJ196))</f>
        <v>75</v>
      </c>
      <c r="BM196" s="6">
        <f t="shared" ref="BM196:BM257" si="145">(BL196-BK196)/BL196</f>
        <v>0.45333333333333331</v>
      </c>
      <c r="BN196">
        <v>70</v>
      </c>
      <c r="BO196">
        <v>1</v>
      </c>
      <c r="BP196">
        <v>45</v>
      </c>
      <c r="BQ196">
        <f t="shared" ref="BQ196:BQ257" si="146">(BN196+(-BO196))</f>
        <v>69</v>
      </c>
      <c r="BR196" s="6">
        <f t="shared" ref="BR196:BR257" si="147">(BQ196-BP196)/BQ196</f>
        <v>0.34782608695652173</v>
      </c>
      <c r="BS196">
        <v>65</v>
      </c>
      <c r="BT196">
        <v>3</v>
      </c>
      <c r="BU196">
        <v>40</v>
      </c>
      <c r="BV196">
        <f t="shared" ref="BV196:BV257" si="148">(BS196+(-BT196))</f>
        <v>62</v>
      </c>
      <c r="BW196" s="6">
        <f t="shared" ref="BW196:BW257" si="149">(BV196-BU196)/BV196</f>
        <v>0.35483870967741937</v>
      </c>
      <c r="BX196" t="s">
        <v>144</v>
      </c>
      <c r="BY196" t="s">
        <v>144</v>
      </c>
      <c r="BZ196" t="s">
        <v>144</v>
      </c>
      <c r="CA196" t="e">
        <f t="shared" ref="CA196:CA257" si="150">(BX196+(-BY196))</f>
        <v>#VALUE!</v>
      </c>
      <c r="CB196" s="6" t="e">
        <f t="shared" ref="CB196:CB257" si="151">(CA196-BZ196)/CA196</f>
        <v>#VALUE!</v>
      </c>
      <c r="CC196" s="7">
        <f t="shared" si="142"/>
        <v>68.666666666666671</v>
      </c>
      <c r="CD196" s="8">
        <f t="shared" si="141"/>
        <v>0.38533270998909153</v>
      </c>
    </row>
    <row r="197" spans="1:82" x14ac:dyDescent="0.3">
      <c r="A197" s="1" t="s">
        <v>38</v>
      </c>
      <c r="B197" s="1" t="s">
        <v>143</v>
      </c>
      <c r="C197" t="s">
        <v>144</v>
      </c>
      <c r="D197" t="s">
        <v>144</v>
      </c>
      <c r="E197" s="9">
        <v>42912</v>
      </c>
      <c r="F197">
        <v>65</v>
      </c>
      <c r="G197">
        <v>0</v>
      </c>
      <c r="H197">
        <v>4</v>
      </c>
      <c r="I197">
        <v>32</v>
      </c>
      <c r="J197">
        <v>68</v>
      </c>
      <c r="K197">
        <v>30</v>
      </c>
      <c r="L197" s="4">
        <f t="shared" ref="L197:L257" si="152">100-(H197*1.04)</f>
        <v>95.84</v>
      </c>
      <c r="M197" s="4">
        <f t="shared" ref="M197:M257" si="153">100-(I197*1.04)</f>
        <v>66.72</v>
      </c>
      <c r="N197" s="4">
        <f t="shared" ref="N197:N257" si="154">100-(J197*1.04)</f>
        <v>29.28</v>
      </c>
      <c r="O197" s="4">
        <f t="shared" ref="O197:O257" si="155">100-(K197*1.04)</f>
        <v>68.8</v>
      </c>
      <c r="P197" s="4">
        <f t="shared" ref="P197:P257" si="156">AVERAGE(L197:O197)</f>
        <v>65.16</v>
      </c>
      <c r="Q197">
        <v>6</v>
      </c>
      <c r="R197">
        <v>6</v>
      </c>
      <c r="S197">
        <v>7</v>
      </c>
      <c r="T197">
        <v>1</v>
      </c>
      <c r="U197" t="s">
        <v>144</v>
      </c>
      <c r="V197" t="s">
        <v>144</v>
      </c>
      <c r="W197">
        <v>6</v>
      </c>
      <c r="X197">
        <v>4</v>
      </c>
      <c r="Y197">
        <v>5</v>
      </c>
      <c r="Z197">
        <v>6</v>
      </c>
      <c r="AA197">
        <v>5</v>
      </c>
      <c r="AB197">
        <v>21</v>
      </c>
      <c r="AC197">
        <v>2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35</v>
      </c>
      <c r="AQ197">
        <v>20</v>
      </c>
      <c r="AR197">
        <v>75</v>
      </c>
      <c r="AS197">
        <v>8</v>
      </c>
      <c r="AT197">
        <v>2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1.5</v>
      </c>
      <c r="BG197">
        <v>0.5</v>
      </c>
      <c r="BH197">
        <f t="shared" si="143"/>
        <v>1</v>
      </c>
      <c r="BI197">
        <v>59</v>
      </c>
      <c r="BJ197">
        <v>-3</v>
      </c>
      <c r="BK197">
        <v>30</v>
      </c>
      <c r="BL197">
        <f t="shared" si="144"/>
        <v>62</v>
      </c>
      <c r="BM197" s="6">
        <f t="shared" si="145"/>
        <v>0.5161290322580645</v>
      </c>
      <c r="BN197">
        <v>67</v>
      </c>
      <c r="BO197">
        <v>0</v>
      </c>
      <c r="BP197">
        <v>39</v>
      </c>
      <c r="BQ197">
        <f t="shared" si="146"/>
        <v>67</v>
      </c>
      <c r="BR197" s="6">
        <f t="shared" si="147"/>
        <v>0.41791044776119401</v>
      </c>
      <c r="BS197">
        <v>75</v>
      </c>
      <c r="BT197">
        <v>4</v>
      </c>
      <c r="BU197">
        <v>45</v>
      </c>
      <c r="BV197">
        <f t="shared" si="148"/>
        <v>71</v>
      </c>
      <c r="BW197" s="6">
        <f t="shared" si="149"/>
        <v>0.36619718309859156</v>
      </c>
      <c r="BX197" t="s">
        <v>144</v>
      </c>
      <c r="BY197" t="s">
        <v>144</v>
      </c>
      <c r="BZ197" t="s">
        <v>144</v>
      </c>
      <c r="CA197" t="e">
        <f t="shared" si="150"/>
        <v>#VALUE!</v>
      </c>
      <c r="CB197" s="6" t="e">
        <f t="shared" si="151"/>
        <v>#VALUE!</v>
      </c>
      <c r="CC197" s="7">
        <f t="shared" si="142"/>
        <v>66.666666666666671</v>
      </c>
      <c r="CD197" s="8">
        <f t="shared" si="141"/>
        <v>0.4334122210392834</v>
      </c>
    </row>
    <row r="198" spans="1:82" x14ac:dyDescent="0.3">
      <c r="A198" s="1" t="s">
        <v>39</v>
      </c>
      <c r="B198" s="1" t="s">
        <v>139</v>
      </c>
      <c r="E198" s="9">
        <v>42912</v>
      </c>
      <c r="F198">
        <v>75</v>
      </c>
      <c r="G198">
        <v>0</v>
      </c>
      <c r="H198">
        <v>11</v>
      </c>
      <c r="I198">
        <v>23</v>
      </c>
      <c r="J198">
        <v>9</v>
      </c>
      <c r="K198">
        <v>10</v>
      </c>
      <c r="L198" s="4">
        <f t="shared" si="152"/>
        <v>88.56</v>
      </c>
      <c r="M198" s="4">
        <f t="shared" si="153"/>
        <v>76.08</v>
      </c>
      <c r="N198" s="4">
        <f t="shared" si="154"/>
        <v>90.64</v>
      </c>
      <c r="O198" s="4">
        <f t="shared" si="155"/>
        <v>89.6</v>
      </c>
      <c r="P198" s="4">
        <f t="shared" si="156"/>
        <v>86.22</v>
      </c>
      <c r="Q198">
        <v>1</v>
      </c>
      <c r="R198">
        <v>7</v>
      </c>
      <c r="S198">
        <v>6</v>
      </c>
      <c r="T198">
        <v>1</v>
      </c>
      <c r="U198" t="s">
        <v>144</v>
      </c>
      <c r="V198" t="s">
        <v>144</v>
      </c>
      <c r="W198">
        <v>7</v>
      </c>
      <c r="X198">
        <v>3</v>
      </c>
      <c r="Y198">
        <v>7</v>
      </c>
      <c r="Z198">
        <v>6</v>
      </c>
      <c r="AA198">
        <v>6</v>
      </c>
      <c r="AB198">
        <v>8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3</v>
      </c>
      <c r="AN198">
        <v>1</v>
      </c>
      <c r="AO198">
        <v>0</v>
      </c>
      <c r="AP198">
        <v>18</v>
      </c>
      <c r="AQ198">
        <v>40</v>
      </c>
      <c r="AR198">
        <v>29</v>
      </c>
      <c r="AS198">
        <v>9</v>
      </c>
      <c r="AT198">
        <v>3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1.5</v>
      </c>
      <c r="BE198">
        <v>1</v>
      </c>
      <c r="BF198">
        <v>1</v>
      </c>
      <c r="BG198">
        <v>1.75</v>
      </c>
      <c r="BH198">
        <f t="shared" si="143"/>
        <v>1.3125</v>
      </c>
      <c r="BI198">
        <v>72</v>
      </c>
      <c r="BJ198">
        <v>-2</v>
      </c>
      <c r="BK198">
        <v>49</v>
      </c>
      <c r="BL198">
        <f t="shared" si="144"/>
        <v>74</v>
      </c>
      <c r="BM198" s="6">
        <f t="shared" si="145"/>
        <v>0.33783783783783783</v>
      </c>
      <c r="BN198">
        <v>82</v>
      </c>
      <c r="BO198">
        <v>6</v>
      </c>
      <c r="BP198">
        <v>40</v>
      </c>
      <c r="BQ198">
        <f t="shared" si="146"/>
        <v>76</v>
      </c>
      <c r="BR198" s="6">
        <f t="shared" si="147"/>
        <v>0.47368421052631576</v>
      </c>
      <c r="BS198">
        <v>65</v>
      </c>
      <c r="BT198">
        <v>-5</v>
      </c>
      <c r="BU198">
        <v>32</v>
      </c>
      <c r="BV198">
        <f t="shared" si="148"/>
        <v>70</v>
      </c>
      <c r="BW198" s="6">
        <f t="shared" si="149"/>
        <v>0.54285714285714282</v>
      </c>
      <c r="BX198" t="s">
        <v>144</v>
      </c>
      <c r="BY198" t="s">
        <v>144</v>
      </c>
      <c r="BZ198" t="s">
        <v>144</v>
      </c>
      <c r="CA198" t="e">
        <f t="shared" si="150"/>
        <v>#VALUE!</v>
      </c>
      <c r="CB198" s="6" t="e">
        <f t="shared" si="151"/>
        <v>#VALUE!</v>
      </c>
      <c r="CC198" s="7">
        <f t="shared" si="142"/>
        <v>73.333333333333329</v>
      </c>
      <c r="CD198" s="8">
        <f t="shared" si="141"/>
        <v>0.4514597304070988</v>
      </c>
    </row>
    <row r="199" spans="1:82" x14ac:dyDescent="0.3">
      <c r="A199" s="1" t="s">
        <v>39</v>
      </c>
      <c r="B199" s="1" t="s">
        <v>140</v>
      </c>
      <c r="C199" t="s">
        <v>144</v>
      </c>
      <c r="D199" t="s">
        <v>144</v>
      </c>
      <c r="E199" s="9">
        <v>42912</v>
      </c>
      <c r="F199">
        <v>65</v>
      </c>
      <c r="G199">
        <v>0</v>
      </c>
      <c r="H199">
        <v>17</v>
      </c>
      <c r="I199">
        <v>3</v>
      </c>
      <c r="J199">
        <v>8</v>
      </c>
      <c r="K199">
        <v>12</v>
      </c>
      <c r="L199" s="4">
        <f t="shared" si="152"/>
        <v>82.32</v>
      </c>
      <c r="M199" s="4">
        <f t="shared" si="153"/>
        <v>96.88</v>
      </c>
      <c r="N199" s="4">
        <f t="shared" si="154"/>
        <v>91.68</v>
      </c>
      <c r="O199" s="4">
        <f t="shared" si="155"/>
        <v>87.52</v>
      </c>
      <c r="P199" s="4">
        <f t="shared" si="156"/>
        <v>89.6</v>
      </c>
      <c r="Q199">
        <v>1</v>
      </c>
      <c r="R199">
        <v>8</v>
      </c>
      <c r="S199">
        <v>2</v>
      </c>
      <c r="T199">
        <v>1</v>
      </c>
      <c r="U199" t="s">
        <v>144</v>
      </c>
      <c r="V199" t="s">
        <v>144</v>
      </c>
      <c r="W199">
        <v>6</v>
      </c>
      <c r="X199">
        <v>1</v>
      </c>
      <c r="Y199">
        <v>8</v>
      </c>
      <c r="Z199">
        <v>6</v>
      </c>
      <c r="AA199">
        <v>7</v>
      </c>
      <c r="AB199">
        <v>4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3</v>
      </c>
      <c r="AM199">
        <v>0</v>
      </c>
      <c r="AN199">
        <v>0</v>
      </c>
      <c r="AO199">
        <v>0</v>
      </c>
      <c r="AP199">
        <v>6</v>
      </c>
      <c r="AQ199">
        <v>17</v>
      </c>
      <c r="AR199">
        <v>10</v>
      </c>
      <c r="AS199">
        <v>3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0.5</v>
      </c>
      <c r="BF199">
        <v>1.5</v>
      </c>
      <c r="BG199">
        <v>1.5</v>
      </c>
      <c r="BH199">
        <f t="shared" si="143"/>
        <v>0.875</v>
      </c>
      <c r="BI199">
        <v>79</v>
      </c>
      <c r="BJ199">
        <v>0</v>
      </c>
      <c r="BK199">
        <v>46</v>
      </c>
      <c r="BL199">
        <f t="shared" si="144"/>
        <v>79</v>
      </c>
      <c r="BM199" s="6">
        <f t="shared" si="145"/>
        <v>0.41772151898734178</v>
      </c>
      <c r="BN199">
        <v>74</v>
      </c>
      <c r="BO199">
        <v>4</v>
      </c>
      <c r="BP199">
        <v>44</v>
      </c>
      <c r="BQ199">
        <f t="shared" si="146"/>
        <v>70</v>
      </c>
      <c r="BR199" s="6">
        <f t="shared" si="147"/>
        <v>0.37142857142857144</v>
      </c>
      <c r="BS199">
        <v>72</v>
      </c>
      <c r="BT199">
        <v>-2</v>
      </c>
      <c r="BU199">
        <v>39</v>
      </c>
      <c r="BV199">
        <f t="shared" si="148"/>
        <v>74</v>
      </c>
      <c r="BW199" s="6">
        <f t="shared" si="149"/>
        <v>0.47297297297297297</v>
      </c>
      <c r="BX199" t="s">
        <v>144</v>
      </c>
      <c r="BY199" t="s">
        <v>144</v>
      </c>
      <c r="BZ199" t="s">
        <v>144</v>
      </c>
      <c r="CA199" t="e">
        <f t="shared" si="150"/>
        <v>#VALUE!</v>
      </c>
      <c r="CB199" s="6" t="e">
        <f t="shared" si="151"/>
        <v>#VALUE!</v>
      </c>
      <c r="CC199" s="7">
        <f t="shared" si="142"/>
        <v>74.333333333333329</v>
      </c>
      <c r="CD199" s="8">
        <f t="shared" si="141"/>
        <v>0.42070768779629542</v>
      </c>
    </row>
    <row r="200" spans="1:82" x14ac:dyDescent="0.3">
      <c r="A200" s="1" t="s">
        <v>39</v>
      </c>
      <c r="B200" s="1" t="s">
        <v>141</v>
      </c>
      <c r="C200" t="s">
        <v>144</v>
      </c>
      <c r="D200" t="s">
        <v>144</v>
      </c>
      <c r="E200" s="9">
        <v>42912</v>
      </c>
      <c r="F200">
        <v>50</v>
      </c>
      <c r="G200">
        <v>0</v>
      </c>
      <c r="H200">
        <v>34</v>
      </c>
      <c r="I200">
        <v>14</v>
      </c>
      <c r="J200">
        <v>3</v>
      </c>
      <c r="K200">
        <v>27</v>
      </c>
      <c r="L200" s="4">
        <f t="shared" si="152"/>
        <v>64.64</v>
      </c>
      <c r="M200" s="4">
        <f t="shared" si="153"/>
        <v>85.44</v>
      </c>
      <c r="N200" s="4">
        <f t="shared" si="154"/>
        <v>96.88</v>
      </c>
      <c r="O200" s="4">
        <f t="shared" si="155"/>
        <v>71.92</v>
      </c>
      <c r="P200" s="4">
        <f t="shared" si="156"/>
        <v>79.72</v>
      </c>
      <c r="Q200">
        <v>6</v>
      </c>
      <c r="R200">
        <v>7</v>
      </c>
      <c r="S200">
        <v>2</v>
      </c>
      <c r="T200">
        <v>1</v>
      </c>
      <c r="U200" t="s">
        <v>144</v>
      </c>
      <c r="V200" t="s">
        <v>144</v>
      </c>
      <c r="W200">
        <v>5</v>
      </c>
      <c r="X200">
        <v>3</v>
      </c>
      <c r="Y200">
        <v>5</v>
      </c>
      <c r="Z200">
        <v>8</v>
      </c>
      <c r="AA200">
        <v>2</v>
      </c>
      <c r="AB200">
        <v>12</v>
      </c>
      <c r="AC200">
        <v>8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</v>
      </c>
      <c r="AN200">
        <v>0</v>
      </c>
      <c r="AO200">
        <v>0</v>
      </c>
      <c r="AP200">
        <v>20</v>
      </c>
      <c r="AQ200">
        <v>36</v>
      </c>
      <c r="AR200">
        <v>30</v>
      </c>
      <c r="AS200">
        <v>6</v>
      </c>
      <c r="AT200">
        <v>1</v>
      </c>
      <c r="AU200">
        <v>1</v>
      </c>
      <c r="AV200">
        <v>2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1.5</v>
      </c>
      <c r="BF200">
        <v>0.75</v>
      </c>
      <c r="BG200">
        <v>1</v>
      </c>
      <c r="BH200">
        <f t="shared" si="143"/>
        <v>0.8125</v>
      </c>
      <c r="BI200" t="s">
        <v>144</v>
      </c>
      <c r="BJ200" t="s">
        <v>144</v>
      </c>
      <c r="BK200" t="s">
        <v>144</v>
      </c>
      <c r="BL200" t="e">
        <f t="shared" si="144"/>
        <v>#VALUE!</v>
      </c>
      <c r="BM200" s="6" t="e">
        <f t="shared" si="145"/>
        <v>#VALUE!</v>
      </c>
      <c r="BN200" t="s">
        <v>144</v>
      </c>
      <c r="BO200" t="s">
        <v>144</v>
      </c>
      <c r="BP200" t="s">
        <v>144</v>
      </c>
      <c r="BQ200" t="e">
        <f t="shared" si="146"/>
        <v>#VALUE!</v>
      </c>
      <c r="BR200" s="6" t="e">
        <f t="shared" si="147"/>
        <v>#VALUE!</v>
      </c>
      <c r="BS200" t="s">
        <v>144</v>
      </c>
      <c r="BT200" t="s">
        <v>144</v>
      </c>
      <c r="BU200" t="s">
        <v>144</v>
      </c>
      <c r="BV200" t="e">
        <f t="shared" si="148"/>
        <v>#VALUE!</v>
      </c>
      <c r="BW200" s="6" t="e">
        <f t="shared" si="149"/>
        <v>#VALUE!</v>
      </c>
      <c r="BX200" t="s">
        <v>144</v>
      </c>
      <c r="BY200" t="s">
        <v>144</v>
      </c>
      <c r="BZ200" t="s">
        <v>144</v>
      </c>
      <c r="CA200" t="e">
        <f t="shared" si="150"/>
        <v>#VALUE!</v>
      </c>
      <c r="CB200" s="6" t="e">
        <f t="shared" si="151"/>
        <v>#VALUE!</v>
      </c>
      <c r="CC200" s="7" t="s">
        <v>144</v>
      </c>
      <c r="CD200" s="8" t="s">
        <v>144</v>
      </c>
    </row>
    <row r="201" spans="1:82" x14ac:dyDescent="0.3">
      <c r="A201" s="1" t="s">
        <v>39</v>
      </c>
      <c r="B201" s="1" t="s">
        <v>142</v>
      </c>
      <c r="C201" t="s">
        <v>144</v>
      </c>
      <c r="D201" t="s">
        <v>144</v>
      </c>
      <c r="E201" s="9">
        <v>42912</v>
      </c>
      <c r="F201">
        <v>80</v>
      </c>
      <c r="G201">
        <v>0</v>
      </c>
      <c r="H201">
        <v>7</v>
      </c>
      <c r="I201">
        <v>17</v>
      </c>
      <c r="J201">
        <v>15</v>
      </c>
      <c r="K201">
        <v>6</v>
      </c>
      <c r="L201" s="4">
        <f t="shared" si="152"/>
        <v>92.72</v>
      </c>
      <c r="M201" s="4">
        <f t="shared" si="153"/>
        <v>82.32</v>
      </c>
      <c r="N201" s="4">
        <f t="shared" si="154"/>
        <v>84.4</v>
      </c>
      <c r="O201" s="4">
        <f t="shared" si="155"/>
        <v>93.76</v>
      </c>
      <c r="P201" s="4">
        <f t="shared" si="156"/>
        <v>88.3</v>
      </c>
      <c r="Q201">
        <v>1</v>
      </c>
      <c r="R201">
        <v>8</v>
      </c>
      <c r="S201">
        <v>3</v>
      </c>
      <c r="T201">
        <v>1</v>
      </c>
      <c r="U201" t="s">
        <v>144</v>
      </c>
      <c r="V201" t="s">
        <v>144</v>
      </c>
      <c r="W201">
        <v>6</v>
      </c>
      <c r="X201">
        <v>1</v>
      </c>
      <c r="Y201">
        <v>7</v>
      </c>
      <c r="Z201">
        <v>7</v>
      </c>
      <c r="AA201">
        <v>4</v>
      </c>
      <c r="AB201">
        <v>3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3</v>
      </c>
      <c r="AN201">
        <v>1</v>
      </c>
      <c r="AO201">
        <v>0</v>
      </c>
      <c r="AP201">
        <v>60</v>
      </c>
      <c r="AQ201">
        <v>40</v>
      </c>
      <c r="AR201">
        <v>13</v>
      </c>
      <c r="AS201">
        <v>4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2</v>
      </c>
      <c r="BE201">
        <v>1.5</v>
      </c>
      <c r="BF201">
        <v>1</v>
      </c>
      <c r="BG201" t="s">
        <v>144</v>
      </c>
      <c r="BH201">
        <f t="shared" si="143"/>
        <v>1.5</v>
      </c>
      <c r="BI201">
        <v>63</v>
      </c>
      <c r="BJ201">
        <v>0</v>
      </c>
      <c r="BK201">
        <v>40</v>
      </c>
      <c r="BL201">
        <f t="shared" si="144"/>
        <v>63</v>
      </c>
      <c r="BM201" s="6">
        <f t="shared" si="145"/>
        <v>0.36507936507936506</v>
      </c>
      <c r="BN201">
        <v>80</v>
      </c>
      <c r="BO201">
        <v>-3</v>
      </c>
      <c r="BP201">
        <v>49</v>
      </c>
      <c r="BQ201">
        <f t="shared" si="146"/>
        <v>83</v>
      </c>
      <c r="BR201" s="6">
        <f t="shared" si="147"/>
        <v>0.40963855421686746</v>
      </c>
      <c r="BS201">
        <v>70</v>
      </c>
      <c r="BT201">
        <v>3</v>
      </c>
      <c r="BU201">
        <v>42</v>
      </c>
      <c r="BV201">
        <f t="shared" si="148"/>
        <v>67</v>
      </c>
      <c r="BW201" s="6">
        <f t="shared" si="149"/>
        <v>0.37313432835820898</v>
      </c>
      <c r="BX201">
        <v>65</v>
      </c>
      <c r="BY201">
        <v>-5</v>
      </c>
      <c r="BZ201">
        <v>41</v>
      </c>
      <c r="CA201">
        <f t="shared" si="150"/>
        <v>70</v>
      </c>
      <c r="CB201" s="6">
        <f t="shared" si="151"/>
        <v>0.41428571428571431</v>
      </c>
      <c r="CC201" s="7">
        <f t="shared" ref="CC201:CC246" si="157">AVERAGE(BL201,BQ201,BV201,CA201)</f>
        <v>70.75</v>
      </c>
      <c r="CD201" s="8">
        <f t="shared" ref="CD201:CD246" si="158">AVERAGE(BM201,BR201,BW201,CB201)</f>
        <v>0.39053449048503897</v>
      </c>
    </row>
    <row r="202" spans="1:82" x14ac:dyDescent="0.3">
      <c r="A202" s="1" t="s">
        <v>39</v>
      </c>
      <c r="B202" s="1" t="s">
        <v>143</v>
      </c>
      <c r="C202" t="s">
        <v>144</v>
      </c>
      <c r="D202" t="s">
        <v>144</v>
      </c>
      <c r="E202" s="9">
        <v>42912</v>
      </c>
      <c r="F202">
        <v>75</v>
      </c>
      <c r="G202">
        <v>0</v>
      </c>
      <c r="H202">
        <v>4</v>
      </c>
      <c r="I202">
        <v>16</v>
      </c>
      <c r="J202">
        <v>11</v>
      </c>
      <c r="K202">
        <v>3</v>
      </c>
      <c r="L202" s="4">
        <f t="shared" si="152"/>
        <v>95.84</v>
      </c>
      <c r="M202" s="4">
        <f t="shared" si="153"/>
        <v>83.36</v>
      </c>
      <c r="N202" s="4">
        <f t="shared" si="154"/>
        <v>88.56</v>
      </c>
      <c r="O202" s="4">
        <f t="shared" si="155"/>
        <v>96.88</v>
      </c>
      <c r="P202" s="4">
        <f t="shared" si="156"/>
        <v>91.16</v>
      </c>
      <c r="Q202">
        <v>2</v>
      </c>
      <c r="R202">
        <v>9</v>
      </c>
      <c r="S202">
        <v>5</v>
      </c>
      <c r="T202">
        <v>1</v>
      </c>
      <c r="U202" t="s">
        <v>144</v>
      </c>
      <c r="V202" t="s">
        <v>144</v>
      </c>
      <c r="W202">
        <v>7</v>
      </c>
      <c r="X202">
        <v>1</v>
      </c>
      <c r="Y202">
        <v>6</v>
      </c>
      <c r="Z202">
        <v>7</v>
      </c>
      <c r="AA202">
        <v>5</v>
      </c>
      <c r="AB202">
        <v>2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2</v>
      </c>
      <c r="AL202">
        <v>3</v>
      </c>
      <c r="AM202">
        <v>0</v>
      </c>
      <c r="AN202">
        <v>0</v>
      </c>
      <c r="AO202">
        <v>0</v>
      </c>
      <c r="AP202">
        <v>18</v>
      </c>
      <c r="AQ202">
        <v>50</v>
      </c>
      <c r="AR202">
        <v>30</v>
      </c>
      <c r="AS202">
        <v>9</v>
      </c>
      <c r="AT202">
        <v>4</v>
      </c>
      <c r="AU202">
        <v>1</v>
      </c>
      <c r="AV202">
        <v>1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0.5</v>
      </c>
      <c r="BF202">
        <v>1.5</v>
      </c>
      <c r="BG202">
        <v>1</v>
      </c>
      <c r="BH202">
        <f t="shared" si="143"/>
        <v>0.75</v>
      </c>
      <c r="BI202">
        <v>70</v>
      </c>
      <c r="BJ202">
        <v>4</v>
      </c>
      <c r="BK202">
        <v>44</v>
      </c>
      <c r="BL202">
        <f t="shared" si="144"/>
        <v>66</v>
      </c>
      <c r="BM202" s="6">
        <f t="shared" si="145"/>
        <v>0.33333333333333331</v>
      </c>
      <c r="BN202">
        <v>60</v>
      </c>
      <c r="BO202">
        <v>-2</v>
      </c>
      <c r="BP202">
        <v>30</v>
      </c>
      <c r="BQ202">
        <f t="shared" si="146"/>
        <v>62</v>
      </c>
      <c r="BR202" s="6">
        <f t="shared" si="147"/>
        <v>0.5161290322580645</v>
      </c>
      <c r="BS202">
        <v>60</v>
      </c>
      <c r="BT202">
        <v>-5</v>
      </c>
      <c r="BU202">
        <v>36</v>
      </c>
      <c r="BV202">
        <f t="shared" si="148"/>
        <v>65</v>
      </c>
      <c r="BW202" s="6">
        <f t="shared" si="149"/>
        <v>0.44615384615384618</v>
      </c>
      <c r="BX202" t="s">
        <v>144</v>
      </c>
      <c r="BY202" t="s">
        <v>144</v>
      </c>
      <c r="BZ202" t="s">
        <v>144</v>
      </c>
      <c r="CA202" t="e">
        <f t="shared" si="150"/>
        <v>#VALUE!</v>
      </c>
      <c r="CB202" s="6" t="e">
        <f t="shared" si="151"/>
        <v>#VALUE!</v>
      </c>
      <c r="CC202" s="7">
        <f>AVERAGE(BL202,BQ202,BV202)</f>
        <v>64.333333333333329</v>
      </c>
      <c r="CD202" s="8">
        <f>AVERAGE(BM202,BR202,BW202)</f>
        <v>0.43187207058174798</v>
      </c>
    </row>
    <row r="203" spans="1:82" x14ac:dyDescent="0.3">
      <c r="A203" s="1" t="s">
        <v>40</v>
      </c>
      <c r="B203" s="1" t="s">
        <v>139</v>
      </c>
      <c r="E203" s="9">
        <v>42914</v>
      </c>
      <c r="F203">
        <v>50</v>
      </c>
      <c r="G203">
        <v>1</v>
      </c>
      <c r="H203">
        <v>14</v>
      </c>
      <c r="I203">
        <v>25</v>
      </c>
      <c r="J203">
        <v>29</v>
      </c>
      <c r="K203">
        <v>10</v>
      </c>
      <c r="L203" s="4">
        <f t="shared" si="152"/>
        <v>85.44</v>
      </c>
      <c r="M203" s="4">
        <f t="shared" si="153"/>
        <v>74</v>
      </c>
      <c r="N203" s="4">
        <f t="shared" si="154"/>
        <v>69.84</v>
      </c>
      <c r="O203" s="4">
        <f t="shared" si="155"/>
        <v>89.6</v>
      </c>
      <c r="P203" s="4">
        <f t="shared" si="156"/>
        <v>79.72</v>
      </c>
      <c r="Q203">
        <v>1</v>
      </c>
      <c r="R203">
        <v>8</v>
      </c>
      <c r="S203">
        <v>4</v>
      </c>
      <c r="T203">
        <v>1</v>
      </c>
      <c r="U203" t="s">
        <v>144</v>
      </c>
      <c r="V203" t="s">
        <v>144</v>
      </c>
      <c r="W203">
        <v>5</v>
      </c>
      <c r="X203">
        <v>4</v>
      </c>
      <c r="Y203">
        <v>4</v>
      </c>
      <c r="Z203">
        <v>9</v>
      </c>
      <c r="AA203">
        <v>1</v>
      </c>
      <c r="AB203">
        <v>70</v>
      </c>
      <c r="AC203">
        <v>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</v>
      </c>
      <c r="AN203">
        <v>0</v>
      </c>
      <c r="AO203">
        <v>0</v>
      </c>
      <c r="AP203">
        <v>25</v>
      </c>
      <c r="AQ203">
        <v>22</v>
      </c>
      <c r="AR203">
        <v>16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0.75</v>
      </c>
      <c r="BF203">
        <v>2</v>
      </c>
      <c r="BG203">
        <v>2.25</v>
      </c>
      <c r="BH203">
        <f t="shared" si="143"/>
        <v>1.5</v>
      </c>
      <c r="BI203">
        <v>51</v>
      </c>
      <c r="BJ203">
        <v>-9</v>
      </c>
      <c r="BK203">
        <v>18</v>
      </c>
      <c r="BL203">
        <f t="shared" si="144"/>
        <v>60</v>
      </c>
      <c r="BM203" s="6">
        <f t="shared" si="145"/>
        <v>0.7</v>
      </c>
      <c r="BN203">
        <v>55</v>
      </c>
      <c r="BO203">
        <v>-4</v>
      </c>
      <c r="BP203">
        <v>30</v>
      </c>
      <c r="BQ203">
        <f t="shared" si="146"/>
        <v>59</v>
      </c>
      <c r="BR203" s="6">
        <f t="shared" si="147"/>
        <v>0.49152542372881358</v>
      </c>
      <c r="BS203">
        <v>53</v>
      </c>
      <c r="BT203">
        <v>-6</v>
      </c>
      <c r="BU203">
        <v>28</v>
      </c>
      <c r="BV203">
        <f t="shared" si="148"/>
        <v>59</v>
      </c>
      <c r="BW203" s="6">
        <f t="shared" si="149"/>
        <v>0.52542372881355937</v>
      </c>
      <c r="BX203" t="s">
        <v>144</v>
      </c>
      <c r="BY203" t="s">
        <v>144</v>
      </c>
      <c r="BZ203" t="s">
        <v>144</v>
      </c>
      <c r="CA203" t="e">
        <f t="shared" si="150"/>
        <v>#VALUE!</v>
      </c>
      <c r="CB203" s="6" t="e">
        <f t="shared" si="151"/>
        <v>#VALUE!</v>
      </c>
      <c r="CC203" s="7">
        <f t="shared" ref="CC203:CC207" si="159">AVERAGE(BL203,BQ203,BV203)</f>
        <v>59.333333333333336</v>
      </c>
      <c r="CD203" s="8">
        <f t="shared" ref="CD203:CD207" si="160">AVERAGE(BM203,BR203,BW203)</f>
        <v>0.572316384180791</v>
      </c>
    </row>
    <row r="204" spans="1:82" x14ac:dyDescent="0.3">
      <c r="A204" s="1" t="s">
        <v>40</v>
      </c>
      <c r="B204" s="1" t="s">
        <v>140</v>
      </c>
      <c r="C204" t="s">
        <v>144</v>
      </c>
      <c r="D204" t="s">
        <v>144</v>
      </c>
      <c r="E204" s="9">
        <v>42914</v>
      </c>
      <c r="F204">
        <v>70</v>
      </c>
      <c r="G204">
        <v>0</v>
      </c>
      <c r="H204">
        <v>8</v>
      </c>
      <c r="I204">
        <v>24</v>
      </c>
      <c r="J204">
        <v>7</v>
      </c>
      <c r="K204">
        <v>26</v>
      </c>
      <c r="L204" s="4">
        <f t="shared" si="152"/>
        <v>91.68</v>
      </c>
      <c r="M204" s="4">
        <f t="shared" si="153"/>
        <v>75.039999999999992</v>
      </c>
      <c r="N204" s="4">
        <f t="shared" si="154"/>
        <v>92.72</v>
      </c>
      <c r="O204" s="4">
        <f t="shared" si="155"/>
        <v>72.960000000000008</v>
      </c>
      <c r="P204" s="4">
        <f t="shared" si="156"/>
        <v>83.1</v>
      </c>
      <c r="Q204">
        <v>1</v>
      </c>
      <c r="R204">
        <v>9</v>
      </c>
      <c r="S204">
        <v>6</v>
      </c>
      <c r="T204">
        <v>3</v>
      </c>
      <c r="U204" t="s">
        <v>144</v>
      </c>
      <c r="V204" t="s">
        <v>144</v>
      </c>
      <c r="W204">
        <v>6</v>
      </c>
      <c r="X204">
        <v>7</v>
      </c>
      <c r="Y204">
        <v>6</v>
      </c>
      <c r="Z204">
        <v>8</v>
      </c>
      <c r="AA204">
        <v>1</v>
      </c>
      <c r="AB204">
        <v>270</v>
      </c>
      <c r="AC204">
        <v>12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3</v>
      </c>
      <c r="AM204">
        <v>0</v>
      </c>
      <c r="AN204">
        <v>1</v>
      </c>
      <c r="AO204">
        <v>0</v>
      </c>
      <c r="AP204">
        <v>39</v>
      </c>
      <c r="AQ204">
        <v>28</v>
      </c>
      <c r="AR204">
        <v>10</v>
      </c>
      <c r="AS204">
        <v>2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2.5</v>
      </c>
      <c r="BE204">
        <v>2.5</v>
      </c>
      <c r="BF204">
        <v>1.5</v>
      </c>
      <c r="BG204">
        <v>1.75</v>
      </c>
      <c r="BH204">
        <f t="shared" si="143"/>
        <v>2.0625</v>
      </c>
      <c r="BI204">
        <v>55</v>
      </c>
      <c r="BJ204">
        <v>-5</v>
      </c>
      <c r="BK204">
        <v>32</v>
      </c>
      <c r="BL204">
        <f t="shared" si="144"/>
        <v>60</v>
      </c>
      <c r="BM204" s="6">
        <f t="shared" si="145"/>
        <v>0.46666666666666667</v>
      </c>
      <c r="BN204">
        <v>50</v>
      </c>
      <c r="BO204">
        <v>-7</v>
      </c>
      <c r="BP204">
        <v>26</v>
      </c>
      <c r="BQ204">
        <f t="shared" si="146"/>
        <v>57</v>
      </c>
      <c r="BR204" s="6">
        <f t="shared" si="147"/>
        <v>0.54385964912280704</v>
      </c>
      <c r="BS204">
        <v>60</v>
      </c>
      <c r="BT204">
        <v>0</v>
      </c>
      <c r="BU204">
        <v>33</v>
      </c>
      <c r="BV204">
        <f t="shared" si="148"/>
        <v>60</v>
      </c>
      <c r="BW204" s="6">
        <f t="shared" si="149"/>
        <v>0.45</v>
      </c>
      <c r="BX204" t="s">
        <v>144</v>
      </c>
      <c r="BY204" t="s">
        <v>144</v>
      </c>
      <c r="BZ204" t="s">
        <v>144</v>
      </c>
      <c r="CA204" t="e">
        <f t="shared" si="150"/>
        <v>#VALUE!</v>
      </c>
      <c r="CB204" s="6" t="e">
        <f t="shared" si="151"/>
        <v>#VALUE!</v>
      </c>
      <c r="CC204" s="7">
        <f t="shared" si="159"/>
        <v>59</v>
      </c>
      <c r="CD204" s="8">
        <f t="shared" si="160"/>
        <v>0.48684210526315791</v>
      </c>
    </row>
    <row r="205" spans="1:82" x14ac:dyDescent="0.3">
      <c r="A205" s="1" t="s">
        <v>40</v>
      </c>
      <c r="B205" s="1" t="s">
        <v>141</v>
      </c>
      <c r="C205" t="s">
        <v>144</v>
      </c>
      <c r="D205" t="s">
        <v>144</v>
      </c>
      <c r="E205" s="9">
        <v>42914</v>
      </c>
      <c r="F205">
        <v>70</v>
      </c>
      <c r="G205">
        <v>0</v>
      </c>
      <c r="H205">
        <v>10</v>
      </c>
      <c r="I205">
        <v>7</v>
      </c>
      <c r="J205">
        <v>52</v>
      </c>
      <c r="K205">
        <v>26</v>
      </c>
      <c r="L205" s="4">
        <f t="shared" si="152"/>
        <v>89.6</v>
      </c>
      <c r="M205" s="4">
        <f t="shared" si="153"/>
        <v>92.72</v>
      </c>
      <c r="N205" s="4">
        <f t="shared" si="154"/>
        <v>45.92</v>
      </c>
      <c r="O205" s="4">
        <f t="shared" si="155"/>
        <v>72.960000000000008</v>
      </c>
      <c r="P205" s="4">
        <f t="shared" si="156"/>
        <v>75.300000000000011</v>
      </c>
      <c r="Q205">
        <v>1</v>
      </c>
      <c r="R205">
        <v>9</v>
      </c>
      <c r="S205">
        <v>2</v>
      </c>
      <c r="T205">
        <v>1</v>
      </c>
      <c r="U205" t="s">
        <v>144</v>
      </c>
      <c r="V205" t="s">
        <v>144</v>
      </c>
      <c r="W205">
        <v>3</v>
      </c>
      <c r="X205">
        <v>4</v>
      </c>
      <c r="Y205">
        <v>5</v>
      </c>
      <c r="Z205">
        <v>9</v>
      </c>
      <c r="AA205">
        <v>1</v>
      </c>
      <c r="AB205">
        <v>200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2</v>
      </c>
      <c r="AM205">
        <v>1</v>
      </c>
      <c r="AN205">
        <v>0</v>
      </c>
      <c r="AO205">
        <v>0</v>
      </c>
      <c r="AP205">
        <v>17</v>
      </c>
      <c r="AQ205">
        <v>3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1.5</v>
      </c>
      <c r="BE205">
        <v>2</v>
      </c>
      <c r="BF205">
        <v>1</v>
      </c>
      <c r="BG205">
        <v>0.75</v>
      </c>
      <c r="BH205">
        <f t="shared" si="143"/>
        <v>1.3125</v>
      </c>
      <c r="BI205">
        <v>57</v>
      </c>
      <c r="BJ205">
        <v>-2</v>
      </c>
      <c r="BK205">
        <v>30</v>
      </c>
      <c r="BL205">
        <f t="shared" si="144"/>
        <v>59</v>
      </c>
      <c r="BM205" s="6">
        <f t="shared" si="145"/>
        <v>0.49152542372881358</v>
      </c>
      <c r="BN205">
        <v>52</v>
      </c>
      <c r="BO205">
        <v>-1</v>
      </c>
      <c r="BP205">
        <v>26</v>
      </c>
      <c r="BQ205">
        <f t="shared" si="146"/>
        <v>53</v>
      </c>
      <c r="BR205" s="6">
        <f t="shared" si="147"/>
        <v>0.50943396226415094</v>
      </c>
      <c r="BS205">
        <v>49</v>
      </c>
      <c r="BT205">
        <v>-4</v>
      </c>
      <c r="BU205">
        <v>30</v>
      </c>
      <c r="BV205">
        <f t="shared" si="148"/>
        <v>53</v>
      </c>
      <c r="BW205" s="6">
        <f t="shared" si="149"/>
        <v>0.43396226415094341</v>
      </c>
      <c r="BX205" t="s">
        <v>144</v>
      </c>
      <c r="BY205" t="s">
        <v>144</v>
      </c>
      <c r="BZ205" t="s">
        <v>144</v>
      </c>
      <c r="CA205" t="e">
        <f t="shared" si="150"/>
        <v>#VALUE!</v>
      </c>
      <c r="CB205" s="6" t="e">
        <f t="shared" si="151"/>
        <v>#VALUE!</v>
      </c>
      <c r="CC205" s="7">
        <f t="shared" si="159"/>
        <v>55</v>
      </c>
      <c r="CD205" s="8">
        <f t="shared" si="160"/>
        <v>0.47830721671463605</v>
      </c>
    </row>
    <row r="206" spans="1:82" x14ac:dyDescent="0.3">
      <c r="A206" s="1" t="s">
        <v>40</v>
      </c>
      <c r="B206" s="1" t="s">
        <v>142</v>
      </c>
      <c r="C206" t="s">
        <v>144</v>
      </c>
      <c r="D206" t="s">
        <v>144</v>
      </c>
      <c r="E206" s="9">
        <v>42914</v>
      </c>
      <c r="F206">
        <v>90</v>
      </c>
      <c r="G206">
        <v>0</v>
      </c>
      <c r="H206">
        <v>4</v>
      </c>
      <c r="I206">
        <v>13</v>
      </c>
      <c r="J206">
        <v>4</v>
      </c>
      <c r="K206">
        <v>9</v>
      </c>
      <c r="L206" s="4">
        <f t="shared" si="152"/>
        <v>95.84</v>
      </c>
      <c r="M206" s="4">
        <f t="shared" si="153"/>
        <v>86.48</v>
      </c>
      <c r="N206" s="4">
        <f t="shared" si="154"/>
        <v>95.84</v>
      </c>
      <c r="O206" s="4">
        <f t="shared" si="155"/>
        <v>90.64</v>
      </c>
      <c r="P206" s="4">
        <f t="shared" si="156"/>
        <v>92.199999999999989</v>
      </c>
      <c r="Q206">
        <v>4</v>
      </c>
      <c r="R206">
        <v>7</v>
      </c>
      <c r="S206">
        <v>6</v>
      </c>
      <c r="T206">
        <v>1</v>
      </c>
      <c r="U206" t="s">
        <v>144</v>
      </c>
      <c r="V206" t="s">
        <v>144</v>
      </c>
      <c r="W206">
        <v>6</v>
      </c>
      <c r="X206">
        <v>5</v>
      </c>
      <c r="Y206">
        <v>6</v>
      </c>
      <c r="Z206">
        <v>7</v>
      </c>
      <c r="AA206">
        <v>1</v>
      </c>
      <c r="AB206">
        <v>65</v>
      </c>
      <c r="AC206">
        <v>2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3</v>
      </c>
      <c r="AM206">
        <v>0</v>
      </c>
      <c r="AN206">
        <v>0</v>
      </c>
      <c r="AO206">
        <v>0</v>
      </c>
      <c r="AP206">
        <v>62</v>
      </c>
      <c r="AQ206">
        <v>40</v>
      </c>
      <c r="AR206">
        <v>25</v>
      </c>
      <c r="AS206">
        <v>3</v>
      </c>
      <c r="AT206">
        <v>0</v>
      </c>
      <c r="AU206">
        <v>1</v>
      </c>
      <c r="AV206">
        <v>1</v>
      </c>
      <c r="AW206">
        <v>2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</v>
      </c>
      <c r="BE206">
        <v>2</v>
      </c>
      <c r="BF206">
        <v>1</v>
      </c>
      <c r="BG206">
        <v>1</v>
      </c>
      <c r="BH206">
        <f t="shared" si="143"/>
        <v>1.5</v>
      </c>
      <c r="BI206">
        <v>66</v>
      </c>
      <c r="BJ206">
        <v>-2</v>
      </c>
      <c r="BK206">
        <v>26</v>
      </c>
      <c r="BL206">
        <f t="shared" si="144"/>
        <v>68</v>
      </c>
      <c r="BM206" s="6">
        <f t="shared" si="145"/>
        <v>0.61764705882352944</v>
      </c>
      <c r="BN206">
        <v>57</v>
      </c>
      <c r="BO206">
        <v>-5</v>
      </c>
      <c r="BP206">
        <v>25</v>
      </c>
      <c r="BQ206">
        <f t="shared" si="146"/>
        <v>62</v>
      </c>
      <c r="BR206" s="6">
        <f t="shared" si="147"/>
        <v>0.59677419354838712</v>
      </c>
      <c r="BS206">
        <v>70</v>
      </c>
      <c r="BT206">
        <v>1</v>
      </c>
      <c r="BU206">
        <v>44</v>
      </c>
      <c r="BV206">
        <f t="shared" si="148"/>
        <v>69</v>
      </c>
      <c r="BW206" s="6">
        <f t="shared" si="149"/>
        <v>0.36231884057971014</v>
      </c>
      <c r="BX206" t="s">
        <v>144</v>
      </c>
      <c r="BY206" t="s">
        <v>144</v>
      </c>
      <c r="BZ206" t="s">
        <v>144</v>
      </c>
      <c r="CA206" t="e">
        <f t="shared" si="150"/>
        <v>#VALUE!</v>
      </c>
      <c r="CB206" s="6" t="e">
        <f t="shared" si="151"/>
        <v>#VALUE!</v>
      </c>
      <c r="CC206" s="7">
        <f t="shared" si="159"/>
        <v>66.333333333333329</v>
      </c>
      <c r="CD206" s="8">
        <f t="shared" si="160"/>
        <v>0.52558003098387551</v>
      </c>
    </row>
    <row r="207" spans="1:82" x14ac:dyDescent="0.3">
      <c r="A207" s="1" t="s">
        <v>40</v>
      </c>
      <c r="B207" s="1" t="s">
        <v>143</v>
      </c>
      <c r="C207" t="s">
        <v>144</v>
      </c>
      <c r="D207" t="s">
        <v>144</v>
      </c>
      <c r="E207" s="9">
        <v>42914</v>
      </c>
      <c r="F207">
        <v>50</v>
      </c>
      <c r="G207">
        <v>0</v>
      </c>
      <c r="H207">
        <v>6</v>
      </c>
      <c r="I207">
        <v>4</v>
      </c>
      <c r="J207">
        <v>30</v>
      </c>
      <c r="K207">
        <v>27</v>
      </c>
      <c r="L207" s="4">
        <f t="shared" si="152"/>
        <v>93.76</v>
      </c>
      <c r="M207" s="4">
        <f t="shared" si="153"/>
        <v>95.84</v>
      </c>
      <c r="N207" s="4">
        <f t="shared" si="154"/>
        <v>68.8</v>
      </c>
      <c r="O207" s="4">
        <f t="shared" si="155"/>
        <v>71.92</v>
      </c>
      <c r="P207" s="4">
        <f t="shared" si="156"/>
        <v>82.580000000000013</v>
      </c>
      <c r="Q207">
        <v>1</v>
      </c>
      <c r="R207">
        <v>9</v>
      </c>
      <c r="S207">
        <v>6</v>
      </c>
      <c r="T207">
        <v>1</v>
      </c>
      <c r="U207" t="s">
        <v>144</v>
      </c>
      <c r="V207" t="s">
        <v>144</v>
      </c>
      <c r="W207">
        <v>6</v>
      </c>
      <c r="X207">
        <v>7</v>
      </c>
      <c r="Y207">
        <v>6</v>
      </c>
      <c r="Z207">
        <v>5</v>
      </c>
      <c r="AA207">
        <v>1</v>
      </c>
      <c r="AB207">
        <v>220</v>
      </c>
      <c r="AC207">
        <v>20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</v>
      </c>
      <c r="AM207">
        <v>1</v>
      </c>
      <c r="AN207">
        <v>0</v>
      </c>
      <c r="AO207">
        <v>0</v>
      </c>
      <c r="AP207">
        <v>90</v>
      </c>
      <c r="AQ207">
        <v>50</v>
      </c>
      <c r="AR207">
        <v>28</v>
      </c>
      <c r="AS207">
        <v>3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0.75</v>
      </c>
      <c r="BE207">
        <v>3</v>
      </c>
      <c r="BF207">
        <v>1.5</v>
      </c>
      <c r="BG207">
        <v>1</v>
      </c>
      <c r="BH207">
        <f t="shared" si="143"/>
        <v>1.5625</v>
      </c>
      <c r="BI207">
        <v>74</v>
      </c>
      <c r="BJ207">
        <v>1</v>
      </c>
      <c r="BK207">
        <v>45</v>
      </c>
      <c r="BL207">
        <f t="shared" si="144"/>
        <v>73</v>
      </c>
      <c r="BM207" s="6">
        <f t="shared" si="145"/>
        <v>0.38356164383561642</v>
      </c>
      <c r="BN207">
        <v>56</v>
      </c>
      <c r="BO207">
        <v>-6</v>
      </c>
      <c r="BP207">
        <v>35</v>
      </c>
      <c r="BQ207">
        <f t="shared" si="146"/>
        <v>62</v>
      </c>
      <c r="BR207" s="6">
        <f t="shared" si="147"/>
        <v>0.43548387096774194</v>
      </c>
      <c r="BS207">
        <v>52</v>
      </c>
      <c r="BT207">
        <v>-9</v>
      </c>
      <c r="BU207">
        <v>27</v>
      </c>
      <c r="BV207">
        <f t="shared" si="148"/>
        <v>61</v>
      </c>
      <c r="BW207" s="6">
        <f t="shared" si="149"/>
        <v>0.55737704918032782</v>
      </c>
      <c r="BX207" t="s">
        <v>144</v>
      </c>
      <c r="BY207" t="s">
        <v>144</v>
      </c>
      <c r="BZ207" t="s">
        <v>144</v>
      </c>
      <c r="CA207" t="e">
        <f t="shared" si="150"/>
        <v>#VALUE!</v>
      </c>
      <c r="CB207" s="6" t="e">
        <f t="shared" si="151"/>
        <v>#VALUE!</v>
      </c>
      <c r="CC207" s="7">
        <f t="shared" si="159"/>
        <v>65.333333333333329</v>
      </c>
      <c r="CD207" s="8">
        <f t="shared" si="160"/>
        <v>0.45880752132789543</v>
      </c>
    </row>
    <row r="208" spans="1:82" x14ac:dyDescent="0.3">
      <c r="A208" s="1" t="s">
        <v>41</v>
      </c>
      <c r="B208" s="1" t="s">
        <v>139</v>
      </c>
      <c r="E208" s="9">
        <v>42914</v>
      </c>
      <c r="F208">
        <v>110</v>
      </c>
      <c r="G208">
        <v>0</v>
      </c>
      <c r="H208">
        <v>5</v>
      </c>
      <c r="I208">
        <v>7</v>
      </c>
      <c r="J208">
        <v>18</v>
      </c>
      <c r="K208">
        <v>14</v>
      </c>
      <c r="L208" s="4">
        <f t="shared" si="152"/>
        <v>94.8</v>
      </c>
      <c r="M208" s="4">
        <f t="shared" si="153"/>
        <v>92.72</v>
      </c>
      <c r="N208" s="4">
        <f t="shared" si="154"/>
        <v>81.28</v>
      </c>
      <c r="O208" s="4">
        <f t="shared" si="155"/>
        <v>85.44</v>
      </c>
      <c r="P208" s="4">
        <f t="shared" si="156"/>
        <v>88.559999999999988</v>
      </c>
      <c r="Q208">
        <v>1</v>
      </c>
      <c r="R208">
        <v>9</v>
      </c>
      <c r="S208">
        <v>5</v>
      </c>
      <c r="T208">
        <v>1</v>
      </c>
      <c r="U208" t="s">
        <v>144</v>
      </c>
      <c r="V208" t="s">
        <v>144</v>
      </c>
      <c r="W208">
        <v>6</v>
      </c>
      <c r="X208">
        <v>3</v>
      </c>
      <c r="Y208">
        <v>6</v>
      </c>
      <c r="Z208">
        <v>7</v>
      </c>
      <c r="AA208">
        <v>1</v>
      </c>
      <c r="AB208">
        <v>40</v>
      </c>
      <c r="AC208">
        <v>3</v>
      </c>
      <c r="AD208">
        <v>0</v>
      </c>
      <c r="AE208">
        <v>0</v>
      </c>
      <c r="AF208">
        <v>0</v>
      </c>
      <c r="AG208">
        <v>0</v>
      </c>
      <c r="AH208">
        <v>2</v>
      </c>
      <c r="AI208">
        <v>0</v>
      </c>
      <c r="AJ208">
        <v>0</v>
      </c>
      <c r="AK208">
        <v>5</v>
      </c>
      <c r="AL208">
        <v>0</v>
      </c>
      <c r="AM208">
        <v>1</v>
      </c>
      <c r="AN208">
        <v>0</v>
      </c>
      <c r="AO208">
        <v>0</v>
      </c>
      <c r="AP208">
        <v>40</v>
      </c>
      <c r="AQ208">
        <v>13</v>
      </c>
      <c r="AR208">
        <v>5</v>
      </c>
      <c r="AS208">
        <v>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2</v>
      </c>
      <c r="BF208">
        <v>2.5</v>
      </c>
      <c r="BG208">
        <v>3</v>
      </c>
      <c r="BH208">
        <f t="shared" si="143"/>
        <v>2.125</v>
      </c>
      <c r="BI208">
        <v>56</v>
      </c>
      <c r="BJ208">
        <v>-6</v>
      </c>
      <c r="BK208">
        <v>25</v>
      </c>
      <c r="BL208">
        <f t="shared" si="144"/>
        <v>62</v>
      </c>
      <c r="BM208" s="6">
        <f t="shared" si="145"/>
        <v>0.59677419354838712</v>
      </c>
      <c r="BN208">
        <v>50</v>
      </c>
      <c r="BO208">
        <v>-7</v>
      </c>
      <c r="BP208">
        <v>22</v>
      </c>
      <c r="BQ208">
        <f t="shared" si="146"/>
        <v>57</v>
      </c>
      <c r="BR208" s="6">
        <f t="shared" si="147"/>
        <v>0.61403508771929827</v>
      </c>
      <c r="BS208">
        <v>60</v>
      </c>
      <c r="BT208">
        <v>-2</v>
      </c>
      <c r="BU208">
        <v>27</v>
      </c>
      <c r="BV208">
        <f t="shared" si="148"/>
        <v>62</v>
      </c>
      <c r="BW208" s="6">
        <f t="shared" si="149"/>
        <v>0.56451612903225812</v>
      </c>
      <c r="BX208" t="s">
        <v>144</v>
      </c>
      <c r="BY208" t="s">
        <v>144</v>
      </c>
      <c r="BZ208" t="s">
        <v>144</v>
      </c>
      <c r="CA208" t="e">
        <f t="shared" si="150"/>
        <v>#VALUE!</v>
      </c>
      <c r="CB208" s="6" t="e">
        <f t="shared" si="151"/>
        <v>#VALUE!</v>
      </c>
      <c r="CC208" s="7">
        <f>AVERAGE(BL208,BQ208,BV208)</f>
        <v>60.333333333333336</v>
      </c>
      <c r="CD208" s="8">
        <f>AVERAGE(BM208,BR208,BW208)</f>
        <v>0.59177513676664784</v>
      </c>
    </row>
    <row r="209" spans="1:82" x14ac:dyDescent="0.3">
      <c r="A209" s="1" t="s">
        <v>41</v>
      </c>
      <c r="B209" s="1" t="s">
        <v>140</v>
      </c>
      <c r="C209" t="s">
        <v>144</v>
      </c>
      <c r="D209" t="s">
        <v>144</v>
      </c>
      <c r="E209" s="9">
        <v>42914</v>
      </c>
      <c r="F209">
        <v>75</v>
      </c>
      <c r="G209">
        <v>0</v>
      </c>
      <c r="H209">
        <v>13</v>
      </c>
      <c r="I209">
        <v>20</v>
      </c>
      <c r="J209">
        <v>7</v>
      </c>
      <c r="K209">
        <v>1</v>
      </c>
      <c r="L209" s="4">
        <f t="shared" si="152"/>
        <v>86.48</v>
      </c>
      <c r="M209" s="4">
        <f t="shared" si="153"/>
        <v>79.2</v>
      </c>
      <c r="N209" s="4">
        <f t="shared" si="154"/>
        <v>92.72</v>
      </c>
      <c r="O209" s="4">
        <f t="shared" si="155"/>
        <v>98.96</v>
      </c>
      <c r="P209" s="4">
        <f t="shared" si="156"/>
        <v>89.339999999999989</v>
      </c>
      <c r="Q209">
        <v>2</v>
      </c>
      <c r="R209">
        <v>8</v>
      </c>
      <c r="S209">
        <v>4</v>
      </c>
      <c r="T209">
        <v>1</v>
      </c>
      <c r="U209" t="s">
        <v>144</v>
      </c>
      <c r="V209" t="s">
        <v>144</v>
      </c>
      <c r="W209">
        <v>7</v>
      </c>
      <c r="X209">
        <v>6</v>
      </c>
      <c r="Y209">
        <v>7</v>
      </c>
      <c r="Z209">
        <v>7</v>
      </c>
      <c r="AA209">
        <v>1</v>
      </c>
      <c r="AB209">
        <v>100</v>
      </c>
      <c r="AC209">
        <v>30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3</v>
      </c>
      <c r="AM209">
        <v>0</v>
      </c>
      <c r="AN209">
        <v>0</v>
      </c>
      <c r="AO209">
        <v>0</v>
      </c>
      <c r="AP209">
        <v>43</v>
      </c>
      <c r="AQ209">
        <v>16</v>
      </c>
      <c r="AR209">
        <v>7</v>
      </c>
      <c r="AS209">
        <v>2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1.5</v>
      </c>
      <c r="BE209">
        <v>2.75</v>
      </c>
      <c r="BF209">
        <v>2.25</v>
      </c>
      <c r="BG209">
        <v>2.5</v>
      </c>
      <c r="BH209">
        <f t="shared" si="143"/>
        <v>2.25</v>
      </c>
      <c r="BI209">
        <v>58</v>
      </c>
      <c r="BJ209">
        <v>4</v>
      </c>
      <c r="BK209">
        <v>36</v>
      </c>
      <c r="BL209">
        <f t="shared" si="144"/>
        <v>54</v>
      </c>
      <c r="BM209" s="6">
        <f t="shared" si="145"/>
        <v>0.33333333333333331</v>
      </c>
      <c r="BN209">
        <v>48</v>
      </c>
      <c r="BO209">
        <v>-3</v>
      </c>
      <c r="BP209">
        <v>32</v>
      </c>
      <c r="BQ209">
        <f t="shared" si="146"/>
        <v>51</v>
      </c>
      <c r="BR209" s="6">
        <f t="shared" si="147"/>
        <v>0.37254901960784315</v>
      </c>
      <c r="BS209">
        <v>66</v>
      </c>
      <c r="BT209">
        <v>0</v>
      </c>
      <c r="BU209">
        <v>29</v>
      </c>
      <c r="BV209">
        <f t="shared" si="148"/>
        <v>66</v>
      </c>
      <c r="BW209" s="6">
        <f t="shared" si="149"/>
        <v>0.56060606060606055</v>
      </c>
      <c r="BX209" t="s">
        <v>144</v>
      </c>
      <c r="BY209" t="s">
        <v>144</v>
      </c>
      <c r="BZ209" t="s">
        <v>144</v>
      </c>
      <c r="CA209" t="e">
        <f t="shared" si="150"/>
        <v>#VALUE!</v>
      </c>
      <c r="CB209" s="6" t="e">
        <f t="shared" si="151"/>
        <v>#VALUE!</v>
      </c>
      <c r="CC209" s="7">
        <f t="shared" ref="CC209:CC212" si="161">AVERAGE(BL209,BQ209,BV209)</f>
        <v>57</v>
      </c>
      <c r="CD209" s="8">
        <f t="shared" ref="CD209:CD212" si="162">AVERAGE(BM209,BR209,BW209)</f>
        <v>0.42216280451574567</v>
      </c>
    </row>
    <row r="210" spans="1:82" x14ac:dyDescent="0.3">
      <c r="A210" s="1" t="s">
        <v>41</v>
      </c>
      <c r="B210" s="1" t="s">
        <v>141</v>
      </c>
      <c r="C210" t="s">
        <v>144</v>
      </c>
      <c r="D210" t="s">
        <v>144</v>
      </c>
      <c r="E210" s="9">
        <v>42914</v>
      </c>
      <c r="F210">
        <v>75</v>
      </c>
      <c r="G210">
        <v>0</v>
      </c>
      <c r="H210">
        <v>22</v>
      </c>
      <c r="I210">
        <v>3</v>
      </c>
      <c r="J210">
        <v>29</v>
      </c>
      <c r="K210">
        <v>12</v>
      </c>
      <c r="L210" s="4">
        <f t="shared" si="152"/>
        <v>77.12</v>
      </c>
      <c r="M210" s="4">
        <f t="shared" si="153"/>
        <v>96.88</v>
      </c>
      <c r="N210" s="4">
        <f t="shared" si="154"/>
        <v>69.84</v>
      </c>
      <c r="O210" s="4">
        <f t="shared" si="155"/>
        <v>87.52</v>
      </c>
      <c r="P210" s="4">
        <f t="shared" si="156"/>
        <v>82.84</v>
      </c>
      <c r="Q210">
        <v>4</v>
      </c>
      <c r="R210">
        <v>8</v>
      </c>
      <c r="S210">
        <v>5</v>
      </c>
      <c r="T210">
        <v>2</v>
      </c>
      <c r="U210" t="s">
        <v>144</v>
      </c>
      <c r="V210" t="s">
        <v>144</v>
      </c>
      <c r="W210">
        <v>6</v>
      </c>
      <c r="X210">
        <v>4</v>
      </c>
      <c r="Y210">
        <v>7</v>
      </c>
      <c r="Z210">
        <v>8</v>
      </c>
      <c r="AA210">
        <v>5</v>
      </c>
      <c r="AB210">
        <v>72</v>
      </c>
      <c r="AC210">
        <v>16</v>
      </c>
      <c r="AD210">
        <v>1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0</v>
      </c>
      <c r="AK210">
        <v>0</v>
      </c>
      <c r="AL210">
        <v>4</v>
      </c>
      <c r="AM210">
        <v>0</v>
      </c>
      <c r="AN210">
        <v>0</v>
      </c>
      <c r="AO210">
        <v>0</v>
      </c>
      <c r="AP210">
        <v>60</v>
      </c>
      <c r="AQ210">
        <v>48</v>
      </c>
      <c r="AR210">
        <v>2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1.5</v>
      </c>
      <c r="BE210">
        <v>1.25</v>
      </c>
      <c r="BF210">
        <v>2.25</v>
      </c>
      <c r="BG210">
        <v>2.5</v>
      </c>
      <c r="BH210">
        <f t="shared" si="143"/>
        <v>1.875</v>
      </c>
      <c r="BI210">
        <v>58</v>
      </c>
      <c r="BJ210">
        <v>-3</v>
      </c>
      <c r="BK210">
        <v>34</v>
      </c>
      <c r="BL210">
        <f t="shared" si="144"/>
        <v>61</v>
      </c>
      <c r="BM210" s="6">
        <f t="shared" si="145"/>
        <v>0.44262295081967212</v>
      </c>
      <c r="BN210">
        <v>65</v>
      </c>
      <c r="BO210">
        <v>-1</v>
      </c>
      <c r="BP210">
        <v>39</v>
      </c>
      <c r="BQ210">
        <f t="shared" si="146"/>
        <v>66</v>
      </c>
      <c r="BR210" s="6">
        <f t="shared" si="147"/>
        <v>0.40909090909090912</v>
      </c>
      <c r="BS210">
        <v>63</v>
      </c>
      <c r="BT210">
        <v>0</v>
      </c>
      <c r="BU210">
        <v>44</v>
      </c>
      <c r="BV210">
        <f t="shared" si="148"/>
        <v>63</v>
      </c>
      <c r="BW210" s="6">
        <f t="shared" si="149"/>
        <v>0.30158730158730157</v>
      </c>
      <c r="BX210" t="s">
        <v>144</v>
      </c>
      <c r="BY210" t="s">
        <v>144</v>
      </c>
      <c r="BZ210" t="s">
        <v>144</v>
      </c>
      <c r="CA210" t="e">
        <f t="shared" si="150"/>
        <v>#VALUE!</v>
      </c>
      <c r="CB210" s="6" t="e">
        <f t="shared" si="151"/>
        <v>#VALUE!</v>
      </c>
      <c r="CC210" s="7">
        <f t="shared" si="161"/>
        <v>63.333333333333336</v>
      </c>
      <c r="CD210" s="8">
        <f t="shared" si="162"/>
        <v>0.38443372049929425</v>
      </c>
    </row>
    <row r="211" spans="1:82" x14ac:dyDescent="0.3">
      <c r="A211" s="1" t="s">
        <v>41</v>
      </c>
      <c r="B211" s="1" t="s">
        <v>142</v>
      </c>
      <c r="C211" t="s">
        <v>144</v>
      </c>
      <c r="D211" t="s">
        <v>144</v>
      </c>
      <c r="E211" s="9">
        <v>42914</v>
      </c>
      <c r="F211">
        <v>100</v>
      </c>
      <c r="G211">
        <v>0</v>
      </c>
      <c r="H211">
        <v>11</v>
      </c>
      <c r="I211">
        <v>18</v>
      </c>
      <c r="J211">
        <v>16</v>
      </c>
      <c r="K211">
        <v>12</v>
      </c>
      <c r="L211" s="4">
        <f t="shared" si="152"/>
        <v>88.56</v>
      </c>
      <c r="M211" s="4">
        <f t="shared" si="153"/>
        <v>81.28</v>
      </c>
      <c r="N211" s="4">
        <f t="shared" si="154"/>
        <v>83.36</v>
      </c>
      <c r="O211" s="4">
        <f t="shared" si="155"/>
        <v>87.52</v>
      </c>
      <c r="P211" s="4">
        <f t="shared" si="156"/>
        <v>85.179999999999993</v>
      </c>
      <c r="Q211">
        <v>1</v>
      </c>
      <c r="R211">
        <v>9</v>
      </c>
      <c r="S211">
        <v>4</v>
      </c>
      <c r="T211">
        <v>4</v>
      </c>
      <c r="U211" t="s">
        <v>144</v>
      </c>
      <c r="V211" t="s">
        <v>144</v>
      </c>
      <c r="W211">
        <v>5</v>
      </c>
      <c r="X211">
        <v>7</v>
      </c>
      <c r="Y211">
        <v>5</v>
      </c>
      <c r="Z211">
        <v>8</v>
      </c>
      <c r="AA211">
        <v>1</v>
      </c>
      <c r="AB211">
        <v>64</v>
      </c>
      <c r="AC211">
        <v>7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3</v>
      </c>
      <c r="AJ211">
        <v>0</v>
      </c>
      <c r="AK211">
        <v>1</v>
      </c>
      <c r="AL211">
        <v>4</v>
      </c>
      <c r="AM211">
        <v>0</v>
      </c>
      <c r="AN211">
        <v>0</v>
      </c>
      <c r="AO211">
        <v>0</v>
      </c>
      <c r="AP211">
        <v>29</v>
      </c>
      <c r="AQ211">
        <v>5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0.75</v>
      </c>
      <c r="BE211">
        <v>1.5</v>
      </c>
      <c r="BF211">
        <v>1.75</v>
      </c>
      <c r="BG211">
        <v>2.5</v>
      </c>
      <c r="BH211">
        <f t="shared" si="143"/>
        <v>1.625</v>
      </c>
      <c r="BI211">
        <v>50</v>
      </c>
      <c r="BJ211">
        <v>-5</v>
      </c>
      <c r="BK211">
        <v>24</v>
      </c>
      <c r="BL211">
        <f t="shared" si="144"/>
        <v>55</v>
      </c>
      <c r="BM211" s="6">
        <f t="shared" si="145"/>
        <v>0.5636363636363636</v>
      </c>
      <c r="BN211">
        <v>55</v>
      </c>
      <c r="BO211">
        <v>-9</v>
      </c>
      <c r="BP211">
        <v>27</v>
      </c>
      <c r="BQ211">
        <f t="shared" si="146"/>
        <v>64</v>
      </c>
      <c r="BR211" s="6">
        <f t="shared" si="147"/>
        <v>0.578125</v>
      </c>
      <c r="BS211">
        <v>54</v>
      </c>
      <c r="BT211">
        <v>-2</v>
      </c>
      <c r="BU211">
        <v>36</v>
      </c>
      <c r="BV211">
        <f t="shared" si="148"/>
        <v>56</v>
      </c>
      <c r="BW211" s="6">
        <f t="shared" si="149"/>
        <v>0.35714285714285715</v>
      </c>
      <c r="BX211" t="s">
        <v>144</v>
      </c>
      <c r="BY211" t="s">
        <v>144</v>
      </c>
      <c r="BZ211" t="s">
        <v>144</v>
      </c>
      <c r="CA211" t="e">
        <f t="shared" si="150"/>
        <v>#VALUE!</v>
      </c>
      <c r="CB211" s="6" t="e">
        <f t="shared" si="151"/>
        <v>#VALUE!</v>
      </c>
      <c r="CC211" s="7">
        <f t="shared" si="161"/>
        <v>58.333333333333336</v>
      </c>
      <c r="CD211" s="8">
        <f t="shared" si="162"/>
        <v>0.49963474025974025</v>
      </c>
    </row>
    <row r="212" spans="1:82" x14ac:dyDescent="0.3">
      <c r="A212" s="1" t="s">
        <v>41</v>
      </c>
      <c r="B212" s="1" t="s">
        <v>143</v>
      </c>
      <c r="C212" t="s">
        <v>144</v>
      </c>
      <c r="D212" t="s">
        <v>144</v>
      </c>
      <c r="E212" s="9">
        <v>42914</v>
      </c>
      <c r="F212">
        <v>50</v>
      </c>
      <c r="G212">
        <v>0</v>
      </c>
      <c r="H212">
        <v>16</v>
      </c>
      <c r="I212">
        <v>25</v>
      </c>
      <c r="J212">
        <v>30</v>
      </c>
      <c r="K212">
        <v>14</v>
      </c>
      <c r="L212" s="4">
        <f t="shared" si="152"/>
        <v>83.36</v>
      </c>
      <c r="M212" s="4">
        <f t="shared" si="153"/>
        <v>74</v>
      </c>
      <c r="N212" s="4">
        <f t="shared" si="154"/>
        <v>68.8</v>
      </c>
      <c r="O212" s="4">
        <f t="shared" si="155"/>
        <v>85.44</v>
      </c>
      <c r="P212" s="4">
        <f t="shared" si="156"/>
        <v>77.900000000000006</v>
      </c>
      <c r="Q212">
        <v>1</v>
      </c>
      <c r="R212">
        <v>7</v>
      </c>
      <c r="S212">
        <v>4</v>
      </c>
      <c r="T212">
        <v>5</v>
      </c>
      <c r="U212" t="s">
        <v>144</v>
      </c>
      <c r="V212" t="s">
        <v>144</v>
      </c>
      <c r="W212">
        <v>6</v>
      </c>
      <c r="X212">
        <v>5</v>
      </c>
      <c r="Y212">
        <v>5</v>
      </c>
      <c r="Z212">
        <v>8</v>
      </c>
      <c r="AA212">
        <v>1</v>
      </c>
      <c r="AB212">
        <v>130</v>
      </c>
      <c r="AC212">
        <v>6</v>
      </c>
      <c r="AD212">
        <v>9</v>
      </c>
      <c r="AE212">
        <v>1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3</v>
      </c>
      <c r="AM212">
        <v>0</v>
      </c>
      <c r="AN212">
        <v>0</v>
      </c>
      <c r="AO212">
        <v>0</v>
      </c>
      <c r="AP212">
        <v>38</v>
      </c>
      <c r="AQ212">
        <v>24</v>
      </c>
      <c r="AR212">
        <v>1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1.5</v>
      </c>
      <c r="BE212">
        <v>2</v>
      </c>
      <c r="BF212">
        <v>1</v>
      </c>
      <c r="BG212">
        <v>1.75</v>
      </c>
      <c r="BH212">
        <f t="shared" si="143"/>
        <v>1.5625</v>
      </c>
      <c r="BI212">
        <v>50</v>
      </c>
      <c r="BJ212">
        <v>-8</v>
      </c>
      <c r="BK212">
        <v>18</v>
      </c>
      <c r="BL212">
        <f t="shared" si="144"/>
        <v>58</v>
      </c>
      <c r="BM212" s="6">
        <f t="shared" si="145"/>
        <v>0.68965517241379315</v>
      </c>
      <c r="BN212">
        <v>45</v>
      </c>
      <c r="BO212">
        <v>-9</v>
      </c>
      <c r="BP212">
        <v>23</v>
      </c>
      <c r="BQ212">
        <f t="shared" si="146"/>
        <v>54</v>
      </c>
      <c r="BR212" s="6">
        <f t="shared" si="147"/>
        <v>0.57407407407407407</v>
      </c>
      <c r="BS212">
        <v>55</v>
      </c>
      <c r="BT212">
        <v>0</v>
      </c>
      <c r="BU212">
        <v>30</v>
      </c>
      <c r="BV212">
        <f t="shared" si="148"/>
        <v>55</v>
      </c>
      <c r="BW212" s="6">
        <f t="shared" si="149"/>
        <v>0.45454545454545453</v>
      </c>
      <c r="BX212" t="s">
        <v>144</v>
      </c>
      <c r="BY212" t="s">
        <v>144</v>
      </c>
      <c r="BZ212" t="s">
        <v>144</v>
      </c>
      <c r="CA212" t="e">
        <f t="shared" si="150"/>
        <v>#VALUE!</v>
      </c>
      <c r="CB212" s="6" t="e">
        <f t="shared" si="151"/>
        <v>#VALUE!</v>
      </c>
      <c r="CC212" s="7">
        <f t="shared" si="161"/>
        <v>55.666666666666664</v>
      </c>
      <c r="CD212" s="8">
        <f t="shared" si="162"/>
        <v>0.5727582336777739</v>
      </c>
    </row>
    <row r="213" spans="1:82" x14ac:dyDescent="0.3">
      <c r="A213" s="1" t="s">
        <v>42</v>
      </c>
      <c r="B213" s="1" t="s">
        <v>139</v>
      </c>
      <c r="E213" s="9">
        <v>42917</v>
      </c>
      <c r="F213">
        <v>100</v>
      </c>
      <c r="G213">
        <v>4</v>
      </c>
      <c r="H213">
        <v>4</v>
      </c>
      <c r="I213">
        <v>2</v>
      </c>
      <c r="J213">
        <v>0</v>
      </c>
      <c r="K213">
        <v>7</v>
      </c>
      <c r="L213" s="4">
        <f t="shared" si="152"/>
        <v>95.84</v>
      </c>
      <c r="M213" s="4">
        <f t="shared" si="153"/>
        <v>97.92</v>
      </c>
      <c r="N213" s="4">
        <f t="shared" si="154"/>
        <v>100</v>
      </c>
      <c r="O213" s="4">
        <f t="shared" si="155"/>
        <v>92.72</v>
      </c>
      <c r="P213" s="4">
        <f t="shared" si="156"/>
        <v>96.62</v>
      </c>
      <c r="Q213">
        <v>5</v>
      </c>
      <c r="R213">
        <v>9</v>
      </c>
      <c r="S213">
        <v>4</v>
      </c>
      <c r="T213">
        <v>1</v>
      </c>
      <c r="U213" t="s">
        <v>144</v>
      </c>
      <c r="V213" t="s">
        <v>144</v>
      </c>
      <c r="W213">
        <v>2</v>
      </c>
      <c r="X213">
        <v>3</v>
      </c>
      <c r="Y213">
        <v>2</v>
      </c>
      <c r="Z213">
        <v>1</v>
      </c>
      <c r="AA213">
        <v>1</v>
      </c>
      <c r="AB213">
        <v>38</v>
      </c>
      <c r="AC213">
        <v>5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3</v>
      </c>
      <c r="AL213">
        <v>4</v>
      </c>
      <c r="AM213">
        <v>0</v>
      </c>
      <c r="AN213">
        <v>0</v>
      </c>
      <c r="AO213">
        <v>0</v>
      </c>
      <c r="AP213">
        <v>5</v>
      </c>
      <c r="AQ213">
        <v>0</v>
      </c>
      <c r="AR213">
        <v>3</v>
      </c>
      <c r="AS213">
        <v>0</v>
      </c>
      <c r="AT213">
        <v>0</v>
      </c>
      <c r="AU213">
        <v>1</v>
      </c>
      <c r="AV213">
        <v>2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3</v>
      </c>
      <c r="BE213">
        <v>2.5</v>
      </c>
      <c r="BF213">
        <v>2</v>
      </c>
      <c r="BG213">
        <v>3.75</v>
      </c>
      <c r="BH213">
        <f t="shared" si="143"/>
        <v>2.8125</v>
      </c>
      <c r="BI213">
        <v>45</v>
      </c>
      <c r="BJ213">
        <v>-10</v>
      </c>
      <c r="BK213">
        <v>20</v>
      </c>
      <c r="BL213">
        <f t="shared" si="144"/>
        <v>55</v>
      </c>
      <c r="BM213" s="6">
        <f t="shared" si="145"/>
        <v>0.63636363636363635</v>
      </c>
      <c r="BN213">
        <v>42</v>
      </c>
      <c r="BO213">
        <v>-10</v>
      </c>
      <c r="BP213">
        <v>22</v>
      </c>
      <c r="BQ213">
        <f t="shared" si="146"/>
        <v>52</v>
      </c>
      <c r="BR213" s="6">
        <f t="shared" si="147"/>
        <v>0.57692307692307687</v>
      </c>
      <c r="BS213">
        <v>55</v>
      </c>
      <c r="BT213">
        <v>0</v>
      </c>
      <c r="BU213">
        <v>30</v>
      </c>
      <c r="BV213">
        <f t="shared" si="148"/>
        <v>55</v>
      </c>
      <c r="BW213" s="6">
        <f t="shared" si="149"/>
        <v>0.45454545454545453</v>
      </c>
      <c r="BX213" t="s">
        <v>144</v>
      </c>
      <c r="BY213" t="s">
        <v>144</v>
      </c>
      <c r="BZ213" t="s">
        <v>144</v>
      </c>
      <c r="CA213" t="e">
        <f t="shared" si="150"/>
        <v>#VALUE!</v>
      </c>
      <c r="CB213" s="6" t="e">
        <f t="shared" si="151"/>
        <v>#VALUE!</v>
      </c>
      <c r="CC213" s="7">
        <f>AVERAGE(BL213,BQ213,BV213)</f>
        <v>54</v>
      </c>
      <c r="CD213" s="8">
        <f>AVERAGE(BM213,BR213,BW213)</f>
        <v>0.55594405594405594</v>
      </c>
    </row>
    <row r="214" spans="1:82" x14ac:dyDescent="0.3">
      <c r="A214" s="1" t="s">
        <v>42</v>
      </c>
      <c r="B214" s="1" t="s">
        <v>140</v>
      </c>
      <c r="C214" t="s">
        <v>144</v>
      </c>
      <c r="D214" t="s">
        <v>144</v>
      </c>
      <c r="E214" s="9">
        <v>42917</v>
      </c>
      <c r="F214">
        <v>85</v>
      </c>
      <c r="G214">
        <v>3</v>
      </c>
      <c r="H214">
        <v>1</v>
      </c>
      <c r="I214">
        <v>7</v>
      </c>
      <c r="J214">
        <v>0</v>
      </c>
      <c r="K214">
        <v>0</v>
      </c>
      <c r="L214" s="4">
        <f t="shared" si="152"/>
        <v>98.96</v>
      </c>
      <c r="M214" s="4">
        <f t="shared" si="153"/>
        <v>92.72</v>
      </c>
      <c r="N214" s="4">
        <f t="shared" si="154"/>
        <v>100</v>
      </c>
      <c r="O214" s="4">
        <f t="shared" si="155"/>
        <v>100</v>
      </c>
      <c r="P214" s="4">
        <f t="shared" si="156"/>
        <v>97.92</v>
      </c>
      <c r="Q214">
        <v>1</v>
      </c>
      <c r="R214">
        <v>9</v>
      </c>
      <c r="S214">
        <v>1</v>
      </c>
      <c r="T214">
        <v>1</v>
      </c>
      <c r="U214">
        <v>4</v>
      </c>
      <c r="V214" t="s">
        <v>144</v>
      </c>
      <c r="W214">
        <v>1</v>
      </c>
      <c r="X214">
        <v>5</v>
      </c>
      <c r="Y214">
        <v>5</v>
      </c>
      <c r="Z214">
        <v>2</v>
      </c>
      <c r="AA214">
        <v>3</v>
      </c>
      <c r="AB214">
        <v>24</v>
      </c>
      <c r="AC214">
        <v>14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2</v>
      </c>
      <c r="AL214">
        <v>3</v>
      </c>
      <c r="AM214">
        <v>1</v>
      </c>
      <c r="AN214">
        <v>0</v>
      </c>
      <c r="AO214">
        <v>0</v>
      </c>
      <c r="AP214">
        <v>1</v>
      </c>
      <c r="AQ214">
        <v>3</v>
      </c>
      <c r="AR214">
        <v>3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3</v>
      </c>
      <c r="BE214">
        <v>4.75</v>
      </c>
      <c r="BF214">
        <v>1</v>
      </c>
      <c r="BG214">
        <v>4</v>
      </c>
      <c r="BH214">
        <f t="shared" si="143"/>
        <v>3.1875</v>
      </c>
      <c r="BI214">
        <v>47</v>
      </c>
      <c r="BJ214">
        <v>-5</v>
      </c>
      <c r="BK214">
        <v>22</v>
      </c>
      <c r="BL214">
        <f t="shared" si="144"/>
        <v>52</v>
      </c>
      <c r="BM214" s="6">
        <f t="shared" si="145"/>
        <v>0.57692307692307687</v>
      </c>
      <c r="BN214">
        <v>50</v>
      </c>
      <c r="BO214">
        <v>-4</v>
      </c>
      <c r="BP214">
        <v>25</v>
      </c>
      <c r="BQ214">
        <f t="shared" si="146"/>
        <v>54</v>
      </c>
      <c r="BR214" s="6">
        <f t="shared" si="147"/>
        <v>0.53703703703703709</v>
      </c>
      <c r="BS214">
        <v>64</v>
      </c>
      <c r="BT214">
        <v>5</v>
      </c>
      <c r="BU214">
        <v>40</v>
      </c>
      <c r="BV214">
        <f t="shared" si="148"/>
        <v>59</v>
      </c>
      <c r="BW214" s="6">
        <f t="shared" si="149"/>
        <v>0.32203389830508472</v>
      </c>
      <c r="BX214" t="s">
        <v>144</v>
      </c>
      <c r="BY214" t="s">
        <v>144</v>
      </c>
      <c r="BZ214" t="s">
        <v>144</v>
      </c>
      <c r="CA214" t="e">
        <f t="shared" si="150"/>
        <v>#VALUE!</v>
      </c>
      <c r="CB214" s="6" t="e">
        <f t="shared" si="151"/>
        <v>#VALUE!</v>
      </c>
      <c r="CC214" s="7">
        <f t="shared" ref="CC214:CC222" si="163">AVERAGE(BL214,BQ214,BV214)</f>
        <v>55</v>
      </c>
      <c r="CD214" s="8">
        <f t="shared" ref="CD214:CD222" si="164">AVERAGE(BM214,BR214,BW214)</f>
        <v>0.47866467075506619</v>
      </c>
    </row>
    <row r="215" spans="1:82" x14ac:dyDescent="0.3">
      <c r="A215" s="1" t="s">
        <v>42</v>
      </c>
      <c r="B215" s="1" t="s">
        <v>141</v>
      </c>
      <c r="C215" t="s">
        <v>144</v>
      </c>
      <c r="D215" t="s">
        <v>144</v>
      </c>
      <c r="E215" s="9">
        <v>42917</v>
      </c>
      <c r="F215">
        <v>100</v>
      </c>
      <c r="G215">
        <v>2</v>
      </c>
      <c r="H215">
        <v>15</v>
      </c>
      <c r="I215">
        <v>0</v>
      </c>
      <c r="J215">
        <v>22</v>
      </c>
      <c r="K215">
        <v>2</v>
      </c>
      <c r="L215" s="4">
        <f t="shared" si="152"/>
        <v>84.4</v>
      </c>
      <c r="M215" s="4">
        <f t="shared" si="153"/>
        <v>100</v>
      </c>
      <c r="N215" s="4">
        <f t="shared" si="154"/>
        <v>77.12</v>
      </c>
      <c r="O215" s="4">
        <f t="shared" si="155"/>
        <v>97.92</v>
      </c>
      <c r="P215" s="4">
        <f t="shared" si="156"/>
        <v>89.86</v>
      </c>
      <c r="Q215">
        <v>1</v>
      </c>
      <c r="R215">
        <v>9</v>
      </c>
      <c r="S215">
        <v>2</v>
      </c>
      <c r="T215">
        <v>1</v>
      </c>
      <c r="U215">
        <v>6</v>
      </c>
      <c r="V215" t="s">
        <v>144</v>
      </c>
      <c r="W215">
        <v>2</v>
      </c>
      <c r="X215">
        <v>4</v>
      </c>
      <c r="Y215">
        <v>3</v>
      </c>
      <c r="Z215">
        <v>2</v>
      </c>
      <c r="AA215">
        <v>2</v>
      </c>
      <c r="AB215">
        <v>16</v>
      </c>
      <c r="AC215">
        <v>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4</v>
      </c>
      <c r="AM215">
        <v>0</v>
      </c>
      <c r="AN215">
        <v>0</v>
      </c>
      <c r="AO215">
        <v>0</v>
      </c>
      <c r="AP215">
        <v>4</v>
      </c>
      <c r="AQ215">
        <v>2</v>
      </c>
      <c r="AR215">
        <v>3</v>
      </c>
      <c r="AS215">
        <v>8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</v>
      </c>
      <c r="BE215">
        <v>4.5</v>
      </c>
      <c r="BF215">
        <v>6.25</v>
      </c>
      <c r="BG215">
        <v>3.5</v>
      </c>
      <c r="BH215">
        <f t="shared" si="143"/>
        <v>4.5625</v>
      </c>
      <c r="BI215">
        <v>58</v>
      </c>
      <c r="BJ215">
        <v>-4</v>
      </c>
      <c r="BK215">
        <v>35</v>
      </c>
      <c r="BL215">
        <f t="shared" si="144"/>
        <v>62</v>
      </c>
      <c r="BM215" s="6">
        <f t="shared" si="145"/>
        <v>0.43548387096774194</v>
      </c>
      <c r="BN215">
        <v>58</v>
      </c>
      <c r="BO215">
        <v>-1</v>
      </c>
      <c r="BP215">
        <v>36</v>
      </c>
      <c r="BQ215">
        <f t="shared" si="146"/>
        <v>59</v>
      </c>
      <c r="BR215" s="6">
        <f t="shared" si="147"/>
        <v>0.38983050847457629</v>
      </c>
      <c r="BS215">
        <v>64</v>
      </c>
      <c r="BT215">
        <v>0</v>
      </c>
      <c r="BU215">
        <v>28</v>
      </c>
      <c r="BV215">
        <f t="shared" si="148"/>
        <v>64</v>
      </c>
      <c r="BW215" s="6">
        <f t="shared" si="149"/>
        <v>0.5625</v>
      </c>
      <c r="BX215" t="s">
        <v>144</v>
      </c>
      <c r="BY215" t="s">
        <v>144</v>
      </c>
      <c r="BZ215" t="s">
        <v>144</v>
      </c>
      <c r="CA215" t="e">
        <f t="shared" si="150"/>
        <v>#VALUE!</v>
      </c>
      <c r="CB215" s="6" t="e">
        <f t="shared" si="151"/>
        <v>#VALUE!</v>
      </c>
      <c r="CC215" s="7">
        <f t="shared" si="163"/>
        <v>61.666666666666664</v>
      </c>
      <c r="CD215" s="8">
        <f t="shared" si="164"/>
        <v>0.46260479314743935</v>
      </c>
    </row>
    <row r="216" spans="1:82" x14ac:dyDescent="0.3">
      <c r="A216" s="1" t="s">
        <v>42</v>
      </c>
      <c r="B216" s="1" t="s">
        <v>142</v>
      </c>
      <c r="C216" t="s">
        <v>144</v>
      </c>
      <c r="D216" t="s">
        <v>144</v>
      </c>
      <c r="E216" s="9">
        <v>42917</v>
      </c>
      <c r="F216">
        <v>110</v>
      </c>
      <c r="G216">
        <v>1</v>
      </c>
      <c r="H216">
        <v>24</v>
      </c>
      <c r="I216">
        <v>1</v>
      </c>
      <c r="J216">
        <v>7</v>
      </c>
      <c r="K216">
        <v>0</v>
      </c>
      <c r="L216" s="4">
        <f t="shared" si="152"/>
        <v>75.039999999999992</v>
      </c>
      <c r="M216" s="4">
        <f t="shared" si="153"/>
        <v>98.96</v>
      </c>
      <c r="N216" s="4">
        <f t="shared" si="154"/>
        <v>92.72</v>
      </c>
      <c r="O216" s="4">
        <f t="shared" si="155"/>
        <v>100</v>
      </c>
      <c r="P216" s="4">
        <f t="shared" si="156"/>
        <v>91.68</v>
      </c>
      <c r="Q216">
        <v>1</v>
      </c>
      <c r="R216">
        <v>9</v>
      </c>
      <c r="S216">
        <v>2</v>
      </c>
      <c r="T216">
        <v>1</v>
      </c>
      <c r="U216" t="s">
        <v>144</v>
      </c>
      <c r="V216" t="s">
        <v>144</v>
      </c>
      <c r="W216">
        <v>1</v>
      </c>
      <c r="X216">
        <v>6</v>
      </c>
      <c r="Y216">
        <v>1</v>
      </c>
      <c r="Z216">
        <v>3</v>
      </c>
      <c r="AA216">
        <v>2</v>
      </c>
      <c r="AC216">
        <v>53</v>
      </c>
      <c r="AD216">
        <v>8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6</v>
      </c>
      <c r="AL216">
        <v>1</v>
      </c>
      <c r="AM216">
        <v>0</v>
      </c>
      <c r="AN216">
        <v>0</v>
      </c>
      <c r="AO216">
        <v>0</v>
      </c>
      <c r="AP216">
        <v>3</v>
      </c>
      <c r="AQ216">
        <v>2</v>
      </c>
      <c r="AR216">
        <v>2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0.5</v>
      </c>
      <c r="BE216">
        <v>1</v>
      </c>
      <c r="BF216">
        <v>0.75</v>
      </c>
      <c r="BG216">
        <v>3.25</v>
      </c>
      <c r="BH216">
        <f t="shared" si="143"/>
        <v>1.375</v>
      </c>
      <c r="BI216">
        <v>55</v>
      </c>
      <c r="BJ216">
        <v>-1</v>
      </c>
      <c r="BK216">
        <v>32</v>
      </c>
      <c r="BL216">
        <f t="shared" si="144"/>
        <v>56</v>
      </c>
      <c r="BM216" s="6">
        <f t="shared" si="145"/>
        <v>0.42857142857142855</v>
      </c>
      <c r="BN216">
        <v>53</v>
      </c>
      <c r="BO216">
        <v>0</v>
      </c>
      <c r="BP216">
        <v>27</v>
      </c>
      <c r="BQ216">
        <f t="shared" si="146"/>
        <v>53</v>
      </c>
      <c r="BR216" s="6">
        <f t="shared" si="147"/>
        <v>0.49056603773584906</v>
      </c>
      <c r="BS216">
        <v>53</v>
      </c>
      <c r="BT216">
        <v>-5</v>
      </c>
      <c r="BU216">
        <v>26</v>
      </c>
      <c r="BV216">
        <f t="shared" si="148"/>
        <v>58</v>
      </c>
      <c r="BW216" s="6">
        <f t="shared" si="149"/>
        <v>0.55172413793103448</v>
      </c>
      <c r="BX216" t="s">
        <v>144</v>
      </c>
      <c r="BY216" t="s">
        <v>144</v>
      </c>
      <c r="BZ216" t="s">
        <v>144</v>
      </c>
      <c r="CA216" t="e">
        <f t="shared" si="150"/>
        <v>#VALUE!</v>
      </c>
      <c r="CB216" s="6" t="e">
        <f t="shared" si="151"/>
        <v>#VALUE!</v>
      </c>
      <c r="CC216" s="7">
        <f t="shared" si="163"/>
        <v>55.666666666666664</v>
      </c>
      <c r="CD216" s="8">
        <f t="shared" si="164"/>
        <v>0.49028720141277066</v>
      </c>
    </row>
    <row r="217" spans="1:82" x14ac:dyDescent="0.3">
      <c r="A217" s="1" t="s">
        <v>42</v>
      </c>
      <c r="B217" s="1" t="s">
        <v>143</v>
      </c>
      <c r="C217" t="s">
        <v>144</v>
      </c>
      <c r="D217" t="s">
        <v>144</v>
      </c>
      <c r="E217" s="9">
        <v>42917</v>
      </c>
      <c r="F217">
        <v>90</v>
      </c>
      <c r="G217">
        <v>1</v>
      </c>
      <c r="H217">
        <v>1</v>
      </c>
      <c r="I217">
        <v>5</v>
      </c>
      <c r="J217">
        <v>8</v>
      </c>
      <c r="K217">
        <v>11</v>
      </c>
      <c r="L217" s="4">
        <f t="shared" si="152"/>
        <v>98.96</v>
      </c>
      <c r="M217" s="4">
        <f t="shared" si="153"/>
        <v>94.8</v>
      </c>
      <c r="N217" s="4">
        <f t="shared" si="154"/>
        <v>91.68</v>
      </c>
      <c r="O217" s="4">
        <f t="shared" si="155"/>
        <v>88.56</v>
      </c>
      <c r="P217" s="4">
        <f t="shared" si="156"/>
        <v>93.5</v>
      </c>
      <c r="Q217">
        <v>1</v>
      </c>
      <c r="R217">
        <v>7</v>
      </c>
      <c r="S217">
        <v>5</v>
      </c>
      <c r="T217">
        <v>1</v>
      </c>
      <c r="U217">
        <v>7</v>
      </c>
      <c r="V217" t="s">
        <v>144</v>
      </c>
      <c r="W217">
        <v>3</v>
      </c>
      <c r="X217">
        <v>3</v>
      </c>
      <c r="Y217">
        <v>5</v>
      </c>
      <c r="Z217">
        <v>2</v>
      </c>
      <c r="AA217">
        <v>3</v>
      </c>
      <c r="AB217">
        <v>9</v>
      </c>
      <c r="AC217">
        <v>4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3</v>
      </c>
      <c r="AL217">
        <v>0</v>
      </c>
      <c r="AM217">
        <v>0</v>
      </c>
      <c r="AN217">
        <v>0</v>
      </c>
      <c r="AO217">
        <v>0</v>
      </c>
      <c r="AP217">
        <v>2</v>
      </c>
      <c r="AQ217">
        <v>8</v>
      </c>
      <c r="AR217">
        <v>4</v>
      </c>
      <c r="AS217">
        <v>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5.25</v>
      </c>
      <c r="BE217">
        <v>3.5</v>
      </c>
      <c r="BF217">
        <v>2.5</v>
      </c>
      <c r="BG217">
        <v>3.25</v>
      </c>
      <c r="BH217">
        <f t="shared" si="143"/>
        <v>3.625</v>
      </c>
      <c r="BI217">
        <v>42</v>
      </c>
      <c r="BJ217">
        <v>-7</v>
      </c>
      <c r="BK217">
        <v>24</v>
      </c>
      <c r="BL217">
        <f t="shared" si="144"/>
        <v>49</v>
      </c>
      <c r="BM217" s="6">
        <f t="shared" si="145"/>
        <v>0.51020408163265307</v>
      </c>
      <c r="BN217">
        <v>57</v>
      </c>
      <c r="BO217">
        <v>0</v>
      </c>
      <c r="BP217">
        <v>34</v>
      </c>
      <c r="BQ217">
        <f t="shared" si="146"/>
        <v>57</v>
      </c>
      <c r="BR217" s="6">
        <f t="shared" si="147"/>
        <v>0.40350877192982454</v>
      </c>
      <c r="BS217">
        <v>59</v>
      </c>
      <c r="BT217">
        <v>0</v>
      </c>
      <c r="BU217">
        <v>28</v>
      </c>
      <c r="BV217">
        <f t="shared" si="148"/>
        <v>59</v>
      </c>
      <c r="BW217" s="6">
        <f t="shared" si="149"/>
        <v>0.52542372881355937</v>
      </c>
      <c r="BX217" t="s">
        <v>144</v>
      </c>
      <c r="BY217" t="s">
        <v>144</v>
      </c>
      <c r="BZ217" t="s">
        <v>144</v>
      </c>
      <c r="CA217" t="e">
        <f t="shared" si="150"/>
        <v>#VALUE!</v>
      </c>
      <c r="CB217" s="6" t="e">
        <f t="shared" si="151"/>
        <v>#VALUE!</v>
      </c>
      <c r="CC217" s="7">
        <f t="shared" si="163"/>
        <v>55</v>
      </c>
      <c r="CD217" s="8">
        <f t="shared" si="164"/>
        <v>0.47971219412534571</v>
      </c>
    </row>
    <row r="218" spans="1:82" x14ac:dyDescent="0.3">
      <c r="A218" s="1" t="s">
        <v>43</v>
      </c>
      <c r="B218" s="1" t="s">
        <v>139</v>
      </c>
      <c r="E218" s="9">
        <v>42917</v>
      </c>
      <c r="F218">
        <v>130</v>
      </c>
      <c r="G218">
        <v>2</v>
      </c>
      <c r="H218">
        <v>0</v>
      </c>
      <c r="I218">
        <v>0</v>
      </c>
      <c r="J218">
        <v>7</v>
      </c>
      <c r="K218">
        <v>0</v>
      </c>
      <c r="L218" s="4">
        <f t="shared" si="152"/>
        <v>100</v>
      </c>
      <c r="M218" s="4">
        <f t="shared" si="153"/>
        <v>100</v>
      </c>
      <c r="N218" s="4">
        <f t="shared" si="154"/>
        <v>92.72</v>
      </c>
      <c r="O218" s="4">
        <f t="shared" si="155"/>
        <v>100</v>
      </c>
      <c r="P218" s="4">
        <f t="shared" si="156"/>
        <v>98.18</v>
      </c>
      <c r="Q218">
        <v>2</v>
      </c>
      <c r="R218">
        <v>8</v>
      </c>
      <c r="S218">
        <v>1</v>
      </c>
      <c r="T218">
        <v>1</v>
      </c>
      <c r="U218">
        <v>4</v>
      </c>
      <c r="V218" t="s">
        <v>144</v>
      </c>
      <c r="W218">
        <v>3</v>
      </c>
      <c r="X218">
        <v>2</v>
      </c>
      <c r="Y218">
        <v>6</v>
      </c>
      <c r="Z218">
        <v>3</v>
      </c>
      <c r="AA218">
        <v>2</v>
      </c>
      <c r="AB218">
        <v>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6</v>
      </c>
      <c r="AM218">
        <v>1</v>
      </c>
      <c r="AN218">
        <v>0</v>
      </c>
      <c r="AO218">
        <v>0</v>
      </c>
      <c r="AP218">
        <v>10</v>
      </c>
      <c r="AQ218">
        <v>3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0.5</v>
      </c>
      <c r="BF218">
        <v>0</v>
      </c>
      <c r="BG218">
        <v>0.5</v>
      </c>
      <c r="BH218">
        <f t="shared" si="143"/>
        <v>0.5</v>
      </c>
      <c r="BI218">
        <v>55</v>
      </c>
      <c r="BJ218">
        <v>-2</v>
      </c>
      <c r="BK218">
        <v>31</v>
      </c>
      <c r="BL218">
        <f t="shared" si="144"/>
        <v>57</v>
      </c>
      <c r="BM218" s="6">
        <f t="shared" si="145"/>
        <v>0.45614035087719296</v>
      </c>
      <c r="BN218">
        <v>45</v>
      </c>
      <c r="BO218">
        <v>-4</v>
      </c>
      <c r="BP218">
        <v>21</v>
      </c>
      <c r="BQ218">
        <f t="shared" si="146"/>
        <v>49</v>
      </c>
      <c r="BR218" s="6">
        <f t="shared" si="147"/>
        <v>0.5714285714285714</v>
      </c>
      <c r="BS218">
        <v>50</v>
      </c>
      <c r="BT218">
        <v>-8</v>
      </c>
      <c r="BU218">
        <v>23</v>
      </c>
      <c r="BV218">
        <f t="shared" si="148"/>
        <v>58</v>
      </c>
      <c r="BW218" s="6">
        <f t="shared" si="149"/>
        <v>0.60344827586206895</v>
      </c>
      <c r="BX218" t="s">
        <v>144</v>
      </c>
      <c r="BY218" t="s">
        <v>144</v>
      </c>
      <c r="BZ218" t="s">
        <v>144</v>
      </c>
      <c r="CA218" t="e">
        <f t="shared" si="150"/>
        <v>#VALUE!</v>
      </c>
      <c r="CB218" s="6" t="e">
        <f t="shared" si="151"/>
        <v>#VALUE!</v>
      </c>
      <c r="CC218" s="7">
        <f t="shared" si="163"/>
        <v>54.666666666666664</v>
      </c>
      <c r="CD218" s="8">
        <f t="shared" si="164"/>
        <v>0.54367239938927769</v>
      </c>
    </row>
    <row r="219" spans="1:82" x14ac:dyDescent="0.3">
      <c r="A219" s="1" t="s">
        <v>43</v>
      </c>
      <c r="B219" s="1" t="s">
        <v>140</v>
      </c>
      <c r="C219" t="s">
        <v>144</v>
      </c>
      <c r="D219" t="s">
        <v>144</v>
      </c>
      <c r="E219" s="9">
        <v>42917</v>
      </c>
      <c r="F219">
        <v>90</v>
      </c>
      <c r="G219">
        <v>1</v>
      </c>
      <c r="H219">
        <v>13</v>
      </c>
      <c r="I219">
        <v>0</v>
      </c>
      <c r="J219">
        <v>7</v>
      </c>
      <c r="K219">
        <v>4</v>
      </c>
      <c r="L219" s="4">
        <f t="shared" si="152"/>
        <v>86.48</v>
      </c>
      <c r="M219" s="4">
        <f t="shared" si="153"/>
        <v>100</v>
      </c>
      <c r="N219" s="4">
        <f t="shared" si="154"/>
        <v>92.72</v>
      </c>
      <c r="O219" s="4">
        <f t="shared" si="155"/>
        <v>95.84</v>
      </c>
      <c r="P219" s="4">
        <f t="shared" si="156"/>
        <v>93.760000000000019</v>
      </c>
      <c r="Q219">
        <v>2</v>
      </c>
      <c r="R219">
        <v>9</v>
      </c>
      <c r="S219">
        <v>5</v>
      </c>
      <c r="T219">
        <v>1</v>
      </c>
      <c r="U219" t="s">
        <v>144</v>
      </c>
      <c r="V219" t="s">
        <v>144</v>
      </c>
      <c r="W219">
        <v>3</v>
      </c>
      <c r="X219">
        <v>2</v>
      </c>
      <c r="Y219">
        <v>5</v>
      </c>
      <c r="Z219">
        <v>1</v>
      </c>
      <c r="AA219">
        <v>4</v>
      </c>
      <c r="AB219">
        <v>4</v>
      </c>
      <c r="AC219">
        <v>2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6</v>
      </c>
      <c r="AL219">
        <v>2</v>
      </c>
      <c r="AM219">
        <v>0</v>
      </c>
      <c r="AN219">
        <v>0</v>
      </c>
      <c r="AO219">
        <v>0</v>
      </c>
      <c r="AP219">
        <v>10</v>
      </c>
      <c r="AQ219">
        <v>16</v>
      </c>
      <c r="AR219">
        <v>14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</v>
      </c>
      <c r="BE219">
        <v>1.5</v>
      </c>
      <c r="BF219">
        <v>1</v>
      </c>
      <c r="BG219">
        <v>0.75</v>
      </c>
      <c r="BH219">
        <f t="shared" si="143"/>
        <v>1.0625</v>
      </c>
      <c r="BI219">
        <v>62</v>
      </c>
      <c r="BJ219">
        <v>-4</v>
      </c>
      <c r="BK219">
        <v>34</v>
      </c>
      <c r="BL219">
        <f t="shared" si="144"/>
        <v>66</v>
      </c>
      <c r="BM219" s="6">
        <f t="shared" si="145"/>
        <v>0.48484848484848486</v>
      </c>
      <c r="BN219">
        <v>40</v>
      </c>
      <c r="BO219">
        <v>-6</v>
      </c>
      <c r="BP219">
        <v>22</v>
      </c>
      <c r="BQ219">
        <f t="shared" si="146"/>
        <v>46</v>
      </c>
      <c r="BR219" s="6">
        <f t="shared" si="147"/>
        <v>0.52173913043478259</v>
      </c>
      <c r="BS219">
        <v>50</v>
      </c>
      <c r="BT219">
        <v>-8</v>
      </c>
      <c r="BU219">
        <v>26</v>
      </c>
      <c r="BV219">
        <f t="shared" si="148"/>
        <v>58</v>
      </c>
      <c r="BW219" s="6">
        <f t="shared" si="149"/>
        <v>0.55172413793103448</v>
      </c>
      <c r="BX219" t="s">
        <v>144</v>
      </c>
      <c r="BY219" t="s">
        <v>144</v>
      </c>
      <c r="BZ219" t="s">
        <v>144</v>
      </c>
      <c r="CA219" t="e">
        <f t="shared" si="150"/>
        <v>#VALUE!</v>
      </c>
      <c r="CB219" s="6" t="e">
        <f t="shared" si="151"/>
        <v>#VALUE!</v>
      </c>
      <c r="CC219" s="7">
        <f t="shared" si="163"/>
        <v>56.666666666666664</v>
      </c>
      <c r="CD219" s="8">
        <f t="shared" si="164"/>
        <v>0.51943725107143401</v>
      </c>
    </row>
    <row r="220" spans="1:82" x14ac:dyDescent="0.3">
      <c r="A220" s="1" t="s">
        <v>43</v>
      </c>
      <c r="B220" s="1" t="s">
        <v>141</v>
      </c>
      <c r="C220" t="s">
        <v>144</v>
      </c>
      <c r="D220" t="s">
        <v>144</v>
      </c>
      <c r="E220" s="9">
        <v>42917</v>
      </c>
      <c r="F220">
        <v>110</v>
      </c>
      <c r="G220">
        <v>3</v>
      </c>
      <c r="H220">
        <v>3</v>
      </c>
      <c r="I220">
        <v>10</v>
      </c>
      <c r="J220">
        <v>0</v>
      </c>
      <c r="K220">
        <v>1</v>
      </c>
      <c r="L220" s="4">
        <f t="shared" si="152"/>
        <v>96.88</v>
      </c>
      <c r="M220" s="4">
        <f t="shared" si="153"/>
        <v>89.6</v>
      </c>
      <c r="N220" s="4">
        <f t="shared" si="154"/>
        <v>100</v>
      </c>
      <c r="O220" s="4">
        <f t="shared" si="155"/>
        <v>98.96</v>
      </c>
      <c r="P220" s="4">
        <f t="shared" si="156"/>
        <v>96.36</v>
      </c>
      <c r="Q220">
        <v>3</v>
      </c>
      <c r="R220">
        <v>9</v>
      </c>
      <c r="S220">
        <v>3</v>
      </c>
      <c r="T220">
        <v>1</v>
      </c>
      <c r="U220">
        <v>4</v>
      </c>
      <c r="V220" t="s">
        <v>144</v>
      </c>
      <c r="W220">
        <v>3</v>
      </c>
      <c r="X220">
        <v>2</v>
      </c>
      <c r="Y220">
        <v>4</v>
      </c>
      <c r="Z220">
        <v>2</v>
      </c>
      <c r="AA220">
        <v>2</v>
      </c>
      <c r="AB220">
        <v>5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6</v>
      </c>
      <c r="AL220">
        <v>1</v>
      </c>
      <c r="AM220">
        <v>0</v>
      </c>
      <c r="AN220">
        <v>0</v>
      </c>
      <c r="AO220">
        <v>0</v>
      </c>
      <c r="AP220">
        <v>6</v>
      </c>
      <c r="AQ220">
        <v>4</v>
      </c>
      <c r="AR220">
        <v>0</v>
      </c>
      <c r="AS220">
        <v>1</v>
      </c>
      <c r="AT220">
        <v>1</v>
      </c>
      <c r="AU220">
        <v>0</v>
      </c>
      <c r="AV220">
        <v>2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2.5</v>
      </c>
      <c r="BF220">
        <v>1.75</v>
      </c>
      <c r="BG220">
        <v>1.5</v>
      </c>
      <c r="BH220">
        <f t="shared" si="143"/>
        <v>1.6875</v>
      </c>
      <c r="BI220">
        <v>58</v>
      </c>
      <c r="BJ220">
        <v>0</v>
      </c>
      <c r="BK220">
        <v>32</v>
      </c>
      <c r="BL220">
        <f t="shared" si="144"/>
        <v>58</v>
      </c>
      <c r="BM220" s="6">
        <f t="shared" si="145"/>
        <v>0.44827586206896552</v>
      </c>
      <c r="BN220">
        <v>46</v>
      </c>
      <c r="BO220">
        <v>-6</v>
      </c>
      <c r="BP220">
        <v>22</v>
      </c>
      <c r="BQ220">
        <f t="shared" si="146"/>
        <v>52</v>
      </c>
      <c r="BR220" s="6">
        <f t="shared" si="147"/>
        <v>0.57692307692307687</v>
      </c>
      <c r="BS220">
        <v>58</v>
      </c>
      <c r="BT220">
        <v>-2</v>
      </c>
      <c r="BU220">
        <v>36</v>
      </c>
      <c r="BV220">
        <f t="shared" si="148"/>
        <v>60</v>
      </c>
      <c r="BW220" s="6">
        <f t="shared" si="149"/>
        <v>0.4</v>
      </c>
      <c r="BX220" t="s">
        <v>144</v>
      </c>
      <c r="BY220" t="s">
        <v>144</v>
      </c>
      <c r="BZ220" t="s">
        <v>144</v>
      </c>
      <c r="CA220" t="e">
        <f t="shared" si="150"/>
        <v>#VALUE!</v>
      </c>
      <c r="CB220" s="6" t="e">
        <f t="shared" si="151"/>
        <v>#VALUE!</v>
      </c>
      <c r="CC220" s="7">
        <f t="shared" si="163"/>
        <v>56.666666666666664</v>
      </c>
      <c r="CD220" s="8">
        <f t="shared" si="164"/>
        <v>0.47506631299734742</v>
      </c>
    </row>
    <row r="221" spans="1:82" x14ac:dyDescent="0.3">
      <c r="A221" s="1" t="s">
        <v>43</v>
      </c>
      <c r="B221" s="1" t="s">
        <v>142</v>
      </c>
      <c r="C221" t="s">
        <v>144</v>
      </c>
      <c r="D221" t="s">
        <v>144</v>
      </c>
      <c r="E221" s="9">
        <v>42917</v>
      </c>
      <c r="F221">
        <v>130</v>
      </c>
      <c r="G221">
        <v>3</v>
      </c>
      <c r="H221">
        <v>1</v>
      </c>
      <c r="I221">
        <v>0</v>
      </c>
      <c r="J221">
        <v>1</v>
      </c>
      <c r="K221">
        <v>5</v>
      </c>
      <c r="L221" s="4">
        <f t="shared" si="152"/>
        <v>98.96</v>
      </c>
      <c r="M221" s="4">
        <f t="shared" si="153"/>
        <v>100</v>
      </c>
      <c r="N221" s="4">
        <f t="shared" si="154"/>
        <v>98.96</v>
      </c>
      <c r="O221" s="4">
        <f t="shared" si="155"/>
        <v>94.8</v>
      </c>
      <c r="P221" s="4">
        <f t="shared" si="156"/>
        <v>98.179999999999993</v>
      </c>
      <c r="Q221">
        <v>5</v>
      </c>
      <c r="R221">
        <v>9</v>
      </c>
      <c r="S221">
        <v>4</v>
      </c>
      <c r="T221">
        <v>1</v>
      </c>
      <c r="U221" t="s">
        <v>144</v>
      </c>
      <c r="V221" t="s">
        <v>144</v>
      </c>
      <c r="W221">
        <v>5</v>
      </c>
      <c r="X221">
        <v>2</v>
      </c>
      <c r="Y221">
        <v>5</v>
      </c>
      <c r="Z221">
        <v>2</v>
      </c>
      <c r="AA221">
        <v>2</v>
      </c>
      <c r="AB221">
        <v>3</v>
      </c>
      <c r="AC221">
        <v>3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7</v>
      </c>
      <c r="AL221">
        <v>0</v>
      </c>
      <c r="AM221">
        <v>0</v>
      </c>
      <c r="AN221">
        <v>0</v>
      </c>
      <c r="AO221">
        <v>0</v>
      </c>
      <c r="AP221">
        <v>15</v>
      </c>
      <c r="AQ221">
        <v>7</v>
      </c>
      <c r="AR221">
        <v>20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1.25</v>
      </c>
      <c r="BE221">
        <v>2</v>
      </c>
      <c r="BF221">
        <v>1.5</v>
      </c>
      <c r="BG221">
        <v>1.5</v>
      </c>
      <c r="BH221">
        <f t="shared" si="143"/>
        <v>1.5625</v>
      </c>
      <c r="BI221">
        <v>50</v>
      </c>
      <c r="BJ221">
        <v>-4</v>
      </c>
      <c r="BK221">
        <v>23</v>
      </c>
      <c r="BL221">
        <f t="shared" si="144"/>
        <v>54</v>
      </c>
      <c r="BM221" s="6">
        <f t="shared" si="145"/>
        <v>0.57407407407407407</v>
      </c>
      <c r="BN221">
        <v>66</v>
      </c>
      <c r="BO221">
        <v>-4</v>
      </c>
      <c r="BP221">
        <v>28</v>
      </c>
      <c r="BQ221">
        <f t="shared" si="146"/>
        <v>70</v>
      </c>
      <c r="BR221" s="6">
        <f t="shared" si="147"/>
        <v>0.6</v>
      </c>
      <c r="BS221">
        <v>53</v>
      </c>
      <c r="BT221">
        <v>-4</v>
      </c>
      <c r="BU221">
        <v>34</v>
      </c>
      <c r="BV221">
        <f t="shared" si="148"/>
        <v>57</v>
      </c>
      <c r="BW221" s="6">
        <f t="shared" si="149"/>
        <v>0.40350877192982454</v>
      </c>
      <c r="BX221" t="s">
        <v>144</v>
      </c>
      <c r="BY221" t="s">
        <v>144</v>
      </c>
      <c r="BZ221" t="s">
        <v>144</v>
      </c>
      <c r="CA221" t="e">
        <f t="shared" si="150"/>
        <v>#VALUE!</v>
      </c>
      <c r="CB221" s="6" t="e">
        <f t="shared" si="151"/>
        <v>#VALUE!</v>
      </c>
      <c r="CC221" s="7">
        <f t="shared" si="163"/>
        <v>60.333333333333336</v>
      </c>
      <c r="CD221" s="8">
        <f t="shared" si="164"/>
        <v>0.52586094866796618</v>
      </c>
    </row>
    <row r="222" spans="1:82" x14ac:dyDescent="0.3">
      <c r="A222" s="1" t="s">
        <v>43</v>
      </c>
      <c r="B222" s="1" t="s">
        <v>143</v>
      </c>
      <c r="C222" t="s">
        <v>144</v>
      </c>
      <c r="D222" t="s">
        <v>144</v>
      </c>
      <c r="E222" s="9">
        <v>42917</v>
      </c>
      <c r="F222">
        <v>110</v>
      </c>
      <c r="G222">
        <v>1</v>
      </c>
      <c r="H222">
        <v>0</v>
      </c>
      <c r="I222">
        <v>0</v>
      </c>
      <c r="J222">
        <v>0</v>
      </c>
      <c r="K222">
        <v>11</v>
      </c>
      <c r="L222" s="4">
        <f t="shared" si="152"/>
        <v>100</v>
      </c>
      <c r="M222" s="4">
        <f t="shared" si="153"/>
        <v>100</v>
      </c>
      <c r="N222" s="4">
        <f t="shared" si="154"/>
        <v>100</v>
      </c>
      <c r="O222" s="4">
        <f t="shared" si="155"/>
        <v>88.56</v>
      </c>
      <c r="P222" s="4">
        <f t="shared" si="156"/>
        <v>97.14</v>
      </c>
      <c r="Q222">
        <v>1</v>
      </c>
      <c r="R222">
        <v>9</v>
      </c>
      <c r="S222">
        <v>1</v>
      </c>
      <c r="T222">
        <v>2</v>
      </c>
      <c r="U222">
        <v>4</v>
      </c>
      <c r="V222" t="s">
        <v>144</v>
      </c>
      <c r="W222">
        <v>4</v>
      </c>
      <c r="X222">
        <v>4</v>
      </c>
      <c r="Y222">
        <v>5</v>
      </c>
      <c r="Z222">
        <v>1</v>
      </c>
      <c r="AA222">
        <v>6</v>
      </c>
      <c r="AB222">
        <v>4</v>
      </c>
      <c r="AC222">
        <v>5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2</v>
      </c>
      <c r="AL222">
        <v>5</v>
      </c>
      <c r="AM222">
        <v>0</v>
      </c>
      <c r="AN222">
        <v>0</v>
      </c>
      <c r="AO222">
        <v>0</v>
      </c>
      <c r="AP222">
        <v>5</v>
      </c>
      <c r="AQ222">
        <v>5</v>
      </c>
      <c r="AR222">
        <v>4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2.5</v>
      </c>
      <c r="BF222">
        <v>1.25</v>
      </c>
      <c r="BG222">
        <v>1</v>
      </c>
      <c r="BH222">
        <f t="shared" si="143"/>
        <v>1.4375</v>
      </c>
      <c r="BI222">
        <v>52</v>
      </c>
      <c r="BJ222">
        <v>-4</v>
      </c>
      <c r="BK222">
        <v>30</v>
      </c>
      <c r="BL222">
        <f t="shared" si="144"/>
        <v>56</v>
      </c>
      <c r="BM222" s="6">
        <f t="shared" si="145"/>
        <v>0.4642857142857143</v>
      </c>
      <c r="BN222">
        <v>60</v>
      </c>
      <c r="BO222">
        <v>-5</v>
      </c>
      <c r="BP222">
        <v>28</v>
      </c>
      <c r="BQ222">
        <f t="shared" si="146"/>
        <v>65</v>
      </c>
      <c r="BR222" s="6">
        <f t="shared" si="147"/>
        <v>0.56923076923076921</v>
      </c>
      <c r="BS222">
        <v>52</v>
      </c>
      <c r="BT222">
        <v>-7</v>
      </c>
      <c r="BU222">
        <v>22</v>
      </c>
      <c r="BV222">
        <f t="shared" si="148"/>
        <v>59</v>
      </c>
      <c r="BW222" s="6">
        <f t="shared" si="149"/>
        <v>0.6271186440677966</v>
      </c>
      <c r="BX222" t="s">
        <v>144</v>
      </c>
      <c r="BY222" t="s">
        <v>144</v>
      </c>
      <c r="BZ222" t="s">
        <v>144</v>
      </c>
      <c r="CA222" t="e">
        <f t="shared" si="150"/>
        <v>#VALUE!</v>
      </c>
      <c r="CB222" s="6" t="e">
        <f t="shared" si="151"/>
        <v>#VALUE!</v>
      </c>
      <c r="CC222" s="7">
        <f t="shared" si="163"/>
        <v>60</v>
      </c>
      <c r="CD222" s="8">
        <f t="shared" si="164"/>
        <v>0.55354504252809333</v>
      </c>
    </row>
    <row r="223" spans="1:82" x14ac:dyDescent="0.3">
      <c r="A223" s="1" t="s">
        <v>44</v>
      </c>
      <c r="B223" s="1" t="s">
        <v>139</v>
      </c>
      <c r="E223" s="9">
        <v>42917</v>
      </c>
      <c r="F223">
        <v>100</v>
      </c>
      <c r="G223">
        <v>0</v>
      </c>
      <c r="H223">
        <v>2</v>
      </c>
      <c r="I223">
        <v>5</v>
      </c>
      <c r="J223">
        <v>0</v>
      </c>
      <c r="K223">
        <v>9</v>
      </c>
      <c r="L223" s="4">
        <f t="shared" si="152"/>
        <v>97.92</v>
      </c>
      <c r="M223" s="4">
        <f t="shared" si="153"/>
        <v>94.8</v>
      </c>
      <c r="N223" s="4">
        <f t="shared" si="154"/>
        <v>100</v>
      </c>
      <c r="O223" s="4">
        <f t="shared" si="155"/>
        <v>90.64</v>
      </c>
      <c r="P223" s="4">
        <f t="shared" si="156"/>
        <v>95.84</v>
      </c>
      <c r="Q223">
        <v>1</v>
      </c>
      <c r="R223">
        <v>9</v>
      </c>
      <c r="S223">
        <v>1</v>
      </c>
      <c r="T223">
        <v>1</v>
      </c>
      <c r="U223" t="s">
        <v>144</v>
      </c>
      <c r="V223" t="s">
        <v>144</v>
      </c>
      <c r="W223">
        <v>6</v>
      </c>
      <c r="X223">
        <v>2</v>
      </c>
      <c r="Y223">
        <v>6</v>
      </c>
      <c r="Z223">
        <v>5</v>
      </c>
      <c r="AA223">
        <v>7</v>
      </c>
      <c r="AB223">
        <v>6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6</v>
      </c>
      <c r="AL223">
        <v>1</v>
      </c>
      <c r="AM223">
        <v>0</v>
      </c>
      <c r="AN223">
        <v>0</v>
      </c>
      <c r="AO223">
        <v>0</v>
      </c>
      <c r="AP223">
        <v>12</v>
      </c>
      <c r="AQ223">
        <v>0</v>
      </c>
      <c r="AR223">
        <v>0</v>
      </c>
      <c r="AS223">
        <v>0</v>
      </c>
      <c r="AT223">
        <v>0</v>
      </c>
      <c r="AU223">
        <v>2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3.5</v>
      </c>
      <c r="BE223">
        <v>3.75</v>
      </c>
      <c r="BF223">
        <v>7.5</v>
      </c>
      <c r="BG223">
        <v>4</v>
      </c>
      <c r="BH223">
        <f t="shared" si="143"/>
        <v>4.6875</v>
      </c>
      <c r="BI223">
        <v>48</v>
      </c>
      <c r="BJ223">
        <v>-4</v>
      </c>
      <c r="BK223">
        <v>23</v>
      </c>
      <c r="BL223">
        <f t="shared" si="144"/>
        <v>52</v>
      </c>
      <c r="BM223" s="6">
        <f t="shared" si="145"/>
        <v>0.55769230769230771</v>
      </c>
      <c r="BN223">
        <v>58</v>
      </c>
      <c r="BO223">
        <v>0</v>
      </c>
      <c r="BP223">
        <v>32</v>
      </c>
      <c r="BQ223">
        <f t="shared" si="146"/>
        <v>58</v>
      </c>
      <c r="BR223" s="6">
        <f t="shared" si="147"/>
        <v>0.44827586206896552</v>
      </c>
      <c r="BS223">
        <v>63</v>
      </c>
      <c r="BT223">
        <v>1</v>
      </c>
      <c r="BU223">
        <v>40</v>
      </c>
      <c r="BV223">
        <f t="shared" si="148"/>
        <v>62</v>
      </c>
      <c r="BW223" s="6">
        <f t="shared" si="149"/>
        <v>0.35483870967741937</v>
      </c>
      <c r="BX223" t="s">
        <v>144</v>
      </c>
      <c r="BY223" t="s">
        <v>144</v>
      </c>
      <c r="BZ223" t="s">
        <v>144</v>
      </c>
      <c r="CA223" t="e">
        <f t="shared" si="150"/>
        <v>#VALUE!</v>
      </c>
      <c r="CB223" s="6" t="e">
        <f t="shared" si="151"/>
        <v>#VALUE!</v>
      </c>
      <c r="CC223" s="7">
        <f>AVERAGE(BL223,BQ223,BV223)</f>
        <v>57.333333333333336</v>
      </c>
      <c r="CD223" s="8">
        <f>AVERAGE(BM223,BR223,BW223)</f>
        <v>0.45360229314623091</v>
      </c>
    </row>
    <row r="224" spans="1:82" x14ac:dyDescent="0.3">
      <c r="A224" s="1" t="s">
        <v>44</v>
      </c>
      <c r="B224" s="1" t="s">
        <v>140</v>
      </c>
      <c r="C224" t="s">
        <v>144</v>
      </c>
      <c r="D224" t="s">
        <v>144</v>
      </c>
      <c r="E224" s="9">
        <v>42917</v>
      </c>
      <c r="F224">
        <v>135</v>
      </c>
      <c r="G224">
        <v>1</v>
      </c>
      <c r="H224">
        <v>1</v>
      </c>
      <c r="I224">
        <v>0</v>
      </c>
      <c r="J224">
        <v>0</v>
      </c>
      <c r="K224">
        <v>0</v>
      </c>
      <c r="L224" s="4">
        <f t="shared" si="152"/>
        <v>98.96</v>
      </c>
      <c r="M224" s="4">
        <f t="shared" si="153"/>
        <v>100</v>
      </c>
      <c r="N224" s="4">
        <f t="shared" si="154"/>
        <v>100</v>
      </c>
      <c r="O224" s="4">
        <f t="shared" si="155"/>
        <v>100</v>
      </c>
      <c r="P224" s="4">
        <f t="shared" si="156"/>
        <v>99.74</v>
      </c>
      <c r="Q224">
        <v>1</v>
      </c>
      <c r="R224">
        <v>9</v>
      </c>
      <c r="S224">
        <v>1</v>
      </c>
      <c r="T224">
        <v>1</v>
      </c>
      <c r="U224" t="s">
        <v>144</v>
      </c>
      <c r="V224" t="s">
        <v>144</v>
      </c>
      <c r="W224">
        <v>2</v>
      </c>
      <c r="X224">
        <v>3</v>
      </c>
      <c r="Y224">
        <v>3</v>
      </c>
      <c r="Z224">
        <v>1</v>
      </c>
      <c r="AA224">
        <v>5</v>
      </c>
      <c r="AB224">
        <v>13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4</v>
      </c>
      <c r="AL224">
        <v>5</v>
      </c>
      <c r="AM224">
        <v>0</v>
      </c>
      <c r="AN224">
        <v>0</v>
      </c>
      <c r="AO224">
        <v>0</v>
      </c>
      <c r="AP224">
        <v>10</v>
      </c>
      <c r="AQ224">
        <v>2</v>
      </c>
      <c r="AR224">
        <v>1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0.75</v>
      </c>
      <c r="BE224">
        <v>2.25</v>
      </c>
      <c r="BF224">
        <v>1.25</v>
      </c>
      <c r="BG224">
        <v>3.5</v>
      </c>
      <c r="BH224">
        <f t="shared" si="143"/>
        <v>1.9375</v>
      </c>
      <c r="BI224">
        <v>49</v>
      </c>
      <c r="BJ224">
        <v>-4</v>
      </c>
      <c r="BK224">
        <v>24</v>
      </c>
      <c r="BL224">
        <f t="shared" si="144"/>
        <v>53</v>
      </c>
      <c r="BM224" s="6">
        <f t="shared" si="145"/>
        <v>0.54716981132075471</v>
      </c>
      <c r="BN224">
        <v>51</v>
      </c>
      <c r="BO224">
        <v>-5</v>
      </c>
      <c r="BP224">
        <v>30</v>
      </c>
      <c r="BQ224">
        <f t="shared" si="146"/>
        <v>56</v>
      </c>
      <c r="BR224" s="6">
        <f t="shared" si="147"/>
        <v>0.4642857142857143</v>
      </c>
      <c r="BS224">
        <v>50</v>
      </c>
      <c r="BT224">
        <v>-3</v>
      </c>
      <c r="BU224">
        <v>24</v>
      </c>
      <c r="BV224">
        <f t="shared" si="148"/>
        <v>53</v>
      </c>
      <c r="BW224" s="6">
        <f t="shared" si="149"/>
        <v>0.54716981132075471</v>
      </c>
      <c r="BX224" t="s">
        <v>144</v>
      </c>
      <c r="BY224" t="s">
        <v>144</v>
      </c>
      <c r="BZ224" t="s">
        <v>144</v>
      </c>
      <c r="CA224" t="e">
        <f t="shared" si="150"/>
        <v>#VALUE!</v>
      </c>
      <c r="CB224" s="6" t="e">
        <f t="shared" si="151"/>
        <v>#VALUE!</v>
      </c>
      <c r="CC224" s="7">
        <f t="shared" ref="CC224:CC227" si="165">AVERAGE(BL224,BQ224,BV224)</f>
        <v>54</v>
      </c>
      <c r="CD224" s="8">
        <f t="shared" ref="CD224:CD227" si="166">AVERAGE(BM224,BR224,BW224)</f>
        <v>0.51954177897574116</v>
      </c>
    </row>
    <row r="225" spans="1:82" x14ac:dyDescent="0.3">
      <c r="A225" s="1" t="s">
        <v>44</v>
      </c>
      <c r="B225" s="1" t="s">
        <v>141</v>
      </c>
      <c r="C225" t="s">
        <v>144</v>
      </c>
      <c r="D225" t="s">
        <v>144</v>
      </c>
      <c r="E225" s="9">
        <v>42917</v>
      </c>
      <c r="F225">
        <v>120</v>
      </c>
      <c r="G225">
        <v>0</v>
      </c>
      <c r="H225">
        <v>4</v>
      </c>
      <c r="I225">
        <v>0</v>
      </c>
      <c r="J225">
        <v>1</v>
      </c>
      <c r="K225">
        <v>0</v>
      </c>
      <c r="L225" s="4">
        <f t="shared" si="152"/>
        <v>95.84</v>
      </c>
      <c r="M225" s="4">
        <f t="shared" si="153"/>
        <v>100</v>
      </c>
      <c r="N225" s="4">
        <f t="shared" si="154"/>
        <v>98.96</v>
      </c>
      <c r="O225" s="4">
        <f t="shared" si="155"/>
        <v>100</v>
      </c>
      <c r="P225" s="4">
        <f t="shared" si="156"/>
        <v>98.7</v>
      </c>
      <c r="Q225">
        <v>1</v>
      </c>
      <c r="R225">
        <v>9</v>
      </c>
      <c r="S225">
        <v>1</v>
      </c>
      <c r="T225">
        <v>1</v>
      </c>
      <c r="U225" t="s">
        <v>144</v>
      </c>
      <c r="V225" t="s">
        <v>144</v>
      </c>
      <c r="W225">
        <v>2</v>
      </c>
      <c r="X225">
        <v>2</v>
      </c>
      <c r="Y225">
        <v>2</v>
      </c>
      <c r="Z225">
        <v>1</v>
      </c>
      <c r="AA225">
        <v>5</v>
      </c>
      <c r="AB225">
        <v>12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6</v>
      </c>
      <c r="AL225">
        <v>3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3</v>
      </c>
      <c r="BE225">
        <v>3.5</v>
      </c>
      <c r="BF225">
        <v>4.5</v>
      </c>
      <c r="BG225">
        <v>5.25</v>
      </c>
      <c r="BH225">
        <f t="shared" si="143"/>
        <v>4.0625</v>
      </c>
      <c r="BI225">
        <v>50</v>
      </c>
      <c r="BJ225">
        <v>-4</v>
      </c>
      <c r="BK225">
        <v>27</v>
      </c>
      <c r="BL225">
        <f t="shared" si="144"/>
        <v>54</v>
      </c>
      <c r="BM225" s="6">
        <f t="shared" si="145"/>
        <v>0.5</v>
      </c>
      <c r="BN225">
        <v>54</v>
      </c>
      <c r="BO225">
        <v>-3</v>
      </c>
      <c r="BP225">
        <v>25</v>
      </c>
      <c r="BQ225">
        <f t="shared" si="146"/>
        <v>57</v>
      </c>
      <c r="BR225" s="6">
        <f t="shared" si="147"/>
        <v>0.56140350877192979</v>
      </c>
      <c r="BS225">
        <v>52</v>
      </c>
      <c r="BT225">
        <v>-4</v>
      </c>
      <c r="BU225">
        <v>34</v>
      </c>
      <c r="BV225">
        <f t="shared" si="148"/>
        <v>56</v>
      </c>
      <c r="BW225" s="6">
        <f t="shared" si="149"/>
        <v>0.39285714285714285</v>
      </c>
      <c r="BX225" t="s">
        <v>144</v>
      </c>
      <c r="BY225" t="s">
        <v>144</v>
      </c>
      <c r="BZ225" t="s">
        <v>144</v>
      </c>
      <c r="CA225" t="e">
        <f t="shared" si="150"/>
        <v>#VALUE!</v>
      </c>
      <c r="CB225" s="6" t="e">
        <f t="shared" si="151"/>
        <v>#VALUE!</v>
      </c>
      <c r="CC225" s="7">
        <f t="shared" si="165"/>
        <v>55.666666666666664</v>
      </c>
      <c r="CD225" s="8">
        <f t="shared" si="166"/>
        <v>0.48475355054302421</v>
      </c>
    </row>
    <row r="226" spans="1:82" x14ac:dyDescent="0.3">
      <c r="A226" s="1" t="s">
        <v>44</v>
      </c>
      <c r="B226" s="1" t="s">
        <v>142</v>
      </c>
      <c r="C226" t="s">
        <v>144</v>
      </c>
      <c r="D226" t="s">
        <v>144</v>
      </c>
      <c r="E226" s="9">
        <v>42917</v>
      </c>
      <c r="F226">
        <v>115</v>
      </c>
      <c r="G226">
        <v>0</v>
      </c>
      <c r="H226">
        <v>0</v>
      </c>
      <c r="I226">
        <v>1</v>
      </c>
      <c r="J226">
        <v>7</v>
      </c>
      <c r="K226">
        <v>0</v>
      </c>
      <c r="L226" s="4">
        <f t="shared" si="152"/>
        <v>100</v>
      </c>
      <c r="M226" s="4">
        <f t="shared" si="153"/>
        <v>98.96</v>
      </c>
      <c r="N226" s="4">
        <f t="shared" si="154"/>
        <v>92.72</v>
      </c>
      <c r="O226" s="4">
        <f t="shared" si="155"/>
        <v>100</v>
      </c>
      <c r="P226" s="4">
        <f t="shared" si="156"/>
        <v>97.919999999999987</v>
      </c>
      <c r="Q226">
        <v>1</v>
      </c>
      <c r="R226">
        <v>9</v>
      </c>
      <c r="S226">
        <v>2</v>
      </c>
      <c r="T226">
        <v>1</v>
      </c>
      <c r="U226">
        <v>5</v>
      </c>
      <c r="V226" t="s">
        <v>144</v>
      </c>
      <c r="W226">
        <v>1</v>
      </c>
      <c r="X226">
        <v>3</v>
      </c>
      <c r="Y226">
        <v>5</v>
      </c>
      <c r="Z226">
        <v>2</v>
      </c>
      <c r="AA226">
        <v>5</v>
      </c>
      <c r="AB226">
        <v>30</v>
      </c>
      <c r="AC226">
        <v>2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4</v>
      </c>
      <c r="AM226">
        <v>0</v>
      </c>
      <c r="AN226">
        <v>0</v>
      </c>
      <c r="AO226">
        <v>0</v>
      </c>
      <c r="AP226">
        <v>1</v>
      </c>
      <c r="AQ226">
        <v>1</v>
      </c>
      <c r="AR226">
        <v>2</v>
      </c>
      <c r="AS226">
        <v>0</v>
      </c>
      <c r="AT226">
        <v>0</v>
      </c>
      <c r="AU226">
        <v>2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3.25</v>
      </c>
      <c r="BE226">
        <v>2</v>
      </c>
      <c r="BF226">
        <v>4.75</v>
      </c>
      <c r="BG226">
        <v>1.5</v>
      </c>
      <c r="BH226">
        <f t="shared" si="143"/>
        <v>2.875</v>
      </c>
      <c r="BI226">
        <v>55</v>
      </c>
      <c r="BJ226">
        <v>-2</v>
      </c>
      <c r="BK226">
        <v>30</v>
      </c>
      <c r="BL226">
        <f t="shared" si="144"/>
        <v>57</v>
      </c>
      <c r="BM226" s="6">
        <f t="shared" si="145"/>
        <v>0.47368421052631576</v>
      </c>
      <c r="BN226">
        <v>54</v>
      </c>
      <c r="BO226">
        <v>0</v>
      </c>
      <c r="BP226">
        <v>26</v>
      </c>
      <c r="BQ226">
        <f t="shared" si="146"/>
        <v>54</v>
      </c>
      <c r="BR226" s="6">
        <f t="shared" si="147"/>
        <v>0.51851851851851849</v>
      </c>
      <c r="BS226">
        <v>56</v>
      </c>
      <c r="BT226">
        <v>-2</v>
      </c>
      <c r="BU226">
        <v>27</v>
      </c>
      <c r="BV226">
        <f t="shared" si="148"/>
        <v>58</v>
      </c>
      <c r="BW226" s="6">
        <f t="shared" si="149"/>
        <v>0.53448275862068961</v>
      </c>
      <c r="BX226" t="s">
        <v>144</v>
      </c>
      <c r="BY226" t="s">
        <v>144</v>
      </c>
      <c r="BZ226" t="s">
        <v>144</v>
      </c>
      <c r="CA226" t="e">
        <f t="shared" si="150"/>
        <v>#VALUE!</v>
      </c>
      <c r="CB226" s="6" t="e">
        <f t="shared" si="151"/>
        <v>#VALUE!</v>
      </c>
      <c r="CC226" s="7">
        <f t="shared" si="165"/>
        <v>56.333333333333336</v>
      </c>
      <c r="CD226" s="8">
        <f t="shared" si="166"/>
        <v>0.50889516255517464</v>
      </c>
    </row>
    <row r="227" spans="1:82" x14ac:dyDescent="0.3">
      <c r="A227" s="1" t="s">
        <v>44</v>
      </c>
      <c r="B227" s="1" t="s">
        <v>143</v>
      </c>
      <c r="C227" t="s">
        <v>144</v>
      </c>
      <c r="D227" t="s">
        <v>144</v>
      </c>
      <c r="E227" s="9">
        <v>42917</v>
      </c>
      <c r="F227">
        <v>135</v>
      </c>
      <c r="G227">
        <v>2</v>
      </c>
      <c r="H227">
        <v>5</v>
      </c>
      <c r="I227">
        <v>0</v>
      </c>
      <c r="J227">
        <v>0</v>
      </c>
      <c r="K227">
        <v>0</v>
      </c>
      <c r="L227" s="4">
        <f t="shared" si="152"/>
        <v>94.8</v>
      </c>
      <c r="M227" s="4">
        <f t="shared" si="153"/>
        <v>100</v>
      </c>
      <c r="N227" s="4">
        <f t="shared" si="154"/>
        <v>100</v>
      </c>
      <c r="O227" s="4">
        <f t="shared" si="155"/>
        <v>100</v>
      </c>
      <c r="P227" s="4">
        <f t="shared" si="156"/>
        <v>98.7</v>
      </c>
      <c r="Q227">
        <v>1</v>
      </c>
      <c r="R227">
        <v>9</v>
      </c>
      <c r="S227">
        <v>4</v>
      </c>
      <c r="T227">
        <v>1</v>
      </c>
      <c r="U227" t="s">
        <v>144</v>
      </c>
      <c r="V227" t="s">
        <v>144</v>
      </c>
      <c r="W227">
        <v>2</v>
      </c>
      <c r="X227">
        <v>3</v>
      </c>
      <c r="Y227">
        <v>1</v>
      </c>
      <c r="Z227">
        <v>1</v>
      </c>
      <c r="AA227">
        <v>1</v>
      </c>
      <c r="AB227">
        <v>30</v>
      </c>
      <c r="AC227">
        <v>2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3</v>
      </c>
      <c r="AK227">
        <v>6</v>
      </c>
      <c r="AL227">
        <v>1</v>
      </c>
      <c r="AM227">
        <v>0</v>
      </c>
      <c r="AN227">
        <v>0</v>
      </c>
      <c r="AO227">
        <v>0</v>
      </c>
      <c r="AP227">
        <v>2</v>
      </c>
      <c r="AQ227">
        <v>0</v>
      </c>
      <c r="AR227">
        <v>6</v>
      </c>
      <c r="AS227">
        <v>3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3.25</v>
      </c>
      <c r="BE227">
        <v>2</v>
      </c>
      <c r="BF227">
        <v>1.75</v>
      </c>
      <c r="BG227">
        <v>3.75</v>
      </c>
      <c r="BH227">
        <f t="shared" si="143"/>
        <v>2.6875</v>
      </c>
      <c r="BI227">
        <v>56</v>
      </c>
      <c r="BJ227">
        <v>-2</v>
      </c>
      <c r="BK227">
        <v>30</v>
      </c>
      <c r="BL227">
        <f t="shared" si="144"/>
        <v>58</v>
      </c>
      <c r="BM227" s="6">
        <f t="shared" si="145"/>
        <v>0.48275862068965519</v>
      </c>
      <c r="BN227">
        <v>60</v>
      </c>
      <c r="BO227">
        <v>-1</v>
      </c>
      <c r="BP227">
        <v>33</v>
      </c>
      <c r="BQ227">
        <f t="shared" si="146"/>
        <v>61</v>
      </c>
      <c r="BR227" s="6">
        <f t="shared" si="147"/>
        <v>0.45901639344262296</v>
      </c>
      <c r="BS227">
        <v>57</v>
      </c>
      <c r="BT227">
        <v>-2</v>
      </c>
      <c r="BU227">
        <v>30</v>
      </c>
      <c r="BV227">
        <f t="shared" si="148"/>
        <v>59</v>
      </c>
      <c r="BW227" s="6">
        <f t="shared" si="149"/>
        <v>0.49152542372881358</v>
      </c>
      <c r="BX227" t="s">
        <v>144</v>
      </c>
      <c r="BY227" t="s">
        <v>144</v>
      </c>
      <c r="BZ227" t="s">
        <v>144</v>
      </c>
      <c r="CA227" t="e">
        <f t="shared" si="150"/>
        <v>#VALUE!</v>
      </c>
      <c r="CB227" s="6" t="e">
        <f t="shared" si="151"/>
        <v>#VALUE!</v>
      </c>
      <c r="CC227" s="7">
        <f t="shared" si="165"/>
        <v>59.333333333333336</v>
      </c>
      <c r="CD227" s="8">
        <f t="shared" si="166"/>
        <v>0.47776681262036397</v>
      </c>
    </row>
    <row r="228" spans="1:82" x14ac:dyDescent="0.3">
      <c r="A228" s="1" t="s">
        <v>45</v>
      </c>
      <c r="B228" s="1" t="s">
        <v>139</v>
      </c>
      <c r="E228" s="9">
        <v>42917</v>
      </c>
      <c r="F228">
        <v>80</v>
      </c>
      <c r="G228">
        <v>0</v>
      </c>
      <c r="H228">
        <v>0</v>
      </c>
      <c r="I228">
        <v>9</v>
      </c>
      <c r="J228">
        <v>16</v>
      </c>
      <c r="K228">
        <v>2</v>
      </c>
      <c r="L228" s="4">
        <f t="shared" si="152"/>
        <v>100</v>
      </c>
      <c r="M228" s="4">
        <f t="shared" si="153"/>
        <v>90.64</v>
      </c>
      <c r="N228" s="4">
        <f t="shared" si="154"/>
        <v>83.36</v>
      </c>
      <c r="O228" s="4">
        <f t="shared" si="155"/>
        <v>97.92</v>
      </c>
      <c r="P228" s="4">
        <f t="shared" si="156"/>
        <v>92.98</v>
      </c>
      <c r="Q228">
        <v>8</v>
      </c>
      <c r="R228">
        <v>7</v>
      </c>
      <c r="S228">
        <v>6</v>
      </c>
      <c r="T228">
        <v>1</v>
      </c>
      <c r="U228" t="s">
        <v>144</v>
      </c>
      <c r="V228" t="s">
        <v>144</v>
      </c>
      <c r="W228">
        <v>6</v>
      </c>
      <c r="X228">
        <v>1</v>
      </c>
      <c r="Y228">
        <v>7</v>
      </c>
      <c r="Z228">
        <v>4</v>
      </c>
      <c r="AA228">
        <v>7</v>
      </c>
      <c r="AB228">
        <v>2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2</v>
      </c>
      <c r="AM228">
        <v>2</v>
      </c>
      <c r="AN228">
        <v>0</v>
      </c>
      <c r="AO228">
        <v>0</v>
      </c>
      <c r="AP228">
        <v>45</v>
      </c>
      <c r="AQ228">
        <v>22</v>
      </c>
      <c r="AR228">
        <v>4</v>
      </c>
      <c r="AS228">
        <v>0</v>
      </c>
      <c r="AT228">
        <v>4</v>
      </c>
      <c r="AU228">
        <v>4</v>
      </c>
      <c r="AV228">
        <v>2</v>
      </c>
      <c r="AW228">
        <v>1</v>
      </c>
      <c r="AX228">
        <v>2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7</v>
      </c>
      <c r="BE228">
        <v>1.5</v>
      </c>
      <c r="BF228">
        <v>3</v>
      </c>
      <c r="BG228">
        <v>4.5</v>
      </c>
      <c r="BH228">
        <f t="shared" si="143"/>
        <v>4</v>
      </c>
      <c r="BI228">
        <v>72</v>
      </c>
      <c r="BJ228">
        <v>4</v>
      </c>
      <c r="BK228">
        <v>40</v>
      </c>
      <c r="BL228">
        <f t="shared" si="144"/>
        <v>68</v>
      </c>
      <c r="BM228" s="6">
        <f t="shared" si="145"/>
        <v>0.41176470588235292</v>
      </c>
      <c r="BN228">
        <v>64</v>
      </c>
      <c r="BO228">
        <v>-3</v>
      </c>
      <c r="BP228">
        <v>37</v>
      </c>
      <c r="BQ228">
        <f t="shared" si="146"/>
        <v>67</v>
      </c>
      <c r="BR228" s="6">
        <f t="shared" si="147"/>
        <v>0.44776119402985076</v>
      </c>
      <c r="BS228">
        <v>65</v>
      </c>
      <c r="BT228">
        <v>-5</v>
      </c>
      <c r="BU228">
        <v>32</v>
      </c>
      <c r="BV228">
        <f t="shared" si="148"/>
        <v>70</v>
      </c>
      <c r="BW228" s="6">
        <f t="shared" si="149"/>
        <v>0.54285714285714282</v>
      </c>
      <c r="BX228" t="s">
        <v>144</v>
      </c>
      <c r="BY228" t="s">
        <v>144</v>
      </c>
      <c r="BZ228" t="s">
        <v>144</v>
      </c>
      <c r="CA228" t="e">
        <f t="shared" si="150"/>
        <v>#VALUE!</v>
      </c>
      <c r="CB228" s="6" t="e">
        <f t="shared" si="151"/>
        <v>#VALUE!</v>
      </c>
      <c r="CC228" s="7">
        <f>AVERAGE(BL228,BQ228,BV228)</f>
        <v>68.333333333333329</v>
      </c>
      <c r="CD228" s="8">
        <f>AVERAGE(BM228,BR228,BW228)</f>
        <v>0.46746101425644887</v>
      </c>
    </row>
    <row r="229" spans="1:82" x14ac:dyDescent="0.3">
      <c r="A229" s="1" t="s">
        <v>45</v>
      </c>
      <c r="B229" s="1" t="s">
        <v>140</v>
      </c>
      <c r="C229" t="s">
        <v>144</v>
      </c>
      <c r="D229" t="s">
        <v>144</v>
      </c>
      <c r="E229" s="9">
        <v>42917</v>
      </c>
      <c r="F229">
        <v>80</v>
      </c>
      <c r="G229">
        <v>1</v>
      </c>
      <c r="H229">
        <v>2</v>
      </c>
      <c r="I229">
        <v>0</v>
      </c>
      <c r="J229">
        <v>0</v>
      </c>
      <c r="K229">
        <v>1</v>
      </c>
      <c r="L229" s="4">
        <f t="shared" si="152"/>
        <v>97.92</v>
      </c>
      <c r="M229" s="4">
        <f t="shared" si="153"/>
        <v>100</v>
      </c>
      <c r="N229" s="4">
        <f t="shared" si="154"/>
        <v>100</v>
      </c>
      <c r="O229" s="4">
        <f t="shared" si="155"/>
        <v>98.96</v>
      </c>
      <c r="P229" s="4">
        <f t="shared" si="156"/>
        <v>99.22</v>
      </c>
      <c r="Q229">
        <v>7</v>
      </c>
      <c r="R229">
        <v>7</v>
      </c>
      <c r="S229">
        <v>6</v>
      </c>
      <c r="T229">
        <v>1</v>
      </c>
      <c r="U229" t="s">
        <v>144</v>
      </c>
      <c r="V229" t="s">
        <v>144</v>
      </c>
      <c r="W229">
        <v>6</v>
      </c>
      <c r="X229">
        <v>1</v>
      </c>
      <c r="Y229">
        <v>6</v>
      </c>
      <c r="Z229">
        <v>4</v>
      </c>
      <c r="AA229">
        <v>8</v>
      </c>
      <c r="AB229">
        <v>4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4</v>
      </c>
      <c r="AM229">
        <v>0</v>
      </c>
      <c r="AN229">
        <v>0</v>
      </c>
      <c r="AO229">
        <v>0</v>
      </c>
      <c r="AP229">
        <v>60</v>
      </c>
      <c r="AQ229">
        <v>48</v>
      </c>
      <c r="AR229">
        <v>6</v>
      </c>
      <c r="AS229">
        <v>9</v>
      </c>
      <c r="AT229">
        <v>5</v>
      </c>
      <c r="AU229">
        <v>10</v>
      </c>
      <c r="AV229">
        <v>12</v>
      </c>
      <c r="AW229">
        <v>8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1.5</v>
      </c>
      <c r="BE229">
        <v>4</v>
      </c>
      <c r="BF229">
        <v>4</v>
      </c>
      <c r="BG229">
        <v>3.5</v>
      </c>
      <c r="BH229">
        <f t="shared" si="143"/>
        <v>3.25</v>
      </c>
      <c r="BI229">
        <v>66</v>
      </c>
      <c r="BJ229">
        <v>1</v>
      </c>
      <c r="BK229">
        <v>43</v>
      </c>
      <c r="BL229">
        <f t="shared" si="144"/>
        <v>65</v>
      </c>
      <c r="BM229" s="6">
        <f t="shared" si="145"/>
        <v>0.33846153846153848</v>
      </c>
      <c r="BN229">
        <v>72</v>
      </c>
      <c r="BO229">
        <v>4</v>
      </c>
      <c r="BP229">
        <v>68</v>
      </c>
      <c r="BQ229">
        <f t="shared" si="146"/>
        <v>68</v>
      </c>
      <c r="BR229" s="6">
        <f t="shared" si="147"/>
        <v>0</v>
      </c>
      <c r="BS229">
        <v>80</v>
      </c>
      <c r="BT229">
        <v>6</v>
      </c>
      <c r="BU229">
        <v>43</v>
      </c>
      <c r="BV229">
        <f t="shared" si="148"/>
        <v>74</v>
      </c>
      <c r="BW229" s="6">
        <f t="shared" si="149"/>
        <v>0.41891891891891891</v>
      </c>
      <c r="BX229" t="s">
        <v>144</v>
      </c>
      <c r="BY229" t="s">
        <v>144</v>
      </c>
      <c r="BZ229" t="s">
        <v>144</v>
      </c>
      <c r="CA229" t="e">
        <f t="shared" si="150"/>
        <v>#VALUE!</v>
      </c>
      <c r="CB229" s="6" t="e">
        <f t="shared" si="151"/>
        <v>#VALUE!</v>
      </c>
      <c r="CC229" s="7">
        <f t="shared" ref="CC229:CC232" si="167">AVERAGE(BL229,BQ229,BV229)</f>
        <v>69</v>
      </c>
      <c r="CD229" s="8">
        <f t="shared" ref="CD229:CD232" si="168">AVERAGE(BM229,BR229,BW229)</f>
        <v>0.25246015246015246</v>
      </c>
    </row>
    <row r="230" spans="1:82" x14ac:dyDescent="0.3">
      <c r="A230" s="1" t="s">
        <v>45</v>
      </c>
      <c r="B230" s="1" t="s">
        <v>141</v>
      </c>
      <c r="C230" t="s">
        <v>144</v>
      </c>
      <c r="D230" t="s">
        <v>144</v>
      </c>
      <c r="E230" s="9">
        <v>42917</v>
      </c>
      <c r="F230">
        <v>110</v>
      </c>
      <c r="G230">
        <v>0</v>
      </c>
      <c r="H230">
        <v>0</v>
      </c>
      <c r="I230">
        <v>0</v>
      </c>
      <c r="J230">
        <v>0</v>
      </c>
      <c r="K230">
        <v>0</v>
      </c>
      <c r="L230" s="4">
        <f t="shared" si="152"/>
        <v>100</v>
      </c>
      <c r="M230" s="4">
        <f t="shared" si="153"/>
        <v>100</v>
      </c>
      <c r="N230" s="4">
        <f t="shared" si="154"/>
        <v>100</v>
      </c>
      <c r="O230" s="4">
        <f t="shared" si="155"/>
        <v>100</v>
      </c>
      <c r="P230" s="4">
        <f t="shared" si="156"/>
        <v>100</v>
      </c>
      <c r="Q230">
        <v>7</v>
      </c>
      <c r="R230">
        <v>7</v>
      </c>
      <c r="S230">
        <v>6</v>
      </c>
      <c r="T230">
        <v>1</v>
      </c>
      <c r="U230" t="s">
        <v>144</v>
      </c>
      <c r="V230" t="s">
        <v>144</v>
      </c>
      <c r="W230">
        <v>7</v>
      </c>
      <c r="X230">
        <v>1</v>
      </c>
      <c r="Y230">
        <v>6</v>
      </c>
      <c r="Z230">
        <v>3</v>
      </c>
      <c r="AA230">
        <v>5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2</v>
      </c>
      <c r="AM230">
        <v>0</v>
      </c>
      <c r="AN230">
        <v>0</v>
      </c>
      <c r="AO230">
        <v>0</v>
      </c>
      <c r="AP230">
        <v>54</v>
      </c>
      <c r="AQ230">
        <v>11</v>
      </c>
      <c r="AR230">
        <v>13</v>
      </c>
      <c r="AS230">
        <v>12</v>
      </c>
      <c r="AT230">
        <v>2</v>
      </c>
      <c r="AU230">
        <v>4</v>
      </c>
      <c r="AV230">
        <v>5</v>
      </c>
      <c r="AW230">
        <v>3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3.25</v>
      </c>
      <c r="BE230">
        <v>3.5</v>
      </c>
      <c r="BF230">
        <v>2</v>
      </c>
      <c r="BG230">
        <v>0.75</v>
      </c>
      <c r="BH230">
        <f t="shared" si="143"/>
        <v>2.375</v>
      </c>
      <c r="BI230">
        <v>66</v>
      </c>
      <c r="BJ230">
        <v>-5</v>
      </c>
      <c r="BK230">
        <v>33</v>
      </c>
      <c r="BL230">
        <f t="shared" si="144"/>
        <v>71</v>
      </c>
      <c r="BM230" s="6">
        <f t="shared" si="145"/>
        <v>0.53521126760563376</v>
      </c>
      <c r="BN230">
        <v>72</v>
      </c>
      <c r="BO230">
        <v>-4</v>
      </c>
      <c r="BP230">
        <v>35</v>
      </c>
      <c r="BQ230">
        <f t="shared" si="146"/>
        <v>76</v>
      </c>
      <c r="BR230" s="6">
        <f t="shared" si="147"/>
        <v>0.53947368421052633</v>
      </c>
      <c r="BS230">
        <v>62</v>
      </c>
      <c r="BT230">
        <v>-8</v>
      </c>
      <c r="BU230">
        <v>34</v>
      </c>
      <c r="BV230">
        <f t="shared" si="148"/>
        <v>70</v>
      </c>
      <c r="BW230" s="6">
        <f t="shared" si="149"/>
        <v>0.51428571428571423</v>
      </c>
      <c r="BX230" t="s">
        <v>144</v>
      </c>
      <c r="BY230" t="s">
        <v>144</v>
      </c>
      <c r="BZ230" t="s">
        <v>144</v>
      </c>
      <c r="CA230" t="e">
        <f t="shared" si="150"/>
        <v>#VALUE!</v>
      </c>
      <c r="CB230" s="6" t="e">
        <f t="shared" si="151"/>
        <v>#VALUE!</v>
      </c>
      <c r="CC230" s="7">
        <f t="shared" si="167"/>
        <v>72.333333333333329</v>
      </c>
      <c r="CD230" s="8">
        <f t="shared" si="168"/>
        <v>0.52965688870062477</v>
      </c>
    </row>
    <row r="231" spans="1:82" x14ac:dyDescent="0.3">
      <c r="A231" s="1" t="s">
        <v>45</v>
      </c>
      <c r="B231" s="1" t="s">
        <v>142</v>
      </c>
      <c r="C231" t="s">
        <v>144</v>
      </c>
      <c r="D231" t="s">
        <v>144</v>
      </c>
      <c r="E231" s="9">
        <v>42917</v>
      </c>
      <c r="F231">
        <v>80</v>
      </c>
      <c r="G231">
        <v>0</v>
      </c>
      <c r="H231">
        <v>0</v>
      </c>
      <c r="I231">
        <v>1</v>
      </c>
      <c r="J231">
        <v>0</v>
      </c>
      <c r="K231">
        <v>6</v>
      </c>
      <c r="L231" s="4">
        <f t="shared" si="152"/>
        <v>100</v>
      </c>
      <c r="M231" s="4">
        <f t="shared" si="153"/>
        <v>98.96</v>
      </c>
      <c r="N231" s="4">
        <f t="shared" si="154"/>
        <v>100</v>
      </c>
      <c r="O231" s="4">
        <f t="shared" si="155"/>
        <v>93.76</v>
      </c>
      <c r="P231" s="4">
        <f t="shared" si="156"/>
        <v>98.179999999999993</v>
      </c>
      <c r="Q231">
        <v>7</v>
      </c>
      <c r="R231">
        <v>8</v>
      </c>
      <c r="S231">
        <v>8</v>
      </c>
      <c r="T231">
        <v>1</v>
      </c>
      <c r="U231" t="s">
        <v>144</v>
      </c>
      <c r="V231" t="s">
        <v>144</v>
      </c>
      <c r="W231">
        <v>6</v>
      </c>
      <c r="X231">
        <v>1</v>
      </c>
      <c r="Y231">
        <v>2</v>
      </c>
      <c r="Z231">
        <v>2</v>
      </c>
      <c r="AA231">
        <v>7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4</v>
      </c>
      <c r="AL231">
        <v>0</v>
      </c>
      <c r="AM231">
        <v>0</v>
      </c>
      <c r="AN231">
        <v>0</v>
      </c>
      <c r="AO231">
        <v>0</v>
      </c>
      <c r="AP231">
        <v>90</v>
      </c>
      <c r="AQ231">
        <v>25</v>
      </c>
      <c r="AR231">
        <v>10</v>
      </c>
      <c r="AS231">
        <v>18</v>
      </c>
      <c r="AT231">
        <v>6</v>
      </c>
      <c r="AU231">
        <v>20</v>
      </c>
      <c r="AV231">
        <v>22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1</v>
      </c>
      <c r="BF231">
        <v>2.25</v>
      </c>
      <c r="BG231">
        <v>2.5</v>
      </c>
      <c r="BH231">
        <f t="shared" si="143"/>
        <v>1.6875</v>
      </c>
      <c r="BI231">
        <v>75</v>
      </c>
      <c r="BJ231">
        <v>-2</v>
      </c>
      <c r="BK231">
        <v>35</v>
      </c>
      <c r="BL231">
        <f t="shared" si="144"/>
        <v>77</v>
      </c>
      <c r="BM231" s="6">
        <f t="shared" si="145"/>
        <v>0.54545454545454541</v>
      </c>
      <c r="BN231">
        <v>68</v>
      </c>
      <c r="BO231">
        <v>-4</v>
      </c>
      <c r="BP231">
        <v>34</v>
      </c>
      <c r="BQ231">
        <f t="shared" si="146"/>
        <v>72</v>
      </c>
      <c r="BR231" s="6">
        <f t="shared" si="147"/>
        <v>0.52777777777777779</v>
      </c>
      <c r="BS231">
        <v>65</v>
      </c>
      <c r="BT231">
        <v>-5</v>
      </c>
      <c r="BU231">
        <v>33</v>
      </c>
      <c r="BV231">
        <f t="shared" si="148"/>
        <v>70</v>
      </c>
      <c r="BW231" s="6">
        <f t="shared" si="149"/>
        <v>0.52857142857142858</v>
      </c>
      <c r="BX231" t="s">
        <v>144</v>
      </c>
      <c r="BY231" t="s">
        <v>144</v>
      </c>
      <c r="BZ231" t="s">
        <v>144</v>
      </c>
      <c r="CA231" t="e">
        <f t="shared" si="150"/>
        <v>#VALUE!</v>
      </c>
      <c r="CB231" s="6" t="e">
        <f t="shared" si="151"/>
        <v>#VALUE!</v>
      </c>
      <c r="CC231" s="7">
        <f t="shared" si="167"/>
        <v>73</v>
      </c>
      <c r="CD231" s="8">
        <f t="shared" si="168"/>
        <v>0.53393458393458382</v>
      </c>
    </row>
    <row r="232" spans="1:82" x14ac:dyDescent="0.3">
      <c r="A232" s="1" t="s">
        <v>45</v>
      </c>
      <c r="B232" s="1" t="s">
        <v>143</v>
      </c>
      <c r="C232" t="s">
        <v>144</v>
      </c>
      <c r="D232" t="s">
        <v>144</v>
      </c>
      <c r="E232" s="9">
        <v>42917</v>
      </c>
      <c r="F232">
        <v>110</v>
      </c>
      <c r="G232">
        <v>0</v>
      </c>
      <c r="H232">
        <v>7</v>
      </c>
      <c r="I232">
        <v>2</v>
      </c>
      <c r="J232">
        <v>0</v>
      </c>
      <c r="K232">
        <v>11</v>
      </c>
      <c r="L232" s="4">
        <f t="shared" si="152"/>
        <v>92.72</v>
      </c>
      <c r="M232" s="4">
        <f t="shared" si="153"/>
        <v>97.92</v>
      </c>
      <c r="N232" s="4">
        <f t="shared" si="154"/>
        <v>100</v>
      </c>
      <c r="O232" s="4">
        <f t="shared" si="155"/>
        <v>88.56</v>
      </c>
      <c r="P232" s="4">
        <f t="shared" si="156"/>
        <v>94.8</v>
      </c>
      <c r="Q232">
        <v>8</v>
      </c>
      <c r="R232">
        <v>7</v>
      </c>
      <c r="S232">
        <v>5</v>
      </c>
      <c r="T232">
        <v>1</v>
      </c>
      <c r="U232" t="s">
        <v>144</v>
      </c>
      <c r="V232" t="s">
        <v>144</v>
      </c>
      <c r="W232">
        <v>7</v>
      </c>
      <c r="X232">
        <v>1</v>
      </c>
      <c r="Y232">
        <v>4</v>
      </c>
      <c r="Z232">
        <v>3</v>
      </c>
      <c r="AA232">
        <v>6</v>
      </c>
      <c r="AB232">
        <v>6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4</v>
      </c>
      <c r="AM232">
        <v>0</v>
      </c>
      <c r="AN232">
        <v>0</v>
      </c>
      <c r="AO232">
        <v>0</v>
      </c>
      <c r="AP232">
        <v>80</v>
      </c>
      <c r="AQ232">
        <v>30</v>
      </c>
      <c r="AR232">
        <v>18</v>
      </c>
      <c r="AS232">
        <v>10</v>
      </c>
      <c r="AT232">
        <v>1</v>
      </c>
      <c r="AU232">
        <v>2</v>
      </c>
      <c r="AV232">
        <v>14</v>
      </c>
      <c r="AW232">
        <v>3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2</v>
      </c>
      <c r="BF232">
        <v>1.5</v>
      </c>
      <c r="BG232">
        <v>2.25</v>
      </c>
      <c r="BH232">
        <f t="shared" si="143"/>
        <v>1.6875</v>
      </c>
      <c r="BI232">
        <v>78</v>
      </c>
      <c r="BJ232">
        <v>1</v>
      </c>
      <c r="BK232">
        <v>38</v>
      </c>
      <c r="BL232">
        <f t="shared" si="144"/>
        <v>77</v>
      </c>
      <c r="BM232" s="6">
        <f t="shared" si="145"/>
        <v>0.50649350649350644</v>
      </c>
      <c r="BN232">
        <v>80</v>
      </c>
      <c r="BO232">
        <v>4</v>
      </c>
      <c r="BP232">
        <v>36</v>
      </c>
      <c r="BQ232">
        <f t="shared" si="146"/>
        <v>76</v>
      </c>
      <c r="BR232" s="6">
        <f t="shared" si="147"/>
        <v>0.52631578947368418</v>
      </c>
      <c r="BS232">
        <v>60</v>
      </c>
      <c r="BT232">
        <v>-10</v>
      </c>
      <c r="BU232">
        <v>35</v>
      </c>
      <c r="BV232">
        <f t="shared" si="148"/>
        <v>70</v>
      </c>
      <c r="BW232" s="6">
        <f t="shared" si="149"/>
        <v>0.5</v>
      </c>
      <c r="BX232" t="s">
        <v>144</v>
      </c>
      <c r="BY232" t="s">
        <v>144</v>
      </c>
      <c r="BZ232" t="s">
        <v>144</v>
      </c>
      <c r="CA232" t="e">
        <f t="shared" si="150"/>
        <v>#VALUE!</v>
      </c>
      <c r="CB232" s="6" t="e">
        <f t="shared" si="151"/>
        <v>#VALUE!</v>
      </c>
      <c r="CC232" s="7">
        <f t="shared" si="167"/>
        <v>74.333333333333329</v>
      </c>
      <c r="CD232" s="8">
        <f t="shared" si="168"/>
        <v>0.51093643198906358</v>
      </c>
    </row>
    <row r="233" spans="1:82" x14ac:dyDescent="0.3">
      <c r="A233" s="1" t="s">
        <v>46</v>
      </c>
      <c r="B233" s="1" t="s">
        <v>139</v>
      </c>
      <c r="E233" s="9">
        <v>42917</v>
      </c>
      <c r="F233">
        <v>70</v>
      </c>
      <c r="G233">
        <v>0</v>
      </c>
      <c r="H233">
        <v>2</v>
      </c>
      <c r="I233">
        <v>6</v>
      </c>
      <c r="J233">
        <v>0</v>
      </c>
      <c r="K233">
        <v>22</v>
      </c>
      <c r="L233" s="4">
        <f t="shared" si="152"/>
        <v>97.92</v>
      </c>
      <c r="M233" s="4">
        <f t="shared" si="153"/>
        <v>93.76</v>
      </c>
      <c r="N233" s="4">
        <f t="shared" si="154"/>
        <v>100</v>
      </c>
      <c r="O233" s="4">
        <f t="shared" si="155"/>
        <v>77.12</v>
      </c>
      <c r="P233" s="4">
        <f t="shared" si="156"/>
        <v>92.2</v>
      </c>
      <c r="Q233">
        <v>7</v>
      </c>
      <c r="R233">
        <v>8</v>
      </c>
      <c r="S233">
        <v>5</v>
      </c>
      <c r="T233">
        <v>1</v>
      </c>
      <c r="U233" t="s">
        <v>144</v>
      </c>
      <c r="V233" t="s">
        <v>144</v>
      </c>
      <c r="W233">
        <v>5</v>
      </c>
      <c r="X233">
        <v>4</v>
      </c>
      <c r="Y233">
        <v>6</v>
      </c>
      <c r="Z233">
        <v>4</v>
      </c>
      <c r="AA233">
        <v>5</v>
      </c>
      <c r="AB233">
        <v>14</v>
      </c>
      <c r="AC233">
        <v>2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1</v>
      </c>
      <c r="AP233">
        <v>6</v>
      </c>
      <c r="AQ233">
        <v>2</v>
      </c>
      <c r="AR233">
        <v>0</v>
      </c>
      <c r="AS233">
        <v>1</v>
      </c>
      <c r="AT233">
        <v>2</v>
      </c>
      <c r="AU233">
        <v>2</v>
      </c>
      <c r="AV233">
        <v>4</v>
      </c>
      <c r="AW233">
        <v>2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1.5</v>
      </c>
      <c r="BE233">
        <v>2.5</v>
      </c>
      <c r="BF233">
        <v>4.75</v>
      </c>
      <c r="BG233">
        <v>2.25</v>
      </c>
      <c r="BH233">
        <f t="shared" si="143"/>
        <v>2.75</v>
      </c>
      <c r="BI233">
        <v>72</v>
      </c>
      <c r="BJ233">
        <v>-3</v>
      </c>
      <c r="BK233">
        <v>42</v>
      </c>
      <c r="BL233">
        <f t="shared" si="144"/>
        <v>75</v>
      </c>
      <c r="BM233" s="6">
        <f t="shared" si="145"/>
        <v>0.44</v>
      </c>
      <c r="BN233">
        <v>75</v>
      </c>
      <c r="BO233">
        <v>0</v>
      </c>
      <c r="BP233">
        <v>41</v>
      </c>
      <c r="BQ233">
        <f t="shared" si="146"/>
        <v>75</v>
      </c>
      <c r="BR233" s="6">
        <f t="shared" si="147"/>
        <v>0.45333333333333331</v>
      </c>
      <c r="BS233">
        <v>70</v>
      </c>
      <c r="BT233">
        <v>4</v>
      </c>
      <c r="BU233">
        <v>44</v>
      </c>
      <c r="BV233">
        <f t="shared" si="148"/>
        <v>66</v>
      </c>
      <c r="BW233" s="6">
        <f t="shared" si="149"/>
        <v>0.33333333333333331</v>
      </c>
      <c r="BX233" t="s">
        <v>144</v>
      </c>
      <c r="BY233" t="s">
        <v>144</v>
      </c>
      <c r="BZ233" t="s">
        <v>144</v>
      </c>
      <c r="CA233" t="e">
        <f t="shared" si="150"/>
        <v>#VALUE!</v>
      </c>
      <c r="CB233" s="6" t="e">
        <f t="shared" si="151"/>
        <v>#VALUE!</v>
      </c>
      <c r="CC233" s="7">
        <f t="shared" ref="CC233:CC242" si="169">AVERAGE(BL233,BQ233,BV233)</f>
        <v>72</v>
      </c>
      <c r="CD233" s="8">
        <f t="shared" ref="CD233:CD242" si="170">AVERAGE(BM233,BR233,BW233)</f>
        <v>0.40888888888888886</v>
      </c>
    </row>
    <row r="234" spans="1:82" x14ac:dyDescent="0.3">
      <c r="A234" s="1" t="s">
        <v>46</v>
      </c>
      <c r="B234" s="1" t="s">
        <v>140</v>
      </c>
      <c r="C234" t="s">
        <v>144</v>
      </c>
      <c r="D234" t="s">
        <v>144</v>
      </c>
      <c r="E234" s="9">
        <v>42917</v>
      </c>
      <c r="F234">
        <v>85</v>
      </c>
      <c r="G234">
        <v>1</v>
      </c>
      <c r="H234">
        <v>1</v>
      </c>
      <c r="I234">
        <v>3</v>
      </c>
      <c r="J234">
        <v>14</v>
      </c>
      <c r="K234">
        <v>1</v>
      </c>
      <c r="L234" s="4">
        <f t="shared" si="152"/>
        <v>98.96</v>
      </c>
      <c r="M234" s="4">
        <f t="shared" si="153"/>
        <v>96.88</v>
      </c>
      <c r="N234" s="4">
        <f t="shared" si="154"/>
        <v>85.44</v>
      </c>
      <c r="O234" s="4">
        <f t="shared" si="155"/>
        <v>98.96</v>
      </c>
      <c r="P234" s="4">
        <f t="shared" si="156"/>
        <v>95.059999999999988</v>
      </c>
      <c r="Q234">
        <v>6</v>
      </c>
      <c r="R234">
        <v>7</v>
      </c>
      <c r="S234">
        <v>6</v>
      </c>
      <c r="T234">
        <v>2</v>
      </c>
      <c r="U234" t="s">
        <v>144</v>
      </c>
      <c r="V234" t="s">
        <v>144</v>
      </c>
      <c r="W234">
        <v>5</v>
      </c>
      <c r="X234">
        <v>2</v>
      </c>
      <c r="Y234">
        <v>6</v>
      </c>
      <c r="Z234">
        <v>6</v>
      </c>
      <c r="AA234">
        <v>7</v>
      </c>
      <c r="AB234">
        <v>6</v>
      </c>
      <c r="AC234">
        <v>2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2</v>
      </c>
      <c r="AO234">
        <v>1</v>
      </c>
      <c r="AP234">
        <v>15</v>
      </c>
      <c r="AQ234">
        <v>28</v>
      </c>
      <c r="AR234">
        <v>11</v>
      </c>
      <c r="AS234">
        <v>4</v>
      </c>
      <c r="AT234">
        <v>0</v>
      </c>
      <c r="AU234">
        <v>4</v>
      </c>
      <c r="AV234">
        <v>1</v>
      </c>
      <c r="AW234">
        <v>4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</v>
      </c>
      <c r="BE234">
        <v>4</v>
      </c>
      <c r="BF234">
        <v>2.25</v>
      </c>
      <c r="BG234">
        <v>1.75</v>
      </c>
      <c r="BH234">
        <f t="shared" si="143"/>
        <v>3</v>
      </c>
      <c r="BI234">
        <v>72</v>
      </c>
      <c r="BJ234">
        <v>-4</v>
      </c>
      <c r="BK234">
        <v>33</v>
      </c>
      <c r="BL234">
        <f t="shared" si="144"/>
        <v>76</v>
      </c>
      <c r="BM234" s="6">
        <f t="shared" si="145"/>
        <v>0.56578947368421051</v>
      </c>
      <c r="BN234">
        <v>74</v>
      </c>
      <c r="BO234">
        <v>0</v>
      </c>
      <c r="BP234">
        <v>40</v>
      </c>
      <c r="BQ234">
        <f t="shared" si="146"/>
        <v>74</v>
      </c>
      <c r="BR234" s="6">
        <f t="shared" si="147"/>
        <v>0.45945945945945948</v>
      </c>
      <c r="BS234">
        <v>64</v>
      </c>
      <c r="BT234">
        <v>-7</v>
      </c>
      <c r="BU234">
        <v>34</v>
      </c>
      <c r="BV234">
        <f t="shared" si="148"/>
        <v>71</v>
      </c>
      <c r="BW234" s="6">
        <f t="shared" si="149"/>
        <v>0.52112676056338025</v>
      </c>
      <c r="BX234" t="s">
        <v>144</v>
      </c>
      <c r="BY234" t="s">
        <v>144</v>
      </c>
      <c r="BZ234" t="s">
        <v>144</v>
      </c>
      <c r="CA234" t="e">
        <f t="shared" si="150"/>
        <v>#VALUE!</v>
      </c>
      <c r="CB234" s="6" t="e">
        <f t="shared" si="151"/>
        <v>#VALUE!</v>
      </c>
      <c r="CC234" s="7">
        <f t="shared" si="169"/>
        <v>73.666666666666671</v>
      </c>
      <c r="CD234" s="8">
        <f t="shared" si="170"/>
        <v>0.51545856456901673</v>
      </c>
    </row>
    <row r="235" spans="1:82" x14ac:dyDescent="0.3">
      <c r="A235" s="1" t="s">
        <v>46</v>
      </c>
      <c r="B235" s="1" t="s">
        <v>141</v>
      </c>
      <c r="C235" t="s">
        <v>144</v>
      </c>
      <c r="D235" t="s">
        <v>144</v>
      </c>
      <c r="E235" s="9">
        <v>42917</v>
      </c>
      <c r="F235">
        <v>70</v>
      </c>
      <c r="G235">
        <v>1</v>
      </c>
      <c r="H235">
        <v>2</v>
      </c>
      <c r="I235">
        <v>0</v>
      </c>
      <c r="J235">
        <v>4</v>
      </c>
      <c r="K235">
        <v>2</v>
      </c>
      <c r="L235" s="4">
        <f t="shared" si="152"/>
        <v>97.92</v>
      </c>
      <c r="M235" s="4">
        <f t="shared" si="153"/>
        <v>100</v>
      </c>
      <c r="N235" s="4">
        <f t="shared" si="154"/>
        <v>95.84</v>
      </c>
      <c r="O235" s="4">
        <f t="shared" si="155"/>
        <v>97.92</v>
      </c>
      <c r="P235" s="4">
        <f t="shared" si="156"/>
        <v>97.92</v>
      </c>
      <c r="Q235">
        <v>4</v>
      </c>
      <c r="R235">
        <v>9</v>
      </c>
      <c r="S235">
        <v>4</v>
      </c>
      <c r="T235">
        <v>1</v>
      </c>
      <c r="U235" t="s">
        <v>144</v>
      </c>
      <c r="V235" t="s">
        <v>144</v>
      </c>
      <c r="W235">
        <v>3</v>
      </c>
      <c r="X235">
        <v>2</v>
      </c>
      <c r="Y235">
        <v>3</v>
      </c>
      <c r="Z235">
        <v>1</v>
      </c>
      <c r="AA235">
        <v>6</v>
      </c>
      <c r="AB235">
        <v>3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2</v>
      </c>
      <c r="AO235">
        <v>1</v>
      </c>
      <c r="AP235">
        <v>12</v>
      </c>
      <c r="AQ235">
        <v>4</v>
      </c>
      <c r="AR235">
        <v>2</v>
      </c>
      <c r="AS235">
        <v>2</v>
      </c>
      <c r="AT235">
        <v>2</v>
      </c>
      <c r="AU235">
        <v>4</v>
      </c>
      <c r="AV235">
        <v>1</v>
      </c>
      <c r="AW235">
        <v>1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2.5</v>
      </c>
      <c r="BE235">
        <v>1.75</v>
      </c>
      <c r="BF235">
        <v>2</v>
      </c>
      <c r="BG235">
        <v>1.75</v>
      </c>
      <c r="BH235">
        <f t="shared" si="143"/>
        <v>2</v>
      </c>
      <c r="BI235">
        <v>77</v>
      </c>
      <c r="BJ235">
        <v>-2</v>
      </c>
      <c r="BK235">
        <v>58</v>
      </c>
      <c r="BL235">
        <f t="shared" si="144"/>
        <v>79</v>
      </c>
      <c r="BM235" s="6">
        <f t="shared" si="145"/>
        <v>0.26582278481012656</v>
      </c>
      <c r="BN235">
        <v>76</v>
      </c>
      <c r="BO235">
        <v>-3</v>
      </c>
      <c r="BP235">
        <v>52</v>
      </c>
      <c r="BQ235">
        <f t="shared" si="146"/>
        <v>79</v>
      </c>
      <c r="BR235" s="6">
        <f t="shared" si="147"/>
        <v>0.34177215189873417</v>
      </c>
      <c r="BS235">
        <v>72</v>
      </c>
      <c r="BT235">
        <v>-4</v>
      </c>
      <c r="BU235">
        <v>50</v>
      </c>
      <c r="BV235">
        <f t="shared" si="148"/>
        <v>76</v>
      </c>
      <c r="BW235" s="6">
        <f t="shared" si="149"/>
        <v>0.34210526315789475</v>
      </c>
      <c r="BX235" t="s">
        <v>144</v>
      </c>
      <c r="BY235" t="s">
        <v>144</v>
      </c>
      <c r="BZ235" t="s">
        <v>144</v>
      </c>
      <c r="CA235" t="e">
        <f t="shared" si="150"/>
        <v>#VALUE!</v>
      </c>
      <c r="CB235" s="6" t="e">
        <f t="shared" si="151"/>
        <v>#VALUE!</v>
      </c>
      <c r="CC235" s="7">
        <f t="shared" si="169"/>
        <v>78</v>
      </c>
      <c r="CD235" s="8">
        <f t="shared" si="170"/>
        <v>0.31656673328891843</v>
      </c>
    </row>
    <row r="236" spans="1:82" x14ac:dyDescent="0.3">
      <c r="A236" s="1" t="s">
        <v>46</v>
      </c>
      <c r="B236" s="1" t="s">
        <v>142</v>
      </c>
      <c r="C236" t="s">
        <v>144</v>
      </c>
      <c r="D236" t="s">
        <v>144</v>
      </c>
      <c r="E236" s="9">
        <v>42917</v>
      </c>
      <c r="F236">
        <v>75</v>
      </c>
      <c r="G236">
        <v>2</v>
      </c>
      <c r="H236">
        <v>3</v>
      </c>
      <c r="I236">
        <v>13</v>
      </c>
      <c r="J236">
        <v>4</v>
      </c>
      <c r="K236">
        <v>11</v>
      </c>
      <c r="L236" s="4">
        <f t="shared" si="152"/>
        <v>96.88</v>
      </c>
      <c r="M236" s="4">
        <f t="shared" si="153"/>
        <v>86.48</v>
      </c>
      <c r="N236" s="4">
        <f t="shared" si="154"/>
        <v>95.84</v>
      </c>
      <c r="O236" s="4">
        <f t="shared" si="155"/>
        <v>88.56</v>
      </c>
      <c r="P236" s="4">
        <f t="shared" si="156"/>
        <v>91.940000000000012</v>
      </c>
      <c r="Q236">
        <v>1</v>
      </c>
      <c r="R236">
        <v>8</v>
      </c>
      <c r="S236">
        <v>1</v>
      </c>
      <c r="T236">
        <v>1</v>
      </c>
      <c r="U236" t="s">
        <v>144</v>
      </c>
      <c r="V236" t="s">
        <v>144</v>
      </c>
      <c r="W236">
        <v>3</v>
      </c>
      <c r="X236">
        <v>2</v>
      </c>
      <c r="Y236">
        <v>6</v>
      </c>
      <c r="Z236">
        <v>4</v>
      </c>
      <c r="AA236">
        <v>1</v>
      </c>
      <c r="AB236">
        <v>3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2</v>
      </c>
      <c r="AM236">
        <v>0</v>
      </c>
      <c r="AN236">
        <v>1</v>
      </c>
      <c r="AO236">
        <v>0</v>
      </c>
      <c r="AP236">
        <v>6</v>
      </c>
      <c r="AQ236">
        <v>14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4.5</v>
      </c>
      <c r="BE236">
        <v>3</v>
      </c>
      <c r="BF236">
        <v>3.75</v>
      </c>
      <c r="BG236">
        <v>2.5</v>
      </c>
      <c r="BH236">
        <f t="shared" si="143"/>
        <v>3.4375</v>
      </c>
      <c r="BI236">
        <v>78</v>
      </c>
      <c r="BJ236">
        <v>-5</v>
      </c>
      <c r="BK236">
        <v>46</v>
      </c>
      <c r="BL236">
        <f t="shared" si="144"/>
        <v>83</v>
      </c>
      <c r="BM236" s="6">
        <f t="shared" si="145"/>
        <v>0.44578313253012047</v>
      </c>
      <c r="BN236">
        <v>82</v>
      </c>
      <c r="BO236">
        <v>2</v>
      </c>
      <c r="BP236">
        <v>54</v>
      </c>
      <c r="BQ236">
        <f t="shared" si="146"/>
        <v>80</v>
      </c>
      <c r="BR236" s="6">
        <f t="shared" si="147"/>
        <v>0.32500000000000001</v>
      </c>
      <c r="BS236">
        <v>82</v>
      </c>
      <c r="BT236">
        <v>0</v>
      </c>
      <c r="BU236">
        <v>54</v>
      </c>
      <c r="BV236">
        <f t="shared" si="148"/>
        <v>82</v>
      </c>
      <c r="BW236" s="6">
        <f t="shared" si="149"/>
        <v>0.34146341463414637</v>
      </c>
      <c r="BX236" t="s">
        <v>144</v>
      </c>
      <c r="BY236" t="s">
        <v>144</v>
      </c>
      <c r="BZ236" t="s">
        <v>144</v>
      </c>
      <c r="CA236" t="e">
        <f t="shared" si="150"/>
        <v>#VALUE!</v>
      </c>
      <c r="CB236" s="6" t="e">
        <f t="shared" si="151"/>
        <v>#VALUE!</v>
      </c>
      <c r="CC236" s="7">
        <f t="shared" si="169"/>
        <v>81.666666666666671</v>
      </c>
      <c r="CD236" s="8">
        <f t="shared" si="170"/>
        <v>0.37074884905475564</v>
      </c>
    </row>
    <row r="237" spans="1:82" x14ac:dyDescent="0.3">
      <c r="A237" s="1" t="s">
        <v>46</v>
      </c>
      <c r="B237" s="1" t="s">
        <v>143</v>
      </c>
      <c r="C237" t="s">
        <v>144</v>
      </c>
      <c r="D237" t="s">
        <v>144</v>
      </c>
      <c r="E237" s="9">
        <v>42917</v>
      </c>
      <c r="F237">
        <v>80</v>
      </c>
      <c r="G237">
        <v>1</v>
      </c>
      <c r="H237">
        <v>5</v>
      </c>
      <c r="I237">
        <v>12</v>
      </c>
      <c r="J237">
        <v>13</v>
      </c>
      <c r="K237">
        <v>12</v>
      </c>
      <c r="L237" s="4">
        <f t="shared" si="152"/>
        <v>94.8</v>
      </c>
      <c r="M237" s="4">
        <f t="shared" si="153"/>
        <v>87.52</v>
      </c>
      <c r="N237" s="4">
        <f t="shared" si="154"/>
        <v>86.48</v>
      </c>
      <c r="O237" s="4">
        <f t="shared" si="155"/>
        <v>87.52</v>
      </c>
      <c r="P237" s="4">
        <f t="shared" si="156"/>
        <v>89.08</v>
      </c>
      <c r="Q237">
        <v>1</v>
      </c>
      <c r="R237">
        <v>7</v>
      </c>
      <c r="S237">
        <v>3</v>
      </c>
      <c r="T237">
        <v>1</v>
      </c>
      <c r="U237" t="s">
        <v>144</v>
      </c>
      <c r="V237" t="s">
        <v>144</v>
      </c>
      <c r="W237">
        <v>4</v>
      </c>
      <c r="X237">
        <v>2</v>
      </c>
      <c r="Y237">
        <v>2</v>
      </c>
      <c r="Z237">
        <v>4</v>
      </c>
      <c r="AA237">
        <v>2</v>
      </c>
      <c r="AB237">
        <v>3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1</v>
      </c>
      <c r="AP237">
        <v>24</v>
      </c>
      <c r="AQ237">
        <v>30</v>
      </c>
      <c r="AR237">
        <v>9</v>
      </c>
      <c r="AS237">
        <v>1</v>
      </c>
      <c r="AT237">
        <v>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2.5</v>
      </c>
      <c r="BE237">
        <v>2.5</v>
      </c>
      <c r="BF237">
        <v>3.25</v>
      </c>
      <c r="BG237">
        <v>3</v>
      </c>
      <c r="BH237">
        <f t="shared" si="143"/>
        <v>2.8125</v>
      </c>
      <c r="BI237">
        <v>84</v>
      </c>
      <c r="BJ237">
        <v>-1</v>
      </c>
      <c r="BK237">
        <v>54</v>
      </c>
      <c r="BL237">
        <f t="shared" si="144"/>
        <v>85</v>
      </c>
      <c r="BM237" s="6">
        <f t="shared" si="145"/>
        <v>0.36470588235294116</v>
      </c>
      <c r="BN237">
        <v>72</v>
      </c>
      <c r="BO237">
        <v>-2</v>
      </c>
      <c r="BP237">
        <v>43</v>
      </c>
      <c r="BQ237">
        <f t="shared" si="146"/>
        <v>74</v>
      </c>
      <c r="BR237" s="6">
        <f t="shared" si="147"/>
        <v>0.41891891891891891</v>
      </c>
      <c r="BS237">
        <v>68</v>
      </c>
      <c r="BT237">
        <v>-3</v>
      </c>
      <c r="BU237">
        <v>46</v>
      </c>
      <c r="BV237">
        <f t="shared" si="148"/>
        <v>71</v>
      </c>
      <c r="BW237" s="6">
        <f t="shared" si="149"/>
        <v>0.352112676056338</v>
      </c>
      <c r="BX237" t="s">
        <v>144</v>
      </c>
      <c r="BY237" t="s">
        <v>144</v>
      </c>
      <c r="BZ237" t="s">
        <v>144</v>
      </c>
      <c r="CA237" t="e">
        <f t="shared" si="150"/>
        <v>#VALUE!</v>
      </c>
      <c r="CB237" s="6" t="e">
        <f t="shared" si="151"/>
        <v>#VALUE!</v>
      </c>
      <c r="CC237" s="7">
        <f t="shared" si="169"/>
        <v>76.666666666666671</v>
      </c>
      <c r="CD237" s="8">
        <f t="shared" si="170"/>
        <v>0.37857915910939938</v>
      </c>
    </row>
    <row r="238" spans="1:82" x14ac:dyDescent="0.3">
      <c r="A238" s="1" t="s">
        <v>47</v>
      </c>
      <c r="B238" s="1" t="s">
        <v>139</v>
      </c>
      <c r="E238" s="9">
        <v>42917</v>
      </c>
      <c r="F238">
        <v>85</v>
      </c>
      <c r="G238">
        <v>0</v>
      </c>
      <c r="H238">
        <v>2</v>
      </c>
      <c r="I238">
        <v>2</v>
      </c>
      <c r="J238">
        <v>9</v>
      </c>
      <c r="K238">
        <v>3</v>
      </c>
      <c r="L238" s="4">
        <f t="shared" si="152"/>
        <v>97.92</v>
      </c>
      <c r="M238" s="4">
        <f t="shared" si="153"/>
        <v>97.92</v>
      </c>
      <c r="N238" s="4">
        <f t="shared" si="154"/>
        <v>90.64</v>
      </c>
      <c r="O238" s="4">
        <f t="shared" si="155"/>
        <v>96.88</v>
      </c>
      <c r="P238" s="4">
        <f t="shared" si="156"/>
        <v>95.84</v>
      </c>
      <c r="Q238">
        <v>3</v>
      </c>
      <c r="R238">
        <v>9</v>
      </c>
      <c r="S238">
        <v>3</v>
      </c>
      <c r="T238">
        <v>1</v>
      </c>
      <c r="U238" t="s">
        <v>144</v>
      </c>
      <c r="V238" t="s">
        <v>144</v>
      </c>
      <c r="W238">
        <v>2</v>
      </c>
      <c r="X238">
        <v>2</v>
      </c>
      <c r="Y238">
        <v>1</v>
      </c>
      <c r="Z238">
        <v>1</v>
      </c>
      <c r="AA238">
        <v>4</v>
      </c>
      <c r="AB238">
        <v>2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</v>
      </c>
      <c r="AN238">
        <v>1</v>
      </c>
      <c r="AO238">
        <v>0</v>
      </c>
      <c r="AP238">
        <v>4</v>
      </c>
      <c r="AQ238">
        <v>25</v>
      </c>
      <c r="AR238">
        <v>3</v>
      </c>
      <c r="AS238">
        <v>0</v>
      </c>
      <c r="AT238">
        <v>0</v>
      </c>
      <c r="AU238">
        <v>1</v>
      </c>
      <c r="AV238">
        <v>2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2.5</v>
      </c>
      <c r="BE238">
        <v>4.25</v>
      </c>
      <c r="BF238">
        <v>2.75</v>
      </c>
      <c r="BG238">
        <v>3</v>
      </c>
      <c r="BH238">
        <f t="shared" si="143"/>
        <v>3.125</v>
      </c>
      <c r="BI238">
        <v>62</v>
      </c>
      <c r="BJ238">
        <v>-5</v>
      </c>
      <c r="BK238">
        <v>38</v>
      </c>
      <c r="BL238">
        <f t="shared" si="144"/>
        <v>67</v>
      </c>
      <c r="BM238" s="6">
        <f t="shared" si="145"/>
        <v>0.43283582089552236</v>
      </c>
      <c r="BN238">
        <v>65</v>
      </c>
      <c r="BO238">
        <v>-2</v>
      </c>
      <c r="BP238">
        <v>39</v>
      </c>
      <c r="BQ238">
        <f t="shared" si="146"/>
        <v>67</v>
      </c>
      <c r="BR238" s="6">
        <f t="shared" si="147"/>
        <v>0.41791044776119401</v>
      </c>
      <c r="BS238">
        <v>70</v>
      </c>
      <c r="BT238">
        <v>-2</v>
      </c>
      <c r="BU238">
        <v>53</v>
      </c>
      <c r="BV238">
        <f t="shared" si="148"/>
        <v>72</v>
      </c>
      <c r="BW238" s="6">
        <f t="shared" si="149"/>
        <v>0.2638888888888889</v>
      </c>
      <c r="BX238" t="s">
        <v>144</v>
      </c>
      <c r="BY238" t="s">
        <v>144</v>
      </c>
      <c r="BZ238" t="s">
        <v>144</v>
      </c>
      <c r="CA238" t="e">
        <f t="shared" si="150"/>
        <v>#VALUE!</v>
      </c>
      <c r="CB238" s="6" t="e">
        <f t="shared" si="151"/>
        <v>#VALUE!</v>
      </c>
      <c r="CC238" s="7">
        <f t="shared" si="169"/>
        <v>68.666666666666671</v>
      </c>
      <c r="CD238" s="8">
        <f t="shared" si="170"/>
        <v>0.37154505251520176</v>
      </c>
    </row>
    <row r="239" spans="1:82" x14ac:dyDescent="0.3">
      <c r="A239" s="1" t="s">
        <v>47</v>
      </c>
      <c r="B239" s="1" t="s">
        <v>140</v>
      </c>
      <c r="C239" t="s">
        <v>144</v>
      </c>
      <c r="D239" t="s">
        <v>144</v>
      </c>
      <c r="E239" s="9">
        <v>42917</v>
      </c>
      <c r="F239">
        <v>75</v>
      </c>
      <c r="G239">
        <v>0</v>
      </c>
      <c r="H239">
        <v>9</v>
      </c>
      <c r="I239">
        <v>13</v>
      </c>
      <c r="J239">
        <v>6</v>
      </c>
      <c r="K239">
        <v>10</v>
      </c>
      <c r="L239" s="4">
        <f t="shared" si="152"/>
        <v>90.64</v>
      </c>
      <c r="M239" s="4">
        <f t="shared" si="153"/>
        <v>86.48</v>
      </c>
      <c r="N239" s="4">
        <f t="shared" si="154"/>
        <v>93.76</v>
      </c>
      <c r="O239" s="4">
        <f t="shared" si="155"/>
        <v>89.6</v>
      </c>
      <c r="P239" s="4">
        <f t="shared" si="156"/>
        <v>90.12</v>
      </c>
      <c r="Q239">
        <v>1</v>
      </c>
      <c r="R239">
        <v>7</v>
      </c>
      <c r="S239">
        <v>3</v>
      </c>
      <c r="T239">
        <v>6</v>
      </c>
      <c r="U239" t="s">
        <v>144</v>
      </c>
      <c r="V239" t="s">
        <v>144</v>
      </c>
      <c r="W239">
        <v>5</v>
      </c>
      <c r="X239">
        <v>5</v>
      </c>
      <c r="Y239">
        <v>3</v>
      </c>
      <c r="Z239">
        <v>3</v>
      </c>
      <c r="AA239">
        <v>2</v>
      </c>
      <c r="AB239">
        <v>25</v>
      </c>
      <c r="AC239">
        <v>18</v>
      </c>
      <c r="AD239">
        <v>4</v>
      </c>
      <c r="AE239">
        <v>0</v>
      </c>
      <c r="AF239">
        <v>0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1</v>
      </c>
      <c r="AM239">
        <v>2</v>
      </c>
      <c r="AN239">
        <v>0</v>
      </c>
      <c r="AO239">
        <v>0</v>
      </c>
      <c r="AP239">
        <v>90</v>
      </c>
      <c r="AQ239">
        <v>62</v>
      </c>
      <c r="AR239">
        <v>15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0.5</v>
      </c>
      <c r="BE239">
        <v>3</v>
      </c>
      <c r="BF239">
        <v>1.5</v>
      </c>
      <c r="BG239">
        <v>2.75</v>
      </c>
      <c r="BH239">
        <f t="shared" si="143"/>
        <v>1.9375</v>
      </c>
      <c r="BI239">
        <v>62</v>
      </c>
      <c r="BJ239">
        <v>-6</v>
      </c>
      <c r="BK239">
        <v>39</v>
      </c>
      <c r="BL239">
        <f t="shared" si="144"/>
        <v>68</v>
      </c>
      <c r="BM239" s="6">
        <f t="shared" si="145"/>
        <v>0.4264705882352941</v>
      </c>
      <c r="BN239">
        <v>60</v>
      </c>
      <c r="BO239">
        <v>-6</v>
      </c>
      <c r="BP239">
        <v>32</v>
      </c>
      <c r="BQ239">
        <f t="shared" si="146"/>
        <v>66</v>
      </c>
      <c r="BR239" s="6">
        <f t="shared" si="147"/>
        <v>0.51515151515151514</v>
      </c>
      <c r="BS239">
        <v>70</v>
      </c>
      <c r="BT239">
        <v>-5</v>
      </c>
      <c r="BU239">
        <v>52</v>
      </c>
      <c r="BV239">
        <f t="shared" si="148"/>
        <v>75</v>
      </c>
      <c r="BW239" s="6">
        <f t="shared" si="149"/>
        <v>0.30666666666666664</v>
      </c>
      <c r="BX239" t="s">
        <v>144</v>
      </c>
      <c r="BY239" t="s">
        <v>144</v>
      </c>
      <c r="BZ239" t="s">
        <v>144</v>
      </c>
      <c r="CA239" t="e">
        <f t="shared" si="150"/>
        <v>#VALUE!</v>
      </c>
      <c r="CB239" s="6" t="e">
        <f t="shared" si="151"/>
        <v>#VALUE!</v>
      </c>
      <c r="CC239" s="7">
        <f t="shared" si="169"/>
        <v>69.666666666666671</v>
      </c>
      <c r="CD239" s="8">
        <f t="shared" si="170"/>
        <v>0.41609625668449196</v>
      </c>
    </row>
    <row r="240" spans="1:82" x14ac:dyDescent="0.3">
      <c r="A240" s="1" t="s">
        <v>47</v>
      </c>
      <c r="B240" s="1" t="s">
        <v>141</v>
      </c>
      <c r="C240" t="s">
        <v>144</v>
      </c>
      <c r="D240" t="s">
        <v>144</v>
      </c>
      <c r="E240" s="9">
        <v>42917</v>
      </c>
      <c r="F240">
        <v>100</v>
      </c>
      <c r="G240">
        <v>0</v>
      </c>
      <c r="H240">
        <v>24</v>
      </c>
      <c r="I240">
        <v>2</v>
      </c>
      <c r="J240">
        <v>4</v>
      </c>
      <c r="K240">
        <v>1</v>
      </c>
      <c r="L240" s="4">
        <f t="shared" si="152"/>
        <v>75.039999999999992</v>
      </c>
      <c r="M240" s="4">
        <f t="shared" si="153"/>
        <v>97.92</v>
      </c>
      <c r="N240" s="4">
        <f t="shared" si="154"/>
        <v>95.84</v>
      </c>
      <c r="O240" s="4">
        <f t="shared" si="155"/>
        <v>98.96</v>
      </c>
      <c r="P240" s="4">
        <f t="shared" si="156"/>
        <v>91.939999999999984</v>
      </c>
      <c r="Q240">
        <v>3</v>
      </c>
      <c r="R240">
        <v>7</v>
      </c>
      <c r="S240">
        <v>5</v>
      </c>
      <c r="T240">
        <v>1</v>
      </c>
      <c r="U240" t="s">
        <v>144</v>
      </c>
      <c r="V240" t="s">
        <v>144</v>
      </c>
      <c r="W240">
        <v>6</v>
      </c>
      <c r="X240">
        <v>3</v>
      </c>
      <c r="Y240">
        <v>2</v>
      </c>
      <c r="Z240">
        <v>2</v>
      </c>
      <c r="AA240">
        <v>3</v>
      </c>
      <c r="AB240">
        <v>10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2</v>
      </c>
      <c r="AO240">
        <v>0</v>
      </c>
      <c r="AP240">
        <v>15</v>
      </c>
      <c r="AQ240">
        <v>5</v>
      </c>
      <c r="AR240">
        <v>6</v>
      </c>
      <c r="AS240">
        <v>11</v>
      </c>
      <c r="AT240">
        <v>2</v>
      </c>
      <c r="AU240">
        <v>5</v>
      </c>
      <c r="AV240">
        <v>2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6</v>
      </c>
      <c r="BE240">
        <v>2.5</v>
      </c>
      <c r="BF240">
        <v>2.75</v>
      </c>
      <c r="BG240">
        <v>4.25</v>
      </c>
      <c r="BH240">
        <f t="shared" si="143"/>
        <v>3.875</v>
      </c>
      <c r="BI240">
        <v>84</v>
      </c>
      <c r="BJ240">
        <v>5</v>
      </c>
      <c r="BK240">
        <v>58</v>
      </c>
      <c r="BL240">
        <f t="shared" si="144"/>
        <v>79</v>
      </c>
      <c r="BM240" s="6">
        <f t="shared" si="145"/>
        <v>0.26582278481012656</v>
      </c>
      <c r="BN240">
        <v>80</v>
      </c>
      <c r="BO240">
        <v>-2</v>
      </c>
      <c r="BP240">
        <v>44</v>
      </c>
      <c r="BQ240">
        <f t="shared" si="146"/>
        <v>82</v>
      </c>
      <c r="BR240" s="6">
        <f t="shared" si="147"/>
        <v>0.46341463414634149</v>
      </c>
      <c r="BS240">
        <v>80</v>
      </c>
      <c r="BT240">
        <v>-4</v>
      </c>
      <c r="BU240">
        <v>45</v>
      </c>
      <c r="BV240">
        <f t="shared" si="148"/>
        <v>84</v>
      </c>
      <c r="BW240" s="6">
        <f t="shared" si="149"/>
        <v>0.4642857142857143</v>
      </c>
      <c r="BX240" t="s">
        <v>144</v>
      </c>
      <c r="BY240" t="s">
        <v>144</v>
      </c>
      <c r="BZ240" t="s">
        <v>144</v>
      </c>
      <c r="CA240" t="e">
        <f t="shared" si="150"/>
        <v>#VALUE!</v>
      </c>
      <c r="CB240" s="6" t="e">
        <f t="shared" si="151"/>
        <v>#VALUE!</v>
      </c>
      <c r="CC240" s="7">
        <f t="shared" si="169"/>
        <v>81.666666666666671</v>
      </c>
      <c r="CD240" s="8">
        <f t="shared" si="170"/>
        <v>0.39784104441406082</v>
      </c>
    </row>
    <row r="241" spans="1:82" x14ac:dyDescent="0.3">
      <c r="A241" s="1" t="s">
        <v>47</v>
      </c>
      <c r="B241" s="1" t="s">
        <v>142</v>
      </c>
      <c r="C241" t="s">
        <v>144</v>
      </c>
      <c r="D241" t="s">
        <v>144</v>
      </c>
      <c r="E241" s="9">
        <v>42917</v>
      </c>
      <c r="F241">
        <v>100</v>
      </c>
      <c r="G241">
        <v>1</v>
      </c>
      <c r="H241">
        <v>2</v>
      </c>
      <c r="I241">
        <v>2</v>
      </c>
      <c r="J241">
        <v>5</v>
      </c>
      <c r="K241">
        <v>14</v>
      </c>
      <c r="L241" s="4">
        <f t="shared" si="152"/>
        <v>97.92</v>
      </c>
      <c r="M241" s="4">
        <f t="shared" si="153"/>
        <v>97.92</v>
      </c>
      <c r="N241" s="4">
        <f t="shared" si="154"/>
        <v>94.8</v>
      </c>
      <c r="O241" s="4">
        <f t="shared" si="155"/>
        <v>85.44</v>
      </c>
      <c r="P241" s="4">
        <f t="shared" si="156"/>
        <v>94.02</v>
      </c>
      <c r="Q241">
        <v>6</v>
      </c>
      <c r="R241">
        <v>9</v>
      </c>
      <c r="S241">
        <v>5</v>
      </c>
      <c r="T241">
        <v>2</v>
      </c>
      <c r="U241" t="s">
        <v>144</v>
      </c>
      <c r="V241" t="s">
        <v>144</v>
      </c>
      <c r="W241">
        <v>4</v>
      </c>
      <c r="X241">
        <v>2</v>
      </c>
      <c r="Y241">
        <v>2</v>
      </c>
      <c r="Z241">
        <v>2</v>
      </c>
      <c r="AA241">
        <v>4</v>
      </c>
      <c r="AB241">
        <v>24</v>
      </c>
      <c r="AC241">
        <v>9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2</v>
      </c>
      <c r="AN241">
        <v>1</v>
      </c>
      <c r="AO241">
        <v>0</v>
      </c>
      <c r="AP241">
        <v>4</v>
      </c>
      <c r="AQ241">
        <v>30</v>
      </c>
      <c r="AR241">
        <v>12</v>
      </c>
      <c r="AS241">
        <v>5</v>
      </c>
      <c r="AT241">
        <v>1</v>
      </c>
      <c r="AU241">
        <v>0</v>
      </c>
      <c r="AV241">
        <v>1</v>
      </c>
      <c r="AW241">
        <v>4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2.5</v>
      </c>
      <c r="BE241">
        <v>2.75</v>
      </c>
      <c r="BF241">
        <v>2</v>
      </c>
      <c r="BG241">
        <v>2</v>
      </c>
      <c r="BH241">
        <f t="shared" si="143"/>
        <v>2.3125</v>
      </c>
      <c r="BI241">
        <v>72</v>
      </c>
      <c r="BJ241">
        <v>-4</v>
      </c>
      <c r="BK241">
        <v>44</v>
      </c>
      <c r="BL241">
        <f t="shared" si="144"/>
        <v>76</v>
      </c>
      <c r="BM241" s="6">
        <f t="shared" si="145"/>
        <v>0.42105263157894735</v>
      </c>
      <c r="BN241">
        <v>77</v>
      </c>
      <c r="BO241">
        <v>-8</v>
      </c>
      <c r="BP241">
        <v>55</v>
      </c>
      <c r="BQ241">
        <f t="shared" si="146"/>
        <v>85</v>
      </c>
      <c r="BR241" s="6">
        <f t="shared" si="147"/>
        <v>0.35294117647058826</v>
      </c>
      <c r="BS241">
        <v>74</v>
      </c>
      <c r="BT241">
        <v>-2</v>
      </c>
      <c r="BU241">
        <v>38</v>
      </c>
      <c r="BV241">
        <f t="shared" si="148"/>
        <v>76</v>
      </c>
      <c r="BW241" s="6">
        <f t="shared" si="149"/>
        <v>0.5</v>
      </c>
      <c r="BX241" t="s">
        <v>144</v>
      </c>
      <c r="BY241" t="s">
        <v>144</v>
      </c>
      <c r="BZ241" t="s">
        <v>144</v>
      </c>
      <c r="CA241" t="e">
        <f t="shared" si="150"/>
        <v>#VALUE!</v>
      </c>
      <c r="CB241" s="6" t="e">
        <f t="shared" si="151"/>
        <v>#VALUE!</v>
      </c>
      <c r="CC241" s="7">
        <f t="shared" si="169"/>
        <v>79</v>
      </c>
      <c r="CD241" s="8">
        <f t="shared" si="170"/>
        <v>0.42466460268317857</v>
      </c>
    </row>
    <row r="242" spans="1:82" x14ac:dyDescent="0.3">
      <c r="A242" s="1" t="s">
        <v>47</v>
      </c>
      <c r="B242" s="1" t="s">
        <v>143</v>
      </c>
      <c r="C242" t="s">
        <v>144</v>
      </c>
      <c r="D242" t="s">
        <v>144</v>
      </c>
      <c r="E242" s="9">
        <v>42917</v>
      </c>
      <c r="F242">
        <v>90</v>
      </c>
      <c r="G242">
        <v>1</v>
      </c>
      <c r="H242">
        <v>2</v>
      </c>
      <c r="I242">
        <v>6</v>
      </c>
      <c r="J242">
        <v>9</v>
      </c>
      <c r="K242">
        <v>2</v>
      </c>
      <c r="L242" s="4">
        <f t="shared" si="152"/>
        <v>97.92</v>
      </c>
      <c r="M242" s="4">
        <f t="shared" si="153"/>
        <v>93.76</v>
      </c>
      <c r="N242" s="4">
        <f t="shared" si="154"/>
        <v>90.64</v>
      </c>
      <c r="O242" s="4">
        <f t="shared" si="155"/>
        <v>97.92</v>
      </c>
      <c r="P242" s="4">
        <f t="shared" si="156"/>
        <v>95.06</v>
      </c>
      <c r="Q242">
        <v>6</v>
      </c>
      <c r="R242">
        <v>8</v>
      </c>
      <c r="S242">
        <v>4</v>
      </c>
      <c r="T242">
        <v>1</v>
      </c>
      <c r="U242" t="s">
        <v>144</v>
      </c>
      <c r="V242" t="s">
        <v>144</v>
      </c>
      <c r="W242">
        <v>4</v>
      </c>
      <c r="X242">
        <v>4</v>
      </c>
      <c r="Y242">
        <v>3</v>
      </c>
      <c r="Z242">
        <v>3</v>
      </c>
      <c r="AA242">
        <v>4</v>
      </c>
      <c r="AB242">
        <v>5</v>
      </c>
      <c r="AC242">
        <v>2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1</v>
      </c>
      <c r="AN242">
        <v>2</v>
      </c>
      <c r="AO242">
        <v>0</v>
      </c>
      <c r="AP242">
        <v>6</v>
      </c>
      <c r="AQ242">
        <v>20</v>
      </c>
      <c r="AR242">
        <v>13</v>
      </c>
      <c r="AS242">
        <v>3</v>
      </c>
      <c r="AT242">
        <v>6</v>
      </c>
      <c r="AU242">
        <v>7</v>
      </c>
      <c r="AV242">
        <v>3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2</v>
      </c>
      <c r="BE242">
        <v>2</v>
      </c>
      <c r="BF242">
        <v>3</v>
      </c>
      <c r="BG242">
        <v>0.5</v>
      </c>
      <c r="BH242">
        <f t="shared" si="143"/>
        <v>1.875</v>
      </c>
      <c r="BI242">
        <v>80</v>
      </c>
      <c r="BJ242">
        <v>-2</v>
      </c>
      <c r="BK242">
        <v>49</v>
      </c>
      <c r="BL242">
        <f t="shared" si="144"/>
        <v>82</v>
      </c>
      <c r="BM242" s="6">
        <f t="shared" si="145"/>
        <v>0.40243902439024393</v>
      </c>
      <c r="BN242">
        <v>78</v>
      </c>
      <c r="BO242">
        <v>-5</v>
      </c>
      <c r="BP242">
        <v>55</v>
      </c>
      <c r="BQ242">
        <f t="shared" si="146"/>
        <v>83</v>
      </c>
      <c r="BR242" s="6">
        <f t="shared" si="147"/>
        <v>0.33734939759036142</v>
      </c>
      <c r="BS242">
        <v>60</v>
      </c>
      <c r="BT242">
        <v>-6</v>
      </c>
      <c r="BU242">
        <v>29</v>
      </c>
      <c r="BV242">
        <f t="shared" si="148"/>
        <v>66</v>
      </c>
      <c r="BW242" s="6">
        <f t="shared" si="149"/>
        <v>0.56060606060606055</v>
      </c>
      <c r="BX242" t="s">
        <v>144</v>
      </c>
      <c r="BY242" t="s">
        <v>144</v>
      </c>
      <c r="BZ242" t="s">
        <v>144</v>
      </c>
      <c r="CA242" t="e">
        <f t="shared" si="150"/>
        <v>#VALUE!</v>
      </c>
      <c r="CB242" s="6" t="e">
        <f t="shared" si="151"/>
        <v>#VALUE!</v>
      </c>
      <c r="CC242" s="7">
        <f t="shared" si="169"/>
        <v>77</v>
      </c>
      <c r="CD242" s="8">
        <f t="shared" si="170"/>
        <v>0.43346482752888865</v>
      </c>
    </row>
    <row r="243" spans="1:82" x14ac:dyDescent="0.3">
      <c r="A243" s="1" t="s">
        <v>48</v>
      </c>
      <c r="B243" s="1" t="s">
        <v>139</v>
      </c>
      <c r="E243" s="9">
        <v>42912</v>
      </c>
      <c r="F243">
        <v>35</v>
      </c>
      <c r="G243">
        <v>0</v>
      </c>
      <c r="H243">
        <v>22</v>
      </c>
      <c r="I243">
        <v>19</v>
      </c>
      <c r="J243">
        <v>65</v>
      </c>
      <c r="K243">
        <v>78</v>
      </c>
      <c r="L243" s="4">
        <f t="shared" si="152"/>
        <v>77.12</v>
      </c>
      <c r="M243" s="4">
        <f t="shared" si="153"/>
        <v>80.239999999999995</v>
      </c>
      <c r="N243" s="4">
        <f t="shared" si="154"/>
        <v>32.399999999999991</v>
      </c>
      <c r="O243" s="4">
        <f t="shared" si="155"/>
        <v>18.879999999999995</v>
      </c>
      <c r="P243" s="4">
        <f t="shared" si="156"/>
        <v>52.16</v>
      </c>
      <c r="Q243">
        <v>4</v>
      </c>
      <c r="R243">
        <v>6</v>
      </c>
      <c r="S243">
        <v>3</v>
      </c>
      <c r="T243">
        <v>1</v>
      </c>
      <c r="U243">
        <v>8</v>
      </c>
      <c r="V243" t="s">
        <v>144</v>
      </c>
      <c r="W243">
        <v>6</v>
      </c>
      <c r="X243">
        <v>1</v>
      </c>
      <c r="Y243">
        <v>6</v>
      </c>
      <c r="Z243">
        <v>5</v>
      </c>
      <c r="AA243">
        <v>3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2</v>
      </c>
      <c r="AP243">
        <v>20</v>
      </c>
      <c r="AQ243">
        <v>18</v>
      </c>
      <c r="AR243">
        <v>7</v>
      </c>
      <c r="AS243">
        <v>1</v>
      </c>
      <c r="AT243">
        <v>0</v>
      </c>
      <c r="AU243">
        <v>2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3</v>
      </c>
      <c r="BF243">
        <v>0.5</v>
      </c>
      <c r="BG243">
        <v>0</v>
      </c>
      <c r="BH243">
        <f t="shared" si="143"/>
        <v>0.875</v>
      </c>
      <c r="BI243">
        <v>68</v>
      </c>
      <c r="BJ243">
        <v>-4</v>
      </c>
      <c r="BK243">
        <v>38</v>
      </c>
      <c r="BL243">
        <f t="shared" si="144"/>
        <v>72</v>
      </c>
      <c r="BM243" s="6">
        <f t="shared" si="145"/>
        <v>0.47222222222222221</v>
      </c>
      <c r="BN243">
        <v>60</v>
      </c>
      <c r="BO243">
        <v>-4</v>
      </c>
      <c r="BP243">
        <v>24</v>
      </c>
      <c r="BQ243">
        <f t="shared" si="146"/>
        <v>64</v>
      </c>
      <c r="BR243" s="6">
        <f t="shared" si="147"/>
        <v>0.625</v>
      </c>
      <c r="BS243">
        <v>66</v>
      </c>
      <c r="BT243">
        <v>-5</v>
      </c>
      <c r="BU243">
        <v>29</v>
      </c>
      <c r="BV243">
        <f t="shared" si="148"/>
        <v>71</v>
      </c>
      <c r="BW243" s="6">
        <f t="shared" si="149"/>
        <v>0.59154929577464788</v>
      </c>
      <c r="BX243" t="s">
        <v>144</v>
      </c>
      <c r="BY243" t="s">
        <v>144</v>
      </c>
      <c r="BZ243" t="s">
        <v>144</v>
      </c>
      <c r="CA243" t="e">
        <f t="shared" si="150"/>
        <v>#VALUE!</v>
      </c>
      <c r="CB243" s="6" t="e">
        <f t="shared" si="151"/>
        <v>#VALUE!</v>
      </c>
      <c r="CC243" s="7">
        <f t="shared" ref="CC243:CD245" si="171">AVERAGE(BL243,BQ243,BV243)</f>
        <v>69</v>
      </c>
      <c r="CD243" s="8">
        <f t="shared" si="171"/>
        <v>0.56292383933229007</v>
      </c>
    </row>
    <row r="244" spans="1:82" x14ac:dyDescent="0.3">
      <c r="A244" s="1" t="s">
        <v>48</v>
      </c>
      <c r="B244" s="1" t="s">
        <v>140</v>
      </c>
      <c r="C244" t="s">
        <v>144</v>
      </c>
      <c r="D244" t="s">
        <v>144</v>
      </c>
      <c r="E244" s="9">
        <v>42912</v>
      </c>
      <c r="F244">
        <v>55</v>
      </c>
      <c r="G244">
        <v>0</v>
      </c>
      <c r="H244">
        <v>25</v>
      </c>
      <c r="I244">
        <v>62</v>
      </c>
      <c r="J244">
        <v>15</v>
      </c>
      <c r="K244">
        <v>18</v>
      </c>
      <c r="L244" s="4">
        <f t="shared" si="152"/>
        <v>74</v>
      </c>
      <c r="M244" s="4">
        <f t="shared" si="153"/>
        <v>35.519999999999996</v>
      </c>
      <c r="N244" s="4">
        <f t="shared" si="154"/>
        <v>84.4</v>
      </c>
      <c r="O244" s="4">
        <f t="shared" si="155"/>
        <v>81.28</v>
      </c>
      <c r="P244" s="4">
        <f t="shared" si="156"/>
        <v>68.800000000000011</v>
      </c>
      <c r="Q244">
        <v>2</v>
      </c>
      <c r="R244">
        <v>5</v>
      </c>
      <c r="S244">
        <v>6</v>
      </c>
      <c r="T244">
        <v>1</v>
      </c>
      <c r="U244" t="s">
        <v>144</v>
      </c>
      <c r="V244" t="s">
        <v>144</v>
      </c>
      <c r="W244">
        <v>6</v>
      </c>
      <c r="X244">
        <v>1</v>
      </c>
      <c r="Y244">
        <v>6</v>
      </c>
      <c r="Z244">
        <v>7</v>
      </c>
      <c r="AA244">
        <v>5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2</v>
      </c>
      <c r="AP244">
        <v>60</v>
      </c>
      <c r="AQ244">
        <v>43</v>
      </c>
      <c r="AR244">
        <v>30</v>
      </c>
      <c r="AS244">
        <v>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</v>
      </c>
      <c r="BE244">
        <v>2</v>
      </c>
      <c r="BF244">
        <v>0</v>
      </c>
      <c r="BG244">
        <v>0.5</v>
      </c>
      <c r="BH244">
        <f t="shared" si="143"/>
        <v>1.125</v>
      </c>
      <c r="BI244">
        <v>62</v>
      </c>
      <c r="BJ244">
        <v>-5</v>
      </c>
      <c r="BK244">
        <v>34</v>
      </c>
      <c r="BL244">
        <f t="shared" si="144"/>
        <v>67</v>
      </c>
      <c r="BM244" s="6">
        <f t="shared" si="145"/>
        <v>0.4925373134328358</v>
      </c>
      <c r="BN244">
        <v>76</v>
      </c>
      <c r="BO244">
        <v>0</v>
      </c>
      <c r="BP244">
        <v>45</v>
      </c>
      <c r="BQ244">
        <f t="shared" si="146"/>
        <v>76</v>
      </c>
      <c r="BR244" s="6">
        <f t="shared" si="147"/>
        <v>0.40789473684210525</v>
      </c>
      <c r="BS244">
        <v>70</v>
      </c>
      <c r="BT244">
        <v>-2</v>
      </c>
      <c r="BU244">
        <v>38</v>
      </c>
      <c r="BV244">
        <f t="shared" si="148"/>
        <v>72</v>
      </c>
      <c r="BW244" s="6">
        <f t="shared" si="149"/>
        <v>0.47222222222222221</v>
      </c>
      <c r="BX244" t="s">
        <v>144</v>
      </c>
      <c r="BY244" t="s">
        <v>144</v>
      </c>
      <c r="BZ244" t="s">
        <v>144</v>
      </c>
      <c r="CA244" t="e">
        <f t="shared" si="150"/>
        <v>#VALUE!</v>
      </c>
      <c r="CB244" s="6" t="e">
        <f t="shared" si="151"/>
        <v>#VALUE!</v>
      </c>
      <c r="CC244" s="7">
        <f t="shared" si="171"/>
        <v>71.666666666666671</v>
      </c>
      <c r="CD244" s="8">
        <f t="shared" si="171"/>
        <v>0.45755142416572109</v>
      </c>
    </row>
    <row r="245" spans="1:82" x14ac:dyDescent="0.3">
      <c r="A245" s="1" t="s">
        <v>48</v>
      </c>
      <c r="B245" s="1" t="s">
        <v>141</v>
      </c>
      <c r="C245" t="s">
        <v>144</v>
      </c>
      <c r="D245" t="s">
        <v>144</v>
      </c>
      <c r="E245" s="9">
        <v>42912</v>
      </c>
      <c r="F245">
        <v>40</v>
      </c>
      <c r="G245">
        <v>0</v>
      </c>
      <c r="H245">
        <v>32</v>
      </c>
      <c r="I245">
        <v>64</v>
      </c>
      <c r="J245">
        <v>70</v>
      </c>
      <c r="K245">
        <v>62</v>
      </c>
      <c r="L245" s="4">
        <f t="shared" si="152"/>
        <v>66.72</v>
      </c>
      <c r="M245" s="4">
        <f t="shared" si="153"/>
        <v>33.44</v>
      </c>
      <c r="N245" s="4">
        <f t="shared" si="154"/>
        <v>27.200000000000003</v>
      </c>
      <c r="O245" s="4">
        <f t="shared" si="155"/>
        <v>35.519999999999996</v>
      </c>
      <c r="P245" s="4">
        <f t="shared" si="156"/>
        <v>40.72</v>
      </c>
      <c r="Q245">
        <v>1</v>
      </c>
      <c r="R245">
        <v>6</v>
      </c>
      <c r="S245">
        <v>3</v>
      </c>
      <c r="T245">
        <v>1</v>
      </c>
      <c r="U245" t="s">
        <v>144</v>
      </c>
      <c r="V245" t="s">
        <v>144</v>
      </c>
      <c r="W245">
        <v>5</v>
      </c>
      <c r="X245">
        <v>1</v>
      </c>
      <c r="Y245">
        <v>6</v>
      </c>
      <c r="Z245">
        <v>9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2</v>
      </c>
      <c r="AO245">
        <v>0</v>
      </c>
      <c r="AP245">
        <v>18</v>
      </c>
      <c r="AQ245">
        <v>20</v>
      </c>
      <c r="AR245">
        <v>12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2</v>
      </c>
      <c r="BF245">
        <v>0</v>
      </c>
      <c r="BG245">
        <v>0.75</v>
      </c>
      <c r="BH245">
        <f t="shared" si="143"/>
        <v>0.6875</v>
      </c>
      <c r="BI245">
        <v>66</v>
      </c>
      <c r="BJ245">
        <v>-3</v>
      </c>
      <c r="BK245">
        <v>32</v>
      </c>
      <c r="BL245">
        <f t="shared" si="144"/>
        <v>69</v>
      </c>
      <c r="BM245" s="6">
        <f t="shared" si="145"/>
        <v>0.53623188405797106</v>
      </c>
      <c r="BN245">
        <v>70</v>
      </c>
      <c r="BO245">
        <v>0</v>
      </c>
      <c r="BP245">
        <v>40</v>
      </c>
      <c r="BQ245">
        <f t="shared" si="146"/>
        <v>70</v>
      </c>
      <c r="BR245" s="6">
        <f t="shared" si="147"/>
        <v>0.42857142857142855</v>
      </c>
      <c r="BS245">
        <v>68</v>
      </c>
      <c r="BT245">
        <v>0</v>
      </c>
      <c r="BU245">
        <v>37</v>
      </c>
      <c r="BV245">
        <f t="shared" si="148"/>
        <v>68</v>
      </c>
      <c r="BW245" s="6">
        <f t="shared" si="149"/>
        <v>0.45588235294117646</v>
      </c>
      <c r="BX245" t="s">
        <v>144</v>
      </c>
      <c r="BY245" t="s">
        <v>144</v>
      </c>
      <c r="BZ245" t="s">
        <v>144</v>
      </c>
      <c r="CA245" t="e">
        <f t="shared" si="150"/>
        <v>#VALUE!</v>
      </c>
      <c r="CB245" s="6" t="e">
        <f t="shared" si="151"/>
        <v>#VALUE!</v>
      </c>
      <c r="CC245" s="7">
        <f t="shared" si="171"/>
        <v>69</v>
      </c>
      <c r="CD245" s="8">
        <f t="shared" si="171"/>
        <v>0.47356188852352532</v>
      </c>
    </row>
    <row r="246" spans="1:82" x14ac:dyDescent="0.3">
      <c r="A246" s="1" t="s">
        <v>48</v>
      </c>
      <c r="B246" s="1" t="s">
        <v>142</v>
      </c>
      <c r="C246" t="s">
        <v>144</v>
      </c>
      <c r="D246" t="s">
        <v>144</v>
      </c>
      <c r="E246" s="9">
        <v>42912</v>
      </c>
      <c r="F246">
        <v>50</v>
      </c>
      <c r="G246">
        <v>0</v>
      </c>
      <c r="H246">
        <v>24</v>
      </c>
      <c r="I246">
        <v>20</v>
      </c>
      <c r="J246">
        <v>32</v>
      </c>
      <c r="K246">
        <v>19</v>
      </c>
      <c r="L246" s="4">
        <f t="shared" si="152"/>
        <v>75.039999999999992</v>
      </c>
      <c r="M246" s="4">
        <f t="shared" si="153"/>
        <v>79.2</v>
      </c>
      <c r="N246" s="4">
        <f t="shared" si="154"/>
        <v>66.72</v>
      </c>
      <c r="O246" s="4">
        <f t="shared" si="155"/>
        <v>80.239999999999995</v>
      </c>
      <c r="P246" s="4">
        <f t="shared" si="156"/>
        <v>75.3</v>
      </c>
      <c r="Q246">
        <v>1</v>
      </c>
      <c r="R246">
        <v>6</v>
      </c>
      <c r="S246">
        <v>2</v>
      </c>
      <c r="T246">
        <v>1</v>
      </c>
      <c r="U246">
        <v>7</v>
      </c>
      <c r="V246" t="s">
        <v>144</v>
      </c>
      <c r="W246">
        <v>5</v>
      </c>
      <c r="X246">
        <v>1</v>
      </c>
      <c r="Y246">
        <v>6</v>
      </c>
      <c r="Z246">
        <v>7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3</v>
      </c>
      <c r="AO246">
        <v>0</v>
      </c>
      <c r="AP246">
        <v>16</v>
      </c>
      <c r="AQ246">
        <v>12</v>
      </c>
      <c r="AR246">
        <v>3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0.5</v>
      </c>
      <c r="BG246">
        <v>0</v>
      </c>
      <c r="BH246">
        <f t="shared" si="143"/>
        <v>0.125</v>
      </c>
      <c r="BI246">
        <v>60</v>
      </c>
      <c r="BJ246">
        <v>0</v>
      </c>
      <c r="BK246">
        <v>26</v>
      </c>
      <c r="BL246">
        <f t="shared" si="144"/>
        <v>60</v>
      </c>
      <c r="BM246" s="6">
        <f t="shared" si="145"/>
        <v>0.56666666666666665</v>
      </c>
      <c r="BN246">
        <v>63</v>
      </c>
      <c r="BO246">
        <v>0</v>
      </c>
      <c r="BP246">
        <v>36</v>
      </c>
      <c r="BQ246">
        <f t="shared" si="146"/>
        <v>63</v>
      </c>
      <c r="BR246" s="6">
        <f t="shared" si="147"/>
        <v>0.42857142857142855</v>
      </c>
      <c r="BS246">
        <v>62</v>
      </c>
      <c r="BT246">
        <v>2</v>
      </c>
      <c r="BU246">
        <v>30</v>
      </c>
      <c r="BV246">
        <f t="shared" si="148"/>
        <v>60</v>
      </c>
      <c r="BW246" s="6">
        <f t="shared" si="149"/>
        <v>0.5</v>
      </c>
      <c r="BX246">
        <v>68</v>
      </c>
      <c r="BY246">
        <v>0</v>
      </c>
      <c r="BZ246">
        <v>25</v>
      </c>
      <c r="CA246">
        <f t="shared" si="150"/>
        <v>68</v>
      </c>
      <c r="CB246" s="6">
        <f t="shared" si="151"/>
        <v>0.63235294117647056</v>
      </c>
      <c r="CC246" s="7">
        <f t="shared" si="157"/>
        <v>62.75</v>
      </c>
      <c r="CD246" s="8">
        <f t="shared" si="158"/>
        <v>0.53189775910364145</v>
      </c>
    </row>
    <row r="247" spans="1:82" x14ac:dyDescent="0.3">
      <c r="A247" s="1" t="s">
        <v>48</v>
      </c>
      <c r="B247" s="1" t="s">
        <v>143</v>
      </c>
      <c r="C247" t="s">
        <v>144</v>
      </c>
      <c r="D247" t="s">
        <v>144</v>
      </c>
      <c r="E247" s="9">
        <v>42912</v>
      </c>
      <c r="F247">
        <v>30</v>
      </c>
      <c r="G247">
        <v>0</v>
      </c>
      <c r="H247">
        <v>30</v>
      </c>
      <c r="I247">
        <v>28</v>
      </c>
      <c r="J247">
        <v>91</v>
      </c>
      <c r="K247">
        <v>78</v>
      </c>
      <c r="L247" s="4">
        <f t="shared" si="152"/>
        <v>68.8</v>
      </c>
      <c r="M247" s="4">
        <f t="shared" si="153"/>
        <v>70.88</v>
      </c>
      <c r="N247" s="4">
        <f t="shared" si="154"/>
        <v>5.3599999999999994</v>
      </c>
      <c r="O247" s="4">
        <f t="shared" si="155"/>
        <v>18.879999999999995</v>
      </c>
      <c r="P247" s="4">
        <f t="shared" si="156"/>
        <v>40.980000000000004</v>
      </c>
      <c r="Q247">
        <v>3</v>
      </c>
      <c r="R247">
        <v>6</v>
      </c>
      <c r="S247">
        <v>6</v>
      </c>
      <c r="T247">
        <v>1</v>
      </c>
      <c r="U247">
        <v>5</v>
      </c>
      <c r="V247" t="s">
        <v>144</v>
      </c>
      <c r="W247">
        <v>6</v>
      </c>
      <c r="X247">
        <v>1</v>
      </c>
      <c r="Y247">
        <v>6</v>
      </c>
      <c r="Z247">
        <v>6</v>
      </c>
      <c r="AA247">
        <v>2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56</v>
      </c>
      <c r="AQ247">
        <v>45</v>
      </c>
      <c r="AR247">
        <v>26</v>
      </c>
      <c r="AS247">
        <v>2</v>
      </c>
      <c r="AT247">
        <v>1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</v>
      </c>
      <c r="BE247">
        <v>1.5</v>
      </c>
      <c r="BF247">
        <v>0.75</v>
      </c>
      <c r="BG247">
        <v>0</v>
      </c>
      <c r="BH247">
        <f t="shared" si="143"/>
        <v>0.8125</v>
      </c>
      <c r="BI247">
        <v>65</v>
      </c>
      <c r="BJ247">
        <v>0</v>
      </c>
      <c r="BK247">
        <v>38</v>
      </c>
      <c r="BL247">
        <f t="shared" si="144"/>
        <v>65</v>
      </c>
      <c r="BM247" s="6">
        <f t="shared" si="145"/>
        <v>0.41538461538461541</v>
      </c>
      <c r="BN247">
        <v>64</v>
      </c>
      <c r="BO247">
        <v>-3</v>
      </c>
      <c r="BP247">
        <v>37</v>
      </c>
      <c r="BQ247">
        <f t="shared" si="146"/>
        <v>67</v>
      </c>
      <c r="BR247" s="6">
        <f t="shared" si="147"/>
        <v>0.44776119402985076</v>
      </c>
      <c r="BS247">
        <v>65</v>
      </c>
      <c r="BT247">
        <v>-4</v>
      </c>
      <c r="BU247">
        <v>32</v>
      </c>
      <c r="BV247">
        <f t="shared" si="148"/>
        <v>69</v>
      </c>
      <c r="BW247" s="6">
        <f t="shared" si="149"/>
        <v>0.53623188405797106</v>
      </c>
      <c r="BX247" t="s">
        <v>144</v>
      </c>
      <c r="BY247" t="s">
        <v>144</v>
      </c>
      <c r="BZ247" t="s">
        <v>144</v>
      </c>
      <c r="CA247" t="e">
        <f t="shared" si="150"/>
        <v>#VALUE!</v>
      </c>
      <c r="CB247" s="6" t="e">
        <f t="shared" si="151"/>
        <v>#VALUE!</v>
      </c>
      <c r="CC247" s="7">
        <f t="shared" ref="CC247:CC257" si="172">AVERAGE(BL247,BQ247,BV247)</f>
        <v>67</v>
      </c>
      <c r="CD247" s="8">
        <f t="shared" ref="CD247:CD257" si="173">AVERAGE(BM247,BR247,BW247)</f>
        <v>0.46645923115747906</v>
      </c>
    </row>
    <row r="248" spans="1:82" x14ac:dyDescent="0.3">
      <c r="A248" s="1" t="s">
        <v>49</v>
      </c>
      <c r="B248" s="1" t="s">
        <v>139</v>
      </c>
      <c r="E248" s="9">
        <v>42912</v>
      </c>
      <c r="F248">
        <v>45</v>
      </c>
      <c r="G248">
        <v>0</v>
      </c>
      <c r="H248">
        <v>26</v>
      </c>
      <c r="I248">
        <v>28</v>
      </c>
      <c r="J248">
        <v>18</v>
      </c>
      <c r="K248">
        <v>23</v>
      </c>
      <c r="L248" s="4">
        <f t="shared" si="152"/>
        <v>72.960000000000008</v>
      </c>
      <c r="M248" s="4">
        <f t="shared" si="153"/>
        <v>70.88</v>
      </c>
      <c r="N248" s="4">
        <f t="shared" si="154"/>
        <v>81.28</v>
      </c>
      <c r="O248" s="4">
        <f t="shared" si="155"/>
        <v>76.08</v>
      </c>
      <c r="P248" s="4">
        <f t="shared" si="156"/>
        <v>75.3</v>
      </c>
      <c r="Q248">
        <v>1</v>
      </c>
      <c r="R248">
        <v>7</v>
      </c>
      <c r="S248">
        <v>3</v>
      </c>
      <c r="T248">
        <v>1</v>
      </c>
      <c r="U248" t="s">
        <v>144</v>
      </c>
      <c r="V248" t="s">
        <v>144</v>
      </c>
      <c r="W248">
        <v>6</v>
      </c>
      <c r="X248">
        <v>1</v>
      </c>
      <c r="Y248">
        <v>5</v>
      </c>
      <c r="Z248">
        <v>9</v>
      </c>
      <c r="AA248">
        <v>1</v>
      </c>
      <c r="AB248">
        <v>2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0</v>
      </c>
      <c r="AO248">
        <v>1</v>
      </c>
      <c r="AP248">
        <v>20</v>
      </c>
      <c r="AQ248">
        <v>7</v>
      </c>
      <c r="AR248">
        <v>2</v>
      </c>
      <c r="AS248">
        <v>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0.5</v>
      </c>
      <c r="BG248">
        <v>0</v>
      </c>
      <c r="BH248">
        <f t="shared" si="143"/>
        <v>0.125</v>
      </c>
      <c r="BI248">
        <v>62</v>
      </c>
      <c r="BJ248">
        <v>-7</v>
      </c>
      <c r="BK248">
        <v>24</v>
      </c>
      <c r="BL248">
        <f t="shared" si="144"/>
        <v>69</v>
      </c>
      <c r="BM248" s="6">
        <f t="shared" si="145"/>
        <v>0.65217391304347827</v>
      </c>
      <c r="BN248">
        <v>64</v>
      </c>
      <c r="BO248">
        <v>-7</v>
      </c>
      <c r="BP248">
        <v>25</v>
      </c>
      <c r="BQ248">
        <f t="shared" si="146"/>
        <v>71</v>
      </c>
      <c r="BR248" s="6">
        <f t="shared" si="147"/>
        <v>0.647887323943662</v>
      </c>
      <c r="BS248">
        <v>65</v>
      </c>
      <c r="BT248">
        <v>-3</v>
      </c>
      <c r="BU248">
        <v>26</v>
      </c>
      <c r="BV248">
        <f t="shared" si="148"/>
        <v>68</v>
      </c>
      <c r="BW248" s="6">
        <f t="shared" si="149"/>
        <v>0.61764705882352944</v>
      </c>
      <c r="BX248" t="s">
        <v>144</v>
      </c>
      <c r="BY248" t="s">
        <v>144</v>
      </c>
      <c r="BZ248" t="s">
        <v>144</v>
      </c>
      <c r="CA248" t="e">
        <f t="shared" si="150"/>
        <v>#VALUE!</v>
      </c>
      <c r="CB248" s="6" t="e">
        <f t="shared" si="151"/>
        <v>#VALUE!</v>
      </c>
      <c r="CC248" s="7">
        <f t="shared" si="172"/>
        <v>69.333333333333329</v>
      </c>
      <c r="CD248" s="8">
        <f t="shared" si="173"/>
        <v>0.63923609860355657</v>
      </c>
    </row>
    <row r="249" spans="1:82" x14ac:dyDescent="0.3">
      <c r="A249" s="1" t="s">
        <v>49</v>
      </c>
      <c r="B249" s="1" t="s">
        <v>140</v>
      </c>
      <c r="C249" t="s">
        <v>144</v>
      </c>
      <c r="D249" t="s">
        <v>144</v>
      </c>
      <c r="E249" s="9">
        <v>42912</v>
      </c>
      <c r="F249">
        <v>40</v>
      </c>
      <c r="G249">
        <v>0</v>
      </c>
      <c r="H249">
        <v>56</v>
      </c>
      <c r="I249">
        <v>18</v>
      </c>
      <c r="J249">
        <v>68</v>
      </c>
      <c r="K249">
        <v>17</v>
      </c>
      <c r="L249" s="4">
        <f t="shared" si="152"/>
        <v>41.76</v>
      </c>
      <c r="M249" s="4">
        <f t="shared" si="153"/>
        <v>81.28</v>
      </c>
      <c r="N249" s="4">
        <f t="shared" si="154"/>
        <v>29.28</v>
      </c>
      <c r="O249" s="4">
        <f t="shared" si="155"/>
        <v>82.32</v>
      </c>
      <c r="P249" s="4">
        <f t="shared" si="156"/>
        <v>58.66</v>
      </c>
      <c r="Q249">
        <v>5</v>
      </c>
      <c r="R249">
        <v>6</v>
      </c>
      <c r="S249">
        <v>3</v>
      </c>
      <c r="T249">
        <v>1</v>
      </c>
      <c r="U249" t="s">
        <v>144</v>
      </c>
      <c r="V249" t="s">
        <v>144</v>
      </c>
      <c r="W249">
        <v>6</v>
      </c>
      <c r="X249">
        <v>1</v>
      </c>
      <c r="Y249">
        <v>5</v>
      </c>
      <c r="Z249">
        <v>9</v>
      </c>
      <c r="AA249">
        <v>1</v>
      </c>
      <c r="AB249">
        <v>8</v>
      </c>
      <c r="AC249">
        <v>3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45</v>
      </c>
      <c r="AQ249">
        <v>8</v>
      </c>
      <c r="AR249">
        <v>1</v>
      </c>
      <c r="AS249">
        <v>0</v>
      </c>
      <c r="AT249">
        <v>0</v>
      </c>
      <c r="AU249">
        <v>0</v>
      </c>
      <c r="AV249">
        <v>3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</v>
      </c>
      <c r="BE249">
        <v>0</v>
      </c>
      <c r="BF249">
        <v>0.5</v>
      </c>
      <c r="BG249">
        <v>0.5</v>
      </c>
      <c r="BH249">
        <f t="shared" si="143"/>
        <v>0.5</v>
      </c>
      <c r="BI249">
        <v>75</v>
      </c>
      <c r="BJ249">
        <v>5</v>
      </c>
      <c r="BK249">
        <v>49</v>
      </c>
      <c r="BL249">
        <f t="shared" si="144"/>
        <v>70</v>
      </c>
      <c r="BM249" s="6">
        <f t="shared" si="145"/>
        <v>0.3</v>
      </c>
      <c r="BN249">
        <v>51</v>
      </c>
      <c r="BO249">
        <v>-3</v>
      </c>
      <c r="BP249">
        <v>27</v>
      </c>
      <c r="BQ249">
        <f t="shared" si="146"/>
        <v>54</v>
      </c>
      <c r="BR249" s="6">
        <f t="shared" si="147"/>
        <v>0.5</v>
      </c>
      <c r="BS249">
        <v>76</v>
      </c>
      <c r="BT249">
        <v>1</v>
      </c>
      <c r="BU249">
        <v>35</v>
      </c>
      <c r="BV249">
        <f t="shared" si="148"/>
        <v>75</v>
      </c>
      <c r="BW249" s="6">
        <f t="shared" si="149"/>
        <v>0.53333333333333333</v>
      </c>
      <c r="BX249" t="s">
        <v>144</v>
      </c>
      <c r="BY249" t="s">
        <v>144</v>
      </c>
      <c r="BZ249" t="s">
        <v>144</v>
      </c>
      <c r="CA249" t="e">
        <f t="shared" si="150"/>
        <v>#VALUE!</v>
      </c>
      <c r="CB249" s="6" t="e">
        <f t="shared" si="151"/>
        <v>#VALUE!</v>
      </c>
      <c r="CC249" s="7">
        <f t="shared" si="172"/>
        <v>66.333333333333329</v>
      </c>
      <c r="CD249" s="8">
        <f t="shared" si="173"/>
        <v>0.44444444444444448</v>
      </c>
    </row>
    <row r="250" spans="1:82" x14ac:dyDescent="0.3">
      <c r="A250" s="1" t="s">
        <v>49</v>
      </c>
      <c r="B250" s="1" t="s">
        <v>141</v>
      </c>
      <c r="C250" t="s">
        <v>144</v>
      </c>
      <c r="D250" t="s">
        <v>144</v>
      </c>
      <c r="E250" s="9">
        <v>42912</v>
      </c>
      <c r="F250">
        <v>40</v>
      </c>
      <c r="G250">
        <v>0</v>
      </c>
      <c r="H250">
        <v>70</v>
      </c>
      <c r="I250">
        <v>12</v>
      </c>
      <c r="J250">
        <v>67</v>
      </c>
      <c r="K250">
        <v>12</v>
      </c>
      <c r="L250" s="4">
        <f t="shared" si="152"/>
        <v>27.200000000000003</v>
      </c>
      <c r="M250" s="4">
        <f t="shared" si="153"/>
        <v>87.52</v>
      </c>
      <c r="N250" s="4">
        <f t="shared" si="154"/>
        <v>30.319999999999993</v>
      </c>
      <c r="O250" s="4">
        <f t="shared" si="155"/>
        <v>87.52</v>
      </c>
      <c r="P250" s="4">
        <f t="shared" si="156"/>
        <v>58.14</v>
      </c>
      <c r="Q250">
        <v>1</v>
      </c>
      <c r="R250">
        <v>6</v>
      </c>
      <c r="S250">
        <v>5</v>
      </c>
      <c r="T250">
        <v>1</v>
      </c>
      <c r="U250" t="s">
        <v>144</v>
      </c>
      <c r="V250" t="s">
        <v>144</v>
      </c>
      <c r="W250">
        <v>7</v>
      </c>
      <c r="X250">
        <v>1</v>
      </c>
      <c r="Y250">
        <v>5</v>
      </c>
      <c r="Z250">
        <v>9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0</v>
      </c>
      <c r="AP250">
        <v>48</v>
      </c>
      <c r="AQ250">
        <v>25</v>
      </c>
      <c r="AR250">
        <v>12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0.5</v>
      </c>
      <c r="BG250">
        <v>0.75</v>
      </c>
      <c r="BH250">
        <f t="shared" si="143"/>
        <v>0.3125</v>
      </c>
      <c r="BI250">
        <v>65</v>
      </c>
      <c r="BJ250">
        <v>-3</v>
      </c>
      <c r="BK250">
        <v>34</v>
      </c>
      <c r="BL250">
        <f t="shared" si="144"/>
        <v>68</v>
      </c>
      <c r="BM250" s="6">
        <f t="shared" si="145"/>
        <v>0.5</v>
      </c>
      <c r="BN250">
        <v>62</v>
      </c>
      <c r="BO250">
        <v>-5</v>
      </c>
      <c r="BP250">
        <v>36</v>
      </c>
      <c r="BQ250">
        <f t="shared" si="146"/>
        <v>67</v>
      </c>
      <c r="BR250" s="6">
        <f t="shared" si="147"/>
        <v>0.46268656716417911</v>
      </c>
      <c r="BS250">
        <v>56</v>
      </c>
      <c r="BT250">
        <v>-7</v>
      </c>
      <c r="BU250">
        <v>29</v>
      </c>
      <c r="BV250">
        <f t="shared" si="148"/>
        <v>63</v>
      </c>
      <c r="BW250" s="6">
        <f t="shared" si="149"/>
        <v>0.53968253968253965</v>
      </c>
      <c r="BX250" t="s">
        <v>144</v>
      </c>
      <c r="BY250" t="s">
        <v>144</v>
      </c>
      <c r="BZ250" t="s">
        <v>144</v>
      </c>
      <c r="CA250" t="e">
        <f t="shared" si="150"/>
        <v>#VALUE!</v>
      </c>
      <c r="CB250" s="6" t="e">
        <f t="shared" si="151"/>
        <v>#VALUE!</v>
      </c>
      <c r="CC250" s="7">
        <f t="shared" si="172"/>
        <v>66</v>
      </c>
      <c r="CD250" s="8">
        <f t="shared" si="173"/>
        <v>0.50078970228223962</v>
      </c>
    </row>
    <row r="251" spans="1:82" x14ac:dyDescent="0.3">
      <c r="A251" s="1" t="s">
        <v>49</v>
      </c>
      <c r="B251" s="1" t="s">
        <v>142</v>
      </c>
      <c r="C251" t="s">
        <v>144</v>
      </c>
      <c r="D251" t="s">
        <v>144</v>
      </c>
      <c r="E251" s="9">
        <v>42912</v>
      </c>
      <c r="F251">
        <v>35</v>
      </c>
      <c r="G251">
        <v>0</v>
      </c>
      <c r="H251">
        <v>6</v>
      </c>
      <c r="I251">
        <v>21</v>
      </c>
      <c r="J251">
        <v>50</v>
      </c>
      <c r="K251">
        <v>23</v>
      </c>
      <c r="L251" s="4">
        <f t="shared" si="152"/>
        <v>93.76</v>
      </c>
      <c r="M251" s="4">
        <f t="shared" si="153"/>
        <v>78.16</v>
      </c>
      <c r="N251" s="4">
        <f t="shared" si="154"/>
        <v>48</v>
      </c>
      <c r="O251" s="4">
        <f t="shared" si="155"/>
        <v>76.08</v>
      </c>
      <c r="P251" s="4">
        <f t="shared" si="156"/>
        <v>74</v>
      </c>
      <c r="Q251">
        <v>1</v>
      </c>
      <c r="R251">
        <v>7</v>
      </c>
      <c r="S251">
        <v>2</v>
      </c>
      <c r="T251">
        <v>1</v>
      </c>
      <c r="U251" t="s">
        <v>144</v>
      </c>
      <c r="V251" t="s">
        <v>144</v>
      </c>
      <c r="W251">
        <v>5</v>
      </c>
      <c r="X251">
        <v>1</v>
      </c>
      <c r="Y251">
        <v>2</v>
      </c>
      <c r="Z251">
        <v>9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2</v>
      </c>
      <c r="AP251">
        <v>48</v>
      </c>
      <c r="AQ251">
        <v>12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0.75</v>
      </c>
      <c r="BG251" t="s">
        <v>144</v>
      </c>
      <c r="BH251">
        <f t="shared" si="143"/>
        <v>0.25</v>
      </c>
      <c r="BI251">
        <v>64</v>
      </c>
      <c r="BJ251">
        <v>-6</v>
      </c>
      <c r="BK251">
        <v>30</v>
      </c>
      <c r="BL251">
        <f t="shared" si="144"/>
        <v>70</v>
      </c>
      <c r="BM251" s="6">
        <f t="shared" si="145"/>
        <v>0.5714285714285714</v>
      </c>
      <c r="BN251">
        <v>60</v>
      </c>
      <c r="BO251">
        <v>-4</v>
      </c>
      <c r="BP251">
        <v>35</v>
      </c>
      <c r="BQ251">
        <f t="shared" si="146"/>
        <v>64</v>
      </c>
      <c r="BR251" s="6">
        <f t="shared" si="147"/>
        <v>0.453125</v>
      </c>
      <c r="BS251">
        <v>62</v>
      </c>
      <c r="BT251">
        <v>-5</v>
      </c>
      <c r="BU251">
        <v>34</v>
      </c>
      <c r="BV251">
        <f t="shared" si="148"/>
        <v>67</v>
      </c>
      <c r="BW251" s="6">
        <f t="shared" si="149"/>
        <v>0.4925373134328358</v>
      </c>
      <c r="BX251" t="s">
        <v>144</v>
      </c>
      <c r="BY251" t="s">
        <v>144</v>
      </c>
      <c r="BZ251" t="s">
        <v>144</v>
      </c>
      <c r="CA251" t="e">
        <f t="shared" si="150"/>
        <v>#VALUE!</v>
      </c>
      <c r="CB251" s="6" t="e">
        <f t="shared" si="151"/>
        <v>#VALUE!</v>
      </c>
      <c r="CC251" s="7">
        <f t="shared" si="172"/>
        <v>67</v>
      </c>
      <c r="CD251" s="8">
        <f t="shared" si="173"/>
        <v>0.50569696162046907</v>
      </c>
    </row>
    <row r="252" spans="1:82" x14ac:dyDescent="0.3">
      <c r="A252" s="1" t="s">
        <v>49</v>
      </c>
      <c r="B252" s="1" t="s">
        <v>143</v>
      </c>
      <c r="C252" t="s">
        <v>144</v>
      </c>
      <c r="D252" t="s">
        <v>144</v>
      </c>
      <c r="E252" s="9">
        <v>42912</v>
      </c>
      <c r="F252">
        <v>30</v>
      </c>
      <c r="G252">
        <v>0</v>
      </c>
      <c r="H252">
        <v>34</v>
      </c>
      <c r="I252">
        <v>48</v>
      </c>
      <c r="J252">
        <v>17</v>
      </c>
      <c r="K252">
        <v>19</v>
      </c>
      <c r="L252" s="4">
        <f t="shared" si="152"/>
        <v>64.64</v>
      </c>
      <c r="M252" s="4">
        <f t="shared" si="153"/>
        <v>50.08</v>
      </c>
      <c r="N252" s="4">
        <f t="shared" si="154"/>
        <v>82.32</v>
      </c>
      <c r="O252" s="4">
        <f t="shared" si="155"/>
        <v>80.239999999999995</v>
      </c>
      <c r="P252" s="4">
        <f t="shared" si="156"/>
        <v>69.319999999999993</v>
      </c>
      <c r="Q252">
        <v>1</v>
      </c>
      <c r="R252">
        <v>6</v>
      </c>
      <c r="S252">
        <v>5</v>
      </c>
      <c r="T252">
        <v>1</v>
      </c>
      <c r="U252" t="s">
        <v>144</v>
      </c>
      <c r="V252" t="s">
        <v>144</v>
      </c>
      <c r="W252">
        <v>6</v>
      </c>
      <c r="X252">
        <v>2</v>
      </c>
      <c r="Y252">
        <v>3</v>
      </c>
      <c r="Z252">
        <v>7</v>
      </c>
      <c r="AA252">
        <v>5</v>
      </c>
      <c r="AB252">
        <v>3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1</v>
      </c>
      <c r="AP252">
        <v>34</v>
      </c>
      <c r="AQ252">
        <v>3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0.5</v>
      </c>
      <c r="BG252">
        <v>1</v>
      </c>
      <c r="BH252">
        <f t="shared" si="143"/>
        <v>0.375</v>
      </c>
      <c r="BI252">
        <v>72</v>
      </c>
      <c r="BJ252">
        <v>4</v>
      </c>
      <c r="BK252">
        <v>36</v>
      </c>
      <c r="BL252">
        <f t="shared" si="144"/>
        <v>68</v>
      </c>
      <c r="BM252" s="6">
        <f t="shared" si="145"/>
        <v>0.47058823529411764</v>
      </c>
      <c r="BN252">
        <v>68</v>
      </c>
      <c r="BO252">
        <v>5</v>
      </c>
      <c r="BP252">
        <v>38</v>
      </c>
      <c r="BQ252">
        <f t="shared" si="146"/>
        <v>63</v>
      </c>
      <c r="BR252" s="6">
        <f t="shared" si="147"/>
        <v>0.3968253968253968</v>
      </c>
      <c r="BS252">
        <v>65</v>
      </c>
      <c r="BT252">
        <v>0</v>
      </c>
      <c r="BU252">
        <v>35</v>
      </c>
      <c r="BV252">
        <f t="shared" si="148"/>
        <v>65</v>
      </c>
      <c r="BW252" s="6">
        <f t="shared" si="149"/>
        <v>0.46153846153846156</v>
      </c>
      <c r="CA252">
        <f t="shared" si="150"/>
        <v>0</v>
      </c>
      <c r="CB252" s="6" t="e">
        <f t="shared" si="151"/>
        <v>#DIV/0!</v>
      </c>
      <c r="CC252" s="7">
        <f t="shared" si="172"/>
        <v>65.333333333333329</v>
      </c>
      <c r="CD252" s="8">
        <f t="shared" si="173"/>
        <v>0.44298403121932539</v>
      </c>
    </row>
    <row r="253" spans="1:82" x14ac:dyDescent="0.3">
      <c r="A253" s="1" t="s">
        <v>50</v>
      </c>
      <c r="B253" s="1" t="s">
        <v>139</v>
      </c>
      <c r="E253" s="9">
        <v>42912</v>
      </c>
      <c r="F253">
        <v>100</v>
      </c>
      <c r="G253">
        <v>0</v>
      </c>
      <c r="H253">
        <v>28</v>
      </c>
      <c r="I253">
        <v>4</v>
      </c>
      <c r="J253">
        <v>3</v>
      </c>
      <c r="K253">
        <v>8</v>
      </c>
      <c r="L253" s="4">
        <f t="shared" si="152"/>
        <v>70.88</v>
      </c>
      <c r="M253" s="4">
        <f t="shared" si="153"/>
        <v>95.84</v>
      </c>
      <c r="N253" s="4">
        <f t="shared" si="154"/>
        <v>96.88</v>
      </c>
      <c r="O253" s="4">
        <f t="shared" si="155"/>
        <v>91.68</v>
      </c>
      <c r="P253" s="4">
        <f t="shared" si="156"/>
        <v>88.820000000000007</v>
      </c>
      <c r="Q253">
        <v>3</v>
      </c>
      <c r="R253">
        <v>9</v>
      </c>
      <c r="S253">
        <v>6</v>
      </c>
      <c r="T253">
        <v>2</v>
      </c>
      <c r="U253" t="s">
        <v>144</v>
      </c>
      <c r="V253" t="s">
        <v>144</v>
      </c>
      <c r="W253">
        <v>6</v>
      </c>
      <c r="X253">
        <v>4</v>
      </c>
      <c r="Y253">
        <v>5</v>
      </c>
      <c r="Z253">
        <v>6</v>
      </c>
      <c r="AA253">
        <v>1</v>
      </c>
      <c r="AB253">
        <v>9</v>
      </c>
      <c r="AC253">
        <v>2</v>
      </c>
      <c r="AD253">
        <v>7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2</v>
      </c>
      <c r="AK253">
        <v>5</v>
      </c>
      <c r="AL253">
        <v>0</v>
      </c>
      <c r="AM253">
        <v>0</v>
      </c>
      <c r="AN253">
        <v>0</v>
      </c>
      <c r="AO253">
        <v>0</v>
      </c>
      <c r="AP253">
        <v>38</v>
      </c>
      <c r="AQ253">
        <v>15</v>
      </c>
      <c r="AR253">
        <v>29</v>
      </c>
      <c r="AS253">
        <v>5</v>
      </c>
      <c r="AT253">
        <v>4</v>
      </c>
      <c r="AU253">
        <v>0</v>
      </c>
      <c r="AV253">
        <v>2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0.75</v>
      </c>
      <c r="BE253">
        <v>0.5</v>
      </c>
      <c r="BF253">
        <v>2</v>
      </c>
      <c r="BG253">
        <v>1</v>
      </c>
      <c r="BH253">
        <f t="shared" si="143"/>
        <v>1.0625</v>
      </c>
      <c r="BI253">
        <v>46</v>
      </c>
      <c r="BJ253">
        <v>-8</v>
      </c>
      <c r="BK253">
        <v>15</v>
      </c>
      <c r="BL253">
        <f t="shared" si="144"/>
        <v>54</v>
      </c>
      <c r="BM253" s="6">
        <f t="shared" si="145"/>
        <v>0.72222222222222221</v>
      </c>
      <c r="BN253">
        <v>45</v>
      </c>
      <c r="BO253">
        <v>-10</v>
      </c>
      <c r="BP253">
        <v>15</v>
      </c>
      <c r="BQ253">
        <f t="shared" si="146"/>
        <v>55</v>
      </c>
      <c r="BR253" s="6">
        <f t="shared" si="147"/>
        <v>0.72727272727272729</v>
      </c>
      <c r="BS253">
        <v>52</v>
      </c>
      <c r="BT253">
        <v>-5</v>
      </c>
      <c r="BU253">
        <v>25</v>
      </c>
      <c r="BV253">
        <f t="shared" si="148"/>
        <v>57</v>
      </c>
      <c r="BW253" s="6">
        <f t="shared" si="149"/>
        <v>0.56140350877192979</v>
      </c>
      <c r="BX253" t="s">
        <v>144</v>
      </c>
      <c r="BY253" t="s">
        <v>144</v>
      </c>
      <c r="BZ253" t="s">
        <v>144</v>
      </c>
      <c r="CA253" t="e">
        <f t="shared" si="150"/>
        <v>#VALUE!</v>
      </c>
      <c r="CB253" s="6" t="e">
        <f t="shared" si="151"/>
        <v>#VALUE!</v>
      </c>
      <c r="CC253" s="7">
        <f t="shared" si="172"/>
        <v>55.333333333333336</v>
      </c>
      <c r="CD253" s="8">
        <f t="shared" si="173"/>
        <v>0.67029948608895973</v>
      </c>
    </row>
    <row r="254" spans="1:82" x14ac:dyDescent="0.3">
      <c r="A254" s="1" t="s">
        <v>50</v>
      </c>
      <c r="B254" s="1" t="s">
        <v>140</v>
      </c>
      <c r="C254" t="s">
        <v>144</v>
      </c>
      <c r="D254" t="s">
        <v>144</v>
      </c>
      <c r="E254" s="9">
        <v>42912</v>
      </c>
      <c r="F254">
        <v>60</v>
      </c>
      <c r="G254">
        <v>0</v>
      </c>
      <c r="H254">
        <v>14</v>
      </c>
      <c r="I254">
        <v>19</v>
      </c>
      <c r="J254">
        <v>4</v>
      </c>
      <c r="K254">
        <v>12</v>
      </c>
      <c r="L254" s="4">
        <f t="shared" si="152"/>
        <v>85.44</v>
      </c>
      <c r="M254" s="4">
        <f t="shared" si="153"/>
        <v>80.239999999999995</v>
      </c>
      <c r="N254" s="4">
        <f t="shared" si="154"/>
        <v>95.84</v>
      </c>
      <c r="O254" s="4">
        <f t="shared" si="155"/>
        <v>87.52</v>
      </c>
      <c r="P254" s="4">
        <f t="shared" si="156"/>
        <v>87.259999999999991</v>
      </c>
      <c r="Q254">
        <v>4</v>
      </c>
      <c r="R254">
        <v>7</v>
      </c>
      <c r="S254">
        <v>5</v>
      </c>
      <c r="T254">
        <v>1</v>
      </c>
      <c r="U254" t="s">
        <v>144</v>
      </c>
      <c r="V254" t="s">
        <v>144</v>
      </c>
      <c r="W254">
        <v>6</v>
      </c>
      <c r="X254">
        <v>1</v>
      </c>
      <c r="Y254">
        <v>6</v>
      </c>
      <c r="Z254">
        <v>7</v>
      </c>
      <c r="AA254">
        <v>4</v>
      </c>
      <c r="AB254">
        <v>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3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20</v>
      </c>
      <c r="AQ254">
        <v>5</v>
      </c>
      <c r="AR254">
        <v>4</v>
      </c>
      <c r="AS254">
        <v>1</v>
      </c>
      <c r="AT254">
        <v>2</v>
      </c>
      <c r="AU254">
        <v>4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0.5</v>
      </c>
      <c r="BF254">
        <v>0.5</v>
      </c>
      <c r="BG254" t="s">
        <v>144</v>
      </c>
      <c r="BH254">
        <f t="shared" si="143"/>
        <v>0.33333333333333331</v>
      </c>
      <c r="BI254">
        <v>46</v>
      </c>
      <c r="BJ254">
        <v>-6</v>
      </c>
      <c r="BK254">
        <v>14</v>
      </c>
      <c r="BL254">
        <f t="shared" si="144"/>
        <v>52</v>
      </c>
      <c r="BM254" s="6">
        <f t="shared" si="145"/>
        <v>0.73076923076923073</v>
      </c>
      <c r="BN254">
        <v>47</v>
      </c>
      <c r="BO254">
        <v>-7</v>
      </c>
      <c r="BP254">
        <v>17</v>
      </c>
      <c r="BQ254">
        <f t="shared" si="146"/>
        <v>54</v>
      </c>
      <c r="BR254" s="6">
        <f t="shared" si="147"/>
        <v>0.68518518518518523</v>
      </c>
      <c r="BS254">
        <v>41</v>
      </c>
      <c r="BT254">
        <v>-8</v>
      </c>
      <c r="BU254">
        <v>15</v>
      </c>
      <c r="BV254">
        <f t="shared" si="148"/>
        <v>49</v>
      </c>
      <c r="BW254" s="6">
        <f t="shared" si="149"/>
        <v>0.69387755102040816</v>
      </c>
      <c r="BX254" t="s">
        <v>144</v>
      </c>
      <c r="BY254" t="s">
        <v>144</v>
      </c>
      <c r="BZ254" t="s">
        <v>144</v>
      </c>
      <c r="CA254" t="e">
        <f t="shared" si="150"/>
        <v>#VALUE!</v>
      </c>
      <c r="CB254" s="6" t="e">
        <f t="shared" si="151"/>
        <v>#VALUE!</v>
      </c>
      <c r="CC254" s="7">
        <f t="shared" si="172"/>
        <v>51.666666666666664</v>
      </c>
      <c r="CD254" s="8">
        <f t="shared" si="173"/>
        <v>0.70327732232494133</v>
      </c>
    </row>
    <row r="255" spans="1:82" x14ac:dyDescent="0.3">
      <c r="A255" s="1" t="s">
        <v>50</v>
      </c>
      <c r="B255" s="1" t="s">
        <v>141</v>
      </c>
      <c r="C255" t="s">
        <v>144</v>
      </c>
      <c r="D255" t="s">
        <v>144</v>
      </c>
      <c r="E255" s="9">
        <v>42912</v>
      </c>
      <c r="F255">
        <v>70</v>
      </c>
      <c r="G255">
        <v>0</v>
      </c>
      <c r="H255">
        <v>4</v>
      </c>
      <c r="I255">
        <v>15</v>
      </c>
      <c r="J255">
        <v>23</v>
      </c>
      <c r="K255">
        <v>8</v>
      </c>
      <c r="L255" s="4">
        <f t="shared" si="152"/>
        <v>95.84</v>
      </c>
      <c r="M255" s="4">
        <f t="shared" si="153"/>
        <v>84.4</v>
      </c>
      <c r="N255" s="4">
        <f t="shared" si="154"/>
        <v>76.08</v>
      </c>
      <c r="O255" s="4">
        <f t="shared" si="155"/>
        <v>91.68</v>
      </c>
      <c r="P255" s="4">
        <f t="shared" si="156"/>
        <v>87</v>
      </c>
      <c r="Q255">
        <v>5</v>
      </c>
      <c r="R255">
        <v>8</v>
      </c>
      <c r="S255">
        <v>5</v>
      </c>
      <c r="T255">
        <v>1</v>
      </c>
      <c r="U255" t="s">
        <v>144</v>
      </c>
      <c r="V255" t="s">
        <v>144</v>
      </c>
      <c r="W255">
        <v>6</v>
      </c>
      <c r="X255">
        <v>2</v>
      </c>
      <c r="Y255">
        <v>5</v>
      </c>
      <c r="Z255">
        <v>7</v>
      </c>
      <c r="AA255">
        <v>5</v>
      </c>
      <c r="AB255">
        <v>4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2</v>
      </c>
      <c r="AJ255">
        <v>3</v>
      </c>
      <c r="AK255">
        <v>1</v>
      </c>
      <c r="AL255">
        <v>1</v>
      </c>
      <c r="AM255">
        <v>0</v>
      </c>
      <c r="AN255">
        <v>0</v>
      </c>
      <c r="AO255">
        <v>0</v>
      </c>
      <c r="AP255">
        <v>20</v>
      </c>
      <c r="AQ255">
        <v>15</v>
      </c>
      <c r="AR255">
        <v>6</v>
      </c>
      <c r="AS255">
        <v>10</v>
      </c>
      <c r="AT255">
        <v>5</v>
      </c>
      <c r="AU255">
        <v>1</v>
      </c>
      <c r="AV255">
        <v>2</v>
      </c>
      <c r="AW255">
        <v>1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</v>
      </c>
      <c r="BG255">
        <v>0.75</v>
      </c>
      <c r="BH255">
        <f t="shared" si="143"/>
        <v>0.4375</v>
      </c>
      <c r="BI255">
        <v>51</v>
      </c>
      <c r="BJ255">
        <v>-5</v>
      </c>
      <c r="BK255">
        <v>26</v>
      </c>
      <c r="BL255">
        <f t="shared" si="144"/>
        <v>56</v>
      </c>
      <c r="BM255" s="6">
        <f t="shared" si="145"/>
        <v>0.5357142857142857</v>
      </c>
      <c r="BN255">
        <v>56</v>
      </c>
      <c r="BO255">
        <v>-5</v>
      </c>
      <c r="BP255">
        <v>24</v>
      </c>
      <c r="BQ255">
        <f t="shared" si="146"/>
        <v>61</v>
      </c>
      <c r="BR255" s="6">
        <f t="shared" si="147"/>
        <v>0.60655737704918034</v>
      </c>
      <c r="BS255">
        <v>43</v>
      </c>
      <c r="BT255">
        <v>-6</v>
      </c>
      <c r="BU255">
        <v>10</v>
      </c>
      <c r="BV255">
        <f t="shared" si="148"/>
        <v>49</v>
      </c>
      <c r="BW255" s="6">
        <f t="shared" si="149"/>
        <v>0.79591836734693877</v>
      </c>
      <c r="BX255" t="s">
        <v>144</v>
      </c>
      <c r="BY255" t="s">
        <v>144</v>
      </c>
      <c r="BZ255" t="s">
        <v>144</v>
      </c>
      <c r="CA255" t="e">
        <f t="shared" si="150"/>
        <v>#VALUE!</v>
      </c>
      <c r="CB255" s="6" t="e">
        <f t="shared" si="151"/>
        <v>#VALUE!</v>
      </c>
      <c r="CC255" s="7">
        <f t="shared" si="172"/>
        <v>55.333333333333336</v>
      </c>
      <c r="CD255" s="8">
        <f t="shared" si="173"/>
        <v>0.64606334337013493</v>
      </c>
    </row>
    <row r="256" spans="1:82" x14ac:dyDescent="0.3">
      <c r="A256" s="1" t="s">
        <v>50</v>
      </c>
      <c r="B256" s="1" t="s">
        <v>142</v>
      </c>
      <c r="C256" t="s">
        <v>144</v>
      </c>
      <c r="D256" t="s">
        <v>144</v>
      </c>
      <c r="E256" s="9">
        <v>42912</v>
      </c>
      <c r="F256">
        <v>50</v>
      </c>
      <c r="G256">
        <v>0</v>
      </c>
      <c r="H256">
        <v>1</v>
      </c>
      <c r="I256">
        <v>6</v>
      </c>
      <c r="J256">
        <v>10</v>
      </c>
      <c r="K256">
        <v>30</v>
      </c>
      <c r="L256" s="4">
        <f t="shared" si="152"/>
        <v>98.96</v>
      </c>
      <c r="M256" s="4">
        <f t="shared" si="153"/>
        <v>93.76</v>
      </c>
      <c r="N256" s="4">
        <f t="shared" si="154"/>
        <v>89.6</v>
      </c>
      <c r="O256" s="4">
        <f t="shared" si="155"/>
        <v>68.8</v>
      </c>
      <c r="P256" s="4">
        <f t="shared" si="156"/>
        <v>87.78</v>
      </c>
      <c r="Q256">
        <v>4</v>
      </c>
      <c r="R256">
        <v>7</v>
      </c>
      <c r="S256">
        <v>6</v>
      </c>
      <c r="T256">
        <v>1</v>
      </c>
      <c r="U256">
        <v>5</v>
      </c>
      <c r="V256" t="s">
        <v>144</v>
      </c>
      <c r="W256">
        <v>6</v>
      </c>
      <c r="X256">
        <v>2</v>
      </c>
      <c r="Y256">
        <v>7</v>
      </c>
      <c r="Z256">
        <v>6</v>
      </c>
      <c r="AA256">
        <v>3</v>
      </c>
      <c r="AB256">
        <v>26</v>
      </c>
      <c r="AC256">
        <v>2</v>
      </c>
      <c r="AD256">
        <v>0</v>
      </c>
      <c r="AE256">
        <v>0</v>
      </c>
      <c r="AF256">
        <v>0</v>
      </c>
      <c r="AG256">
        <v>0</v>
      </c>
      <c r="AH256">
        <v>3</v>
      </c>
      <c r="AI256">
        <v>4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42</v>
      </c>
      <c r="AQ256">
        <v>22</v>
      </c>
      <c r="AR256">
        <v>3</v>
      </c>
      <c r="AS256">
        <v>10</v>
      </c>
      <c r="AT256">
        <v>2</v>
      </c>
      <c r="AU256">
        <v>3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2</v>
      </c>
      <c r="BE256">
        <v>2</v>
      </c>
      <c r="BF256">
        <v>1</v>
      </c>
      <c r="BG256">
        <v>1.5</v>
      </c>
      <c r="BH256">
        <f t="shared" si="143"/>
        <v>1.625</v>
      </c>
      <c r="BI256">
        <v>55</v>
      </c>
      <c r="BJ256">
        <v>-5</v>
      </c>
      <c r="BK256">
        <v>30</v>
      </c>
      <c r="BL256">
        <f t="shared" si="144"/>
        <v>60</v>
      </c>
      <c r="BM256" s="6">
        <f t="shared" si="145"/>
        <v>0.5</v>
      </c>
      <c r="BN256">
        <v>54</v>
      </c>
      <c r="BO256">
        <v>-2</v>
      </c>
      <c r="BP256">
        <v>28</v>
      </c>
      <c r="BQ256">
        <f t="shared" si="146"/>
        <v>56</v>
      </c>
      <c r="BR256" s="6">
        <f t="shared" si="147"/>
        <v>0.5</v>
      </c>
      <c r="BS256">
        <v>45</v>
      </c>
      <c r="BT256">
        <v>0</v>
      </c>
      <c r="BU256">
        <v>15</v>
      </c>
      <c r="BV256">
        <f t="shared" si="148"/>
        <v>45</v>
      </c>
      <c r="BW256" s="6">
        <f t="shared" si="149"/>
        <v>0.66666666666666663</v>
      </c>
      <c r="BX256" t="s">
        <v>144</v>
      </c>
      <c r="BY256" t="s">
        <v>144</v>
      </c>
      <c r="BZ256" t="s">
        <v>144</v>
      </c>
      <c r="CA256" t="e">
        <f t="shared" si="150"/>
        <v>#VALUE!</v>
      </c>
      <c r="CB256" s="6" t="e">
        <f t="shared" si="151"/>
        <v>#VALUE!</v>
      </c>
      <c r="CC256" s="7">
        <f t="shared" si="172"/>
        <v>53.666666666666664</v>
      </c>
      <c r="CD256" s="8">
        <f t="shared" si="173"/>
        <v>0.55555555555555547</v>
      </c>
    </row>
    <row r="257" spans="1:82" x14ac:dyDescent="0.3">
      <c r="A257" s="1" t="s">
        <v>50</v>
      </c>
      <c r="B257" s="1" t="s">
        <v>143</v>
      </c>
      <c r="C257" t="s">
        <v>144</v>
      </c>
      <c r="D257" t="s">
        <v>144</v>
      </c>
      <c r="E257" s="9">
        <v>42912</v>
      </c>
      <c r="F257">
        <v>85</v>
      </c>
      <c r="G257">
        <v>0</v>
      </c>
      <c r="H257">
        <v>1</v>
      </c>
      <c r="I257">
        <v>3</v>
      </c>
      <c r="J257">
        <v>4</v>
      </c>
      <c r="K257">
        <v>3</v>
      </c>
      <c r="L257" s="4">
        <f t="shared" si="152"/>
        <v>98.96</v>
      </c>
      <c r="M257" s="4">
        <f t="shared" si="153"/>
        <v>96.88</v>
      </c>
      <c r="N257" s="4">
        <f t="shared" si="154"/>
        <v>95.84</v>
      </c>
      <c r="O257" s="4">
        <f t="shared" si="155"/>
        <v>96.88</v>
      </c>
      <c r="P257" s="4">
        <f t="shared" si="156"/>
        <v>97.139999999999986</v>
      </c>
      <c r="Q257">
        <v>1</v>
      </c>
      <c r="R257">
        <v>9</v>
      </c>
      <c r="S257">
        <v>4</v>
      </c>
      <c r="T257">
        <v>1</v>
      </c>
      <c r="U257" t="s">
        <v>144</v>
      </c>
      <c r="V257" t="s">
        <v>144</v>
      </c>
      <c r="W257">
        <v>6</v>
      </c>
      <c r="X257">
        <v>2</v>
      </c>
      <c r="Y257">
        <v>5</v>
      </c>
      <c r="Z257">
        <v>7</v>
      </c>
      <c r="AA257">
        <v>5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3</v>
      </c>
      <c r="AI257">
        <v>1</v>
      </c>
      <c r="AJ257">
        <v>2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37</v>
      </c>
      <c r="AQ257">
        <v>9</v>
      </c>
      <c r="AR257">
        <v>6</v>
      </c>
      <c r="AS257">
        <v>4</v>
      </c>
      <c r="AT257">
        <v>6</v>
      </c>
      <c r="AU257">
        <v>2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2.5</v>
      </c>
      <c r="BE257">
        <v>2</v>
      </c>
      <c r="BF257">
        <v>1</v>
      </c>
      <c r="BG257">
        <v>2</v>
      </c>
      <c r="BH257">
        <f t="shared" si="143"/>
        <v>1.875</v>
      </c>
      <c r="BI257">
        <v>52</v>
      </c>
      <c r="BJ257">
        <v>-5</v>
      </c>
      <c r="BK257">
        <v>18</v>
      </c>
      <c r="BL257">
        <f t="shared" si="144"/>
        <v>57</v>
      </c>
      <c r="BM257" s="6">
        <f t="shared" si="145"/>
        <v>0.68421052631578949</v>
      </c>
      <c r="BN257">
        <v>55</v>
      </c>
      <c r="BO257">
        <v>-3</v>
      </c>
      <c r="BP257">
        <v>24</v>
      </c>
      <c r="BQ257">
        <f t="shared" si="146"/>
        <v>58</v>
      </c>
      <c r="BR257" s="6">
        <f t="shared" si="147"/>
        <v>0.58620689655172409</v>
      </c>
      <c r="BS257">
        <v>54</v>
      </c>
      <c r="BT257">
        <v>0</v>
      </c>
      <c r="BU257">
        <v>22</v>
      </c>
      <c r="BV257">
        <f t="shared" si="148"/>
        <v>54</v>
      </c>
      <c r="BW257" s="6">
        <f t="shared" si="149"/>
        <v>0.59259259259259256</v>
      </c>
      <c r="BX257" t="s">
        <v>144</v>
      </c>
      <c r="BY257" t="s">
        <v>144</v>
      </c>
      <c r="BZ257" t="s">
        <v>144</v>
      </c>
      <c r="CA257" t="e">
        <f t="shared" si="150"/>
        <v>#VALUE!</v>
      </c>
      <c r="CB257" s="6" t="e">
        <f t="shared" si="151"/>
        <v>#VALUE!</v>
      </c>
      <c r="CC257" s="7">
        <f t="shared" si="172"/>
        <v>56.333333333333336</v>
      </c>
      <c r="CD257" s="8">
        <f t="shared" si="173"/>
        <v>0.62100333848670208</v>
      </c>
    </row>
  </sheetData>
  <pageMargins left="0.7" right="0.7" top="0.75" bottom="0.75" header="0.3" footer="0.3"/>
  <pageSetup orientation="portrait" horizontalDpi="0" verticalDpi="0" r:id="rId1"/>
  <ignoredErrors>
    <ignoredError sqref="BH18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2nd PT</vt:lpstr>
      <vt:lpstr>adjusted</vt:lpstr>
      <vt:lpstr>pivot_tab</vt:lpstr>
      <vt:lpstr>unadjust_raw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2017-07-20T13:34:38Z</dcterms:created>
  <dcterms:modified xsi:type="dcterms:W3CDTF">2017-10-20T17:54:56Z</dcterms:modified>
</cp:coreProperties>
</file>