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oodwardS\Documents\Projects\Tiller_Persistence\basgra_nz\model\"/>
    </mc:Choice>
  </mc:AlternateContent>
  <bookViews>
    <workbookView xWindow="4680" yWindow="0" windowWidth="28800" windowHeight="12795"/>
  </bookViews>
  <sheets>
    <sheet name="Sheet1" sheetId="1" r:id="rId1"/>
  </sheets>
  <calcPr calcId="171027" iterate="1" iterateCount="5000" iterateDelta="0.0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5" i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5" i="1"/>
  <c r="L5" i="1" s="1"/>
  <c r="J15" i="1"/>
  <c r="J6" i="1"/>
  <c r="J7" i="1" l="1"/>
  <c r="J16" i="1"/>
  <c r="E12" i="1"/>
  <c r="E10" i="1"/>
  <c r="E9" i="1"/>
  <c r="E11" i="1"/>
  <c r="E5" i="1"/>
  <c r="F5" i="1" s="1"/>
  <c r="J8" i="1" l="1"/>
  <c r="J17" i="1"/>
  <c r="J9" i="1" l="1"/>
  <c r="J18" i="1"/>
  <c r="J10" i="1" l="1"/>
  <c r="J19" i="1"/>
  <c r="J11" i="1" l="1"/>
  <c r="J20" i="1"/>
  <c r="J12" i="1" l="1"/>
  <c r="J21" i="1"/>
  <c r="J13" i="1" l="1"/>
  <c r="J22" i="1"/>
  <c r="J14" i="1" l="1"/>
  <c r="J23" i="1"/>
  <c r="J24" i="1" l="1"/>
</calcChain>
</file>

<file path=xl/sharedStrings.xml><?xml version="1.0" encoding="utf-8"?>
<sst xmlns="http://schemas.openxmlformats.org/spreadsheetml/2006/main" count="16" uniqueCount="15">
  <si>
    <t>FRACTV</t>
  </si>
  <si>
    <t>LAI</t>
  </si>
  <si>
    <t>CLAIV</t>
  </si>
  <si>
    <t>New</t>
  </si>
  <si>
    <t>Old</t>
  </si>
  <si>
    <t>Hagere</t>
  </si>
  <si>
    <t>HAGERE</t>
  </si>
  <si>
    <t>Proportion of leaf and LAI</t>
  </si>
  <si>
    <t>Proportion of RES</t>
  </si>
  <si>
    <t>HARVFR</t>
  </si>
  <si>
    <t>HARVFRST</t>
  </si>
  <si>
    <t>Harvested</t>
  </si>
  <si>
    <t>Total Lost</t>
  </si>
  <si>
    <t>height?</t>
  </si>
  <si>
    <t>DISSFRST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</si>
</sst>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Sheet1!$J$4</c:f>
              <c:strCache>
                <c:ptCount val="1"/>
                <c:pt idx="0">
                  <c:v>HARVFR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Sheet1!$J$5:$J$24</c:f>
              <c:numCache>
                <c:formatCode>General</c:formatCode>
                <c:ptCount val="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0.2</c:v>
                </c:pt>
                <c:pt idx="12">
                  <c:v>0.30000000000000004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0.79999999999999993</c:v>
                </c:pt>
                <c:pt idx="18">
                  <c:v>0.89999999999999991</c:v>
                </c:pt>
                <c:pt idx="19">
                  <c:v>0.99999999999999989</c:v>
                </c:pt>
              </c:numCache>
            </c:numRef>
          </c:xVal>
          <c:yVal>
            <c:numRef>
              <c:f>Sheet1!$J$5:$J$24</c:f>
              <c:numCache>
                <c:formatCode>General</c:formatCode>
                <c:ptCount val="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0.2</c:v>
                </c:pt>
                <c:pt idx="12">
                  <c:v>0.30000000000000004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0.79999999999999993</c:v>
                </c:pt>
                <c:pt idx="18">
                  <c:v>0.89999999999999991</c:v>
                </c:pt>
                <c:pt idx="19">
                  <c:v>0.99999999999999989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33-4AA9-B807-1E05346B7915}"/>
            </c:ext>
          </c:extLst>
        </c:ser>
        <c:ser>
          <c:idx val="0"/>
          <c:order val="1"/>
          <c:tx>
            <c:strRef>
              <c:f>Sheet1!$K$4</c:f>
              <c:strCache>
                <c:ptCount val="1"/>
                <c:pt idx="0">
                  <c:v>HARVFRST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Sheet1!$J$5:$J$24</c:f>
              <c:numCache>
                <c:formatCode>General</c:formatCode>
                <c:ptCount val="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0.2</c:v>
                </c:pt>
                <c:pt idx="12">
                  <c:v>0.30000000000000004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0.79999999999999993</c:v>
                </c:pt>
                <c:pt idx="18">
                  <c:v>0.89999999999999991</c:v>
                </c:pt>
                <c:pt idx="19">
                  <c:v>0.99999999999999989</c:v>
                </c:pt>
              </c:numCache>
            </c:numRef>
          </c:xVal>
          <c:yVal>
            <c:numRef>
              <c:f>Sheet1!$K$5:$K$24</c:f>
              <c:numCache>
                <c:formatCode>General</c:formatCode>
                <c:ptCount val="20"/>
                <c:pt idx="0">
                  <c:v>0</c:v>
                </c:pt>
                <c:pt idx="1">
                  <c:v>0.25118864315095801</c:v>
                </c:pt>
                <c:pt idx="2">
                  <c:v>0.30924949471099167</c:v>
                </c:pt>
                <c:pt idx="3">
                  <c:v>0.34924996914343942</c:v>
                </c:pt>
                <c:pt idx="4">
                  <c:v>0.38073078774317565</c:v>
                </c:pt>
                <c:pt idx="5">
                  <c:v>0.40709053153690439</c:v>
                </c:pt>
                <c:pt idx="6">
                  <c:v>0.42997714837182993</c:v>
                </c:pt>
                <c:pt idx="7">
                  <c:v>0.45032847814030613</c:v>
                </c:pt>
                <c:pt idx="8">
                  <c:v>0.4687345823184198</c:v>
                </c:pt>
                <c:pt idx="9">
                  <c:v>0.48559337483020376</c:v>
                </c:pt>
                <c:pt idx="10">
                  <c:v>0.50118723362727224</c:v>
                </c:pt>
                <c:pt idx="11">
                  <c:v>0.6170338627200096</c:v>
                </c:pt>
                <c:pt idx="12">
                  <c:v>0.69684530193594896</c:v>
                </c:pt>
                <c:pt idx="13">
                  <c:v>0.7596577929323739</c:v>
                </c:pt>
                <c:pt idx="14">
                  <c:v>0.81225239635623547</c:v>
                </c:pt>
                <c:pt idx="15">
                  <c:v>0.85791720044409492</c:v>
                </c:pt>
                <c:pt idx="16">
                  <c:v>0.8985234417906397</c:v>
                </c:pt>
                <c:pt idx="17">
                  <c:v>0.93524844782262129</c:v>
                </c:pt>
                <c:pt idx="18">
                  <c:v>0.96888616119726334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33-4AA9-B807-1E05346B7915}"/>
            </c:ext>
          </c:extLst>
        </c:ser>
        <c:ser>
          <c:idx val="1"/>
          <c:order val="2"/>
          <c:tx>
            <c:strRef>
              <c:f>Sheet1!$L$4</c:f>
              <c:strCache>
                <c:ptCount val="1"/>
                <c:pt idx="0">
                  <c:v>DISSFRST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Sheet1!$J$5:$J$24</c:f>
              <c:numCache>
                <c:formatCode>General</c:formatCode>
                <c:ptCount val="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0.2</c:v>
                </c:pt>
                <c:pt idx="12">
                  <c:v>0.30000000000000004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0.79999999999999993</c:v>
                </c:pt>
                <c:pt idx="18">
                  <c:v>0.89999999999999991</c:v>
                </c:pt>
                <c:pt idx="19">
                  <c:v>0.99999999999999989</c:v>
                </c:pt>
              </c:numCache>
            </c:numRef>
          </c:xVal>
          <c:yVal>
            <c:numRef>
              <c:f>Sheet1!$L$5:$L$24</c:f>
              <c:numCache>
                <c:formatCode>General</c:formatCode>
                <c:ptCount val="20"/>
                <c:pt idx="0">
                  <c:v>0</c:v>
                </c:pt>
                <c:pt idx="1">
                  <c:v>0.75118582410358647</c:v>
                </c:pt>
                <c:pt idx="2">
                  <c:v>0.80295461373492072</c:v>
                </c:pt>
                <c:pt idx="3">
                  <c:v>0.83269752401087049</c:v>
                </c:pt>
                <c:pt idx="4">
                  <c:v>0.85333693769684349</c:v>
                </c:pt>
                <c:pt idx="5">
                  <c:v>0.86898239982227832</c:v>
                </c:pt>
                <c:pt idx="6">
                  <c:v>0.88147570761931082</c:v>
                </c:pt>
                <c:pt idx="7">
                  <c:v>0.89180188533457794</c:v>
                </c:pt>
                <c:pt idx="8">
                  <c:v>0.90054929229402847</c:v>
                </c:pt>
                <c:pt idx="9">
                  <c:v>0.90809722904169399</c:v>
                </c:pt>
                <c:pt idx="10">
                  <c:v>0.91470433514100358</c:v>
                </c:pt>
                <c:pt idx="11">
                  <c:v>0.95399619774351896</c:v>
                </c:pt>
                <c:pt idx="12">
                  <c:v>0.97269990791726024</c:v>
                </c:pt>
                <c:pt idx="13">
                  <c:v>0.98350920185885826</c:v>
                </c:pt>
                <c:pt idx="14">
                  <c:v>0.99024852886542492</c:v>
                </c:pt>
                <c:pt idx="15">
                  <c:v>0.99455919664612968</c:v>
                </c:pt>
                <c:pt idx="16">
                  <c:v>0.99728608639581784</c:v>
                </c:pt>
                <c:pt idx="17">
                  <c:v>0.99891643431397803</c:v>
                </c:pt>
                <c:pt idx="18">
                  <c:v>0.99975414235975091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33-4AA9-B807-1E05346B7915}"/>
            </c:ext>
          </c:extLst>
        </c:ser>
        <c:ser>
          <c:idx val="3"/>
          <c:order val="3"/>
          <c:tx>
            <c:strRef>
              <c:f>Sheet1!$N$4</c:f>
              <c:strCache>
                <c:ptCount val="1"/>
                <c:pt idx="0">
                  <c:v>height?</c:v>
                </c:pt>
              </c:strCache>
            </c:strRef>
          </c:tx>
          <c:spPr>
            <a:ln w="19050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Sheet1!$J$5:$J$24</c:f>
              <c:numCache>
                <c:formatCode>General</c:formatCode>
                <c:ptCount val="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0.2</c:v>
                </c:pt>
                <c:pt idx="12">
                  <c:v>0.30000000000000004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0.79999999999999993</c:v>
                </c:pt>
                <c:pt idx="18">
                  <c:v>0.89999999999999991</c:v>
                </c:pt>
                <c:pt idx="19">
                  <c:v>0.99999999999999989</c:v>
                </c:pt>
              </c:numCache>
            </c:numRef>
          </c:xVal>
          <c:yVal>
            <c:numRef>
              <c:f>Sheet1!$N$5:$N$24</c:f>
              <c:numCache>
                <c:formatCode>General</c:formatCode>
                <c:ptCount val="20"/>
                <c:pt idx="0">
                  <c:v>0</c:v>
                </c:pt>
                <c:pt idx="1">
                  <c:v>0.50118723362727224</c:v>
                </c:pt>
                <c:pt idx="2">
                  <c:v>0.55610205422295611</c:v>
                </c:pt>
                <c:pt idx="3">
                  <c:v>0.59097374657715496</c:v>
                </c:pt>
                <c:pt idx="4">
                  <c:v>0.6170338627200096</c:v>
                </c:pt>
                <c:pt idx="5">
                  <c:v>0.63803646567959138</c:v>
                </c:pt>
                <c:pt idx="6">
                  <c:v>0.65572642799557035</c:v>
                </c:pt>
                <c:pt idx="7">
                  <c:v>0.67106518173744201</c:v>
                </c:pt>
                <c:pt idx="8">
                  <c:v>0.68464193730622414</c:v>
                </c:pt>
                <c:pt idx="9">
                  <c:v>0.69684530193594885</c:v>
                </c:pt>
                <c:pt idx="10">
                  <c:v>0.70794578438413791</c:v>
                </c:pt>
                <c:pt idx="11">
                  <c:v>0.78551503023176428</c:v>
                </c:pt>
                <c:pt idx="12">
                  <c:v>0.83477260492660454</c:v>
                </c:pt>
                <c:pt idx="13">
                  <c:v>0.87158349739561602</c:v>
                </c:pt>
                <c:pt idx="14">
                  <c:v>0.90125046261083019</c:v>
                </c:pt>
                <c:pt idx="15">
                  <c:v>0.92623819854511236</c:v>
                </c:pt>
                <c:pt idx="16">
                  <c:v>0.94790476409322877</c:v>
                </c:pt>
                <c:pt idx="17">
                  <c:v>0.96708244106829966</c:v>
                </c:pt>
                <c:pt idx="18">
                  <c:v>0.98432015177850718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33-4AA9-B807-1E05346B7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259144"/>
        <c:axId val="757039224"/>
      </c:scatterChart>
      <c:valAx>
        <c:axId val="539259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039224"/>
        <c:crosses val="autoZero"/>
        <c:crossBetween val="midCat"/>
      </c:valAx>
      <c:valAx>
        <c:axId val="75703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259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1</xdr:row>
      <xdr:rowOff>157162</xdr:rowOff>
    </xdr:from>
    <xdr:to>
      <xdr:col>22</xdr:col>
      <xdr:colOff>295275</xdr:colOff>
      <xdr:row>25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7"/>
  <sheetViews>
    <sheetView tabSelected="1" workbookViewId="0">
      <selection activeCell="F27" sqref="F27"/>
    </sheetView>
  </sheetViews>
  <sheetFormatPr defaultRowHeight="15" x14ac:dyDescent="0.25"/>
  <sheetData>
    <row r="2" spans="2:14" x14ac:dyDescent="0.25">
      <c r="K2" t="s">
        <v>6</v>
      </c>
    </row>
    <row r="3" spans="2:14" x14ac:dyDescent="0.25">
      <c r="K3">
        <v>0.7</v>
      </c>
    </row>
    <row r="4" spans="2:14" x14ac:dyDescent="0.25">
      <c r="B4" t="s">
        <v>0</v>
      </c>
      <c r="C4">
        <v>0.9</v>
      </c>
      <c r="J4" t="s">
        <v>9</v>
      </c>
      <c r="K4" t="s">
        <v>10</v>
      </c>
      <c r="L4" t="s">
        <v>14</v>
      </c>
      <c r="N4" t="s">
        <v>13</v>
      </c>
    </row>
    <row r="5" spans="2:14" x14ac:dyDescent="0.25">
      <c r="B5" t="s">
        <v>1</v>
      </c>
      <c r="C5">
        <v>1.1000000000000001</v>
      </c>
      <c r="E5">
        <f>C5*C4</f>
        <v>0.9900000000000001</v>
      </c>
      <c r="F5">
        <f>C5-E5</f>
        <v>0.10999999999999999</v>
      </c>
      <c r="J5">
        <v>0</v>
      </c>
      <c r="K5">
        <f>J5^(1-$K$3)</f>
        <v>0</v>
      </c>
      <c r="L5">
        <f>SQRT(K5)*(2-SQRT(K5))</f>
        <v>0</v>
      </c>
      <c r="N5">
        <f>SQRT(K5)</f>
        <v>0</v>
      </c>
    </row>
    <row r="6" spans="2:14" x14ac:dyDescent="0.25">
      <c r="B6" t="s">
        <v>2</v>
      </c>
      <c r="C6">
        <v>1</v>
      </c>
      <c r="J6">
        <f>J5+0.01</f>
        <v>0.01</v>
      </c>
      <c r="K6">
        <f t="shared" ref="K6:K24" si="0">J6^(1-$K$3)</f>
        <v>0.25118864315095801</v>
      </c>
      <c r="L6">
        <f t="shared" ref="L6:L24" si="1">SQRT(K6)*(2-SQRT(K6))</f>
        <v>0.75118582410358647</v>
      </c>
      <c r="N6">
        <f t="shared" ref="N6:N24" si="2">SQRT(K6)</f>
        <v>0.50118723362727224</v>
      </c>
    </row>
    <row r="7" spans="2:14" x14ac:dyDescent="0.25">
      <c r="B7" t="s">
        <v>6</v>
      </c>
      <c r="C7">
        <v>0.8</v>
      </c>
      <c r="J7">
        <f t="shared" ref="J7:J14" si="3">J6+0.01</f>
        <v>0.02</v>
      </c>
      <c r="K7">
        <f t="shared" si="0"/>
        <v>0.30924949471099167</v>
      </c>
      <c r="L7">
        <f t="shared" si="1"/>
        <v>0.80295461373492072</v>
      </c>
      <c r="N7">
        <f t="shared" si="2"/>
        <v>0.55610205422295611</v>
      </c>
    </row>
    <row r="8" spans="2:14" x14ac:dyDescent="0.25">
      <c r="J8">
        <f t="shared" si="3"/>
        <v>0.03</v>
      </c>
      <c r="K8">
        <f t="shared" si="0"/>
        <v>0.34924996914343942</v>
      </c>
      <c r="L8">
        <f t="shared" si="1"/>
        <v>0.83269752401087049</v>
      </c>
      <c r="N8">
        <f t="shared" si="2"/>
        <v>0.59097374657715496</v>
      </c>
    </row>
    <row r="9" spans="2:14" x14ac:dyDescent="0.25">
      <c r="D9" t="s">
        <v>4</v>
      </c>
      <c r="E9">
        <f>MAX(0,1-C6*C4/C5)</f>
        <v>0.18181818181818188</v>
      </c>
      <c r="J9">
        <f t="shared" si="3"/>
        <v>0.04</v>
      </c>
      <c r="K9">
        <f t="shared" si="0"/>
        <v>0.38073078774317565</v>
      </c>
      <c r="L9">
        <f t="shared" si="1"/>
        <v>0.85333693769684349</v>
      </c>
      <c r="N9">
        <f t="shared" si="2"/>
        <v>0.6170338627200096</v>
      </c>
    </row>
    <row r="10" spans="2:14" x14ac:dyDescent="0.25">
      <c r="E10">
        <f>MAX(0,1-C6/C5)</f>
        <v>9.0909090909090939E-2</v>
      </c>
      <c r="F10">
        <v>1</v>
      </c>
      <c r="J10">
        <f t="shared" si="3"/>
        <v>0.05</v>
      </c>
      <c r="K10">
        <f t="shared" si="0"/>
        <v>0.40709053153690439</v>
      </c>
      <c r="L10">
        <f t="shared" si="1"/>
        <v>0.86898239982227832</v>
      </c>
      <c r="N10">
        <f t="shared" si="2"/>
        <v>0.63803646567959138</v>
      </c>
    </row>
    <row r="11" spans="2:14" x14ac:dyDescent="0.25">
      <c r="D11" t="s">
        <v>3</v>
      </c>
      <c r="E11">
        <f>MAX(0,1-C6/C5)*C4+(1-C4)</f>
        <v>0.18181818181818182</v>
      </c>
      <c r="F11" t="s">
        <v>7</v>
      </c>
      <c r="J11">
        <f t="shared" si="3"/>
        <v>6.0000000000000005E-2</v>
      </c>
      <c r="K11">
        <f t="shared" si="0"/>
        <v>0.42997714837182993</v>
      </c>
      <c r="L11">
        <f t="shared" si="1"/>
        <v>0.88147570761931082</v>
      </c>
      <c r="N11">
        <f t="shared" si="2"/>
        <v>0.65572642799557035</v>
      </c>
    </row>
    <row r="12" spans="2:14" x14ac:dyDescent="0.25">
      <c r="D12" t="s">
        <v>5</v>
      </c>
      <c r="E12">
        <f>MAX(0,1-C6/C5)*C4+(1-C4)*C7</f>
        <v>0.16181818181818183</v>
      </c>
      <c r="F12" t="s">
        <v>8</v>
      </c>
      <c r="J12">
        <f t="shared" si="3"/>
        <v>7.0000000000000007E-2</v>
      </c>
      <c r="K12">
        <f t="shared" si="0"/>
        <v>0.45032847814030613</v>
      </c>
      <c r="L12">
        <f t="shared" si="1"/>
        <v>0.89180188533457794</v>
      </c>
      <c r="N12">
        <f t="shared" si="2"/>
        <v>0.67106518173744201</v>
      </c>
    </row>
    <row r="13" spans="2:14" x14ac:dyDescent="0.25">
      <c r="J13">
        <f t="shared" si="3"/>
        <v>0.08</v>
      </c>
      <c r="K13">
        <f t="shared" si="0"/>
        <v>0.4687345823184198</v>
      </c>
      <c r="L13">
        <f t="shared" si="1"/>
        <v>0.90054929229402847</v>
      </c>
      <c r="N13">
        <f t="shared" si="2"/>
        <v>0.68464193730622414</v>
      </c>
    </row>
    <row r="14" spans="2:14" x14ac:dyDescent="0.25">
      <c r="J14">
        <f t="shared" si="3"/>
        <v>0.09</v>
      </c>
      <c r="K14">
        <f t="shared" si="0"/>
        <v>0.48559337483020376</v>
      </c>
      <c r="L14">
        <f t="shared" si="1"/>
        <v>0.90809722904169399</v>
      </c>
      <c r="N14">
        <f t="shared" si="2"/>
        <v>0.69684530193594885</v>
      </c>
    </row>
    <row r="15" spans="2:14" x14ac:dyDescent="0.25">
      <c r="J15">
        <f>J5+0.1</f>
        <v>0.1</v>
      </c>
      <c r="K15">
        <f t="shared" si="0"/>
        <v>0.50118723362727224</v>
      </c>
      <c r="L15">
        <f t="shared" si="1"/>
        <v>0.91470433514100358</v>
      </c>
      <c r="N15">
        <f t="shared" si="2"/>
        <v>0.70794578438413791</v>
      </c>
    </row>
    <row r="16" spans="2:14" x14ac:dyDescent="0.25">
      <c r="J16">
        <f>J15+0.1</f>
        <v>0.2</v>
      </c>
      <c r="K16">
        <f t="shared" si="0"/>
        <v>0.6170338627200096</v>
      </c>
      <c r="L16">
        <f t="shared" si="1"/>
        <v>0.95399619774351896</v>
      </c>
      <c r="N16">
        <f t="shared" si="2"/>
        <v>0.78551503023176428</v>
      </c>
    </row>
    <row r="17" spans="10:14" x14ac:dyDescent="0.25">
      <c r="J17">
        <f t="shared" ref="J17:J24" si="4">J16+0.1</f>
        <v>0.30000000000000004</v>
      </c>
      <c r="K17">
        <f t="shared" si="0"/>
        <v>0.69684530193594896</v>
      </c>
      <c r="L17">
        <f t="shared" si="1"/>
        <v>0.97269990791726024</v>
      </c>
      <c r="N17">
        <f t="shared" si="2"/>
        <v>0.83477260492660454</v>
      </c>
    </row>
    <row r="18" spans="10:14" x14ac:dyDescent="0.25">
      <c r="J18">
        <f t="shared" si="4"/>
        <v>0.4</v>
      </c>
      <c r="K18">
        <f t="shared" si="0"/>
        <v>0.7596577929323739</v>
      </c>
      <c r="L18">
        <f t="shared" si="1"/>
        <v>0.98350920185885826</v>
      </c>
      <c r="N18">
        <f t="shared" si="2"/>
        <v>0.87158349739561602</v>
      </c>
    </row>
    <row r="19" spans="10:14" x14ac:dyDescent="0.25">
      <c r="J19">
        <f t="shared" si="4"/>
        <v>0.5</v>
      </c>
      <c r="K19">
        <f t="shared" si="0"/>
        <v>0.81225239635623547</v>
      </c>
      <c r="L19">
        <f t="shared" si="1"/>
        <v>0.99024852886542492</v>
      </c>
      <c r="N19">
        <f t="shared" si="2"/>
        <v>0.90125046261083019</v>
      </c>
    </row>
    <row r="20" spans="10:14" x14ac:dyDescent="0.25">
      <c r="J20">
        <f t="shared" si="4"/>
        <v>0.6</v>
      </c>
      <c r="K20">
        <f t="shared" si="0"/>
        <v>0.85791720044409492</v>
      </c>
      <c r="L20">
        <f t="shared" si="1"/>
        <v>0.99455919664612968</v>
      </c>
      <c r="N20">
        <f t="shared" si="2"/>
        <v>0.92623819854511236</v>
      </c>
    </row>
    <row r="21" spans="10:14" x14ac:dyDescent="0.25">
      <c r="J21">
        <f t="shared" si="4"/>
        <v>0.7</v>
      </c>
      <c r="K21">
        <f t="shared" si="0"/>
        <v>0.8985234417906397</v>
      </c>
      <c r="L21">
        <f t="shared" si="1"/>
        <v>0.99728608639581784</v>
      </c>
      <c r="N21">
        <f t="shared" si="2"/>
        <v>0.94790476409322877</v>
      </c>
    </row>
    <row r="22" spans="10:14" x14ac:dyDescent="0.25">
      <c r="J22">
        <f t="shared" si="4"/>
        <v>0.79999999999999993</v>
      </c>
      <c r="K22">
        <f t="shared" si="0"/>
        <v>0.93524844782262129</v>
      </c>
      <c r="L22">
        <f t="shared" si="1"/>
        <v>0.99891643431397803</v>
      </c>
      <c r="N22">
        <f t="shared" si="2"/>
        <v>0.96708244106829966</v>
      </c>
    </row>
    <row r="23" spans="10:14" x14ac:dyDescent="0.25">
      <c r="J23">
        <f t="shared" si="4"/>
        <v>0.89999999999999991</v>
      </c>
      <c r="K23">
        <f t="shared" si="0"/>
        <v>0.96888616119726334</v>
      </c>
      <c r="L23">
        <f t="shared" si="1"/>
        <v>0.99975414235975091</v>
      </c>
      <c r="N23">
        <f t="shared" si="2"/>
        <v>0.98432015177850718</v>
      </c>
    </row>
    <row r="24" spans="10:14" x14ac:dyDescent="0.25">
      <c r="J24">
        <f t="shared" si="4"/>
        <v>0.99999999999999989</v>
      </c>
      <c r="K24">
        <f t="shared" si="0"/>
        <v>1</v>
      </c>
      <c r="L24">
        <f t="shared" si="1"/>
        <v>1</v>
      </c>
      <c r="N24">
        <f t="shared" si="2"/>
        <v>1</v>
      </c>
    </row>
    <row r="27" spans="10:14" x14ac:dyDescent="0.25">
      <c r="K27" t="s">
        <v>11</v>
      </c>
      <c r="L27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Woodward</dc:creator>
  <cp:lastModifiedBy>Simon Woodward</cp:lastModifiedBy>
  <dcterms:created xsi:type="dcterms:W3CDTF">2018-01-24T03:08:45Z</dcterms:created>
  <dcterms:modified xsi:type="dcterms:W3CDTF">2019-03-22T01:13:17Z</dcterms:modified>
</cp:coreProperties>
</file>