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27901b29125605/Delphi/Delphi11.2/SRC/TestPolynomial2/"/>
    </mc:Choice>
  </mc:AlternateContent>
  <xr:revisionPtr revIDLastSave="0" documentId="8_{F3ADF1EA-AE00-4668-8B9E-D786BB2FF126}" xr6:coauthVersionLast="47" xr6:coauthVersionMax="47" xr10:uidLastSave="{00000000-0000-0000-0000-000000000000}"/>
  <bookViews>
    <workbookView xWindow="10950" yWindow="3190" windowWidth="20720" windowHeight="17130" xr2:uid="{AFB33E43-C5D5-46B2-88FA-8906D4A3F7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22" i="1" a="1"/>
  <c r="C22" i="1" s="1"/>
  <c r="C21" i="1" a="1"/>
  <c r="C21" i="1" s="1"/>
  <c r="C20" i="1" a="1"/>
  <c r="C20" i="1" s="1"/>
  <c r="C19" i="1" a="1"/>
  <c r="C19" i="1" s="1"/>
  <c r="C17" i="1" a="1"/>
  <c r="C17" i="1" s="1"/>
  <c r="C16" i="1" a="1"/>
  <c r="C16" i="1" s="1"/>
  <c r="C15" i="1" a="1"/>
  <c r="C15" i="1" s="1"/>
  <c r="N7" i="1" l="1"/>
  <c r="O7" i="1"/>
  <c r="N10" i="1"/>
  <c r="N16" i="1"/>
  <c r="N6" i="1"/>
  <c r="N15" i="1"/>
  <c r="N14" i="1"/>
  <c r="N13" i="1"/>
  <c r="N12" i="1"/>
  <c r="N11" i="1"/>
  <c r="N9" i="1"/>
  <c r="N8" i="1"/>
  <c r="P16" i="1"/>
  <c r="P13" i="1"/>
  <c r="O6" i="1"/>
  <c r="P12" i="1"/>
  <c r="O16" i="1"/>
  <c r="P11" i="1"/>
  <c r="O15" i="1"/>
  <c r="P10" i="1"/>
  <c r="O14" i="1"/>
  <c r="P9" i="1"/>
  <c r="O13" i="1"/>
  <c r="P8" i="1"/>
  <c r="O12" i="1"/>
  <c r="P7" i="1"/>
  <c r="O11" i="1"/>
  <c r="P14" i="1"/>
  <c r="O10" i="1"/>
  <c r="P15" i="1"/>
  <c r="O9" i="1"/>
  <c r="O8" i="1"/>
  <c r="P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<sst xmlns="http://schemas.openxmlformats.org/spreadsheetml/2006/main" count="32" uniqueCount="21">
  <si>
    <t>x</t>
    <phoneticPr fontId="1"/>
  </si>
  <si>
    <t>y</t>
    <phoneticPr fontId="1"/>
  </si>
  <si>
    <t>FGaussArray[x, y]</t>
    <phoneticPr fontId="1"/>
  </si>
  <si>
    <t>Length(FGaussArray)=3</t>
    <phoneticPr fontId="1"/>
  </si>
  <si>
    <t>Length(FGaussArray[0])=4</t>
    <phoneticPr fontId="1"/>
  </si>
  <si>
    <t>２次回帰</t>
    <rPh sb="1" eb="2">
      <t>ジ</t>
    </rPh>
    <rPh sb="2" eb="4">
      <t>カイキ</t>
    </rPh>
    <phoneticPr fontId="1"/>
  </si>
  <si>
    <t>y = -3.9286x2 + 28.071x - 18</t>
    <phoneticPr fontId="1"/>
  </si>
  <si>
    <t>y = x[2]x2 + x[1]x - x[0]</t>
    <phoneticPr fontId="1"/>
  </si>
  <si>
    <t>a</t>
    <phoneticPr fontId="1"/>
  </si>
  <si>
    <t>b</t>
    <phoneticPr fontId="1"/>
  </si>
  <si>
    <t>【Excel エクセル】 グラフの近似曲線の係数をセルに書き出す方法 | えこのふぉーと ~Ideas for Economically Comfortable Life~ (econofort.com)</t>
  </si>
  <si>
    <t>y=ax+b</t>
    <phoneticPr fontId="1"/>
  </si>
  <si>
    <t>y=ax^2+bx+c</t>
    <phoneticPr fontId="1"/>
  </si>
  <si>
    <t>c</t>
    <phoneticPr fontId="1"/>
  </si>
  <si>
    <t>y=ax^3+bx^2+cx+d</t>
    <phoneticPr fontId="1"/>
  </si>
  <si>
    <t>d</t>
    <phoneticPr fontId="1"/>
  </si>
  <si>
    <t>1次回帰</t>
    <rPh sb="1" eb="2">
      <t>ジ</t>
    </rPh>
    <rPh sb="2" eb="4">
      <t>カイキ</t>
    </rPh>
    <phoneticPr fontId="1"/>
  </si>
  <si>
    <t>2次回帰</t>
    <rPh sb="1" eb="2">
      <t>ジ</t>
    </rPh>
    <rPh sb="2" eb="4">
      <t>カイキ</t>
    </rPh>
    <phoneticPr fontId="1"/>
  </si>
  <si>
    <t>3次回帰</t>
    <rPh sb="1" eb="2">
      <t>ジ</t>
    </rPh>
    <rPh sb="2" eb="4">
      <t>カイキ</t>
    </rPh>
    <phoneticPr fontId="1"/>
  </si>
  <si>
    <t>Excel計算結果</t>
    <rPh sb="5" eb="7">
      <t>ケイサン</t>
    </rPh>
    <rPh sb="7" eb="9">
      <t>ケッカ</t>
    </rPh>
    <phoneticPr fontId="1"/>
  </si>
  <si>
    <t>Delphi TSinPoly計算結果</t>
    <rPh sb="15" eb="17">
      <t>ケイサン</t>
    </rPh>
    <rPh sb="17" eb="19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</si>
</sst>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0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90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190" fontId="0" fillId="0" borderId="0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14260717410336E-2"/>
          <c:y val="5.2381667918857996E-2"/>
          <c:w val="0.89653018372703408"/>
          <c:h val="0.701099983547513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layout>
                <c:manualLayout>
                  <c:x val="-0.64773622047244095"/>
                  <c:y val="0.72491503336097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trendline>
            <c:spPr>
              <a:ln w="19050" cap="rnd">
                <a:solidFill>
                  <a:srgbClr val="002060"/>
                </a:solidFill>
                <a:prstDash val="solid"/>
              </a:ln>
              <a:effectLst/>
            </c:spPr>
            <c:trendlineType val="poly"/>
            <c:order val="2"/>
            <c:forward val="20"/>
            <c:backward val="20"/>
            <c:dispRSqr val="1"/>
            <c:dispEq val="1"/>
            <c:trendlineLbl>
              <c:layout>
                <c:manualLayout>
                  <c:x val="-5.9763779527559055E-2"/>
                  <c:y val="0.10712432050170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trendline>
            <c:spPr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poly"/>
            <c:order val="3"/>
            <c:forward val="20"/>
            <c:backward val="20"/>
            <c:dispRSqr val="1"/>
            <c:dispEq val="1"/>
            <c:trendlineLbl>
              <c:layout>
                <c:manualLayout>
                  <c:x val="-0.43175000000000002"/>
                  <c:y val="0.186008387435148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Sheet1!$B$5:$B$9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Sheet1!$C$5:$C$9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7-4B4D-AAE8-27BBC868F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737200"/>
        <c:axId val="242723472"/>
      </c:scatterChart>
      <c:valAx>
        <c:axId val="24273720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2723472"/>
        <c:crosses val="autoZero"/>
        <c:crossBetween val="midCat"/>
      </c:valAx>
      <c:valAx>
        <c:axId val="24272347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273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32</xdr:row>
      <xdr:rowOff>177800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466C0A4-066B-93DF-DB04-39F310D1A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conofort.com/excel-fitted-cur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8A2A-30FF-4D52-AC4E-1CB20FFCAB00}">
  <dimension ref="A2:T32"/>
  <sheetViews>
    <sheetView showGridLines="0" tabSelected="1" workbookViewId="0">
      <selection activeCell="C10" sqref="C10"/>
    </sheetView>
  </sheetViews>
  <sheetFormatPr defaultRowHeight="18" x14ac:dyDescent="0.55000000000000004"/>
  <cols>
    <col min="1" max="1" width="3" customWidth="1"/>
    <col min="2" max="2" width="4.6640625" customWidth="1"/>
    <col min="3" max="3" width="7.5" bestFit="1" customWidth="1"/>
    <col min="4" max="4" width="7.5" customWidth="1"/>
    <col min="13" max="13" width="3.1640625" bestFit="1" customWidth="1"/>
    <col min="14" max="16" width="9.58203125" customWidth="1"/>
    <col min="17" max="17" width="2.58203125" customWidth="1"/>
  </cols>
  <sheetData>
    <row r="2" spans="1:20" x14ac:dyDescent="0.55000000000000004">
      <c r="A2" s="14" t="s">
        <v>10</v>
      </c>
    </row>
    <row r="4" spans="1:20" x14ac:dyDescent="0.55000000000000004">
      <c r="B4" s="16" t="s">
        <v>0</v>
      </c>
      <c r="C4" s="16" t="s">
        <v>1</v>
      </c>
      <c r="D4" s="19"/>
      <c r="M4" s="18" t="s">
        <v>19</v>
      </c>
      <c r="R4" s="18" t="s">
        <v>20</v>
      </c>
    </row>
    <row r="5" spans="1:20" x14ac:dyDescent="0.55000000000000004">
      <c r="B5" s="16">
        <v>1</v>
      </c>
      <c r="C5" s="16">
        <v>10</v>
      </c>
      <c r="D5" s="19"/>
      <c r="M5" s="16" t="s">
        <v>0</v>
      </c>
      <c r="N5" s="16" t="s">
        <v>16</v>
      </c>
      <c r="O5" s="16" t="s">
        <v>17</v>
      </c>
      <c r="P5" s="16" t="s">
        <v>18</v>
      </c>
      <c r="R5" s="16" t="s">
        <v>16</v>
      </c>
      <c r="S5" s="16" t="s">
        <v>17</v>
      </c>
      <c r="T5" s="16" t="s">
        <v>18</v>
      </c>
    </row>
    <row r="6" spans="1:20" x14ac:dyDescent="0.55000000000000004">
      <c r="B6" s="16">
        <v>2</v>
      </c>
      <c r="C6" s="16">
        <v>15</v>
      </c>
      <c r="D6" s="19"/>
      <c r="M6" s="15">
        <v>0</v>
      </c>
      <c r="N6" s="17">
        <f>$C$12*M6+$C$13</f>
        <v>9.5</v>
      </c>
      <c r="O6" s="17">
        <f>$C$15*M6^2+$C$16*M6+$C$17</f>
        <v>-17.999999999999957</v>
      </c>
      <c r="P6" s="17">
        <f>$C$19*M6^3+$C$20*M6^2+$C$21*M6+$C$22</f>
        <v>37.999999999999545</v>
      </c>
      <c r="R6" s="15">
        <v>9.5</v>
      </c>
      <c r="S6" s="15">
        <v>-18</v>
      </c>
      <c r="T6" s="15">
        <v>38</v>
      </c>
    </row>
    <row r="7" spans="1:20" x14ac:dyDescent="0.55000000000000004">
      <c r="B7" s="16">
        <v>3</v>
      </c>
      <c r="C7" s="16">
        <v>30</v>
      </c>
      <c r="D7" s="19"/>
      <c r="M7" s="15">
        <v>1</v>
      </c>
      <c r="N7" s="17">
        <f t="shared" ref="N7:N16" si="0">$C$12*M7+$C$13</f>
        <v>14</v>
      </c>
      <c r="O7" s="17">
        <f t="shared" ref="O7:O16" si="1">$C$15*M7^2+$C$16*M7+$C$17</f>
        <v>6.1428571428571566</v>
      </c>
      <c r="P7" s="17">
        <f t="shared" ref="P7:P16" si="2">$C$19*M7^3+$C$20*M7^2+$C$21*M7+$C$22</f>
        <v>10.14285714285711</v>
      </c>
      <c r="R7" s="15">
        <v>14</v>
      </c>
      <c r="S7" s="15">
        <v>6.1429999999999998</v>
      </c>
      <c r="T7" s="15">
        <v>10.143000000000001</v>
      </c>
    </row>
    <row r="8" spans="1:20" x14ac:dyDescent="0.55000000000000004">
      <c r="B8" s="16">
        <v>4</v>
      </c>
      <c r="C8" s="16">
        <v>40</v>
      </c>
      <c r="D8" s="19"/>
      <c r="M8" s="15">
        <v>2</v>
      </c>
      <c r="N8" s="17">
        <f t="shared" si="0"/>
        <v>18.5</v>
      </c>
      <c r="O8" s="17">
        <f t="shared" si="1"/>
        <v>22.428571428571431</v>
      </c>
      <c r="P8" s="17">
        <f t="shared" si="2"/>
        <v>14.428571428571516</v>
      </c>
      <c r="R8" s="15">
        <v>18.5</v>
      </c>
      <c r="S8" s="15">
        <v>22.428999999999998</v>
      </c>
      <c r="T8" s="15">
        <v>14.429</v>
      </c>
    </row>
    <row r="9" spans="1:20" x14ac:dyDescent="0.55000000000000004">
      <c r="B9" s="16">
        <v>5</v>
      </c>
      <c r="C9" s="16">
        <v>20</v>
      </c>
      <c r="D9" s="19"/>
      <c r="M9" s="15">
        <v>3</v>
      </c>
      <c r="N9" s="17">
        <f t="shared" si="0"/>
        <v>23</v>
      </c>
      <c r="O9" s="17">
        <f t="shared" si="1"/>
        <v>30.857142857142847</v>
      </c>
      <c r="P9" s="17">
        <f t="shared" si="2"/>
        <v>30.85714285714289</v>
      </c>
      <c r="R9" s="15">
        <v>23</v>
      </c>
      <c r="S9" s="15">
        <v>30.856999999999999</v>
      </c>
      <c r="T9" s="15">
        <v>30.856999999999999</v>
      </c>
    </row>
    <row r="10" spans="1:20" x14ac:dyDescent="0.55000000000000004">
      <c r="M10" s="15">
        <v>4</v>
      </c>
      <c r="N10" s="17">
        <f t="shared" si="0"/>
        <v>27.5</v>
      </c>
      <c r="O10" s="17">
        <f t="shared" si="1"/>
        <v>31.428571428571431</v>
      </c>
      <c r="P10" s="17">
        <f t="shared" si="2"/>
        <v>39.42857142857136</v>
      </c>
      <c r="R10" s="15">
        <v>27.5</v>
      </c>
      <c r="S10" s="15">
        <v>31.428999999999998</v>
      </c>
      <c r="T10" s="15">
        <v>39.429000000000002</v>
      </c>
    </row>
    <row r="11" spans="1:20" x14ac:dyDescent="0.55000000000000004">
      <c r="B11" s="18" t="s">
        <v>11</v>
      </c>
      <c r="M11" s="15">
        <v>5</v>
      </c>
      <c r="N11" s="17">
        <f t="shared" si="0"/>
        <v>32</v>
      </c>
      <c r="O11" s="17">
        <f t="shared" si="1"/>
        <v>24.142857142857167</v>
      </c>
      <c r="P11" s="17">
        <f t="shared" si="2"/>
        <v>20.142857142857025</v>
      </c>
      <c r="R11" s="15">
        <v>32</v>
      </c>
      <c r="S11" s="15">
        <v>24.143000000000001</v>
      </c>
      <c r="T11" s="15">
        <v>20.143000000000001</v>
      </c>
    </row>
    <row r="12" spans="1:20" x14ac:dyDescent="0.55000000000000004">
      <c r="B12" s="16" t="s">
        <v>8</v>
      </c>
      <c r="C12" s="17">
        <f>SLOPE($C$5:$C$9,$B$5:$B$9)</f>
        <v>4.5</v>
      </c>
      <c r="D12" s="20"/>
      <c r="M12" s="15">
        <v>6</v>
      </c>
      <c r="N12" s="17">
        <f t="shared" si="0"/>
        <v>36.5</v>
      </c>
      <c r="O12" s="17">
        <f t="shared" si="1"/>
        <v>9.0000000000000426</v>
      </c>
      <c r="P12" s="17">
        <f t="shared" si="2"/>
        <v>-46.999999999999829</v>
      </c>
      <c r="R12" s="15">
        <v>36.5</v>
      </c>
      <c r="S12" s="15">
        <v>9</v>
      </c>
      <c r="T12" s="15">
        <v>-47</v>
      </c>
    </row>
    <row r="13" spans="1:20" x14ac:dyDescent="0.55000000000000004">
      <c r="B13" s="16" t="s">
        <v>9</v>
      </c>
      <c r="C13" s="17">
        <f>INTERCEPT($C$5:$C$9,$B$5:$B$9)</f>
        <v>9.5</v>
      </c>
      <c r="D13" s="20"/>
      <c r="M13" s="15">
        <v>7</v>
      </c>
      <c r="N13" s="17">
        <f t="shared" si="0"/>
        <v>41</v>
      </c>
      <c r="O13" s="17">
        <f t="shared" si="1"/>
        <v>-13.999999999999901</v>
      </c>
      <c r="P13" s="17">
        <f t="shared" si="2"/>
        <v>-181.9999999999992</v>
      </c>
      <c r="R13" s="15">
        <v>41</v>
      </c>
      <c r="S13" s="15">
        <v>-14</v>
      </c>
      <c r="T13" s="15">
        <v>-182</v>
      </c>
    </row>
    <row r="14" spans="1:20" x14ac:dyDescent="0.55000000000000004">
      <c r="B14" s="18" t="s">
        <v>12</v>
      </c>
      <c r="M14" s="15">
        <v>8</v>
      </c>
      <c r="N14" s="17">
        <f t="shared" si="0"/>
        <v>45.5</v>
      </c>
      <c r="O14" s="17">
        <f t="shared" si="1"/>
        <v>-44.857142857142705</v>
      </c>
      <c r="P14" s="17">
        <f t="shared" si="2"/>
        <v>-404.85714285714107</v>
      </c>
      <c r="R14" s="15">
        <v>45.5</v>
      </c>
      <c r="S14" s="15">
        <v>-44.856999999999999</v>
      </c>
      <c r="T14" s="15">
        <v>-404.85700000000003</v>
      </c>
    </row>
    <row r="15" spans="1:20" x14ac:dyDescent="0.55000000000000004">
      <c r="B15" s="16" t="s">
        <v>8</v>
      </c>
      <c r="C15" s="17" cm="1">
        <f t="array" ref="C15">INDEX(LINEST(C5:C9,B5:B9^{1,2}),1,1)</f>
        <v>-3.9285714285714226</v>
      </c>
      <c r="D15" s="20"/>
      <c r="M15" s="15">
        <v>9</v>
      </c>
      <c r="N15" s="17">
        <f t="shared" si="0"/>
        <v>50</v>
      </c>
      <c r="O15" s="17">
        <f t="shared" si="1"/>
        <v>-83.571428571428342</v>
      </c>
      <c r="P15" s="17">
        <f t="shared" si="2"/>
        <v>-735.57142857142537</v>
      </c>
      <c r="R15" s="15">
        <v>50</v>
      </c>
      <c r="S15" s="15">
        <v>-83.570999999999998</v>
      </c>
      <c r="T15" s="15">
        <v>-735.57100000000003</v>
      </c>
    </row>
    <row r="16" spans="1:20" x14ac:dyDescent="0.55000000000000004">
      <c r="B16" s="16" t="s">
        <v>9</v>
      </c>
      <c r="C16" s="17" cm="1">
        <f t="array" ref="C16">INDEX(LINEST(C5:C9,B5:B9^{1,2}),1,2)</f>
        <v>28.071428571428537</v>
      </c>
      <c r="D16" s="20"/>
      <c r="M16" s="15">
        <v>10</v>
      </c>
      <c r="N16" s="17">
        <f t="shared" si="0"/>
        <v>54.5</v>
      </c>
      <c r="O16" s="17">
        <f t="shared" si="1"/>
        <v>-130.14285714285683</v>
      </c>
      <c r="P16" s="17">
        <f t="shared" si="2"/>
        <v>-1194.1428571428514</v>
      </c>
      <c r="R16" s="15">
        <v>54.5</v>
      </c>
      <c r="S16" s="15">
        <v>-130.143</v>
      </c>
      <c r="T16" s="15">
        <v>-1194.143</v>
      </c>
    </row>
    <row r="17" spans="2:4" x14ac:dyDescent="0.55000000000000004">
      <c r="B17" s="16" t="s">
        <v>13</v>
      </c>
      <c r="C17" s="17" cm="1">
        <f t="array" ref="C17">INDEX(LINEST(C5:C9,B5:B9^{1,2}),1,3)</f>
        <v>-17.999999999999957</v>
      </c>
      <c r="D17" s="20"/>
    </row>
    <row r="18" spans="2:4" x14ac:dyDescent="0.55000000000000004">
      <c r="B18" s="18" t="s">
        <v>14</v>
      </c>
    </row>
    <row r="19" spans="2:4" x14ac:dyDescent="0.55000000000000004">
      <c r="B19" s="16" t="s">
        <v>8</v>
      </c>
      <c r="C19" s="17" cm="1">
        <f t="array" ref="C19">INDEX(LINEST(C5:C9,B5:B9^{1,2,3}),1,1)</f>
        <v>-3.3333333333333113</v>
      </c>
      <c r="D19" s="20"/>
    </row>
    <row r="20" spans="2:4" x14ac:dyDescent="0.55000000000000004">
      <c r="B20" s="16" t="s">
        <v>9</v>
      </c>
      <c r="C20" s="17" cm="1">
        <f t="array" ref="C20">INDEX(LINEST(C5:C9,B5:B9^{1,2,3}),1,2)</f>
        <v>26.071428571428353</v>
      </c>
      <c r="D20" s="20"/>
    </row>
    <row r="21" spans="2:4" x14ac:dyDescent="0.55000000000000004">
      <c r="B21" s="16" t="s">
        <v>13</v>
      </c>
      <c r="C21" s="17" cm="1">
        <f t="array" ref="C21">INDEX(LINEST(C5:C9,B5:B9^{1,2,3}),1,3)</f>
        <v>-50.595238095237477</v>
      </c>
      <c r="D21" s="20"/>
    </row>
    <row r="22" spans="2:4" x14ac:dyDescent="0.55000000000000004">
      <c r="B22" s="16" t="s">
        <v>15</v>
      </c>
      <c r="C22" s="17" cm="1">
        <f t="array" ref="C22">INDEX(LINEST(C5:C9,B5:B9^{1,2,3}),1,4)</f>
        <v>37.999999999999545</v>
      </c>
      <c r="D22" s="20"/>
    </row>
    <row r="32" spans="2:4" x14ac:dyDescent="0.55000000000000004">
      <c r="B32" s="14"/>
    </row>
  </sheetData>
  <phoneticPr fontId="1"/>
  <hyperlinks>
    <hyperlink ref="A2" r:id="rId1" location=":~:text=%E3%80%90Excel%20%E3%82%A8%E3%82%AF%E3%82%BB%E3%83%AB%E3%80%91%20%E3%82%B0%E3%83%A9%E3%83%95%E3%81%AE%E8%BF%91%E4%BC%BC%E6%9B%B2%E7%B7%9A%E3%81%AE%E4%BF%82%E6%95%B0%E3%82%92%E3%82%BB%E3%83%AB%E3%81%AB%E6%9B%B8%E3%81%8D%E5%87%BA%E3%81%99%E6%96%B9%E6%B3%95%201%20%E7%B7%9A%E5%BD%A2%E8%BF%91%E4%BC%BC%E6%9B%B2%E7%B7%9A%E3%81%AE%E5%BC%8F%E3%80%80y%3Dax%2Bb%202%20%E5%A4%9A%E9%A0%85%E5%BC%8F%EF%BC%882%E6%AC%A1%E5%BC%8F%EF%BC%89%E3%81%AE%E8%BF%91%E4%BC%BC%E6%9B%B2%E7%B7%9A%E3%81%AE%E5%BC%8F%20y%3Dax%5E2%2Bbx%2Bc,5%20%E7%B4%AF%E4%B9%97%E8%BF%91%E4%BC%BC%E6%9B%B2%E7%B7%9A%E3%81%AE%E5%BC%8F%20y%3Da%C3%97x%5Eb%206%20%E5%AF%BE%E6%95%B0%E8%BF%91%E4%BC%BC%E6%9B%B2%E7%B7%9A%E3%81%AE%E5%BC%8F%20y%3Daln%20%28x%29%2Bb%20%E3%81%9D%E3%81%AE%E4%BB%96%E3%81%AE%E3%82%A2%E3%82%A4%E3%83%86%E3%83%A0" display="https://econofort.com/excel-fitted-curve/ - :~:text=%E3%80%90Excel%20%E3%82%A8%E3%82%AF%E3%82%BB%E3%83%AB%E3%80%91%20%E3%82%B0%E3%83%A9%E3%83%95%E3%81%AE%E8%BF%91%E4%BC%BC%E6%9B%B2%E7%B7%9A%E3%81%AE%E4%BF%82%E6%95%B0%E3%82%92%E3%82%BB%E3%83%AB%E3%81%AB%E6%9B%B8%E3%81%8D%E5%87%BA%E3%81%99%E6%96%B9%E6%B3%95%201%20%E7%B7%9A%E5%BD%A2%E8%BF%91%E4%BC%BC%E6%9B%B2%E7%B7%9A%E3%81%AE%E5%BC%8F%E3%80%80y%3Dax%2Bb%202%20%E5%A4%9A%E9%A0%85%E5%BC%8F%EF%BC%882%E6%AC%A1%E5%BC%8F%EF%BC%89%E3%81%AE%E8%BF%91%E4%BC%BC%E6%9B%B2%E7%B7%9A%E3%81%AE%E5%BC%8F%20y%3Dax%5E2%2Bbx%2Bc,5%20%E7%B4%AF%E4%B9%97%E8%BF%91%E4%BC%BC%E6%9B%B2%E7%B7%9A%E3%81%AE%E5%BC%8F%20y%3Da%C3%97x%5Eb%206%20%E5%AF%BE%E6%95%B0%E8%BF%91%E4%BC%BC%E6%9B%B2%E7%B7%9A%E3%81%AE%E5%BC%8F%20y%3Daln%20%28x%29%2Bb%20%E3%81%9D%E3%81%AE%E4%BB%96%E3%81%AE%E3%82%A2%E3%82%A4%E3%83%86%E3%83%A0" xr:uid="{7B86CA32-C9F8-495B-BB7C-92946210080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7F80-9964-4A25-8FA9-97E626D71D8D}">
  <dimension ref="B2:F15"/>
  <sheetViews>
    <sheetView showGridLines="0" workbookViewId="0">
      <selection activeCell="B5" sqref="B5"/>
    </sheetView>
  </sheetViews>
  <sheetFormatPr defaultRowHeight="15" x14ac:dyDescent="0.55000000000000004"/>
  <cols>
    <col min="1" max="1" width="3.58203125" style="1" customWidth="1"/>
    <col min="2" max="2" width="3.25" style="1" customWidth="1"/>
    <col min="3" max="3" width="3.58203125" style="1" customWidth="1"/>
    <col min="4" max="6" width="5.1640625" style="1" customWidth="1"/>
    <col min="7" max="16384" width="8.6640625" style="1"/>
  </cols>
  <sheetData>
    <row r="2" spans="2:6" x14ac:dyDescent="0.55000000000000004">
      <c r="B2" s="1" t="s">
        <v>5</v>
      </c>
    </row>
    <row r="3" spans="2:6" x14ac:dyDescent="0.55000000000000004">
      <c r="B3" s="1" t="s">
        <v>6</v>
      </c>
    </row>
    <row r="4" spans="2:6" x14ac:dyDescent="0.55000000000000004">
      <c r="B4" s="1" t="s">
        <v>7</v>
      </c>
    </row>
    <row r="6" spans="2:6" x14ac:dyDescent="0.55000000000000004">
      <c r="B6" s="1" t="s">
        <v>2</v>
      </c>
    </row>
    <row r="7" spans="2:6" x14ac:dyDescent="0.55000000000000004">
      <c r="B7" s="2"/>
      <c r="C7" s="3"/>
      <c r="D7" s="4"/>
      <c r="E7" s="12" t="s">
        <v>0</v>
      </c>
      <c r="F7" s="5"/>
    </row>
    <row r="8" spans="2:6" x14ac:dyDescent="0.55000000000000004">
      <c r="B8" s="6"/>
      <c r="C8" s="7"/>
      <c r="D8" s="8">
        <v>0</v>
      </c>
      <c r="E8" s="8">
        <v>1</v>
      </c>
      <c r="F8" s="8">
        <v>2</v>
      </c>
    </row>
    <row r="9" spans="2:6" x14ac:dyDescent="0.55000000000000004">
      <c r="B9" s="8"/>
      <c r="C9" s="9">
        <v>0</v>
      </c>
      <c r="D9" s="9">
        <v>3</v>
      </c>
      <c r="E9" s="9">
        <v>6</v>
      </c>
      <c r="F9" s="9">
        <v>14</v>
      </c>
    </row>
    <row r="10" spans="2:6" x14ac:dyDescent="0.55000000000000004">
      <c r="B10" s="13" t="s">
        <v>1</v>
      </c>
      <c r="C10" s="9">
        <v>1</v>
      </c>
      <c r="D10" s="9">
        <v>6</v>
      </c>
      <c r="E10" s="9">
        <v>14</v>
      </c>
      <c r="F10" s="9">
        <v>36</v>
      </c>
    </row>
    <row r="11" spans="2:6" x14ac:dyDescent="0.55000000000000004">
      <c r="B11" s="10"/>
      <c r="C11" s="9">
        <v>2</v>
      </c>
      <c r="D11" s="9">
        <v>14</v>
      </c>
      <c r="E11" s="9">
        <v>36</v>
      </c>
      <c r="F11" s="9">
        <v>98</v>
      </c>
    </row>
    <row r="12" spans="2:6" x14ac:dyDescent="0.55000000000000004">
      <c r="B12" s="11"/>
      <c r="C12" s="9">
        <v>3</v>
      </c>
      <c r="D12" s="9">
        <v>55</v>
      </c>
      <c r="E12" s="9">
        <v>130</v>
      </c>
      <c r="F12" s="9">
        <v>340</v>
      </c>
    </row>
    <row r="14" spans="2:6" x14ac:dyDescent="0.55000000000000004">
      <c r="B14" s="1" t="s">
        <v>3</v>
      </c>
    </row>
    <row r="15" spans="2:6" x14ac:dyDescent="0.55000000000000004">
      <c r="B15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woody</cp:lastModifiedBy>
  <dcterms:created xsi:type="dcterms:W3CDTF">2022-11-30T20:13:03Z</dcterms:created>
  <dcterms:modified xsi:type="dcterms:W3CDTF">2022-12-04T05:34:12Z</dcterms:modified>
</cp:coreProperties>
</file>