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60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Sheet1!$A$1:$AS$124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武子豪</author>
  </authors>
  <commentList>
    <comment ref="AK6" authorId="0">
      <text>
        <r>
          <rPr>
            <b/>
            <sz val="9"/>
            <rFont val="宋体"/>
            <charset val="134"/>
          </rPr>
          <t>武子豪:</t>
        </r>
        <r>
          <rPr>
            <sz val="9"/>
            <rFont val="宋体"/>
            <charset val="134"/>
          </rPr>
          <t xml:space="preserve">
苯：ND
甲苯：0.156
二甲苯：ND
乙苯：ND
苯乙烯：ND</t>
        </r>
      </text>
    </comment>
    <comment ref="AJ29" authorId="0">
      <text>
        <r>
          <rPr>
            <b/>
            <sz val="9"/>
            <rFont val="宋体"/>
            <charset val="134"/>
          </rPr>
          <t>武子豪:</t>
        </r>
        <r>
          <rPr>
            <sz val="9"/>
            <rFont val="宋体"/>
            <charset val="134"/>
          </rPr>
          <t xml:space="preserve">
非甲烷总烃：1进口15.8、2进口10.1</t>
        </r>
      </text>
    </comment>
  </commentList>
</comments>
</file>

<file path=xl/sharedStrings.xml><?xml version="1.0" encoding="utf-8"?>
<sst xmlns="http://schemas.openxmlformats.org/spreadsheetml/2006/main" count="1988" uniqueCount="584">
  <si>
    <r>
      <rPr>
        <b/>
        <sz val="11"/>
        <rFont val="宋体"/>
        <charset val="134"/>
      </rPr>
      <t>文件名</t>
    </r>
  </si>
  <si>
    <r>
      <rPr>
        <b/>
        <sz val="11"/>
        <rFont val="宋体"/>
        <charset val="134"/>
      </rPr>
      <t>企业名称（盖章）</t>
    </r>
  </si>
  <si>
    <r>
      <rPr>
        <b/>
        <sz val="11"/>
        <rFont val="Times New Roman"/>
        <charset val="134"/>
      </rPr>
      <t>Sheet</t>
    </r>
    <r>
      <rPr>
        <b/>
        <sz val="11"/>
        <rFont val="宋体"/>
        <charset val="134"/>
      </rPr>
      <t>名</t>
    </r>
  </si>
  <si>
    <r>
      <rPr>
        <b/>
        <sz val="11"/>
        <rFont val="宋体"/>
        <charset val="134"/>
      </rPr>
      <t>企业名称</t>
    </r>
  </si>
  <si>
    <r>
      <rPr>
        <b/>
        <sz val="11"/>
        <rFont val="宋体"/>
        <charset val="134"/>
      </rPr>
      <t>行业类别</t>
    </r>
  </si>
  <si>
    <r>
      <rPr>
        <b/>
        <sz val="11"/>
        <rFont val="宋体"/>
        <charset val="134"/>
      </rPr>
      <t>国民经济行业代码</t>
    </r>
  </si>
  <si>
    <r>
      <rPr>
        <b/>
        <sz val="11"/>
        <rFont val="宋体"/>
        <charset val="134"/>
      </rPr>
      <t>企业绩效评级</t>
    </r>
  </si>
  <si>
    <t>废气处理工艺</t>
  </si>
  <si>
    <r>
      <rPr>
        <b/>
        <sz val="11"/>
        <rFont val="宋体"/>
        <charset val="134"/>
      </rPr>
      <t>废气治理设施台（套）数</t>
    </r>
  </si>
  <si>
    <t>废气处理工艺（字段处理）</t>
  </si>
  <si>
    <r>
      <rPr>
        <b/>
        <sz val="11"/>
        <rFont val="宋体"/>
        <charset val="134"/>
      </rPr>
      <t>构筑物投资建设费用（万元）</t>
    </r>
  </si>
  <si>
    <t>构筑物折旧费用（万元/年）</t>
  </si>
  <si>
    <r>
      <rPr>
        <b/>
        <sz val="11"/>
        <rFont val="宋体"/>
        <charset val="134"/>
      </rPr>
      <t>构筑物折旧年限</t>
    </r>
  </si>
  <si>
    <t>设施投资建设费用（万元）</t>
  </si>
  <si>
    <t>投资建设费用备注</t>
  </si>
  <si>
    <t>设施折旧费用（万元/年）</t>
  </si>
  <si>
    <r>
      <rPr>
        <b/>
        <sz val="11"/>
        <rFont val="宋体"/>
        <charset val="134"/>
      </rPr>
      <t>设施折旧年限</t>
    </r>
  </si>
  <si>
    <t>单位时间投资成本（元/年）</t>
  </si>
  <si>
    <r>
      <t>人工费（万元</t>
    </r>
    <r>
      <rPr>
        <b/>
        <sz val="11"/>
        <rFont val="Times New Roman"/>
        <charset val="134"/>
      </rPr>
      <t>/</t>
    </r>
    <r>
      <rPr>
        <b/>
        <sz val="11"/>
        <rFont val="宋体"/>
        <charset val="134"/>
      </rPr>
      <t>年）</t>
    </r>
  </si>
  <si>
    <r>
      <rPr>
        <b/>
        <sz val="11"/>
        <rFont val="宋体"/>
        <charset val="134"/>
      </rPr>
      <t>设施运行能耗成本（万元</t>
    </r>
    <r>
      <rPr>
        <b/>
        <sz val="11"/>
        <rFont val="Times New Roman"/>
        <charset val="134"/>
      </rPr>
      <t>/</t>
    </r>
    <r>
      <rPr>
        <b/>
        <sz val="11"/>
        <rFont val="宋体"/>
        <charset val="134"/>
      </rPr>
      <t>年）</t>
    </r>
  </si>
  <si>
    <t>运行能耗费备注</t>
  </si>
  <si>
    <t>药剂费（万元/年）</t>
  </si>
  <si>
    <t>药剂费备注</t>
  </si>
  <si>
    <t>管理费（万元/年）</t>
  </si>
  <si>
    <t>管理费备注</t>
  </si>
  <si>
    <r>
      <rPr>
        <b/>
        <sz val="11"/>
        <rFont val="宋体"/>
        <charset val="134"/>
      </rPr>
      <t>物料名称</t>
    </r>
  </si>
  <si>
    <t>物料更换费（万元/年）</t>
  </si>
  <si>
    <t>物料费备注</t>
  </si>
  <si>
    <r>
      <rPr>
        <b/>
        <sz val="11"/>
        <rFont val="宋体"/>
        <charset val="134"/>
      </rPr>
      <t>物料更换频次（次</t>
    </r>
    <r>
      <rPr>
        <b/>
        <sz val="11"/>
        <rFont val="Times New Roman"/>
        <charset val="134"/>
      </rPr>
      <t>/</t>
    </r>
    <r>
      <rPr>
        <b/>
        <sz val="11"/>
        <rFont val="宋体"/>
        <charset val="134"/>
      </rPr>
      <t>年）</t>
    </r>
  </si>
  <si>
    <t>日常维护费（万元/年）</t>
  </si>
  <si>
    <t>维护费备注</t>
  </si>
  <si>
    <r>
      <rPr>
        <b/>
        <sz val="11"/>
        <rFont val="宋体"/>
        <charset val="134"/>
      </rPr>
      <t>其他费用</t>
    </r>
  </si>
  <si>
    <t>单位时间运行成本（元/年）</t>
  </si>
  <si>
    <r>
      <rPr>
        <b/>
        <sz val="11"/>
        <rFont val="宋体"/>
        <charset val="134"/>
      </rPr>
      <t>单位时间投资运行成本（万元</t>
    </r>
    <r>
      <rPr>
        <b/>
        <sz val="11"/>
        <rFont val="Times New Roman"/>
        <charset val="134"/>
      </rPr>
      <t>/</t>
    </r>
    <r>
      <rPr>
        <b/>
        <sz val="11"/>
        <rFont val="宋体"/>
        <charset val="134"/>
      </rPr>
      <t>年）</t>
    </r>
  </si>
  <si>
    <r>
      <rPr>
        <b/>
        <sz val="11"/>
        <rFont val="宋体"/>
        <charset val="134"/>
      </rPr>
      <t>污染物类型</t>
    </r>
  </si>
  <si>
    <t>进口浓度（mg/m³）</t>
  </si>
  <si>
    <t>出口浓度（mg/m³）</t>
  </si>
  <si>
    <t>设计处理能力（m³/h）</t>
  </si>
  <si>
    <t>实际流量（m³/h）</t>
  </si>
  <si>
    <r>
      <rPr>
        <b/>
        <sz val="11"/>
        <rFont val="宋体"/>
        <charset val="134"/>
      </rPr>
      <t>废气治理设施处理效率（</t>
    </r>
    <r>
      <rPr>
        <b/>
        <sz val="11"/>
        <rFont val="Times New Roman"/>
        <charset val="134"/>
      </rPr>
      <t>%</t>
    </r>
    <r>
      <rPr>
        <b/>
        <sz val="11"/>
        <rFont val="宋体"/>
        <charset val="134"/>
      </rPr>
      <t>）</t>
    </r>
  </si>
  <si>
    <r>
      <rPr>
        <b/>
        <sz val="11"/>
        <rFont val="宋体"/>
        <charset val="134"/>
      </rPr>
      <t>日均运行时长（小时）</t>
    </r>
  </si>
  <si>
    <r>
      <rPr>
        <b/>
        <sz val="11"/>
        <rFont val="宋体"/>
        <charset val="134"/>
      </rPr>
      <t>年运行天数（天）</t>
    </r>
  </si>
  <si>
    <t>年去除污染物质量（t）</t>
  </si>
  <si>
    <t>单位治理成本（万元/吨）</t>
  </si>
  <si>
    <t>单位治理成本（元/吨）</t>
  </si>
  <si>
    <r>
      <rPr>
        <sz val="11"/>
        <color theme="1"/>
        <rFont val="宋体"/>
        <charset val="134"/>
      </rPr>
      <t>【打印】乾县新阳镇新阳鑫诺建材有限公司调查表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</si>
  <si>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乾县新阳镇新阳鑫诺建材有限公司</t>
    </r>
  </si>
  <si>
    <t>Sheet2</t>
  </si>
  <si>
    <r>
      <rPr>
        <sz val="11"/>
        <color theme="1"/>
        <rFont val="宋体"/>
        <charset val="134"/>
      </rPr>
      <t>粘土砖瓦及建筑砌块制造</t>
    </r>
  </si>
  <si>
    <t>C3031</t>
  </si>
  <si>
    <t>D</t>
  </si>
  <si>
    <t>除尘器：布袋除尘</t>
  </si>
  <si>
    <t>布袋除尘</t>
  </si>
  <si>
    <t>/</t>
  </si>
  <si>
    <r>
      <rPr>
        <sz val="11"/>
        <color theme="1"/>
        <rFont val="宋体"/>
        <charset val="134"/>
      </rPr>
      <t>布袋</t>
    </r>
  </si>
  <si>
    <r>
      <rPr>
        <sz val="11"/>
        <color theme="1"/>
        <rFont val="Times New Roman"/>
        <charset val="134"/>
      </rPr>
      <t>2024</t>
    </r>
    <r>
      <rPr>
        <sz val="11"/>
        <color theme="1"/>
        <rFont val="宋体"/>
        <charset val="134"/>
      </rPr>
      <t>年更换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次</t>
    </r>
  </si>
  <si>
    <t>颗粒物</t>
  </si>
  <si>
    <t/>
  </si>
  <si>
    <t>14.1</t>
  </si>
  <si>
    <t>处理设施一</t>
  </si>
  <si>
    <t>隧道窑焙烧：石灰石膏法脱硫，滤袋加湿电除尘</t>
  </si>
  <si>
    <t>石灰石膏法脱硫，滤袋加湿电除尘</t>
  </si>
  <si>
    <r>
      <rPr>
        <sz val="11"/>
        <color theme="1"/>
        <rFont val="宋体"/>
        <charset val="134"/>
      </rPr>
      <t>（脱硫</t>
    </r>
    <r>
      <rPr>
        <sz val="11"/>
        <color theme="1"/>
        <rFont val="Times New Roman"/>
        <charset val="134"/>
      </rPr>
      <t>61.8</t>
    </r>
    <r>
      <rPr>
        <sz val="11"/>
        <color theme="1"/>
        <rFont val="宋体"/>
        <charset val="134"/>
      </rPr>
      <t>，湿电除尘</t>
    </r>
    <r>
      <rPr>
        <sz val="11"/>
        <color theme="1"/>
        <rFont val="Times New Roman"/>
        <charset val="134"/>
      </rPr>
      <t>41.9</t>
    </r>
    <r>
      <rPr>
        <sz val="11"/>
        <color theme="1"/>
        <rFont val="宋体"/>
        <charset val="134"/>
      </rPr>
      <t>）</t>
    </r>
  </si>
  <si>
    <t>（5万0月）</t>
  </si>
  <si>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1.5</t>
    </r>
    <r>
      <rPr>
        <sz val="11"/>
        <color theme="1"/>
        <rFont val="宋体"/>
        <charset val="134"/>
      </rPr>
      <t>个月用</t>
    </r>
    <r>
      <rPr>
        <sz val="11"/>
        <color theme="1"/>
        <rFont val="Times New Roman"/>
        <charset val="134"/>
      </rPr>
      <t>20t</t>
    </r>
    <r>
      <rPr>
        <sz val="11"/>
        <color theme="1"/>
        <rFont val="宋体"/>
        <charset val="134"/>
      </rPr>
      <t>石灰）</t>
    </r>
  </si>
  <si>
    <t>（三方运维5.6、用电监控0.25）</t>
  </si>
  <si>
    <r>
      <rPr>
        <sz val="11"/>
        <color theme="1"/>
        <rFont val="宋体"/>
        <charset val="134"/>
      </rPr>
      <t>滤袋</t>
    </r>
  </si>
  <si>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4</t>
    </r>
    <r>
      <rPr>
        <sz val="11"/>
        <color theme="1"/>
        <rFont val="宋体"/>
        <charset val="134"/>
      </rPr>
      <t>次</t>
    </r>
  </si>
  <si>
    <r>
      <rPr>
        <sz val="11"/>
        <color theme="1"/>
        <rFont val="宋体"/>
        <charset val="134"/>
      </rPr>
      <t>（石灰堵塞，</t>
    </r>
    <r>
      <rPr>
        <sz val="11"/>
        <color theme="1"/>
        <rFont val="Times New Roman"/>
        <charset val="134"/>
      </rPr>
      <t>2-3</t>
    </r>
    <r>
      <rPr>
        <sz val="11"/>
        <color theme="1"/>
        <rFont val="宋体"/>
        <charset val="134"/>
      </rPr>
      <t>个月需更换管路）</t>
    </r>
  </si>
  <si>
    <t>二氧化硫</t>
  </si>
  <si>
    <t>53.25</t>
  </si>
  <si>
    <t>氮氧化物</t>
  </si>
  <si>
    <r>
      <rPr>
        <sz val="11"/>
        <color theme="1"/>
        <rFont val="宋体"/>
        <charset val="134"/>
      </rPr>
      <t>处理设施一</t>
    </r>
  </si>
  <si>
    <r>
      <rPr>
        <sz val="11"/>
        <color theme="1"/>
        <rFont val="宋体"/>
        <charset val="134"/>
      </rPr>
      <t>三捷科技治理成本调查表</t>
    </r>
    <r>
      <rPr>
        <sz val="11"/>
        <color theme="1"/>
        <rFont val="Times New Roman"/>
        <charset val="134"/>
      </rPr>
      <t>-3.11.xlsx</t>
    </r>
  </si>
  <si>
    <r>
      <rPr>
        <sz val="11"/>
        <color theme="1"/>
        <rFont val="宋体"/>
        <charset val="134"/>
      </rPr>
      <t>三捷科技（咸阳）有限公司</t>
    </r>
  </si>
  <si>
    <r>
      <rPr>
        <sz val="11"/>
        <color theme="1"/>
        <rFont val="宋体"/>
        <charset val="134"/>
      </rPr>
      <t>注塑工序</t>
    </r>
    <r>
      <rPr>
        <sz val="11"/>
        <color theme="1"/>
        <rFont val="Times New Roman"/>
        <charset val="134"/>
      </rPr>
      <t>DA002</t>
    </r>
  </si>
  <si>
    <r>
      <rPr>
        <sz val="11"/>
        <color theme="1"/>
        <rFont val="宋体"/>
        <charset val="134"/>
      </rPr>
      <t>塑料零件制造</t>
    </r>
  </si>
  <si>
    <t>C2928</t>
  </si>
  <si>
    <r>
      <rPr>
        <sz val="11"/>
        <color theme="1"/>
        <rFont val="宋体"/>
        <charset val="134"/>
      </rPr>
      <t>注塑工序：水洗旋流塔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</si>
  <si>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（一备一用）</t>
    </r>
  </si>
  <si>
    <t>喷淋塔+低温等离子+活性炭吸附</t>
  </si>
  <si>
    <r>
      <rPr>
        <sz val="11"/>
        <color theme="1"/>
        <rFont val="宋体"/>
        <charset val="134"/>
      </rPr>
      <t>滤棉、活性炭</t>
    </r>
  </si>
  <si>
    <t>滤棉：12次0年，活性炭：2次0年</t>
  </si>
  <si>
    <t>非甲烷总烃</t>
  </si>
  <si>
    <t>≥60%</t>
  </si>
  <si>
    <t>1.5</t>
  </si>
  <si>
    <r>
      <rPr>
        <sz val="11"/>
        <color theme="1"/>
        <rFont val="宋体"/>
        <charset val="134"/>
      </rPr>
      <t>破碎</t>
    </r>
    <r>
      <rPr>
        <sz val="11"/>
        <color theme="1"/>
        <rFont val="Times New Roman"/>
        <charset val="134"/>
      </rPr>
      <t>DA004</t>
    </r>
  </si>
  <si>
    <r>
      <rPr>
        <sz val="11"/>
        <color theme="1"/>
        <rFont val="宋体"/>
        <charset val="134"/>
      </rPr>
      <t>破碎工序：布袋除尘</t>
    </r>
  </si>
  <si>
    <r>
      <rPr>
        <sz val="11"/>
        <color theme="1"/>
        <rFont val="宋体"/>
        <charset val="134"/>
      </rPr>
      <t>布袋</t>
    </r>
    <r>
      <rPr>
        <sz val="11"/>
        <color theme="1"/>
        <rFont val="Times New Roman"/>
        <charset val="134"/>
      </rPr>
      <t>5</t>
    </r>
    <r>
      <rPr>
        <sz val="11"/>
        <color theme="1"/>
        <rFont val="宋体"/>
        <charset val="134"/>
      </rPr>
      <t>个，单价</t>
    </r>
    <r>
      <rPr>
        <sz val="11"/>
        <color theme="1"/>
        <rFont val="Times New Roman"/>
        <charset val="134"/>
      </rPr>
      <t>40</t>
    </r>
    <r>
      <rPr>
        <sz val="11"/>
        <color theme="1"/>
        <rFont val="宋体"/>
        <charset val="134"/>
      </rPr>
      <t>元</t>
    </r>
  </si>
  <si>
    <r>
      <rPr>
        <sz val="11"/>
        <color theme="1"/>
        <rFont val="宋体"/>
        <charset val="134"/>
      </rPr>
      <t>造粒工序</t>
    </r>
    <r>
      <rPr>
        <sz val="11"/>
        <color theme="1"/>
        <rFont val="Times New Roman"/>
        <charset val="134"/>
      </rPr>
      <t>DA003</t>
    </r>
  </si>
  <si>
    <r>
      <rPr>
        <sz val="11"/>
        <color theme="1"/>
        <rFont val="宋体"/>
        <charset val="134"/>
      </rPr>
      <t>造粒工序：低温等离子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</si>
  <si>
    <t>低温等离子+活性炭吸附</t>
  </si>
  <si>
    <t>2.43</t>
  </si>
  <si>
    <t>1.27</t>
  </si>
  <si>
    <r>
      <rPr>
        <sz val="11"/>
        <color theme="1"/>
        <rFont val="宋体"/>
        <charset val="134"/>
      </rPr>
      <t>乾县隆盛辉工贸有限公司涉废气排放企业单位治理成本调查表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</si>
  <si>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乾县隆盛辉工贸有限公司</t>
    </r>
  </si>
  <si>
    <r>
      <rPr>
        <sz val="11"/>
        <color theme="1"/>
        <rFont val="宋体"/>
        <charset val="134"/>
      </rPr>
      <t>印刷覆膜</t>
    </r>
  </si>
  <si>
    <r>
      <rPr>
        <sz val="11"/>
        <color theme="1"/>
        <rFont val="宋体"/>
        <charset val="134"/>
      </rPr>
      <t>塑料包装箱及容器制造</t>
    </r>
  </si>
  <si>
    <r>
      <rPr>
        <sz val="11"/>
        <color theme="1"/>
        <rFont val="宋体"/>
        <charset val="134"/>
      </rPr>
      <t>印刷覆膜工序：</t>
    </r>
    <r>
      <rPr>
        <sz val="11"/>
        <color theme="1"/>
        <rFont val="Times New Roman"/>
        <charset val="134"/>
      </rPr>
      <t>UV</t>
    </r>
    <r>
      <rPr>
        <sz val="11"/>
        <color theme="1"/>
        <rFont val="宋体"/>
        <charset val="134"/>
      </rPr>
      <t>光解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</si>
  <si>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套</t>
    </r>
  </si>
  <si>
    <t>UV光解+活性炭吸附</t>
  </si>
  <si>
    <r>
      <rPr>
        <sz val="11"/>
        <color theme="1"/>
        <rFont val="宋体"/>
        <charset val="134"/>
      </rPr>
      <t>活性炭、吸附棉</t>
    </r>
  </si>
  <si>
    <t>2次0年</t>
  </si>
  <si>
    <r>
      <rPr>
        <sz val="11"/>
        <color theme="1"/>
        <rFont val="宋体"/>
        <charset val="134"/>
      </rPr>
      <t>人科机械设备（陕西）有限公司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</si>
  <si>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人科机械设备（陕西）有限公司</t>
    </r>
  </si>
  <si>
    <r>
      <rPr>
        <sz val="11"/>
        <color theme="1"/>
        <rFont val="Times New Roman"/>
        <charset val="134"/>
      </rPr>
      <t>C</t>
    </r>
    <r>
      <rPr>
        <sz val="11"/>
        <color theme="1"/>
        <rFont val="宋体"/>
        <charset val="134"/>
      </rPr>
      <t>车间喷漆</t>
    </r>
  </si>
  <si>
    <r>
      <rPr>
        <sz val="11"/>
        <color theme="1"/>
        <rFont val="宋体"/>
        <charset val="134"/>
      </rPr>
      <t>其他电子专业设备制造</t>
    </r>
  </si>
  <si>
    <t>C3569</t>
  </si>
  <si>
    <t>C</t>
  </si>
  <si>
    <r>
      <rPr>
        <sz val="11"/>
        <color theme="1"/>
        <rFont val="Times New Roman"/>
        <charset val="134"/>
      </rPr>
      <t>C</t>
    </r>
    <r>
      <rPr>
        <sz val="11"/>
        <color theme="1"/>
        <rFont val="宋体"/>
        <charset val="134"/>
      </rPr>
      <t>车间喷漆：水旋柜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干式过滤器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活性炭吸附脱附催化燃烧</t>
    </r>
  </si>
  <si>
    <t>水旋柜+干式过滤器+活性炭吸附脱附催化燃烧</t>
  </si>
  <si>
    <r>
      <rPr>
        <sz val="11"/>
        <color theme="1"/>
        <rFont val="宋体"/>
        <charset val="134"/>
      </rPr>
      <t>过滤袋、活性炭</t>
    </r>
  </si>
  <si>
    <r>
      <rPr>
        <sz val="11"/>
        <color theme="1"/>
        <rFont val="宋体"/>
        <charset val="134"/>
      </rPr>
      <t>过滤袋</t>
    </r>
    <r>
      <rPr>
        <sz val="11"/>
        <color theme="1"/>
        <rFont val="Times New Roman"/>
        <charset val="134"/>
      </rPr>
      <t>4</t>
    </r>
    <r>
      <rPr>
        <sz val="11"/>
        <color theme="1"/>
        <rFont val="宋体"/>
        <charset val="134"/>
      </rPr>
      <t>、活性炭</t>
    </r>
    <r>
      <rPr>
        <sz val="11"/>
        <color theme="1"/>
        <rFont val="Times New Roman"/>
        <charset val="134"/>
      </rPr>
      <t>1</t>
    </r>
  </si>
  <si>
    <r>
      <rPr>
        <sz val="11"/>
        <color theme="1"/>
        <rFont val="宋体"/>
        <charset val="134"/>
      </rPr>
      <t>非甲烷总烃：南进口</t>
    </r>
    <r>
      <rPr>
        <sz val="11"/>
        <color theme="1"/>
        <rFont val="Times New Roman"/>
        <charset val="134"/>
      </rPr>
      <t>3.30</t>
    </r>
    <r>
      <rPr>
        <sz val="11"/>
        <color theme="1"/>
        <rFont val="宋体"/>
        <charset val="134"/>
      </rPr>
      <t>、北进口</t>
    </r>
    <r>
      <rPr>
        <sz val="11"/>
        <color theme="1"/>
        <rFont val="Times New Roman"/>
        <charset val="134"/>
      </rPr>
      <t>4.22</t>
    </r>
  </si>
  <si>
    <r>
      <rPr>
        <sz val="11"/>
        <color theme="1"/>
        <rFont val="宋体"/>
        <charset val="134"/>
      </rPr>
      <t>非甲烷总烃：</t>
    </r>
    <r>
      <rPr>
        <sz val="11"/>
        <color theme="1"/>
        <rFont val="Times New Roman"/>
        <charset val="134"/>
      </rPr>
      <t>1.9</t>
    </r>
    <r>
      <rPr>
        <sz val="11"/>
        <color theme="1"/>
        <rFont val="宋体"/>
        <charset val="134"/>
      </rPr>
      <t>、苯：</t>
    </r>
    <r>
      <rPr>
        <sz val="11"/>
        <color theme="1"/>
        <rFont val="Times New Roman"/>
        <charset val="134"/>
      </rPr>
      <t>0.0021</t>
    </r>
    <r>
      <rPr>
        <sz val="11"/>
        <color theme="1"/>
        <rFont val="宋体"/>
        <charset val="134"/>
      </rPr>
      <t>、甲苯：</t>
    </r>
    <r>
      <rPr>
        <sz val="11"/>
        <color theme="1"/>
        <rFont val="Times New Roman"/>
        <charset val="134"/>
      </rPr>
      <t>0.0092</t>
    </r>
    <r>
      <rPr>
        <sz val="11"/>
        <color theme="1"/>
        <rFont val="宋体"/>
        <charset val="134"/>
      </rPr>
      <t>、二甲苯：</t>
    </r>
    <r>
      <rPr>
        <sz val="11"/>
        <color theme="1"/>
        <rFont val="Times New Roman"/>
        <charset val="134"/>
      </rPr>
      <t>0.032</t>
    </r>
  </si>
  <si>
    <r>
      <rPr>
        <sz val="11"/>
        <color theme="1"/>
        <rFont val="Times New Roman"/>
        <charset val="134"/>
      </rPr>
      <t>100000(</t>
    </r>
    <r>
      <rPr>
        <sz val="11"/>
        <color theme="1"/>
        <rFont val="宋体"/>
        <charset val="134"/>
      </rPr>
      <t>单套</t>
    </r>
    <r>
      <rPr>
        <sz val="11"/>
        <color theme="1"/>
        <rFont val="Times New Roman"/>
        <charset val="134"/>
      </rPr>
      <t>)</t>
    </r>
  </si>
  <si>
    <r>
      <rPr>
        <sz val="11"/>
        <color theme="1"/>
        <rFont val="Times New Roman"/>
        <charset val="134"/>
      </rPr>
      <t>106017</t>
    </r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VOCs</t>
    </r>
    <r>
      <rPr>
        <sz val="11"/>
        <color theme="1"/>
        <rFont val="宋体"/>
        <charset val="134"/>
      </rPr>
      <t>）</t>
    </r>
    <r>
      <rPr>
        <sz val="11"/>
        <color theme="1"/>
        <rFont val="Times New Roman"/>
        <charset val="134"/>
      </rPr>
      <t xml:space="preserve">
138801</t>
    </r>
    <r>
      <rPr>
        <sz val="11"/>
        <color theme="1"/>
        <rFont val="宋体"/>
        <charset val="134"/>
      </rPr>
      <t>（颗粒物）</t>
    </r>
  </si>
  <si>
    <t>2.8</t>
  </si>
  <si>
    <r>
      <rPr>
        <sz val="11"/>
        <color theme="1"/>
        <rFont val="Times New Roman"/>
        <charset val="134"/>
      </rPr>
      <t>C</t>
    </r>
    <r>
      <rPr>
        <sz val="11"/>
        <color theme="1"/>
        <rFont val="宋体"/>
        <charset val="134"/>
      </rPr>
      <t>车间喷砂、焊接</t>
    </r>
  </si>
  <si>
    <r>
      <rPr>
        <sz val="11"/>
        <color theme="1"/>
        <rFont val="Times New Roman"/>
        <charset val="134"/>
      </rPr>
      <t>C</t>
    </r>
    <r>
      <rPr>
        <sz val="11"/>
        <color theme="1"/>
        <rFont val="宋体"/>
        <charset val="134"/>
      </rPr>
      <t>车间喷砂、焊接：密闭集气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滤筒除尘器、脉冲式布袋除尘器</t>
    </r>
  </si>
  <si>
    <t>密闭集气+滤筒除尘器+脉冲式布袋除尘</t>
  </si>
  <si>
    <r>
      <rPr>
        <sz val="11"/>
        <color theme="1"/>
        <rFont val="宋体"/>
        <charset val="134"/>
      </rPr>
      <t>滤芯、布袋</t>
    </r>
  </si>
  <si>
    <r>
      <rPr>
        <sz val="11"/>
        <color theme="1"/>
        <rFont val="宋体"/>
        <charset val="134"/>
      </rPr>
      <t>滤芯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次、布袋</t>
    </r>
    <r>
      <rPr>
        <sz val="11"/>
        <color theme="1"/>
        <rFont val="Times New Roman"/>
        <charset val="134"/>
      </rPr>
      <t>12</t>
    </r>
  </si>
  <si>
    <t>3</t>
  </si>
  <si>
    <r>
      <rPr>
        <sz val="11"/>
        <color theme="1"/>
        <rFont val="Times New Roman"/>
        <charset val="134"/>
      </rPr>
      <t>51732-72396</t>
    </r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套、脉冲式无）</t>
    </r>
  </si>
  <si>
    <r>
      <rPr>
        <sz val="11"/>
        <color theme="1"/>
        <rFont val="Times New Roman"/>
        <charset val="134"/>
      </rPr>
      <t>C</t>
    </r>
    <r>
      <rPr>
        <sz val="11"/>
        <color theme="1"/>
        <rFont val="宋体"/>
        <charset val="134"/>
      </rPr>
      <t>车间抛丸</t>
    </r>
  </si>
  <si>
    <r>
      <rPr>
        <sz val="11"/>
        <color theme="1"/>
        <rFont val="Times New Roman"/>
        <charset val="134"/>
      </rPr>
      <t>C</t>
    </r>
    <r>
      <rPr>
        <sz val="11"/>
        <color theme="1"/>
        <rFont val="宋体"/>
        <charset val="134"/>
      </rPr>
      <t>车间抛丸：密闭集气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脉冲式布袋除尘器</t>
    </r>
  </si>
  <si>
    <t>密闭集气+脉冲式布袋除尘</t>
  </si>
  <si>
    <t>0.041</t>
  </si>
  <si>
    <r>
      <rPr>
        <sz val="11"/>
        <color theme="1"/>
        <rFont val="Times New Roman"/>
        <charset val="134"/>
      </rPr>
      <t>D</t>
    </r>
    <r>
      <rPr>
        <sz val="11"/>
        <color theme="1"/>
        <rFont val="宋体"/>
        <charset val="134"/>
      </rPr>
      <t>车间喷漆</t>
    </r>
  </si>
  <si>
    <r>
      <rPr>
        <sz val="11"/>
        <color theme="1"/>
        <rFont val="Times New Roman"/>
        <charset val="134"/>
      </rPr>
      <t>D</t>
    </r>
    <r>
      <rPr>
        <sz val="11"/>
        <color theme="1"/>
        <rFont val="宋体"/>
        <charset val="134"/>
      </rPr>
      <t>车间喷漆：水帘循环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干式过滤器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活性炭脱附催化燃烧装置</t>
    </r>
  </si>
  <si>
    <t>水帘循环+干式过滤器+活性炭吸附脱附催化燃烧装置</t>
  </si>
  <si>
    <t>VOCs</t>
  </si>
  <si>
    <t>3.94</t>
  </si>
  <si>
    <r>
      <rPr>
        <sz val="11"/>
        <color theme="1"/>
        <rFont val="Times New Roman"/>
        <charset val="134"/>
      </rPr>
      <t>F</t>
    </r>
    <r>
      <rPr>
        <sz val="11"/>
        <color theme="1"/>
        <rFont val="宋体"/>
        <charset val="134"/>
      </rPr>
      <t>车间抛丸喷砂</t>
    </r>
  </si>
  <si>
    <r>
      <rPr>
        <sz val="11"/>
        <color theme="1"/>
        <rFont val="Times New Roman"/>
        <charset val="134"/>
      </rPr>
      <t>F</t>
    </r>
    <r>
      <rPr>
        <sz val="11"/>
        <color theme="1"/>
        <rFont val="宋体"/>
        <charset val="134"/>
      </rPr>
      <t>车间抛丸喷砂：脉冲式布袋除尘器</t>
    </r>
  </si>
  <si>
    <t>脉冲式布袋除尘</t>
  </si>
  <si>
    <t>4.4</t>
  </si>
  <si>
    <r>
      <rPr>
        <sz val="11"/>
        <color theme="1"/>
        <rFont val="Times New Roman"/>
        <charset val="134"/>
      </rPr>
      <t>F</t>
    </r>
    <r>
      <rPr>
        <sz val="11"/>
        <color theme="1"/>
        <rFont val="宋体"/>
        <charset val="134"/>
      </rPr>
      <t>车间焊接</t>
    </r>
  </si>
  <si>
    <r>
      <rPr>
        <sz val="11"/>
        <color theme="1"/>
        <rFont val="Times New Roman"/>
        <charset val="134"/>
      </rPr>
      <t>F</t>
    </r>
    <r>
      <rPr>
        <sz val="11"/>
        <color theme="1"/>
        <rFont val="宋体"/>
        <charset val="134"/>
      </rPr>
      <t>车间焊接：</t>
    </r>
    <r>
      <rPr>
        <sz val="11"/>
        <color theme="1"/>
        <rFont val="Times New Roman"/>
        <charset val="134"/>
      </rPr>
      <t>PTFE</t>
    </r>
    <r>
      <rPr>
        <sz val="11"/>
        <color theme="1"/>
        <rFont val="宋体"/>
        <charset val="134"/>
      </rPr>
      <t>覆膜滤芯</t>
    </r>
  </si>
  <si>
    <t>PTFE覆膜滤芯</t>
  </si>
  <si>
    <r>
      <rPr>
        <sz val="11"/>
        <color theme="1"/>
        <rFont val="宋体"/>
        <charset val="134"/>
      </rPr>
      <t>滤芯</t>
    </r>
  </si>
  <si>
    <t>2.3</t>
  </si>
  <si>
    <r>
      <rPr>
        <sz val="11"/>
        <color theme="1"/>
        <rFont val="Times New Roman"/>
        <charset val="134"/>
      </rPr>
      <t>PVC</t>
    </r>
    <r>
      <rPr>
        <sz val="11"/>
        <color theme="1"/>
        <rFont val="宋体"/>
        <charset val="134"/>
      </rPr>
      <t>车间焊塑</t>
    </r>
  </si>
  <si>
    <r>
      <rPr>
        <sz val="11"/>
        <color theme="1"/>
        <rFont val="Times New Roman"/>
        <charset val="134"/>
      </rPr>
      <t>PVC</t>
    </r>
    <r>
      <rPr>
        <sz val="11"/>
        <color theme="1"/>
        <rFont val="宋体"/>
        <charset val="134"/>
      </rPr>
      <t>车间焊塑：干式过滤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</si>
  <si>
    <t>干式过滤+活性炭吸附</t>
  </si>
  <si>
    <r>
      <rPr>
        <sz val="11"/>
        <color theme="1"/>
        <rFont val="宋体"/>
        <charset val="134"/>
      </rPr>
      <t>过滤袋</t>
    </r>
    <r>
      <rPr>
        <sz val="11"/>
        <color theme="1"/>
        <rFont val="Times New Roman"/>
        <charset val="134"/>
      </rPr>
      <t>12</t>
    </r>
    <r>
      <rPr>
        <sz val="11"/>
        <color theme="1"/>
        <rFont val="宋体"/>
        <charset val="134"/>
      </rPr>
      <t>次、活性炭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次</t>
    </r>
  </si>
  <si>
    <r>
      <rPr>
        <sz val="11"/>
        <color theme="1"/>
        <rFont val="宋体"/>
        <charset val="134"/>
      </rPr>
      <t>危废间</t>
    </r>
  </si>
  <si>
    <r>
      <rPr>
        <sz val="11"/>
        <color theme="1"/>
        <rFont val="宋体"/>
        <charset val="134"/>
      </rPr>
      <t>危废间：活性炭吸附装置</t>
    </r>
  </si>
  <si>
    <t>活性炭吸附装置</t>
  </si>
  <si>
    <r>
      <rPr>
        <sz val="11"/>
        <color theme="1"/>
        <rFont val="宋体"/>
        <charset val="134"/>
      </rPr>
      <t>活性炭</t>
    </r>
  </si>
  <si>
    <r>
      <rPr>
        <sz val="11"/>
        <color theme="1"/>
        <rFont val="宋体"/>
        <charset val="134"/>
      </rPr>
      <t>咸阳华安涉废气排放企业单位治理成本调查表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</si>
  <si>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咸阳华安机械电子有限公司</t>
    </r>
  </si>
  <si>
    <r>
      <rPr>
        <sz val="11"/>
        <color theme="1"/>
        <rFont val="宋体"/>
        <charset val="134"/>
      </rPr>
      <t>喷粉</t>
    </r>
  </si>
  <si>
    <r>
      <rPr>
        <sz val="11"/>
        <color theme="1"/>
        <rFont val="宋体"/>
        <charset val="134"/>
      </rPr>
      <t>汽车零部件及配件制造</t>
    </r>
  </si>
  <si>
    <t>C3660</t>
  </si>
  <si>
    <r>
      <rPr>
        <sz val="11"/>
        <color theme="1"/>
        <rFont val="Times New Roman"/>
        <charset val="134"/>
      </rPr>
      <t>C</t>
    </r>
    <r>
      <rPr>
        <sz val="11"/>
        <color theme="1"/>
        <rFont val="宋体"/>
        <charset val="134"/>
      </rPr>
      <t>级</t>
    </r>
  </si>
  <si>
    <r>
      <rPr>
        <sz val="11"/>
        <color theme="1"/>
        <rFont val="宋体"/>
        <charset val="134"/>
      </rPr>
      <t>喷粉：滤筒除尘器</t>
    </r>
  </si>
  <si>
    <t>滤筒除尘器</t>
  </si>
  <si>
    <r>
      <rPr>
        <sz val="11"/>
        <color theme="1"/>
        <rFont val="宋体"/>
        <charset val="134"/>
      </rPr>
      <t>滤筒</t>
    </r>
  </si>
  <si>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次</t>
    </r>
  </si>
  <si>
    <t>7</t>
  </si>
  <si>
    <r>
      <rPr>
        <sz val="11"/>
        <color theme="1"/>
        <rFont val="宋体"/>
        <charset val="134"/>
      </rPr>
      <t>固化</t>
    </r>
  </si>
  <si>
    <r>
      <rPr>
        <sz val="11"/>
        <color theme="1"/>
        <rFont val="宋体"/>
        <charset val="134"/>
      </rPr>
      <t>固化：两级活性炭</t>
    </r>
  </si>
  <si>
    <t>两级活性炭吸附</t>
  </si>
  <si>
    <r>
      <rPr>
        <sz val="11"/>
        <color theme="1"/>
        <rFont val="宋体"/>
        <charset val="134"/>
      </rPr>
      <t>抛丸打磨</t>
    </r>
  </si>
  <si>
    <r>
      <rPr>
        <sz val="11"/>
        <color theme="1"/>
        <rFont val="宋体"/>
        <charset val="134"/>
      </rPr>
      <t>抛丸打磨：布袋除尘器</t>
    </r>
  </si>
  <si>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次</t>
    </r>
  </si>
  <si>
    <t>6.9</t>
  </si>
  <si>
    <r>
      <rPr>
        <sz val="11"/>
        <color theme="1"/>
        <rFont val="宋体"/>
        <charset val="134"/>
      </rPr>
      <t>咸阳华汉光电密封制品有限公司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</si>
  <si>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咸阳华汉光电密封制品有限公司</t>
    </r>
  </si>
  <si>
    <r>
      <rPr>
        <sz val="11"/>
        <color theme="1"/>
        <rFont val="宋体"/>
        <charset val="134"/>
      </rPr>
      <t>二次硫化车间</t>
    </r>
  </si>
  <si>
    <r>
      <rPr>
        <sz val="11"/>
        <color theme="1"/>
        <rFont val="宋体"/>
        <charset val="134"/>
      </rPr>
      <t>橡胶零件制造</t>
    </r>
  </si>
  <si>
    <t>C2913</t>
  </si>
  <si>
    <t>A</t>
  </si>
  <si>
    <r>
      <rPr>
        <sz val="11"/>
        <color theme="1"/>
        <rFont val="宋体"/>
        <charset val="134"/>
      </rPr>
      <t>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</si>
  <si>
    <r>
      <rPr>
        <sz val="11"/>
        <color theme="1"/>
        <rFont val="宋体"/>
        <charset val="134"/>
      </rPr>
      <t>活性炭、过滤棉</t>
    </r>
  </si>
  <si>
    <r>
      <rPr>
        <sz val="11"/>
        <color theme="1"/>
        <rFont val="宋体"/>
        <charset val="134"/>
      </rPr>
      <t>活性炭一年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次，过滤棉每月更换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</t>
    </r>
  </si>
  <si>
    <r>
      <rPr>
        <sz val="11"/>
        <color theme="1"/>
        <rFont val="宋体"/>
        <charset val="134"/>
      </rPr>
      <t>硫化车间</t>
    </r>
  </si>
  <si>
    <r>
      <rPr>
        <sz val="11"/>
        <color theme="1"/>
        <rFont val="宋体"/>
        <charset val="134"/>
      </rPr>
      <t>预成型车间</t>
    </r>
  </si>
  <si>
    <r>
      <rPr>
        <sz val="11"/>
        <color theme="1"/>
        <rFont val="宋体"/>
        <charset val="134"/>
      </rPr>
      <t>咸阳庆远丰建筑材料有限公司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调研表最终版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</si>
  <si>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咸阳庆远丰建筑材料有限公司</t>
    </r>
  </si>
  <si>
    <r>
      <rPr>
        <sz val="11"/>
        <color theme="1"/>
        <rFont val="宋体"/>
        <charset val="134"/>
      </rPr>
      <t>处理设施一</t>
    </r>
    <r>
      <rPr>
        <sz val="11"/>
        <color theme="1"/>
        <rFont val="Times New Roman"/>
        <charset val="134"/>
      </rPr>
      <t xml:space="preserve"> </t>
    </r>
  </si>
  <si>
    <r>
      <rPr>
        <sz val="11"/>
        <color theme="1"/>
        <rFont val="宋体"/>
        <charset val="134"/>
      </rPr>
      <t>石灰和石膏制造</t>
    </r>
  </si>
  <si>
    <t>C3012</t>
  </si>
  <si>
    <r>
      <rPr>
        <sz val="11"/>
        <color theme="1"/>
        <rFont val="宋体"/>
        <charset val="134"/>
      </rPr>
      <t>破碎、消化工段：脉冲式布袋除尘器</t>
    </r>
  </si>
  <si>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（破碎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套、消化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套）</t>
    </r>
  </si>
  <si>
    <r>
      <rPr>
        <sz val="11"/>
        <color theme="1"/>
        <rFont val="Times New Roman"/>
        <charset val="134"/>
      </rPr>
      <t>11</t>
    </r>
    <r>
      <rPr>
        <sz val="11"/>
        <color theme="1"/>
        <rFont val="宋体"/>
        <charset val="134"/>
      </rPr>
      <t>（破碎袋式除尘器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万，消化袋式除尘器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套</t>
    </r>
    <r>
      <rPr>
        <sz val="11"/>
        <color theme="1"/>
        <rFont val="Times New Roman"/>
        <charset val="134"/>
      </rPr>
      <t>8</t>
    </r>
    <r>
      <rPr>
        <sz val="11"/>
        <color theme="1"/>
        <rFont val="宋体"/>
        <charset val="134"/>
      </rPr>
      <t>万）</t>
    </r>
  </si>
  <si>
    <t>（用电监控）</t>
  </si>
  <si>
    <r>
      <rPr>
        <sz val="11"/>
        <color theme="1"/>
        <rFont val="Times New Roman"/>
        <charset val="134"/>
      </rPr>
      <t>1.5</t>
    </r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套设备一起换）</t>
    </r>
  </si>
  <si>
    <t>2~3</t>
  </si>
  <si>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套设施维护）</t>
    </r>
  </si>
  <si>
    <t>7.5</t>
  </si>
  <si>
    <r>
      <rPr>
        <sz val="11"/>
        <color theme="1"/>
        <rFont val="宋体"/>
        <charset val="134"/>
      </rPr>
      <t>破碎：</t>
    </r>
    <r>
      <rPr>
        <sz val="11"/>
        <color theme="1"/>
        <rFont val="Times New Roman"/>
        <charset val="134"/>
      </rPr>
      <t xml:space="preserve">4012~7419
</t>
    </r>
    <r>
      <rPr>
        <sz val="11"/>
        <color theme="1"/>
        <rFont val="宋体"/>
        <charset val="134"/>
      </rPr>
      <t>消化：</t>
    </r>
    <r>
      <rPr>
        <sz val="11"/>
        <color theme="1"/>
        <rFont val="Times New Roman"/>
        <charset val="134"/>
      </rPr>
      <t>7725~15445</t>
    </r>
  </si>
  <si>
    <r>
      <rPr>
        <sz val="11"/>
        <color theme="1"/>
        <rFont val="宋体"/>
        <charset val="134"/>
      </rPr>
      <t>咸阳西秦橡胶工业有限公司</t>
    </r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宋体"/>
        <charset val="134"/>
      </rPr>
      <t>涉废气排放企业单位治理成本调查表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</si>
  <si>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咸阳西秦橡胶工业有限公司</t>
    </r>
  </si>
  <si>
    <r>
      <rPr>
        <sz val="11"/>
        <color theme="1"/>
        <rFont val="宋体"/>
        <charset val="134"/>
      </rPr>
      <t>混炼</t>
    </r>
  </si>
  <si>
    <r>
      <rPr>
        <sz val="11"/>
        <color theme="1"/>
        <rFont val="宋体"/>
        <charset val="134"/>
      </rPr>
      <t>橡胶板、管、带制造</t>
    </r>
  </si>
  <si>
    <t>B</t>
  </si>
  <si>
    <r>
      <rPr>
        <sz val="11"/>
        <color theme="1"/>
        <rFont val="宋体"/>
        <charset val="134"/>
      </rPr>
      <t>布袋除尘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</t>
    </r>
  </si>
  <si>
    <t>布袋除尘+低温等离子+活性炭吸附</t>
  </si>
  <si>
    <r>
      <rPr>
        <sz val="11"/>
        <color theme="1"/>
        <rFont val="宋体"/>
        <charset val="134"/>
      </rPr>
      <t>过滤棉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个月更换、活性炭</t>
    </r>
    <r>
      <rPr>
        <sz val="11"/>
        <color theme="1"/>
        <rFont val="Times New Roman"/>
        <charset val="134"/>
      </rPr>
      <t>6</t>
    </r>
    <r>
      <rPr>
        <sz val="11"/>
        <color theme="1"/>
        <rFont val="宋体"/>
        <charset val="134"/>
      </rPr>
      <t>个月更换</t>
    </r>
  </si>
  <si>
    <t>3.4</t>
  </si>
  <si>
    <r>
      <rPr>
        <sz val="11"/>
        <color theme="1"/>
        <rFont val="宋体"/>
        <charset val="134"/>
      </rPr>
      <t>硫化、挤出</t>
    </r>
  </si>
  <si>
    <r>
      <rPr>
        <sz val="11"/>
        <color theme="1"/>
        <rFont val="宋体"/>
        <charset val="134"/>
      </rPr>
      <t>（碱液喷淋塔只处理硫化罐废气）干式过滤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</t>
    </r>
  </si>
  <si>
    <t>（碱液喷淋塔只处理硫化罐废气）干式过滤+低温等离子+活性炭吸附</t>
  </si>
  <si>
    <t>8.3</t>
  </si>
  <si>
    <r>
      <rPr>
        <sz val="11"/>
        <color theme="1"/>
        <rFont val="宋体"/>
        <charset val="134"/>
      </rPr>
      <t>咸阳超越离合器废气治理成本调查表</t>
    </r>
    <r>
      <rPr>
        <sz val="11"/>
        <color theme="1"/>
        <rFont val="Times New Roman"/>
        <charset val="134"/>
      </rPr>
      <t>DA001.xlsx</t>
    </r>
  </si>
  <si>
    <r>
      <rPr>
        <sz val="11"/>
        <color theme="1"/>
        <rFont val="宋体"/>
        <charset val="134"/>
      </rPr>
      <t>咸阳超越离合器有限公司</t>
    </r>
  </si>
  <si>
    <r>
      <rPr>
        <sz val="11"/>
        <color theme="1"/>
        <rFont val="宋体"/>
        <charset val="134"/>
      </rPr>
      <t>热处理淬火</t>
    </r>
  </si>
  <si>
    <r>
      <rPr>
        <sz val="11"/>
        <color theme="1"/>
        <rFont val="宋体"/>
        <charset val="134"/>
      </rPr>
      <t>机械零部件制造</t>
    </r>
  </si>
  <si>
    <t>C3484</t>
  </si>
  <si>
    <r>
      <rPr>
        <sz val="11"/>
        <color theme="1"/>
        <rFont val="宋体"/>
        <charset val="134"/>
      </rPr>
      <t>集气罩收集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油烟净化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过滤棉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</t>
    </r>
    <r>
      <rPr>
        <sz val="11"/>
        <color theme="1"/>
        <rFont val="Times New Roman"/>
        <charset val="134"/>
      </rPr>
      <t>+UV</t>
    </r>
    <r>
      <rPr>
        <sz val="11"/>
        <color theme="1"/>
        <rFont val="宋体"/>
        <charset val="134"/>
      </rPr>
      <t>光解</t>
    </r>
  </si>
  <si>
    <t>集气罩收集+油烟净化+过滤棉+活性炭吸附+UV光解</t>
  </si>
  <si>
    <r>
      <rPr>
        <sz val="11"/>
        <color theme="1"/>
        <rFont val="宋体"/>
        <charset val="134"/>
      </rPr>
      <t>过滤棉、活性炭</t>
    </r>
  </si>
  <si>
    <r>
      <rPr>
        <sz val="11"/>
        <color theme="1"/>
        <rFont val="宋体"/>
        <charset val="134"/>
      </rPr>
      <t>过滤棉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个月更换、活性炭</t>
    </r>
    <r>
      <rPr>
        <sz val="11"/>
        <color theme="1"/>
        <rFont val="Times New Roman"/>
        <charset val="134"/>
      </rPr>
      <t>6</t>
    </r>
    <r>
      <rPr>
        <sz val="11"/>
        <color theme="1"/>
        <rFont val="宋体"/>
        <charset val="134"/>
      </rPr>
      <t>个月更换</t>
    </r>
  </si>
  <si>
    <r>
      <rPr>
        <sz val="11"/>
        <color theme="1"/>
        <rFont val="Times New Roman"/>
        <charset val="134"/>
      </rPr>
      <t>3ND(</t>
    </r>
    <r>
      <rPr>
        <sz val="11"/>
        <color theme="1"/>
        <rFont val="宋体"/>
        <charset val="134"/>
      </rPr>
      <t>低于检出限值</t>
    </r>
    <r>
      <rPr>
        <sz val="11"/>
        <color theme="1"/>
        <rFont val="Times New Roman"/>
        <charset val="134"/>
      </rPr>
      <t>)</t>
    </r>
  </si>
  <si>
    <t>14.6</t>
  </si>
  <si>
    <t>2.06</t>
  </si>
  <si>
    <r>
      <rPr>
        <sz val="11"/>
        <color theme="1"/>
        <rFont val="宋体"/>
        <charset val="134"/>
      </rPr>
      <t>咸阳超越离合器废气治理成本调查表</t>
    </r>
    <r>
      <rPr>
        <sz val="11"/>
        <color theme="1"/>
        <rFont val="Times New Roman"/>
        <charset val="134"/>
      </rPr>
      <t>DA002.xls</t>
    </r>
  </si>
  <si>
    <r>
      <rPr>
        <sz val="11"/>
        <color theme="1"/>
        <rFont val="宋体"/>
        <charset val="134"/>
      </rPr>
      <t>喷漆房</t>
    </r>
  </si>
  <si>
    <r>
      <rPr>
        <sz val="11"/>
        <color theme="1"/>
        <rFont val="宋体"/>
        <charset val="134"/>
      </rPr>
      <t>过滤棉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布袋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催化燃烧</t>
    </r>
  </si>
  <si>
    <t>过滤棉+布袋+活性炭吸附+催化燃烧</t>
  </si>
  <si>
    <r>
      <rPr>
        <sz val="11"/>
        <color theme="1"/>
        <rFont val="宋体"/>
        <charset val="134"/>
      </rPr>
      <t>过滤棉、布袋</t>
    </r>
  </si>
  <si>
    <r>
      <rPr>
        <sz val="11"/>
        <color theme="1"/>
        <rFont val="宋体"/>
        <charset val="134"/>
      </rPr>
      <t>过滤棉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个月更换、布袋</t>
    </r>
    <r>
      <rPr>
        <sz val="11"/>
        <color theme="1"/>
        <rFont val="Times New Roman"/>
        <charset val="134"/>
      </rPr>
      <t>6</t>
    </r>
    <r>
      <rPr>
        <sz val="11"/>
        <color theme="1"/>
        <rFont val="宋体"/>
        <charset val="134"/>
      </rPr>
      <t>个月更换</t>
    </r>
  </si>
  <si>
    <r>
      <rPr>
        <sz val="11"/>
        <color theme="1"/>
        <rFont val="宋体"/>
        <charset val="134"/>
      </rPr>
      <t>恒达电子企业单位治理成本调查表</t>
    </r>
    <r>
      <rPr>
        <sz val="11"/>
        <color theme="1"/>
        <rFont val="Times New Roman"/>
        <charset val="134"/>
      </rPr>
      <t>.xlsx</t>
    </r>
  </si>
  <si>
    <t>咸阳恒达电子科技有限公司</t>
  </si>
  <si>
    <r>
      <rPr>
        <sz val="11"/>
        <color theme="1"/>
        <rFont val="宋体"/>
        <charset val="134"/>
      </rPr>
      <t>喷漆一期</t>
    </r>
  </si>
  <si>
    <r>
      <rPr>
        <sz val="11"/>
        <color theme="1"/>
        <rFont val="宋体"/>
        <charset val="134"/>
      </rPr>
      <t>咸阳恒达电子科技有限公司</t>
    </r>
  </si>
  <si>
    <r>
      <rPr>
        <sz val="11"/>
        <color theme="1"/>
        <rFont val="宋体"/>
        <charset val="134"/>
      </rPr>
      <t>塑料零件及其他塑料制品制造</t>
    </r>
  </si>
  <si>
    <t>C2929</t>
  </si>
  <si>
    <r>
      <rPr>
        <sz val="11"/>
        <color theme="1"/>
        <rFont val="宋体"/>
        <charset val="134"/>
      </rPr>
      <t>喷漆：水帘收集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喷淋塔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过滤棉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二级活性炭吸附</t>
    </r>
  </si>
  <si>
    <t>水帘收集+喷淋塔+过滤棉+二级活性炭吸附</t>
  </si>
  <si>
    <r>
      <rPr>
        <sz val="11"/>
        <color theme="1"/>
        <rFont val="宋体"/>
        <charset val="134"/>
      </rPr>
      <t>活性炭</t>
    </r>
    <r>
      <rPr>
        <sz val="11"/>
        <color theme="1"/>
        <rFont val="Times New Roman"/>
        <charset val="134"/>
      </rPr>
      <t>4</t>
    </r>
    <r>
      <rPr>
        <sz val="11"/>
        <color theme="1"/>
        <rFont val="宋体"/>
        <charset val="134"/>
      </rPr>
      <t>次、过滤棉每月一次</t>
    </r>
  </si>
  <si>
    <t>非甲烷总烃：进1#43.2，进2#47.7，进3#55.6，进4#53.2</t>
  </si>
  <si>
    <r>
      <rPr>
        <sz val="11"/>
        <color theme="1"/>
        <rFont val="宋体"/>
        <charset val="134"/>
      </rPr>
      <t>非甲烷总烃：</t>
    </r>
    <r>
      <rPr>
        <sz val="11"/>
        <color theme="1"/>
        <rFont val="Times New Roman"/>
        <charset val="134"/>
      </rPr>
      <t xml:space="preserve">24.4
</t>
    </r>
    <r>
      <rPr>
        <sz val="11"/>
        <color theme="1"/>
        <rFont val="宋体"/>
        <charset val="134"/>
      </rPr>
      <t>苯：</t>
    </r>
    <r>
      <rPr>
        <sz val="11"/>
        <color theme="1"/>
        <rFont val="Times New Roman"/>
        <charset val="134"/>
      </rPr>
      <t xml:space="preserve">0.453   </t>
    </r>
    <r>
      <rPr>
        <sz val="11"/>
        <color theme="1"/>
        <rFont val="宋体"/>
        <charset val="134"/>
      </rPr>
      <t>甲苯：</t>
    </r>
    <r>
      <rPr>
        <sz val="11"/>
        <color theme="1"/>
        <rFont val="Times New Roman"/>
        <charset val="134"/>
      </rPr>
      <t xml:space="preserve">3.52  </t>
    </r>
    <r>
      <rPr>
        <sz val="11"/>
        <color theme="1"/>
        <rFont val="宋体"/>
        <charset val="134"/>
      </rPr>
      <t>二甲苯：</t>
    </r>
    <r>
      <rPr>
        <sz val="11"/>
        <color theme="1"/>
        <rFont val="Times New Roman"/>
        <charset val="134"/>
      </rPr>
      <t>5.13</t>
    </r>
  </si>
  <si>
    <t>4.6</t>
  </si>
  <si>
    <r>
      <rPr>
        <sz val="11"/>
        <color theme="1"/>
        <rFont val="宋体"/>
        <charset val="134"/>
      </rPr>
      <t>喷漆二期</t>
    </r>
  </si>
  <si>
    <t>非甲烷总烃：进1#62.1，进2#57.6，进3#67.1，进4#72</t>
  </si>
  <si>
    <r>
      <rPr>
        <sz val="11"/>
        <color theme="1"/>
        <rFont val="宋体"/>
        <charset val="134"/>
      </rPr>
      <t>非甲烷总烃：</t>
    </r>
    <r>
      <rPr>
        <sz val="11"/>
        <color theme="1"/>
        <rFont val="Times New Roman"/>
        <charset val="134"/>
      </rPr>
      <t xml:space="preserve">33.7
</t>
    </r>
    <r>
      <rPr>
        <sz val="11"/>
        <color theme="1"/>
        <rFont val="宋体"/>
        <charset val="134"/>
      </rPr>
      <t>苯：</t>
    </r>
    <r>
      <rPr>
        <sz val="11"/>
        <color theme="1"/>
        <rFont val="Times New Roman"/>
        <charset val="134"/>
      </rPr>
      <t xml:space="preserve">0.453   </t>
    </r>
    <r>
      <rPr>
        <sz val="11"/>
        <color theme="1"/>
        <rFont val="宋体"/>
        <charset val="134"/>
      </rPr>
      <t>甲苯：</t>
    </r>
    <r>
      <rPr>
        <sz val="11"/>
        <color theme="1"/>
        <rFont val="Times New Roman"/>
        <charset val="134"/>
      </rPr>
      <t xml:space="preserve">3.48  </t>
    </r>
    <r>
      <rPr>
        <sz val="11"/>
        <color theme="1"/>
        <rFont val="宋体"/>
        <charset val="134"/>
      </rPr>
      <t>二甲苯：</t>
    </r>
    <r>
      <rPr>
        <sz val="11"/>
        <color theme="1"/>
        <rFont val="Times New Roman"/>
        <charset val="134"/>
      </rPr>
      <t>4.36</t>
    </r>
  </si>
  <si>
    <t>5.6</t>
  </si>
  <si>
    <r>
      <rPr>
        <sz val="11"/>
        <color theme="1"/>
        <rFont val="宋体"/>
        <charset val="134"/>
      </rPr>
      <t>打印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乾县瑞能新型墙体材料有限公司调查表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</si>
  <si>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乾县瑞能新型墙体材料有限公司</t>
    </r>
  </si>
  <si>
    <r>
      <rPr>
        <sz val="11"/>
        <color theme="1"/>
        <rFont val="宋体"/>
        <charset val="134"/>
      </rPr>
      <t>破碎：布袋除尘</t>
    </r>
  </si>
  <si>
    <t>（22kw，电费1.1元0度）</t>
  </si>
  <si>
    <r>
      <rPr>
        <sz val="11"/>
        <color theme="1"/>
        <rFont val="宋体"/>
        <charset val="134"/>
      </rPr>
      <t>（一次</t>
    </r>
    <r>
      <rPr>
        <sz val="11"/>
        <color theme="1"/>
        <rFont val="Times New Roman"/>
        <charset val="134"/>
      </rPr>
      <t>3000</t>
    </r>
    <r>
      <rPr>
        <sz val="11"/>
        <color theme="1"/>
        <rFont val="宋体"/>
        <charset val="134"/>
      </rPr>
      <t>元，包括材料和人工）</t>
    </r>
  </si>
  <si>
    <r>
      <rPr>
        <sz val="11"/>
        <color theme="1"/>
        <rFont val="宋体"/>
        <charset val="134"/>
      </rPr>
      <t>石灰石膏法脱硫，静电除尘</t>
    </r>
  </si>
  <si>
    <t>石灰石膏法脱硫，静电除尘</t>
  </si>
  <si>
    <r>
      <rPr>
        <sz val="11"/>
        <color theme="1"/>
        <rFont val="Times New Roman"/>
        <charset val="134"/>
      </rPr>
      <t>65</t>
    </r>
    <r>
      <rPr>
        <sz val="11"/>
        <color theme="1"/>
        <rFont val="宋体"/>
        <charset val="134"/>
      </rPr>
      <t>（混凝土支撑底座）</t>
    </r>
  </si>
  <si>
    <r>
      <rPr>
        <sz val="11"/>
        <color theme="1"/>
        <rFont val="宋体"/>
        <charset val="134"/>
      </rPr>
      <t>（白灰，一个月</t>
    </r>
    <r>
      <rPr>
        <sz val="11"/>
        <color theme="1"/>
        <rFont val="Times New Roman"/>
        <charset val="134"/>
      </rPr>
      <t>18000</t>
    </r>
    <r>
      <rPr>
        <sz val="11"/>
        <color theme="1"/>
        <rFont val="宋体"/>
        <charset val="134"/>
      </rPr>
      <t>元）</t>
    </r>
  </si>
  <si>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15000</t>
    </r>
    <r>
      <rPr>
        <sz val="11"/>
        <color theme="1"/>
        <rFont val="宋体"/>
        <charset val="134"/>
      </rPr>
      <t>两年）</t>
    </r>
  </si>
  <si>
    <r>
      <rPr>
        <sz val="11"/>
        <color theme="1"/>
        <rFont val="宋体"/>
        <charset val="134"/>
      </rPr>
      <t>（在线监测运维</t>
    </r>
    <r>
      <rPr>
        <sz val="11"/>
        <color theme="1"/>
        <rFont val="Times New Roman"/>
        <charset val="134"/>
      </rPr>
      <t>7</t>
    </r>
    <r>
      <rPr>
        <sz val="11"/>
        <color theme="1"/>
        <rFont val="宋体"/>
        <charset val="134"/>
      </rPr>
      <t>万、脱硫塔防腐处理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万、管道更换</t>
    </r>
    <r>
      <rPr>
        <sz val="11"/>
        <color theme="1"/>
        <rFont val="Times New Roman"/>
        <charset val="134"/>
      </rPr>
      <t>5~6</t>
    </r>
    <r>
      <rPr>
        <sz val="11"/>
        <color theme="1"/>
        <rFont val="宋体"/>
        <charset val="134"/>
      </rPr>
      <t>万、电机电路维修更换）</t>
    </r>
  </si>
  <si>
    <t>28.3</t>
  </si>
  <si>
    <t>≥95%</t>
  </si>
  <si>
    <t>115.5</t>
  </si>
  <si>
    <t>1.9</t>
  </si>
  <si>
    <r>
      <rPr>
        <sz val="11"/>
        <color theme="1"/>
        <rFont val="宋体"/>
        <charset val="134"/>
      </rPr>
      <t>打印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陕西彩航包装装潢有限公司调研表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</si>
  <si>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陕西彩航包装装潢有限公司</t>
    </r>
  </si>
  <si>
    <r>
      <rPr>
        <sz val="11"/>
        <color theme="1"/>
        <rFont val="宋体"/>
        <charset val="134"/>
      </rPr>
      <t>包装装潢及其他印刷</t>
    </r>
  </si>
  <si>
    <t>C2319</t>
  </si>
  <si>
    <r>
      <rPr>
        <sz val="11"/>
        <color theme="1"/>
        <rFont val="宋体"/>
        <charset val="134"/>
      </rPr>
      <t>印刷：</t>
    </r>
    <r>
      <rPr>
        <sz val="11"/>
        <color theme="1"/>
        <rFont val="Times New Roman"/>
        <charset val="134"/>
      </rPr>
      <t>uv</t>
    </r>
    <r>
      <rPr>
        <sz val="11"/>
        <color theme="1"/>
        <rFont val="宋体"/>
        <charset val="134"/>
      </rPr>
      <t>光解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</si>
  <si>
    <t>uvUV光解+活性炭吸附</t>
  </si>
  <si>
    <r>
      <rPr>
        <sz val="11"/>
        <color theme="1"/>
        <rFont val="Times New Roman"/>
        <charset val="134"/>
      </rPr>
      <t>10.5</t>
    </r>
    <r>
      <rPr>
        <sz val="11"/>
        <color theme="1"/>
        <rFont val="宋体"/>
        <charset val="134"/>
      </rPr>
      <t>（包括设备采购</t>
    </r>
    <r>
      <rPr>
        <sz val="11"/>
        <color theme="1"/>
        <rFont val="Times New Roman"/>
        <charset val="134"/>
      </rPr>
      <t>3.5</t>
    </r>
    <r>
      <rPr>
        <sz val="11"/>
        <color theme="1"/>
        <rFont val="宋体"/>
        <charset val="134"/>
      </rPr>
      <t>万、管道安装、人工等）</t>
    </r>
  </si>
  <si>
    <t>（功率7kw）</t>
  </si>
  <si>
    <r>
      <rPr>
        <sz val="11"/>
        <color theme="1"/>
        <rFont val="宋体"/>
        <charset val="134"/>
      </rPr>
      <t>活性炭，过滤棉，灯管</t>
    </r>
  </si>
  <si>
    <r>
      <rPr>
        <sz val="11"/>
        <color theme="1"/>
        <rFont val="宋体"/>
        <charset val="134"/>
      </rPr>
      <t>（活性炭一次换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箱，一箱</t>
    </r>
    <r>
      <rPr>
        <sz val="11"/>
        <color theme="1"/>
        <rFont val="Times New Roman"/>
        <charset val="134"/>
      </rPr>
      <t>300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</si>
  <si>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打印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陕西科力特种橡塑有限公司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</si>
  <si>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陕西科力特种橡塑有限公司</t>
    </r>
  </si>
  <si>
    <r>
      <rPr>
        <sz val="11"/>
        <color theme="1"/>
        <rFont val="宋体"/>
        <charset val="134"/>
      </rPr>
      <t>处理设施一</t>
    </r>
    <r>
      <rPr>
        <sz val="11"/>
        <color theme="1"/>
        <rFont val="Times New Roman"/>
        <charset val="134"/>
      </rPr>
      <t xml:space="preserve">  (2)</t>
    </r>
  </si>
  <si>
    <r>
      <rPr>
        <sz val="11"/>
        <color theme="1"/>
        <rFont val="宋体"/>
        <charset val="134"/>
      </rPr>
      <t>硫化、焊接：</t>
    </r>
    <r>
      <rPr>
        <sz val="11"/>
        <color theme="1"/>
        <rFont val="Times New Roman"/>
        <charset val="134"/>
      </rPr>
      <t>UV</t>
    </r>
    <r>
      <rPr>
        <sz val="11"/>
        <color theme="1"/>
        <rFont val="宋体"/>
        <charset val="134"/>
      </rPr>
      <t>光氧活性炭一体机</t>
    </r>
  </si>
  <si>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套</t>
    </r>
  </si>
  <si>
    <t>UV光氧活性炭吸附一体机</t>
  </si>
  <si>
    <r>
      <rPr>
        <sz val="11"/>
        <color theme="1"/>
        <rFont val="Times New Roman"/>
        <charset val="134"/>
      </rPr>
      <t>9.71</t>
    </r>
    <r>
      <rPr>
        <sz val="11"/>
        <color theme="1"/>
        <rFont val="宋体"/>
        <charset val="134"/>
      </rPr>
      <t>（冷风机</t>
    </r>
    <r>
      <rPr>
        <sz val="11"/>
        <color theme="1"/>
        <rFont val="Times New Roman"/>
        <charset val="134"/>
      </rPr>
      <t>2.5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charset val="134"/>
      </rPr>
      <t>UV</t>
    </r>
    <r>
      <rPr>
        <sz val="11"/>
        <color theme="1"/>
        <rFont val="宋体"/>
        <charset val="134"/>
      </rPr>
      <t>光氧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除尘风管</t>
    </r>
    <r>
      <rPr>
        <sz val="11"/>
        <color theme="1"/>
        <rFont val="Times New Roman"/>
        <charset val="134"/>
      </rPr>
      <t>6.53</t>
    </r>
    <r>
      <rPr>
        <sz val="11"/>
        <color theme="1"/>
        <rFont val="宋体"/>
        <charset val="134"/>
      </rPr>
      <t>，除尘器</t>
    </r>
    <r>
      <rPr>
        <sz val="11"/>
        <color theme="1"/>
        <rFont val="Times New Roman"/>
        <charset val="134"/>
      </rPr>
      <t>0.68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</si>
  <si>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活性炭、灯管</t>
    </r>
  </si>
  <si>
    <r>
      <rPr>
        <sz val="11"/>
        <color theme="1"/>
        <rFont val="宋体"/>
        <charset val="134"/>
      </rPr>
      <t>南进口（硫化）：非甲烷总烃</t>
    </r>
    <r>
      <rPr>
        <sz val="11"/>
        <color theme="1"/>
        <rFont val="Times New Roman"/>
        <charset val="134"/>
      </rPr>
      <t xml:space="preserve">2.76
</t>
    </r>
    <r>
      <rPr>
        <sz val="11"/>
        <color theme="1"/>
        <rFont val="宋体"/>
        <charset val="134"/>
      </rPr>
      <t>北进口（焊接）：非甲烷总烃</t>
    </r>
    <r>
      <rPr>
        <sz val="11"/>
        <color theme="1"/>
        <rFont val="Times New Roman"/>
        <charset val="134"/>
      </rPr>
      <t>2.30</t>
    </r>
  </si>
  <si>
    <t>3.1</t>
  </si>
  <si>
    <r>
      <rPr>
        <sz val="11"/>
        <color theme="1"/>
        <rFont val="宋体"/>
        <charset val="134"/>
      </rPr>
      <t>处理设施一</t>
    </r>
    <r>
      <rPr>
        <sz val="11"/>
        <color theme="1"/>
        <rFont val="Times New Roman"/>
        <charset val="134"/>
      </rPr>
      <t xml:space="preserve">  (3)</t>
    </r>
  </si>
  <si>
    <r>
      <rPr>
        <sz val="11"/>
        <color theme="1"/>
        <rFont val="宋体"/>
        <charset val="134"/>
      </rPr>
      <t>喷砂车间、炼胶车间：布袋除尘（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个）</t>
    </r>
    <r>
      <rPr>
        <sz val="11"/>
        <color theme="1"/>
        <rFont val="Times New Roman"/>
        <charset val="134"/>
      </rPr>
      <t>+UV</t>
    </r>
    <r>
      <rPr>
        <sz val="11"/>
        <color theme="1"/>
        <rFont val="宋体"/>
        <charset val="134"/>
      </rPr>
      <t>光氧</t>
    </r>
  </si>
  <si>
    <t>布袋除尘（2个）+UV光氧</t>
  </si>
  <si>
    <r>
      <rPr>
        <sz val="11"/>
        <color theme="1"/>
        <rFont val="宋体"/>
        <charset val="134"/>
      </rPr>
      <t>活性炭、布袋、过滤棉、灯管</t>
    </r>
  </si>
  <si>
    <r>
      <rPr>
        <sz val="11"/>
        <color theme="1"/>
        <rFont val="宋体"/>
        <charset val="134"/>
      </rPr>
      <t>活性炭、过滤棉、布袋：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次，灯管：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</t>
    </r>
  </si>
  <si>
    <r>
      <rPr>
        <sz val="11"/>
        <color theme="1"/>
        <rFont val="宋体"/>
        <charset val="134"/>
      </rPr>
      <t>进口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（炼胶）：非甲烷总烃</t>
    </r>
    <r>
      <rPr>
        <sz val="11"/>
        <color theme="1"/>
        <rFont val="Times New Roman"/>
        <charset val="134"/>
      </rPr>
      <t xml:space="preserve">74.8
</t>
    </r>
    <r>
      <rPr>
        <sz val="11"/>
        <color theme="1"/>
        <rFont val="宋体"/>
        <charset val="134"/>
      </rPr>
      <t>进口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（喷砂）：非甲烷总烃</t>
    </r>
    <r>
      <rPr>
        <sz val="11"/>
        <color theme="1"/>
        <rFont val="Times New Roman"/>
        <charset val="134"/>
      </rPr>
      <t>7.22</t>
    </r>
  </si>
  <si>
    <r>
      <rPr>
        <sz val="11"/>
        <color theme="1"/>
        <rFont val="宋体"/>
        <charset val="134"/>
      </rPr>
      <t>非甲烷总烃：</t>
    </r>
    <r>
      <rPr>
        <sz val="11"/>
        <color theme="1"/>
        <rFont val="Times New Roman"/>
        <charset val="134"/>
      </rPr>
      <t>4.07</t>
    </r>
  </si>
  <si>
    <r>
      <rPr>
        <sz val="11"/>
        <color theme="1"/>
        <rFont val="宋体"/>
        <charset val="134"/>
      </rPr>
      <t>布袋除尘：</t>
    </r>
    <r>
      <rPr>
        <sz val="11"/>
        <color theme="1"/>
        <rFont val="Times New Roman"/>
        <charset val="134"/>
      </rPr>
      <t>6000
UV</t>
    </r>
    <r>
      <rPr>
        <sz val="11"/>
        <color theme="1"/>
        <rFont val="宋体"/>
        <charset val="134"/>
      </rPr>
      <t>光氧：</t>
    </r>
    <r>
      <rPr>
        <sz val="11"/>
        <color theme="1"/>
        <rFont val="Times New Roman"/>
        <charset val="134"/>
      </rPr>
      <t>30000</t>
    </r>
  </si>
  <si>
    <t>0.07</t>
  </si>
  <si>
    <t>2.7</t>
  </si>
  <si>
    <r>
      <rPr>
        <sz val="11"/>
        <color theme="1"/>
        <rFont val="宋体"/>
        <charset val="134"/>
      </rPr>
      <t>打印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陕西长密汽车制动技术有限公司调研表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</si>
  <si>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陕西长密汽车制动技术有限公司</t>
    </r>
  </si>
  <si>
    <r>
      <rPr>
        <sz val="11"/>
        <color theme="1"/>
        <rFont val="宋体"/>
        <charset val="134"/>
      </rPr>
      <t>混炼车间</t>
    </r>
    <r>
      <rPr>
        <sz val="11"/>
        <color theme="1"/>
        <rFont val="Times New Roman"/>
        <charset val="134"/>
      </rPr>
      <t>P1</t>
    </r>
    <r>
      <rPr>
        <sz val="11"/>
        <color theme="1"/>
        <rFont val="宋体"/>
        <charset val="134"/>
      </rPr>
      <t>口</t>
    </r>
  </si>
  <si>
    <r>
      <rPr>
        <sz val="11"/>
        <color theme="1"/>
        <rFont val="宋体"/>
        <charset val="134"/>
      </rPr>
      <t>混炼车间：布袋除尘器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活性炭吸附箱</t>
    </r>
  </si>
  <si>
    <t>布袋除尘+低温等离子+活性炭吸附箱</t>
  </si>
  <si>
    <r>
      <rPr>
        <sz val="11"/>
        <color theme="1"/>
        <rFont val="Times New Roman"/>
        <charset val="134"/>
      </rPr>
      <t>1.5</t>
    </r>
    <r>
      <rPr>
        <sz val="11"/>
        <color theme="1"/>
        <rFont val="宋体"/>
        <charset val="134"/>
      </rPr>
      <t>（雨棚和底座）</t>
    </r>
  </si>
  <si>
    <r>
      <rPr>
        <sz val="11"/>
        <color theme="1"/>
        <rFont val="Times New Roman"/>
        <charset val="134"/>
      </rPr>
      <t>13</t>
    </r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11</t>
    </r>
    <r>
      <rPr>
        <sz val="11"/>
        <color theme="1"/>
        <rFont val="宋体"/>
        <charset val="134"/>
      </rPr>
      <t>万，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万）</t>
    </r>
  </si>
  <si>
    <r>
      <rPr>
        <sz val="11"/>
        <color theme="1"/>
        <rFont val="宋体"/>
        <charset val="134"/>
      </rPr>
      <t>布袋、活性炭、</t>
    </r>
  </si>
  <si>
    <r>
      <rPr>
        <sz val="11"/>
        <color theme="1"/>
        <rFont val="宋体"/>
        <charset val="134"/>
      </rPr>
      <t>布袋：</t>
    </r>
    <r>
      <rPr>
        <sz val="11"/>
        <color theme="1"/>
        <rFont val="Times New Roman"/>
        <charset val="134"/>
      </rPr>
      <t>0.2</t>
    </r>
    <r>
      <rPr>
        <sz val="11"/>
        <color theme="1"/>
        <rFont val="宋体"/>
        <charset val="134"/>
      </rPr>
      <t>，活性炭：</t>
    </r>
    <r>
      <rPr>
        <sz val="11"/>
        <color theme="1"/>
        <rFont val="Times New Roman"/>
        <charset val="134"/>
      </rPr>
      <t>0.3</t>
    </r>
  </si>
  <si>
    <r>
      <rPr>
        <sz val="11"/>
        <color theme="1"/>
        <rFont val="宋体"/>
        <charset val="134"/>
      </rPr>
      <t>一年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次</t>
    </r>
  </si>
  <si>
    <r>
      <rPr>
        <sz val="11"/>
        <color theme="1"/>
        <rFont val="宋体"/>
        <charset val="134"/>
      </rPr>
      <t>（低温等离子清洗，一次</t>
    </r>
    <r>
      <rPr>
        <sz val="11"/>
        <color theme="1"/>
        <rFont val="Times New Roman"/>
        <charset val="134"/>
      </rPr>
      <t>200</t>
    </r>
    <r>
      <rPr>
        <sz val="11"/>
        <color theme="1"/>
        <rFont val="宋体"/>
        <charset val="134"/>
      </rPr>
      <t>，一个季度一次）</t>
    </r>
  </si>
  <si>
    <t>3.43</t>
  </si>
  <si>
    <t>0.01</t>
  </si>
  <si>
    <r>
      <rPr>
        <sz val="11"/>
        <color theme="1"/>
        <rFont val="宋体"/>
        <charset val="134"/>
      </rPr>
      <t>硫化车间</t>
    </r>
    <r>
      <rPr>
        <sz val="11"/>
        <color theme="1"/>
        <rFont val="Times New Roman"/>
        <charset val="134"/>
      </rPr>
      <t>P2</t>
    </r>
  </si>
  <si>
    <r>
      <rPr>
        <sz val="11"/>
        <color theme="1"/>
        <rFont val="宋体"/>
        <charset val="134"/>
      </rPr>
      <t>硫化车间：低温等离子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活性炭吸附箱</t>
    </r>
  </si>
  <si>
    <t>低温等离子+活性炭吸附箱</t>
  </si>
  <si>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箱</t>
    </r>
    <r>
      <rPr>
        <sz val="11"/>
        <color theme="1"/>
        <rFont val="Times New Roman"/>
        <charset val="134"/>
      </rPr>
      <t>100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charset val="134"/>
      </rPr>
      <t>40</t>
    </r>
    <r>
      <rPr>
        <sz val="11"/>
        <color theme="1"/>
        <rFont val="宋体"/>
        <charset val="134"/>
      </rPr>
      <t>箱）</t>
    </r>
  </si>
  <si>
    <r>
      <rPr>
        <sz val="11"/>
        <color theme="1"/>
        <rFont val="宋体"/>
        <charset val="134"/>
      </rPr>
      <t>一年两次</t>
    </r>
  </si>
  <si>
    <r>
      <rPr>
        <sz val="11"/>
        <color theme="1"/>
        <rFont val="宋体"/>
        <charset val="134"/>
      </rPr>
      <t>（低温等离子清洗，一次</t>
    </r>
    <r>
      <rPr>
        <sz val="11"/>
        <color theme="1"/>
        <rFont val="Times New Roman"/>
        <charset val="134"/>
      </rPr>
      <t>200</t>
    </r>
    <r>
      <rPr>
        <sz val="11"/>
        <color theme="1"/>
        <rFont val="宋体"/>
        <charset val="134"/>
      </rPr>
      <t>，一个季度一次</t>
    </r>
    <r>
      <rPr>
        <sz val="11"/>
        <color theme="1"/>
        <rFont val="Times New Roman"/>
        <charset val="134"/>
      </rPr>
      <t>.</t>
    </r>
    <r>
      <rPr>
        <sz val="11"/>
        <color theme="1"/>
        <rFont val="宋体"/>
        <charset val="134"/>
      </rPr>
      <t>更换电机两次，一次</t>
    </r>
    <r>
      <rPr>
        <sz val="11"/>
        <color theme="1"/>
        <rFont val="Times New Roman"/>
        <charset val="134"/>
      </rPr>
      <t>2000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</si>
  <si>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海螺水泥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</si>
  <si>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乾县海螺水泥有限责任公司</t>
    </r>
  </si>
  <si>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号水泥磨选粉机主收尘</t>
    </r>
  </si>
  <si>
    <r>
      <rPr>
        <sz val="11"/>
        <color theme="1"/>
        <rFont val="宋体"/>
        <charset val="134"/>
      </rPr>
      <t>水泥制造</t>
    </r>
  </si>
  <si>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号水泥磨选粉机主收尘：布袋除尘器</t>
    </r>
  </si>
  <si>
    <t>3年0次</t>
  </si>
  <si>
    <r>
      <rPr>
        <sz val="11"/>
        <color theme="1"/>
        <rFont val="宋体"/>
        <charset val="134"/>
      </rPr>
      <t>颗粒物：</t>
    </r>
    <r>
      <rPr>
        <sz val="11"/>
        <color theme="1"/>
        <rFont val="Times New Roman"/>
        <charset val="134"/>
      </rPr>
      <t>99.99%</t>
    </r>
  </si>
  <si>
    <r>
      <rPr>
        <sz val="11"/>
        <color theme="1"/>
        <rFont val="宋体"/>
        <charset val="134"/>
      </rPr>
      <t>石灰石破碎机收尘</t>
    </r>
  </si>
  <si>
    <r>
      <rPr>
        <sz val="11"/>
        <color theme="1"/>
        <rFont val="宋体"/>
        <charset val="134"/>
      </rPr>
      <t>石灰石破碎机：布袋除尘器</t>
    </r>
  </si>
  <si>
    <r>
      <rPr>
        <sz val="11"/>
        <color theme="1"/>
        <rFont val="宋体"/>
        <charset val="134"/>
      </rPr>
      <t>窑头除尘</t>
    </r>
  </si>
  <si>
    <r>
      <rPr>
        <sz val="11"/>
        <color theme="1"/>
        <rFont val="宋体"/>
        <charset val="134"/>
      </rPr>
      <t>窑头除尘：布袋除尘器</t>
    </r>
  </si>
  <si>
    <r>
      <rPr>
        <sz val="11"/>
        <color theme="1"/>
        <rFont val="Times New Roman"/>
        <charset val="134"/>
      </rPr>
      <t>0.8</t>
    </r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2024</t>
    </r>
    <r>
      <rPr>
        <sz val="11"/>
        <color theme="1"/>
        <rFont val="宋体"/>
        <charset val="134"/>
      </rPr>
      <t>年在线数据）</t>
    </r>
  </si>
  <si>
    <t xml:space="preserve">
630000</t>
  </si>
  <si>
    <r>
      <rPr>
        <sz val="11"/>
        <color theme="1"/>
        <rFont val="宋体"/>
        <charset val="134"/>
      </rPr>
      <t>颗粒物：</t>
    </r>
    <r>
      <rPr>
        <sz val="11"/>
        <color theme="1"/>
        <rFont val="Times New Roman"/>
        <charset val="134"/>
      </rPr>
      <t xml:space="preserve">99.99%  </t>
    </r>
  </si>
  <si>
    <r>
      <rPr>
        <sz val="11"/>
        <color theme="1"/>
        <rFont val="宋体"/>
        <charset val="134"/>
      </rPr>
      <t>窑尾脱硝</t>
    </r>
  </si>
  <si>
    <r>
      <rPr>
        <sz val="11"/>
        <color theme="1"/>
        <rFont val="宋体"/>
        <charset val="134"/>
      </rPr>
      <t>窑尾脱销：（</t>
    </r>
    <r>
      <rPr>
        <sz val="11"/>
        <color theme="1"/>
        <rFont val="Times New Roman"/>
        <charset val="134"/>
      </rPr>
      <t>SNCR+SCR</t>
    </r>
    <r>
      <rPr>
        <sz val="11"/>
        <color theme="1"/>
        <rFont val="宋体"/>
        <charset val="134"/>
      </rPr>
      <t>）脱硝设施</t>
    </r>
  </si>
  <si>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台（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套）</t>
    </r>
  </si>
  <si>
    <t>（SNCR+SCR）脱硝设施</t>
  </si>
  <si>
    <t>（氨水）</t>
  </si>
  <si>
    <r>
      <rPr>
        <sz val="11"/>
        <color theme="1"/>
        <rFont val="宋体"/>
        <charset val="134"/>
      </rPr>
      <t>催化剂</t>
    </r>
  </si>
  <si>
    <r>
      <rPr>
        <sz val="11"/>
        <color theme="1"/>
        <rFont val="Times New Roman"/>
        <charset val="134"/>
      </rPr>
      <t xml:space="preserve">  </t>
    </r>
    <r>
      <rPr>
        <sz val="11"/>
        <color theme="1"/>
        <rFont val="宋体"/>
        <charset val="134"/>
      </rPr>
      <t>氮氧化物</t>
    </r>
    <r>
      <rPr>
        <sz val="11"/>
        <color theme="1"/>
        <rFont val="Times New Roman"/>
        <charset val="134"/>
      </rPr>
      <t xml:space="preserve"> 90</t>
    </r>
    <r>
      <rPr>
        <sz val="11"/>
        <color theme="1"/>
        <rFont val="宋体"/>
        <charset val="134"/>
      </rPr>
      <t>％</t>
    </r>
  </si>
  <si>
    <r>
      <rPr>
        <sz val="11"/>
        <color theme="1"/>
        <rFont val="宋体"/>
        <charset val="134"/>
      </rPr>
      <t>窑尾脱硫</t>
    </r>
  </si>
  <si>
    <r>
      <rPr>
        <sz val="11"/>
        <color theme="1"/>
        <rFont val="宋体"/>
        <charset val="134"/>
      </rPr>
      <t>窑尾脱硫：干法脱硫</t>
    </r>
  </si>
  <si>
    <t>干法脱硫</t>
  </si>
  <si>
    <r>
      <rPr>
        <sz val="11"/>
        <color theme="1"/>
        <rFont val="Times New Roman"/>
        <charset val="134"/>
      </rPr>
      <t>(</t>
    </r>
    <r>
      <rPr>
        <sz val="11"/>
        <color theme="1"/>
        <rFont val="宋体"/>
        <charset val="134"/>
      </rPr>
      <t>钙剂、钠剂</t>
    </r>
    <r>
      <rPr>
        <sz val="11"/>
        <color theme="1"/>
        <rFont val="Times New Roman"/>
        <charset val="134"/>
      </rPr>
      <t>)</t>
    </r>
  </si>
  <si>
    <r>
      <rPr>
        <sz val="11"/>
        <color theme="1"/>
        <rFont val="宋体"/>
        <charset val="134"/>
      </rPr>
      <t>二氧化硫：</t>
    </r>
    <r>
      <rPr>
        <sz val="11"/>
        <color theme="1"/>
        <rFont val="Times New Roman"/>
        <charset val="134"/>
      </rPr>
      <t>80</t>
    </r>
    <r>
      <rPr>
        <sz val="11"/>
        <color theme="1"/>
        <rFont val="宋体"/>
        <charset val="134"/>
      </rPr>
      <t>％</t>
    </r>
  </si>
  <si>
    <r>
      <rPr>
        <sz val="11"/>
        <color theme="1"/>
        <rFont val="宋体"/>
        <charset val="134"/>
      </rPr>
      <t>窑尾除尘</t>
    </r>
  </si>
  <si>
    <r>
      <rPr>
        <sz val="11"/>
        <color theme="1"/>
        <rFont val="宋体"/>
        <charset val="134"/>
      </rPr>
      <t>窑尾除尘：布袋除尘器</t>
    </r>
  </si>
  <si>
    <r>
      <rPr>
        <sz val="11"/>
        <color theme="1"/>
        <rFont val="宋体"/>
        <charset val="134"/>
      </rPr>
      <t>颗粒物：</t>
    </r>
    <r>
      <rPr>
        <sz val="11"/>
        <color theme="1"/>
        <rFont val="Times New Roman"/>
        <charset val="134"/>
      </rPr>
      <t xml:space="preserve">99.99% </t>
    </r>
  </si>
  <si>
    <r>
      <rPr>
        <sz val="11"/>
        <color theme="1"/>
        <rFont val="宋体"/>
        <charset val="134"/>
      </rPr>
      <t>涉废气排放企业单位治理成本调查表</t>
    </r>
    <r>
      <rPr>
        <sz val="11"/>
        <color theme="1"/>
        <rFont val="Times New Roman"/>
        <charset val="134"/>
      </rPr>
      <t xml:space="preserve"> ..xlsx</t>
    </r>
  </si>
  <si>
    <r>
      <rPr>
        <sz val="11"/>
        <color theme="1"/>
        <rFont val="宋体"/>
        <charset val="134"/>
      </rPr>
      <t>处理设施一</t>
    </r>
    <r>
      <rPr>
        <sz val="11"/>
        <color theme="1"/>
        <rFont val="Times New Roman"/>
        <charset val="134"/>
      </rPr>
      <t xml:space="preserve">  </t>
    </r>
    <r>
      <rPr>
        <sz val="11"/>
        <color theme="1"/>
        <rFont val="宋体"/>
        <charset val="134"/>
      </rPr>
      <t>水泥磨选粉机收尘</t>
    </r>
  </si>
  <si>
    <r>
      <rPr>
        <sz val="11"/>
        <color theme="1"/>
        <rFont val="宋体"/>
        <charset val="134"/>
      </rPr>
      <t>布袋除尘器</t>
    </r>
  </si>
  <si>
    <r>
      <rPr>
        <sz val="11"/>
        <color theme="1"/>
        <rFont val="宋体"/>
        <charset val="134"/>
      </rPr>
      <t>滤袋费用</t>
    </r>
  </si>
  <si>
    <r>
      <rPr>
        <sz val="11"/>
        <color theme="1"/>
        <rFont val="Times New Roman"/>
        <charset val="134"/>
      </rPr>
      <t>250000</t>
    </r>
    <r>
      <rPr>
        <sz val="11"/>
        <color theme="1"/>
        <rFont val="宋体"/>
        <charset val="134"/>
      </rPr>
      <t>立方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小时</t>
    </r>
  </si>
  <si>
    <r>
      <rPr>
        <sz val="11"/>
        <color theme="1"/>
        <rFont val="Times New Roman"/>
        <charset val="134"/>
      </rPr>
      <t>131267</t>
    </r>
    <r>
      <rPr>
        <sz val="11"/>
        <color theme="1"/>
        <rFont val="宋体"/>
        <charset val="134"/>
      </rPr>
      <t>立方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小时</t>
    </r>
  </si>
  <si>
    <r>
      <rPr>
        <sz val="11"/>
        <color theme="1"/>
        <rFont val="宋体"/>
        <charset val="134"/>
      </rPr>
      <t>处理设施一石灰石破碎机收尘</t>
    </r>
  </si>
  <si>
    <r>
      <rPr>
        <sz val="11"/>
        <color theme="1"/>
        <rFont val="Times New Roman"/>
        <charset val="134"/>
      </rPr>
      <t>33400</t>
    </r>
    <r>
      <rPr>
        <sz val="11"/>
        <color theme="1"/>
        <rFont val="宋体"/>
        <charset val="134"/>
      </rPr>
      <t>立方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小时</t>
    </r>
  </si>
  <si>
    <r>
      <rPr>
        <sz val="11"/>
        <color theme="1"/>
        <rFont val="Times New Roman"/>
        <charset val="134"/>
      </rPr>
      <t>29243</t>
    </r>
    <r>
      <rPr>
        <sz val="11"/>
        <color theme="1"/>
        <rFont val="宋体"/>
        <charset val="134"/>
      </rPr>
      <t>立方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小时</t>
    </r>
  </si>
  <si>
    <r>
      <rPr>
        <sz val="11"/>
        <color theme="1"/>
        <rFont val="宋体"/>
        <charset val="134"/>
      </rPr>
      <t>处理设施一窑头窑尾</t>
    </r>
    <r>
      <rPr>
        <sz val="11"/>
        <color theme="1"/>
        <rFont val="Times New Roman"/>
        <charset val="134"/>
      </rPr>
      <t xml:space="preserve">  (2)</t>
    </r>
  </si>
  <si>
    <t>220</t>
  </si>
  <si>
    <t>0.9</t>
  </si>
  <si>
    <r>
      <rPr>
        <sz val="11"/>
        <color theme="1"/>
        <rFont val="宋体"/>
        <charset val="134"/>
      </rPr>
      <t>窑尾：废气设计处理能力</t>
    </r>
    <r>
      <rPr>
        <sz val="11"/>
        <color theme="1"/>
        <rFont val="Times New Roman"/>
        <charset val="134"/>
      </rPr>
      <t>785000</t>
    </r>
    <r>
      <rPr>
        <sz val="11"/>
        <color theme="1"/>
        <rFont val="宋体"/>
        <charset val="134"/>
      </rPr>
      <t>立方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小时；</t>
    </r>
    <r>
      <rPr>
        <sz val="11"/>
        <color theme="1"/>
        <rFont val="Times New Roman"/>
        <charset val="134"/>
      </rPr>
      <t xml:space="preserve">
</t>
    </r>
    <r>
      <rPr>
        <sz val="11"/>
        <color theme="1"/>
        <rFont val="宋体"/>
        <charset val="134"/>
      </rPr>
      <t>窑头：废气设计处理能力</t>
    </r>
    <r>
      <rPr>
        <sz val="11"/>
        <color theme="1"/>
        <rFont val="Times New Roman"/>
        <charset val="134"/>
      </rPr>
      <t>630000</t>
    </r>
    <r>
      <rPr>
        <sz val="11"/>
        <color theme="1"/>
        <rFont val="宋体"/>
        <charset val="134"/>
      </rPr>
      <t>立方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小时</t>
    </r>
  </si>
  <si>
    <r>
      <rPr>
        <sz val="11"/>
        <color theme="1"/>
        <rFont val="宋体"/>
        <charset val="134"/>
      </rPr>
      <t>窑尾：</t>
    </r>
    <r>
      <rPr>
        <sz val="11"/>
        <color theme="1"/>
        <rFont val="Times New Roman"/>
        <charset val="134"/>
      </rPr>
      <t>500000</t>
    </r>
    <r>
      <rPr>
        <sz val="11"/>
        <color theme="1"/>
        <rFont val="宋体"/>
        <charset val="134"/>
      </rPr>
      <t>立方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小时；窑头：</t>
    </r>
    <r>
      <rPr>
        <sz val="11"/>
        <color theme="1"/>
        <rFont val="Times New Roman"/>
        <charset val="134"/>
      </rPr>
      <t>250000</t>
    </r>
    <r>
      <rPr>
        <sz val="11"/>
        <color theme="1"/>
        <rFont val="宋体"/>
        <charset val="134"/>
      </rPr>
      <t>立方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小时</t>
    </r>
  </si>
  <si>
    <r>
      <rPr>
        <sz val="11"/>
        <color theme="1"/>
        <rFont val="宋体"/>
        <charset val="134"/>
      </rPr>
      <t>颗粒物：</t>
    </r>
    <r>
      <rPr>
        <sz val="11"/>
        <color theme="1"/>
        <rFont val="Times New Roman"/>
        <charset val="134"/>
      </rPr>
      <t xml:space="preserve">99.99%  </t>
    </r>
    <r>
      <rPr>
        <sz val="11"/>
        <color theme="1"/>
        <rFont val="宋体"/>
        <charset val="134"/>
      </rPr>
      <t>二氧化硫：</t>
    </r>
    <r>
      <rPr>
        <sz val="11"/>
        <color theme="1"/>
        <rFont val="Times New Roman"/>
        <charset val="134"/>
      </rPr>
      <t>80</t>
    </r>
    <r>
      <rPr>
        <sz val="11"/>
        <color theme="1"/>
        <rFont val="宋体"/>
        <charset val="134"/>
      </rPr>
      <t>％</t>
    </r>
    <r>
      <rPr>
        <sz val="11"/>
        <color theme="1"/>
        <rFont val="Times New Roman"/>
        <charset val="134"/>
      </rPr>
      <t xml:space="preserve">  </t>
    </r>
    <r>
      <rPr>
        <sz val="11"/>
        <color theme="1"/>
        <rFont val="宋体"/>
        <charset val="134"/>
      </rPr>
      <t>氮氧化物</t>
    </r>
    <r>
      <rPr>
        <sz val="11"/>
        <color theme="1"/>
        <rFont val="Times New Roman"/>
        <charset val="134"/>
      </rPr>
      <t xml:space="preserve"> 90</t>
    </r>
    <r>
      <rPr>
        <sz val="11"/>
        <color theme="1"/>
        <rFont val="宋体"/>
        <charset val="134"/>
      </rPr>
      <t>％</t>
    </r>
  </si>
  <si>
    <r>
      <rPr>
        <sz val="11"/>
        <color theme="1"/>
        <rFont val="宋体"/>
        <charset val="134"/>
      </rPr>
      <t>涉废气排放企业单位治理成本调查表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第二版</t>
    </r>
    <r>
      <rPr>
        <sz val="11"/>
        <color theme="1"/>
        <rFont val="Times New Roman"/>
        <charset val="134"/>
      </rPr>
      <t>1.xlsx</t>
    </r>
  </si>
  <si>
    <r>
      <rPr>
        <sz val="11"/>
        <color theme="1"/>
        <rFont val="宋体"/>
        <charset val="134"/>
      </rPr>
      <t>陕西彩虹新材料有限公司</t>
    </r>
  </si>
  <si>
    <r>
      <rPr>
        <sz val="11"/>
        <color theme="1"/>
        <rFont val="宋体"/>
        <charset val="134"/>
      </rPr>
      <t>电子专用材料制造业</t>
    </r>
  </si>
  <si>
    <t>C3985</t>
  </si>
  <si>
    <r>
      <rPr>
        <sz val="11"/>
        <color theme="1"/>
        <rFont val="宋体"/>
        <charset val="134"/>
      </rPr>
      <t>脉冲式布袋除尘器</t>
    </r>
  </si>
  <si>
    <r>
      <rPr>
        <sz val="11"/>
        <color theme="1"/>
        <rFont val="宋体"/>
        <charset val="134"/>
      </rPr>
      <t>耐高温滤袋</t>
    </r>
  </si>
  <si>
    <r>
      <rPr>
        <sz val="11"/>
        <color theme="1"/>
        <rFont val="宋体"/>
        <charset val="134"/>
      </rPr>
      <t>涉废气排放企业单位治理成本调查表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第二版</t>
    </r>
    <r>
      <rPr>
        <sz val="11"/>
        <color theme="1"/>
        <rFont val="Times New Roman"/>
        <charset val="134"/>
      </rPr>
      <t>2.xlsx</t>
    </r>
  </si>
  <si>
    <r>
      <rPr>
        <sz val="11"/>
        <color theme="1"/>
        <rFont val="宋体"/>
        <charset val="134"/>
      </rPr>
      <t>涉废气排放企业单位治理成本调查表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第二版</t>
    </r>
    <r>
      <rPr>
        <sz val="11"/>
        <color theme="1"/>
        <rFont val="Times New Roman"/>
        <charset val="134"/>
      </rPr>
      <t>3.xlsx</t>
    </r>
  </si>
  <si>
    <r>
      <rPr>
        <sz val="11"/>
        <color theme="1"/>
        <rFont val="宋体"/>
        <charset val="134"/>
      </rPr>
      <t>涉废气排放企业单位治理成本调查表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第二版</t>
    </r>
    <r>
      <rPr>
        <sz val="11"/>
        <color theme="1"/>
        <rFont val="Times New Roman"/>
        <charset val="134"/>
      </rPr>
      <t>4.xlsx</t>
    </r>
  </si>
  <si>
    <r>
      <rPr>
        <sz val="11"/>
        <color theme="1"/>
        <rFont val="宋体"/>
        <charset val="134"/>
      </rPr>
      <t>涉废气排放企业单位治理成本调查表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第二版</t>
    </r>
    <r>
      <rPr>
        <sz val="11"/>
        <color theme="1"/>
        <rFont val="Times New Roman"/>
        <charset val="134"/>
      </rPr>
      <t>5.xlsx</t>
    </r>
  </si>
  <si>
    <r>
      <rPr>
        <sz val="11"/>
        <color theme="1"/>
        <rFont val="宋体"/>
        <charset val="134"/>
      </rPr>
      <t>涉废气排放企业单位治理成本调查表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第二版</t>
    </r>
    <r>
      <rPr>
        <sz val="11"/>
        <color theme="1"/>
        <rFont val="Times New Roman"/>
        <charset val="134"/>
      </rPr>
      <t>6.xlsx</t>
    </r>
  </si>
  <si>
    <r>
      <rPr>
        <sz val="11"/>
        <color theme="1"/>
        <rFont val="宋体"/>
        <charset val="134"/>
      </rPr>
      <t>涉废气排放企业单位治理成本调查表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第二版</t>
    </r>
    <r>
      <rPr>
        <sz val="11"/>
        <color theme="1"/>
        <rFont val="Times New Roman"/>
        <charset val="134"/>
      </rPr>
      <t>7.xlsx</t>
    </r>
  </si>
  <si>
    <r>
      <rPr>
        <sz val="11"/>
        <color theme="1"/>
        <rFont val="宋体"/>
        <charset val="134"/>
      </rPr>
      <t>涉废气排放企业单位治理成本调查表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第二版</t>
    </r>
    <r>
      <rPr>
        <sz val="11"/>
        <color theme="1"/>
        <rFont val="Times New Roman"/>
        <charset val="134"/>
      </rPr>
      <t>8.xlsx</t>
    </r>
  </si>
  <si>
    <r>
      <rPr>
        <sz val="11"/>
        <color theme="1"/>
        <rFont val="宋体"/>
        <charset val="134"/>
      </rPr>
      <t>涉废气排放企业单位治理成本调查表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第二版</t>
    </r>
    <r>
      <rPr>
        <sz val="11"/>
        <color theme="1"/>
        <rFont val="Times New Roman"/>
        <charset val="134"/>
      </rPr>
      <t>9.xlsx</t>
    </r>
  </si>
  <si>
    <r>
      <rPr>
        <sz val="11"/>
        <color theme="1"/>
        <rFont val="宋体"/>
        <charset val="134"/>
      </rPr>
      <t>二级活性炭吸附</t>
    </r>
  </si>
  <si>
    <t>二级活性炭吸附</t>
  </si>
  <si>
    <r>
      <rPr>
        <sz val="11"/>
        <color theme="1"/>
        <rFont val="宋体"/>
        <charset val="134"/>
      </rPr>
      <t>活性炭板</t>
    </r>
  </si>
  <si>
    <r>
      <rPr>
        <sz val="11"/>
        <color theme="1"/>
        <rFont val="宋体"/>
        <charset val="134"/>
      </rPr>
      <t>润华包装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涉废气排放企业单位治理成本调查表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第二版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</si>
  <si>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陕西润华包装科技股份有限公司</t>
    </r>
  </si>
  <si>
    <r>
      <rPr>
        <sz val="11"/>
        <color theme="1"/>
        <rFont val="宋体"/>
        <charset val="134"/>
      </rPr>
      <t>包装装潢及其他印刷业</t>
    </r>
  </si>
  <si>
    <r>
      <rPr>
        <sz val="11"/>
        <color theme="1"/>
        <rFont val="宋体"/>
        <charset val="134"/>
      </rPr>
      <t>印刷工段：二级活性炭处理设施</t>
    </r>
  </si>
  <si>
    <t>二级活性炭吸附处理设施</t>
  </si>
  <si>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、</t>
    </r>
    <r>
      <rPr>
        <sz val="11"/>
        <color theme="1"/>
        <rFont val="Times New Roman"/>
        <charset val="134"/>
      </rPr>
      <t>PLC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1.6</t>
    </r>
    <r>
      <rPr>
        <sz val="11"/>
        <color theme="1"/>
        <rFont val="宋体"/>
        <charset val="134"/>
      </rPr>
      <t>万；</t>
    </r>
    <r>
      <rPr>
        <sz val="11"/>
        <color theme="1"/>
        <rFont val="Times New Roman"/>
        <charset val="134"/>
      </rPr>
      <t xml:space="preserve">
2</t>
    </r>
    <r>
      <rPr>
        <sz val="11"/>
        <color theme="1"/>
        <rFont val="宋体"/>
        <charset val="134"/>
      </rPr>
      <t>、用电监管：安装费</t>
    </r>
    <r>
      <rPr>
        <sz val="11"/>
        <color theme="1"/>
        <rFont val="Times New Roman"/>
        <charset val="134"/>
      </rPr>
      <t>1.8</t>
    </r>
    <r>
      <rPr>
        <sz val="11"/>
        <color theme="1"/>
        <rFont val="宋体"/>
        <charset val="134"/>
      </rPr>
      <t>万，三年万维护费：</t>
    </r>
    <r>
      <rPr>
        <sz val="11"/>
        <color theme="1"/>
        <rFont val="Times New Roman"/>
        <charset val="134"/>
      </rPr>
      <t>1</t>
    </r>
  </si>
  <si>
    <r>
      <rPr>
        <sz val="11"/>
        <color theme="1"/>
        <rFont val="宋体"/>
        <charset val="134"/>
      </rPr>
      <t>活性炭，过滤棉</t>
    </r>
  </si>
  <si>
    <r>
      <rPr>
        <sz val="11"/>
        <color theme="1"/>
        <rFont val="宋体"/>
        <charset val="134"/>
      </rPr>
      <t>活性炭</t>
    </r>
    <r>
      <rPr>
        <sz val="11"/>
        <color theme="1"/>
        <rFont val="Times New Roman"/>
        <charset val="134"/>
      </rPr>
      <t>0.4</t>
    </r>
    <r>
      <rPr>
        <sz val="11"/>
        <color theme="1"/>
        <rFont val="宋体"/>
        <charset val="134"/>
      </rPr>
      <t>，过滤棉</t>
    </r>
    <r>
      <rPr>
        <sz val="11"/>
        <color theme="1"/>
        <rFont val="Times New Roman"/>
        <charset val="134"/>
      </rPr>
      <t>0.02</t>
    </r>
  </si>
  <si>
    <r>
      <rPr>
        <sz val="11"/>
        <color theme="1"/>
        <rFont val="宋体"/>
        <charset val="134"/>
      </rPr>
      <t>活性炭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，过滤棉</t>
    </r>
    <r>
      <rPr>
        <sz val="11"/>
        <color theme="1"/>
        <rFont val="Times New Roman"/>
        <charset val="134"/>
      </rPr>
      <t>2</t>
    </r>
  </si>
  <si>
    <r>
      <rPr>
        <sz val="11"/>
        <color theme="1"/>
        <rFont val="宋体"/>
        <charset val="134"/>
      </rPr>
      <t>特种橡胶涉废气排放企业单位治理成本调查表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</si>
  <si>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咸阳特种橡胶塑料制品研究所</t>
    </r>
  </si>
  <si>
    <r>
      <rPr>
        <sz val="11"/>
        <color theme="1"/>
        <rFont val="宋体"/>
        <charset val="134"/>
      </rPr>
      <t>热炼</t>
    </r>
  </si>
  <si>
    <r>
      <rPr>
        <sz val="11"/>
        <color theme="1"/>
        <rFont val="宋体"/>
        <charset val="134"/>
      </rPr>
      <t>橡胶制品制造</t>
    </r>
  </si>
  <si>
    <t>C2919</t>
  </si>
  <si>
    <r>
      <rPr>
        <sz val="11"/>
        <color theme="1"/>
        <rFont val="宋体"/>
        <charset val="134"/>
      </rPr>
      <t>热炼：脉冲布袋收尘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</t>
    </r>
  </si>
  <si>
    <t>脉冲布袋除尘+低温等离子+活性炭吸附</t>
  </si>
  <si>
    <t>布袋，活性炭，过滤棉</t>
  </si>
  <si>
    <r>
      <rPr>
        <sz val="11"/>
        <color theme="1"/>
        <rFont val="宋体"/>
        <charset val="134"/>
      </rPr>
      <t>布袋</t>
    </r>
    <r>
      <rPr>
        <sz val="11"/>
        <color theme="1"/>
        <rFont val="Times New Roman"/>
        <charset val="134"/>
      </rPr>
      <t>0.02</t>
    </r>
    <r>
      <rPr>
        <sz val="11"/>
        <color theme="1"/>
        <rFont val="宋体"/>
        <charset val="134"/>
      </rPr>
      <t>，活性炭</t>
    </r>
    <r>
      <rPr>
        <sz val="11"/>
        <color theme="1"/>
        <rFont val="Times New Roman"/>
        <charset val="134"/>
      </rPr>
      <t>0.6</t>
    </r>
    <r>
      <rPr>
        <sz val="11"/>
        <color theme="1"/>
        <rFont val="宋体"/>
        <charset val="134"/>
      </rPr>
      <t>，过滤棉</t>
    </r>
    <r>
      <rPr>
        <sz val="11"/>
        <color theme="1"/>
        <rFont val="Times New Roman"/>
        <charset val="134"/>
      </rPr>
      <t>0.02</t>
    </r>
  </si>
  <si>
    <t>布袋2-3次0年，活性炭4次0年，过滤棉4次0年</t>
  </si>
  <si>
    <t>4500-9000</t>
  </si>
  <si>
    <r>
      <rPr>
        <sz val="11"/>
        <color theme="1"/>
        <rFont val="宋体"/>
        <charset val="134"/>
      </rPr>
      <t>布袋，活性炭，过滤棉</t>
    </r>
  </si>
  <si>
    <t>2.67</t>
  </si>
  <si>
    <r>
      <rPr>
        <sz val="11"/>
        <color theme="1"/>
        <rFont val="宋体"/>
        <charset val="134"/>
      </rPr>
      <t>硫化</t>
    </r>
    <r>
      <rPr>
        <sz val="11"/>
        <color theme="1"/>
        <rFont val="Times New Roman"/>
        <charset val="134"/>
      </rPr>
      <t>1</t>
    </r>
  </si>
  <si>
    <r>
      <rPr>
        <sz val="11"/>
        <color theme="1"/>
        <rFont val="宋体"/>
        <charset val="134"/>
      </rPr>
      <t>硫化：催化燃烧</t>
    </r>
  </si>
  <si>
    <t>催化燃烧</t>
  </si>
  <si>
    <r>
      <rPr>
        <sz val="11"/>
        <color theme="1"/>
        <rFont val="宋体"/>
        <charset val="134"/>
      </rPr>
      <t>催化剂、活性炭</t>
    </r>
  </si>
  <si>
    <r>
      <rPr>
        <sz val="11"/>
        <color theme="1"/>
        <rFont val="宋体"/>
        <charset val="134"/>
      </rPr>
      <t>催化剂</t>
    </r>
    <r>
      <rPr>
        <sz val="11"/>
        <color theme="1"/>
        <rFont val="Times New Roman"/>
        <charset val="134"/>
      </rPr>
      <t>0.75</t>
    </r>
    <r>
      <rPr>
        <sz val="11"/>
        <color theme="1"/>
        <rFont val="宋体"/>
        <charset val="134"/>
      </rPr>
      <t>，活性炭</t>
    </r>
    <r>
      <rPr>
        <sz val="11"/>
        <color theme="1"/>
        <rFont val="Times New Roman"/>
        <charset val="134"/>
      </rPr>
      <t>1.33</t>
    </r>
  </si>
  <si>
    <t>催化剂2年换一次，1.5万0次，活性炭18个月换一次，2万0次</t>
  </si>
  <si>
    <r>
      <rPr>
        <sz val="11"/>
        <color theme="1"/>
        <rFont val="宋体"/>
        <charset val="134"/>
      </rPr>
      <t>硫化</t>
    </r>
    <r>
      <rPr>
        <sz val="11"/>
        <color theme="1"/>
        <rFont val="Times New Roman"/>
        <charset val="134"/>
      </rPr>
      <t>2</t>
    </r>
  </si>
  <si>
    <r>
      <rPr>
        <sz val="11"/>
        <color theme="1"/>
        <rFont val="宋体"/>
        <charset val="134"/>
      </rPr>
      <t>橡胶制品</t>
    </r>
  </si>
  <si>
    <t>C2910</t>
  </si>
  <si>
    <r>
      <rPr>
        <sz val="11"/>
        <color theme="1"/>
        <rFont val="宋体"/>
        <charset val="134"/>
      </rPr>
      <t>压延、硫化：催化燃烧</t>
    </r>
  </si>
  <si>
    <r>
      <rPr>
        <sz val="11"/>
        <color theme="1"/>
        <rFont val="宋体"/>
        <charset val="134"/>
      </rPr>
      <t>科隆新材治理成本调查表</t>
    </r>
    <r>
      <rPr>
        <sz val="11"/>
        <color theme="1"/>
        <rFont val="Times New Roman"/>
        <charset val="134"/>
      </rPr>
      <t>-3.11.xlsx</t>
    </r>
  </si>
  <si>
    <r>
      <rPr>
        <sz val="11"/>
        <color theme="1"/>
        <rFont val="宋体"/>
        <charset val="134"/>
      </rPr>
      <t>陕西科隆新材料科技股份有限公司</t>
    </r>
  </si>
  <si>
    <t>Sheet1</t>
  </si>
  <si>
    <r>
      <rPr>
        <sz val="11"/>
        <color theme="1"/>
        <rFont val="宋体"/>
        <charset val="134"/>
      </rPr>
      <t>布袋除尘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</si>
  <si>
    <r>
      <rPr>
        <sz val="11"/>
        <color theme="1"/>
        <rFont val="宋体"/>
        <charset val="134"/>
      </rPr>
      <t>布袋除尘、过滤棉、活性炭</t>
    </r>
  </si>
  <si>
    <r>
      <rPr>
        <sz val="11"/>
        <color theme="1"/>
        <rFont val="宋体"/>
        <charset val="134"/>
      </rPr>
      <t>布袋</t>
    </r>
    <r>
      <rPr>
        <sz val="11"/>
        <color theme="1"/>
        <rFont val="Times New Roman"/>
        <charset val="134"/>
      </rPr>
      <t>76</t>
    </r>
    <r>
      <rPr>
        <sz val="11"/>
        <color theme="1"/>
        <rFont val="宋体"/>
        <charset val="134"/>
      </rPr>
      <t>条</t>
    </r>
    <r>
      <rPr>
        <sz val="11"/>
        <color theme="1"/>
        <rFont val="Times New Roman"/>
        <charset val="134"/>
      </rPr>
      <t>0.29,</t>
    </r>
    <r>
      <rPr>
        <sz val="11"/>
        <color theme="1"/>
        <rFont val="宋体"/>
        <charset val="134"/>
      </rPr>
      <t>过滤棉</t>
    </r>
    <r>
      <rPr>
        <sz val="11"/>
        <color theme="1"/>
        <rFont val="Times New Roman"/>
        <charset val="134"/>
      </rPr>
      <t>0.03</t>
    </r>
    <r>
      <rPr>
        <sz val="11"/>
        <color theme="1"/>
        <rFont val="宋体"/>
        <charset val="134"/>
      </rPr>
      <t>，活性炭</t>
    </r>
    <r>
      <rPr>
        <sz val="11"/>
        <color theme="1"/>
        <rFont val="Times New Roman"/>
        <charset val="134"/>
      </rPr>
      <t>4</t>
    </r>
    <r>
      <rPr>
        <sz val="11"/>
        <color theme="1"/>
        <rFont val="宋体"/>
        <charset val="134"/>
      </rPr>
      <t>方，</t>
    </r>
    <r>
      <rPr>
        <sz val="11"/>
        <color theme="1"/>
        <rFont val="Times New Roman"/>
        <charset val="134"/>
      </rPr>
      <t>4.26</t>
    </r>
  </si>
  <si>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年、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个月、半年</t>
    </r>
  </si>
  <si>
    <t>1.26</t>
  </si>
  <si>
    <t>过滤棉0.03，活性炭0.5吨0次，0.53</t>
  </si>
  <si>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月、</t>
    </r>
    <r>
      <rPr>
        <sz val="11"/>
        <color theme="1"/>
        <rFont val="Times New Roman"/>
        <charset val="134"/>
      </rPr>
      <t>6</t>
    </r>
    <r>
      <rPr>
        <sz val="11"/>
        <color theme="1"/>
        <rFont val="宋体"/>
        <charset val="134"/>
      </rPr>
      <t>月</t>
    </r>
  </si>
  <si>
    <t>22640-29344</t>
  </si>
  <si>
    <t>Sheet3</t>
  </si>
  <si>
    <r>
      <rPr>
        <sz val="11"/>
        <color theme="1"/>
        <rFont val="宋体"/>
        <charset val="134"/>
      </rPr>
      <t>催化燃烧</t>
    </r>
  </si>
  <si>
    <r>
      <rPr>
        <sz val="11"/>
        <color theme="1"/>
        <rFont val="宋体"/>
        <charset val="134"/>
      </rPr>
      <t>过滤棉、活性炭、催化剂、过滤袋</t>
    </r>
  </si>
  <si>
    <r>
      <rPr>
        <sz val="11"/>
        <color theme="1"/>
        <rFont val="宋体"/>
        <charset val="134"/>
      </rPr>
      <t>过滤棉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6</t>
    </r>
    <r>
      <rPr>
        <sz val="11"/>
        <color theme="1"/>
        <rFont val="宋体"/>
        <charset val="134"/>
      </rPr>
      <t>次、活性炭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次、催化剂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次，过滤袋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次</t>
    </r>
  </si>
  <si>
    <t>Sheet4</t>
  </si>
  <si>
    <r>
      <rPr>
        <sz val="11"/>
        <color theme="1"/>
        <rFont val="宋体"/>
        <charset val="134"/>
      </rPr>
      <t>布袋除尘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催化燃烧</t>
    </r>
  </si>
  <si>
    <t>布袋除尘+催化燃烧</t>
  </si>
  <si>
    <r>
      <rPr>
        <sz val="11"/>
        <color theme="1"/>
        <rFont val="宋体"/>
        <charset val="134"/>
      </rPr>
      <t>除尘布袋、过滤棉、活性炭、过滤袋、催化剂</t>
    </r>
  </si>
  <si>
    <r>
      <rPr>
        <sz val="11"/>
        <color theme="1"/>
        <rFont val="宋体"/>
        <charset val="134"/>
      </rPr>
      <t>除尘布袋</t>
    </r>
    <r>
      <rPr>
        <sz val="11"/>
        <color theme="1"/>
        <rFont val="Times New Roman"/>
        <charset val="134"/>
      </rPr>
      <t>0.29</t>
    </r>
    <r>
      <rPr>
        <sz val="11"/>
        <color theme="1"/>
        <rFont val="宋体"/>
        <charset val="134"/>
      </rPr>
      <t>，过滤棉</t>
    </r>
    <r>
      <rPr>
        <sz val="11"/>
        <color theme="1"/>
        <rFont val="Times New Roman"/>
        <charset val="134"/>
      </rPr>
      <t>0.03</t>
    </r>
    <r>
      <rPr>
        <sz val="11"/>
        <color theme="1"/>
        <rFont val="宋体"/>
        <charset val="134"/>
      </rPr>
      <t>，活性炭</t>
    </r>
    <r>
      <rPr>
        <sz val="11"/>
        <color theme="1"/>
        <rFont val="Times New Roman"/>
        <charset val="134"/>
      </rPr>
      <t>0.09</t>
    </r>
    <r>
      <rPr>
        <sz val="11"/>
        <color theme="1"/>
        <rFont val="宋体"/>
        <charset val="134"/>
      </rPr>
      <t>，过滤袋</t>
    </r>
    <r>
      <rPr>
        <sz val="11"/>
        <color theme="1"/>
        <rFont val="Times New Roman"/>
        <charset val="134"/>
      </rPr>
      <t>748</t>
    </r>
    <r>
      <rPr>
        <sz val="11"/>
        <color theme="1"/>
        <rFont val="宋体"/>
        <charset val="134"/>
      </rPr>
      <t>，催化剂</t>
    </r>
    <r>
      <rPr>
        <sz val="11"/>
        <color theme="1"/>
        <rFont val="Times New Roman"/>
        <charset val="134"/>
      </rPr>
      <t>1</t>
    </r>
  </si>
  <si>
    <r>
      <rPr>
        <sz val="11"/>
        <color theme="1"/>
        <rFont val="宋体"/>
        <charset val="134"/>
      </rPr>
      <t>除尘布袋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次，过滤棉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6</t>
    </r>
    <r>
      <rPr>
        <sz val="11"/>
        <color theme="1"/>
        <rFont val="宋体"/>
        <charset val="134"/>
      </rPr>
      <t>次，活性炭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次，过滤袋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次，催化剂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</t>
    </r>
  </si>
  <si>
    <t>11940-22139</t>
  </si>
  <si>
    <t>1.2</t>
  </si>
  <si>
    <r>
      <rPr>
        <sz val="11"/>
        <color theme="1"/>
        <rFont val="宋体"/>
        <charset val="134"/>
      </rPr>
      <t>混炼工段：布袋除尘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</si>
  <si>
    <r>
      <rPr>
        <sz val="11"/>
        <color theme="1"/>
        <rFont val="宋体"/>
        <charset val="134"/>
      </rPr>
      <t>除尘布袋、过滤棉、活性炭</t>
    </r>
  </si>
  <si>
    <r>
      <rPr>
        <sz val="11"/>
        <color theme="1"/>
        <rFont val="宋体"/>
        <charset val="134"/>
      </rPr>
      <t>布袋</t>
    </r>
    <r>
      <rPr>
        <sz val="11"/>
        <color theme="1"/>
        <rFont val="Times New Roman"/>
        <charset val="134"/>
      </rPr>
      <t>230</t>
    </r>
    <r>
      <rPr>
        <sz val="11"/>
        <color theme="1"/>
        <rFont val="宋体"/>
        <charset val="134"/>
      </rPr>
      <t>条</t>
    </r>
    <r>
      <rPr>
        <sz val="11"/>
        <color theme="1"/>
        <rFont val="Times New Roman"/>
        <charset val="134"/>
      </rPr>
      <t>0.87,</t>
    </r>
    <r>
      <rPr>
        <sz val="11"/>
        <color theme="1"/>
        <rFont val="宋体"/>
        <charset val="134"/>
      </rPr>
      <t>过滤棉</t>
    </r>
    <r>
      <rPr>
        <sz val="11"/>
        <color theme="1"/>
        <rFont val="Times New Roman"/>
        <charset val="134"/>
      </rPr>
      <t>0.03</t>
    </r>
    <r>
      <rPr>
        <sz val="11"/>
        <color theme="1"/>
        <rFont val="宋体"/>
        <charset val="134"/>
      </rPr>
      <t>，活性炭</t>
    </r>
    <r>
      <rPr>
        <sz val="11"/>
        <color theme="1"/>
        <rFont val="Times New Roman"/>
        <charset val="134"/>
      </rPr>
      <t>0.5</t>
    </r>
    <r>
      <rPr>
        <sz val="11"/>
        <color theme="1"/>
        <rFont val="宋体"/>
        <charset val="134"/>
      </rPr>
      <t>吨，</t>
    </r>
    <r>
      <rPr>
        <sz val="11"/>
        <color theme="1"/>
        <rFont val="Times New Roman"/>
        <charset val="134"/>
      </rPr>
      <t>0.27</t>
    </r>
  </si>
  <si>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年、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月、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年</t>
    </r>
  </si>
  <si>
    <t>40441-56605</t>
  </si>
  <si>
    <t>4.96</t>
  </si>
  <si>
    <r>
      <rPr>
        <sz val="11"/>
        <color theme="1"/>
        <rFont val="宋体"/>
        <charset val="134"/>
      </rPr>
      <t>西北橡胶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</si>
  <si>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西北橡胶塑料研究设计院有限公司</t>
    </r>
  </si>
  <si>
    <r>
      <rPr>
        <sz val="11"/>
        <color theme="1"/>
        <rFont val="宋体"/>
        <charset val="134"/>
      </rPr>
      <t>炼胶</t>
    </r>
    <r>
      <rPr>
        <sz val="11"/>
        <color theme="1"/>
        <rFont val="Times New Roman"/>
        <charset val="134"/>
      </rPr>
      <t>1</t>
    </r>
  </si>
  <si>
    <r>
      <rPr>
        <sz val="11"/>
        <color theme="1"/>
        <rFont val="宋体"/>
        <charset val="134"/>
      </rPr>
      <t>制造业</t>
    </r>
  </si>
  <si>
    <r>
      <rPr>
        <sz val="11"/>
        <color theme="1"/>
        <rFont val="宋体"/>
        <charset val="134"/>
      </rPr>
      <t>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</t>
    </r>
  </si>
  <si>
    <r>
      <rPr>
        <sz val="11"/>
        <color theme="1"/>
        <rFont val="宋体"/>
        <charset val="134"/>
      </rPr>
      <t>过滤棉</t>
    </r>
    <r>
      <rPr>
        <sz val="11"/>
        <color theme="1"/>
        <rFont val="Times New Roman"/>
        <charset val="134"/>
      </rPr>
      <t>0.056</t>
    </r>
    <r>
      <rPr>
        <sz val="11"/>
        <color theme="1"/>
        <rFont val="宋体"/>
        <charset val="134"/>
      </rPr>
      <t>、活性炭</t>
    </r>
    <r>
      <rPr>
        <sz val="11"/>
        <color theme="1"/>
        <rFont val="Times New Roman"/>
        <charset val="134"/>
      </rPr>
      <t>0.32</t>
    </r>
  </si>
  <si>
    <r>
      <rPr>
        <sz val="11"/>
        <color theme="1"/>
        <rFont val="宋体"/>
        <charset val="134"/>
      </rPr>
      <t>过滤棉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个月更换、活性炭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个月更换</t>
    </r>
  </si>
  <si>
    <t>34863-48797m³/h</t>
  </si>
  <si>
    <r>
      <rPr>
        <sz val="11"/>
        <color theme="1"/>
        <rFont val="宋体"/>
        <charset val="134"/>
      </rPr>
      <t>炼胶</t>
    </r>
    <r>
      <rPr>
        <sz val="11"/>
        <color theme="1"/>
        <rFont val="Times New Roman"/>
        <charset val="134"/>
      </rPr>
      <t>2</t>
    </r>
  </si>
  <si>
    <r>
      <rPr>
        <sz val="11"/>
        <color theme="1"/>
        <rFont val="宋体"/>
        <charset val="134"/>
      </rPr>
      <t>硫化</t>
    </r>
    <r>
      <rPr>
        <sz val="11"/>
        <color theme="1"/>
        <rFont val="Times New Roman"/>
        <charset val="134"/>
      </rPr>
      <t xml:space="preserve"> 2</t>
    </r>
  </si>
  <si>
    <r>
      <rPr>
        <sz val="11"/>
        <color theme="1"/>
        <rFont val="Times New Roman"/>
        <charset val="134"/>
      </rPr>
      <t xml:space="preserve">10314-20628
</t>
    </r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套一样）</t>
    </r>
  </si>
  <si>
    <r>
      <rPr>
        <sz val="11"/>
        <color theme="1"/>
        <rFont val="宋体"/>
        <charset val="134"/>
      </rPr>
      <t>布袋除尘器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</t>
    </r>
  </si>
  <si>
    <t>5712-10562</t>
  </si>
  <si>
    <t>2.4</t>
  </si>
  <si>
    <r>
      <rPr>
        <sz val="11"/>
        <color theme="1"/>
        <rFont val="宋体"/>
        <charset val="134"/>
      </rPr>
      <t>硫化</t>
    </r>
    <r>
      <rPr>
        <sz val="11"/>
        <color theme="1"/>
        <rFont val="Times New Roman"/>
        <charset val="134"/>
      </rPr>
      <t>3</t>
    </r>
  </si>
  <si>
    <r>
      <rPr>
        <sz val="11"/>
        <color theme="1"/>
        <rFont val="宋体"/>
        <charset val="134"/>
      </rPr>
      <t>两级活性炭</t>
    </r>
  </si>
  <si>
    <r>
      <rPr>
        <sz val="11"/>
        <color theme="1"/>
        <rFont val="宋体"/>
        <charset val="134"/>
      </rPr>
      <t>迈纬尔治理成本调查表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第二版</t>
    </r>
    <r>
      <rPr>
        <sz val="11"/>
        <color theme="1"/>
        <rFont val="Times New Roman"/>
        <charset val="134"/>
      </rPr>
      <t>3.11.xlsx</t>
    </r>
  </si>
  <si>
    <r>
      <rPr>
        <sz val="11"/>
        <color theme="1"/>
        <rFont val="宋体"/>
        <charset val="134"/>
      </rPr>
      <t>陕西迈纬尔胶管有限公司</t>
    </r>
  </si>
  <si>
    <t>C2912</t>
  </si>
  <si>
    <r>
      <rPr>
        <sz val="11"/>
        <color theme="1"/>
        <rFont val="宋体"/>
        <charset val="134"/>
      </rPr>
      <t>切割工段：布袋除尘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光离一体</t>
    </r>
  </si>
  <si>
    <t>布袋除尘+UV光解</t>
  </si>
  <si>
    <r>
      <rPr>
        <sz val="11"/>
        <color theme="1"/>
        <rFont val="宋体"/>
        <charset val="134"/>
      </rPr>
      <t>布袋、过滤棉</t>
    </r>
  </si>
  <si>
    <r>
      <rPr>
        <sz val="11"/>
        <color theme="1"/>
        <rFont val="宋体"/>
        <charset val="134"/>
      </rPr>
      <t>布袋：</t>
    </r>
    <r>
      <rPr>
        <sz val="11"/>
        <color theme="1"/>
        <rFont val="Times New Roman"/>
        <charset val="134"/>
      </rPr>
      <t>0.57</t>
    </r>
    <r>
      <rPr>
        <sz val="11"/>
        <color theme="1"/>
        <rFont val="宋体"/>
        <charset val="134"/>
      </rPr>
      <t>；过滤棉：</t>
    </r>
    <r>
      <rPr>
        <sz val="11"/>
        <color theme="1"/>
        <rFont val="Times New Roman"/>
        <charset val="134"/>
      </rPr>
      <t>0.026</t>
    </r>
  </si>
  <si>
    <r>
      <rPr>
        <sz val="11"/>
        <color theme="1"/>
        <rFont val="宋体"/>
        <charset val="134"/>
      </rPr>
      <t>布袋：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次、过滤棉：</t>
    </r>
    <r>
      <rPr>
        <sz val="11"/>
        <color theme="1"/>
        <rFont val="Times New Roman"/>
        <charset val="134"/>
      </rPr>
      <t>6</t>
    </r>
    <r>
      <rPr>
        <sz val="11"/>
        <color theme="1"/>
        <rFont val="宋体"/>
        <charset val="134"/>
      </rPr>
      <t>次</t>
    </r>
  </si>
  <si>
    <t>13041-26080</t>
  </si>
  <si>
    <t>1.3</t>
  </si>
  <si>
    <t>4012-7419</t>
  </si>
  <si>
    <r>
      <rPr>
        <sz val="11"/>
        <color theme="1"/>
        <rFont val="宋体"/>
        <charset val="134"/>
      </rPr>
      <t>硫化工段：喷淋塔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</si>
  <si>
    <r>
      <rPr>
        <sz val="11"/>
        <color theme="1"/>
        <rFont val="宋体"/>
        <charset val="134"/>
      </rPr>
      <t>过滤棉：</t>
    </r>
    <r>
      <rPr>
        <sz val="11"/>
        <color theme="1"/>
        <rFont val="Times New Roman"/>
        <charset val="134"/>
      </rPr>
      <t>0.026</t>
    </r>
    <r>
      <rPr>
        <sz val="11"/>
        <color theme="1"/>
        <rFont val="宋体"/>
        <charset val="134"/>
      </rPr>
      <t>，活性炭：</t>
    </r>
    <r>
      <rPr>
        <sz val="11"/>
        <color theme="1"/>
        <rFont val="Times New Roman"/>
        <charset val="134"/>
      </rPr>
      <t>0.27</t>
    </r>
  </si>
  <si>
    <r>
      <rPr>
        <sz val="11"/>
        <color theme="1"/>
        <rFont val="宋体"/>
        <charset val="134"/>
      </rPr>
      <t>过滤棉：</t>
    </r>
    <r>
      <rPr>
        <sz val="11"/>
        <color theme="1"/>
        <rFont val="Times New Roman"/>
        <charset val="134"/>
      </rPr>
      <t>6</t>
    </r>
    <r>
      <rPr>
        <sz val="11"/>
        <color theme="1"/>
        <rFont val="宋体"/>
        <charset val="134"/>
      </rPr>
      <t>次；活性炭：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</t>
    </r>
  </si>
  <si>
    <t>10602-12148</t>
  </si>
  <si>
    <t>5790-10485</t>
  </si>
  <si>
    <t>Sheet5</t>
  </si>
  <si>
    <r>
      <rPr>
        <sz val="11"/>
        <color theme="1"/>
        <rFont val="宋体"/>
        <charset val="134"/>
      </rPr>
      <t>挤出工段：低温等离子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</si>
  <si>
    <r>
      <rPr>
        <sz val="11"/>
        <color theme="1"/>
        <rFont val="宋体"/>
        <charset val="134"/>
      </rPr>
      <t>过滤棉：</t>
    </r>
    <r>
      <rPr>
        <sz val="11"/>
        <color theme="1"/>
        <rFont val="Times New Roman"/>
        <charset val="134"/>
      </rPr>
      <t>0.026</t>
    </r>
    <r>
      <rPr>
        <sz val="11"/>
        <color theme="1"/>
        <rFont val="宋体"/>
        <charset val="134"/>
      </rPr>
      <t>，活性炭：</t>
    </r>
    <r>
      <rPr>
        <sz val="11"/>
        <color theme="1"/>
        <rFont val="Times New Roman"/>
        <charset val="134"/>
      </rPr>
      <t>1.38</t>
    </r>
  </si>
  <si>
    <r>
      <rPr>
        <sz val="11"/>
        <color theme="1"/>
        <rFont val="宋体"/>
        <charset val="134"/>
      </rPr>
      <t>过滤棉：</t>
    </r>
    <r>
      <rPr>
        <sz val="11"/>
        <color theme="1"/>
        <rFont val="Times New Roman"/>
        <charset val="134"/>
      </rPr>
      <t>6</t>
    </r>
    <r>
      <rPr>
        <sz val="11"/>
        <color theme="1"/>
        <rFont val="宋体"/>
        <charset val="134"/>
      </rPr>
      <t>次；活性炭：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次</t>
    </r>
  </si>
  <si>
    <t>Sheet6</t>
  </si>
  <si>
    <r>
      <rPr>
        <sz val="11"/>
        <color theme="1"/>
        <rFont val="宋体"/>
        <charset val="134"/>
      </rPr>
      <t>开裂压延工段：等离子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</t>
    </r>
  </si>
  <si>
    <r>
      <rPr>
        <sz val="11"/>
        <color theme="1"/>
        <rFont val="宋体"/>
        <charset val="134"/>
      </rPr>
      <t>过滤棉：</t>
    </r>
    <r>
      <rPr>
        <sz val="11"/>
        <color theme="1"/>
        <rFont val="Times New Roman"/>
        <charset val="134"/>
      </rPr>
      <t>0.026</t>
    </r>
    <r>
      <rPr>
        <sz val="11"/>
        <color theme="1"/>
        <rFont val="宋体"/>
        <charset val="134"/>
      </rPr>
      <t>，活性炭：</t>
    </r>
    <r>
      <rPr>
        <sz val="11"/>
        <color theme="1"/>
        <rFont val="Times New Roman"/>
        <charset val="134"/>
      </rPr>
      <t>0.53</t>
    </r>
  </si>
  <si>
    <t>9497-16576</t>
  </si>
  <si>
    <t>Sheet7</t>
  </si>
  <si>
    <r>
      <rPr>
        <sz val="11"/>
        <color theme="1"/>
        <rFont val="宋体"/>
        <charset val="134"/>
      </rPr>
      <t>切片工段：布袋除尘</t>
    </r>
  </si>
  <si>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</t>
    </r>
  </si>
  <si>
    <t>10603-21204</t>
  </si>
  <si>
    <r>
      <rPr>
        <sz val="11"/>
        <color theme="1"/>
        <rFont val="宋体"/>
        <charset val="134"/>
      </rPr>
      <t>陕西中涂联涂料科技有限公司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涉废气排放企业单位治理成本调查表最终版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</si>
  <si>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宋体"/>
        <charset val="134"/>
      </rPr>
      <t>陕西中涂联涂料科技有限公司</t>
    </r>
  </si>
  <si>
    <r>
      <rPr>
        <sz val="11"/>
        <color theme="1"/>
        <rFont val="宋体"/>
        <charset val="134"/>
      </rPr>
      <t>涂料制造</t>
    </r>
  </si>
  <si>
    <t>C2641</t>
  </si>
  <si>
    <t xml:space="preserve">D  </t>
  </si>
  <si>
    <r>
      <rPr>
        <sz val="11"/>
        <color theme="1"/>
        <rFont val="宋体"/>
        <charset val="134"/>
      </rPr>
      <t>投料、混合搅拌工段：布袋除尘器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两级活性炭吸附</t>
    </r>
  </si>
  <si>
    <t>布袋除尘+两级活性炭吸附</t>
  </si>
  <si>
    <r>
      <rPr>
        <sz val="11"/>
        <color theme="1"/>
        <rFont val="宋体"/>
        <charset val="134"/>
      </rPr>
      <t>除尘布袋、活性炭</t>
    </r>
  </si>
  <si>
    <r>
      <rPr>
        <sz val="11"/>
        <color theme="1"/>
        <rFont val="Times New Roman"/>
        <charset val="134"/>
      </rPr>
      <t>0.33</t>
    </r>
    <r>
      <rPr>
        <sz val="11"/>
        <color theme="1"/>
        <rFont val="宋体"/>
        <charset val="134"/>
      </rPr>
      <t>、</t>
    </r>
    <r>
      <rPr>
        <sz val="11"/>
        <color theme="1"/>
        <rFont val="Times New Roman"/>
        <charset val="134"/>
      </rPr>
      <t>0.56</t>
    </r>
  </si>
  <si>
    <r>
      <rPr>
        <sz val="11"/>
        <color theme="1"/>
        <rFont val="宋体"/>
        <charset val="134"/>
      </rPr>
      <t>除尘布袋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次、活性炭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次</t>
    </r>
  </si>
  <si>
    <t>11.5</t>
  </si>
  <si>
    <t>10000~20000</t>
  </si>
  <si>
    <r>
      <rPr>
        <sz val="11"/>
        <color theme="1"/>
        <rFont val="宋体"/>
        <charset val="134"/>
      </rPr>
      <t>静电布袋除尘</t>
    </r>
    <r>
      <rPr>
        <sz val="11"/>
        <color theme="1"/>
        <rFont val="Times New Roman"/>
        <charset val="134"/>
      </rPr>
      <t>99%</t>
    </r>
    <r>
      <rPr>
        <sz val="11"/>
        <color theme="1"/>
        <rFont val="宋体"/>
        <charset val="134"/>
      </rPr>
      <t>（颗粒物）；二级活性炭</t>
    </r>
    <r>
      <rPr>
        <sz val="11"/>
        <color theme="1"/>
        <rFont val="Times New Roman"/>
        <charset val="134"/>
      </rPr>
      <t>85%</t>
    </r>
    <r>
      <rPr>
        <sz val="11"/>
        <color theme="1"/>
        <rFont val="宋体"/>
        <charset val="134"/>
      </rPr>
      <t>（非甲烷总烃）</t>
    </r>
  </si>
  <si>
    <t>5.2</t>
  </si>
  <si>
    <r>
      <rPr>
        <sz val="11"/>
        <color theme="1"/>
        <rFont val="宋体"/>
        <charset val="134"/>
      </rPr>
      <t>陕西中科橡塑制品有限公司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</si>
  <si>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陕西中科橡塑制品有限公司</t>
    </r>
  </si>
  <si>
    <r>
      <rPr>
        <sz val="11"/>
        <color theme="1"/>
        <rFont val="宋体"/>
        <charset val="134"/>
      </rPr>
      <t>硫化</t>
    </r>
  </si>
  <si>
    <r>
      <rPr>
        <sz val="11"/>
        <color theme="1"/>
        <rFont val="宋体"/>
        <charset val="134"/>
      </rPr>
      <t>改造前：整体集气罩＋布袋除尘＋低温等离子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活性炭吸附＋</t>
    </r>
    <r>
      <rPr>
        <sz val="11"/>
        <color theme="1"/>
        <rFont val="Times New Roman"/>
        <charset val="134"/>
      </rPr>
      <t>15</t>
    </r>
    <r>
      <rPr>
        <sz val="11"/>
        <color theme="1"/>
        <rFont val="宋体"/>
        <charset val="134"/>
      </rPr>
      <t>米排气筒排放改造后：整体集气罩＋布袋除尘＋二级活性炭吸附＋</t>
    </r>
    <r>
      <rPr>
        <sz val="11"/>
        <color theme="1"/>
        <rFont val="Times New Roman"/>
        <charset val="134"/>
      </rPr>
      <t>15</t>
    </r>
    <r>
      <rPr>
        <sz val="11"/>
        <color theme="1"/>
        <rFont val="宋体"/>
        <charset val="134"/>
      </rPr>
      <t>米排气筒排放</t>
    </r>
  </si>
  <si>
    <t>整体集气罩＋布袋除尘＋低温等离子+活性炭吸附＋15米排气筒排放改造后：整体集气罩＋布袋除尘＋二级活性炭吸附＋15米排气筒排放</t>
  </si>
  <si>
    <r>
      <rPr>
        <sz val="11"/>
        <color theme="1"/>
        <rFont val="宋体"/>
        <charset val="134"/>
      </rPr>
      <t>《挥发性有机物无组织排放标准》（</t>
    </r>
    <r>
      <rPr>
        <sz val="11"/>
        <color theme="1"/>
        <rFont val="Times New Roman"/>
        <charset val="134"/>
      </rPr>
      <t>GB37822-2019</t>
    </r>
    <r>
      <rPr>
        <sz val="11"/>
        <color theme="1"/>
        <rFont val="宋体"/>
        <charset val="134"/>
      </rPr>
      <t>）</t>
    </r>
    <r>
      <rPr>
        <sz val="11"/>
        <color theme="1"/>
        <rFont val="Times New Roman"/>
        <charset val="134"/>
      </rPr>
      <t>10.3.2</t>
    </r>
    <r>
      <rPr>
        <sz val="11"/>
        <color theme="1"/>
        <rFont val="宋体"/>
        <charset val="134"/>
      </rPr>
      <t>中排放控制要求，非甲烷总烃初始排放速率＜</t>
    </r>
    <r>
      <rPr>
        <sz val="11"/>
        <color theme="1"/>
        <rFont val="Times New Roman"/>
        <charset val="134"/>
      </rPr>
      <t>2kg/h,</t>
    </r>
    <r>
      <rPr>
        <sz val="11"/>
        <color theme="1"/>
        <rFont val="宋体"/>
        <charset val="134"/>
      </rPr>
      <t>去除效率不做评价</t>
    </r>
  </si>
  <si>
    <r>
      <rPr>
        <sz val="11"/>
        <color theme="1"/>
        <rFont val="宋体"/>
        <charset val="134"/>
      </rPr>
      <t>陕西伯乐橡胶涉废气排放企业单位治理成本调查表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</si>
  <si>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陕西伯乐橡胶制品有限责任公司</t>
    </r>
  </si>
  <si>
    <r>
      <rPr>
        <sz val="11"/>
        <color theme="1"/>
        <rFont val="宋体"/>
        <charset val="134"/>
      </rPr>
      <t>炼胶</t>
    </r>
  </si>
  <si>
    <r>
      <rPr>
        <sz val="11"/>
        <color theme="1"/>
        <rFont val="宋体"/>
        <charset val="134"/>
      </rPr>
      <t>炼胶：集气罩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布袋除尘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  <r>
      <rPr>
        <sz val="11"/>
        <color theme="1"/>
        <rFont val="Times New Roman"/>
        <charset val="134"/>
      </rPr>
      <t>+UV</t>
    </r>
    <r>
      <rPr>
        <sz val="11"/>
        <color theme="1"/>
        <rFont val="宋体"/>
        <charset val="134"/>
      </rPr>
      <t>光解</t>
    </r>
    <r>
      <rPr>
        <sz val="11"/>
        <color theme="1"/>
        <rFont val="Times New Roman"/>
        <charset val="134"/>
      </rPr>
      <t>+15</t>
    </r>
    <r>
      <rPr>
        <sz val="11"/>
        <color theme="1"/>
        <rFont val="宋体"/>
        <charset val="134"/>
      </rPr>
      <t>米排气筒</t>
    </r>
  </si>
  <si>
    <t>集气罩+布袋除尘+活性炭吸附+UV光解+15米排气筒</t>
  </si>
  <si>
    <r>
      <rPr>
        <sz val="11"/>
        <color theme="1"/>
        <rFont val="宋体"/>
        <charset val="134"/>
      </rPr>
      <t>布袋、活性炭</t>
    </r>
  </si>
  <si>
    <t>活性炭</t>
  </si>
  <si>
    <t>3.8</t>
  </si>
  <si>
    <r>
      <rPr>
        <sz val="11"/>
        <color theme="1"/>
        <rFont val="宋体"/>
        <charset val="134"/>
      </rPr>
      <t>硫化：集气罩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  <r>
      <rPr>
        <sz val="11"/>
        <color theme="1"/>
        <rFont val="Times New Roman"/>
        <charset val="134"/>
      </rPr>
      <t>+UV</t>
    </r>
    <r>
      <rPr>
        <sz val="11"/>
        <color theme="1"/>
        <rFont val="宋体"/>
        <charset val="134"/>
      </rPr>
      <t>光解</t>
    </r>
    <r>
      <rPr>
        <sz val="11"/>
        <color theme="1"/>
        <rFont val="Times New Roman"/>
        <charset val="134"/>
      </rPr>
      <t>+15</t>
    </r>
    <r>
      <rPr>
        <sz val="11"/>
        <color theme="1"/>
        <rFont val="宋体"/>
        <charset val="134"/>
      </rPr>
      <t>米排气筒</t>
    </r>
  </si>
  <si>
    <t>集气罩+活性炭吸附+UV光解+15米排气筒</t>
  </si>
  <si>
    <t>28600-54300</t>
  </si>
  <si>
    <r>
      <rPr>
        <sz val="11"/>
        <color theme="1"/>
        <rFont val="宋体"/>
        <charset val="134"/>
      </rPr>
      <t>陕西华通机电制造有限公司调查表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</si>
  <si>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陕西华通机电制造有限公司</t>
    </r>
  </si>
  <si>
    <r>
      <rPr>
        <sz val="11"/>
        <color theme="1"/>
        <rFont val="宋体"/>
        <charset val="134"/>
      </rPr>
      <t>喷漆</t>
    </r>
    <r>
      <rPr>
        <sz val="11"/>
        <color theme="1"/>
        <rFont val="Times New Roman"/>
        <charset val="134"/>
      </rPr>
      <t>DA001</t>
    </r>
  </si>
  <si>
    <r>
      <rPr>
        <sz val="11"/>
        <color theme="1"/>
        <rFont val="宋体"/>
        <charset val="134"/>
      </rPr>
      <t>专用设备制造业</t>
    </r>
  </si>
  <si>
    <t>C3744</t>
  </si>
  <si>
    <r>
      <rPr>
        <sz val="11"/>
        <color theme="1"/>
        <rFont val="宋体"/>
        <charset val="134"/>
      </rPr>
      <t>喷漆：水帘柜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吸附棉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两级活性炭</t>
    </r>
  </si>
  <si>
    <t>水帘柜+吸附棉+两级活性炭吸附</t>
  </si>
  <si>
    <r>
      <rPr>
        <sz val="11"/>
        <color theme="1"/>
        <rFont val="宋体"/>
        <charset val="134"/>
      </rPr>
      <t>喷砂</t>
    </r>
    <r>
      <rPr>
        <sz val="11"/>
        <color theme="1"/>
        <rFont val="Times New Roman"/>
        <charset val="134"/>
      </rPr>
      <t>DA002</t>
    </r>
  </si>
  <si>
    <r>
      <rPr>
        <sz val="11"/>
        <color theme="1"/>
        <rFont val="宋体"/>
        <charset val="134"/>
      </rPr>
      <t>喷砂：滤筒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布袋除尘</t>
    </r>
  </si>
  <si>
    <t>滤筒+布袋除尘</t>
  </si>
  <si>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</t>
    </r>
  </si>
  <si>
    <t>63.9</t>
  </si>
  <si>
    <r>
      <rPr>
        <sz val="11"/>
        <color theme="1"/>
        <rFont val="Times New Roman"/>
        <charset val="134"/>
      </rPr>
      <t>16000</t>
    </r>
    <r>
      <rPr>
        <sz val="11"/>
        <color theme="1"/>
        <rFont val="宋体"/>
        <charset val="134"/>
      </rPr>
      <t>（滤筒</t>
    </r>
    <r>
      <rPr>
        <sz val="11"/>
        <color theme="1"/>
        <rFont val="Times New Roman"/>
        <charset val="134"/>
      </rPr>
      <t>8000+</t>
    </r>
    <r>
      <rPr>
        <sz val="11"/>
        <color theme="1"/>
        <rFont val="宋体"/>
        <charset val="134"/>
      </rPr>
      <t>布袋</t>
    </r>
    <r>
      <rPr>
        <sz val="11"/>
        <color theme="1"/>
        <rFont val="Times New Roman"/>
        <charset val="134"/>
      </rPr>
      <t>8000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</si>
  <si>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热处理</t>
    </r>
    <r>
      <rPr>
        <sz val="11"/>
        <color theme="1"/>
        <rFont val="Times New Roman"/>
        <charset val="134"/>
      </rPr>
      <t>DA004</t>
    </r>
  </si>
  <si>
    <r>
      <rPr>
        <sz val="11"/>
        <color theme="1"/>
        <rFont val="宋体"/>
        <charset val="134"/>
      </rPr>
      <t>热处理：淬火油烟净化设备（集烟罩收集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吸气管路系统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湿式水旋塔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汽水分离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两级湿式静电油烟净化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排风机抽吸</t>
    </r>
    <r>
      <rPr>
        <sz val="11"/>
        <color theme="1"/>
        <rFont val="Times New Roman"/>
        <charset val="134"/>
      </rPr>
      <t>+15</t>
    </r>
    <r>
      <rPr>
        <sz val="11"/>
        <color theme="1"/>
        <rFont val="宋体"/>
        <charset val="134"/>
      </rPr>
      <t>米排气筒排放）</t>
    </r>
  </si>
  <si>
    <t>淬火油烟净化设备（集烟罩收集-吸气管路系统+湿式水旋塔+汽水分离+两级湿式静电油烟净化+排风机抽吸+15米排气筒排放）</t>
  </si>
  <si>
    <r>
      <rPr>
        <sz val="11"/>
        <color theme="1"/>
        <rFont val="宋体"/>
        <charset val="134"/>
      </rPr>
      <t>陕西康达橡胶涉废气排放企业单位治理成本调查表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</si>
  <si>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陕西康达橡胶制品有限公司</t>
    </r>
  </si>
  <si>
    <r>
      <rPr>
        <sz val="11"/>
        <color theme="1"/>
        <rFont val="宋体"/>
        <charset val="134"/>
      </rPr>
      <t>活性炭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低温等离子</t>
    </r>
  </si>
  <si>
    <t>活性炭吸附+低温等离子</t>
  </si>
  <si>
    <t>0.1</t>
  </si>
  <si>
    <r>
      <rPr>
        <sz val="11"/>
        <color theme="1"/>
        <rFont val="Times New Roman"/>
        <charset val="134"/>
      </rPr>
      <t>2-3</t>
    </r>
    <r>
      <rPr>
        <sz val="11"/>
        <color theme="1"/>
        <rFont val="宋体"/>
        <charset val="134"/>
      </rPr>
      <t>次</t>
    </r>
  </si>
  <si>
    <t>8.86</t>
  </si>
  <si>
    <t>18000-20000</t>
  </si>
  <si>
    <t>17185</t>
  </si>
  <si>
    <r>
      <rPr>
        <sz val="11"/>
        <color theme="1"/>
        <rFont val="宋体"/>
        <charset val="134"/>
      </rPr>
      <t>陕西昌升涉废气排放企业单位治理成本调查表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</si>
  <si>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陕西昌升通特新材料科技有限公司</t>
    </r>
  </si>
  <si>
    <r>
      <rPr>
        <sz val="11"/>
        <color theme="1"/>
        <rFont val="宋体"/>
        <charset val="134"/>
      </rPr>
      <t>上料混合</t>
    </r>
  </si>
  <si>
    <r>
      <rPr>
        <sz val="11"/>
        <color theme="1"/>
        <rFont val="宋体"/>
        <charset val="134"/>
      </rPr>
      <t>塑料板、管、型材制造</t>
    </r>
  </si>
  <si>
    <t>C2922</t>
  </si>
  <si>
    <r>
      <rPr>
        <sz val="11"/>
        <color theme="1"/>
        <rFont val="宋体"/>
        <charset val="134"/>
      </rPr>
      <t>上料、混合工序：脉冲布袋除尘</t>
    </r>
  </si>
  <si>
    <t>脉冲布袋除尘</t>
  </si>
  <si>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周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</t>
    </r>
  </si>
  <si>
    <t>5.7</t>
  </si>
  <si>
    <r>
      <rPr>
        <sz val="11"/>
        <color theme="1"/>
        <rFont val="宋体"/>
        <charset val="134"/>
      </rPr>
      <t>挤出涂塑</t>
    </r>
  </si>
  <si>
    <r>
      <rPr>
        <sz val="11"/>
        <color theme="1"/>
        <rFont val="宋体"/>
        <charset val="134"/>
      </rPr>
      <t>挤出、涂塑工序：两级活性炭吸附装置</t>
    </r>
  </si>
  <si>
    <t>两级活性炭吸附装置</t>
  </si>
  <si>
    <r>
      <rPr>
        <sz val="11"/>
        <color theme="1"/>
        <rFont val="宋体"/>
        <charset val="134"/>
      </rPr>
      <t>活性炭</t>
    </r>
    <r>
      <rPr>
        <sz val="11"/>
        <color theme="1"/>
        <rFont val="Times New Roman"/>
        <charset val="134"/>
      </rPr>
      <t>0.66</t>
    </r>
    <r>
      <rPr>
        <sz val="11"/>
        <color theme="1"/>
        <rFont val="宋体"/>
        <charset val="134"/>
      </rPr>
      <t>，过滤棉</t>
    </r>
    <r>
      <rPr>
        <sz val="11"/>
        <color theme="1"/>
        <rFont val="Times New Roman"/>
        <charset val="134"/>
      </rPr>
      <t>0.02</t>
    </r>
  </si>
  <si>
    <t>4次0年</t>
  </si>
  <si>
    <r>
      <rPr>
        <sz val="11"/>
        <color theme="1"/>
        <rFont val="宋体"/>
        <charset val="134"/>
      </rPr>
      <t>陕西盛凡钢结构涉废气排放企业单位治理成本调查表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</si>
  <si>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陕西盛凡钢结构建设有限公司</t>
    </r>
  </si>
  <si>
    <r>
      <rPr>
        <sz val="11"/>
        <color theme="1"/>
        <rFont val="宋体"/>
        <charset val="134"/>
      </rPr>
      <t>抛丸</t>
    </r>
  </si>
  <si>
    <r>
      <rPr>
        <sz val="11"/>
        <color theme="1"/>
        <rFont val="宋体"/>
        <charset val="134"/>
      </rPr>
      <t>金属制造业</t>
    </r>
  </si>
  <si>
    <t>C3311</t>
  </si>
  <si>
    <r>
      <rPr>
        <sz val="11"/>
        <color theme="1"/>
        <rFont val="宋体"/>
        <charset val="134"/>
      </rPr>
      <t>抛丸：脉冲反吸滤筒式除尘净化器</t>
    </r>
  </si>
  <si>
    <t>脉冲反吸滤筒式除尘净化器</t>
  </si>
  <si>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</t>
    </r>
  </si>
  <si>
    <t>ND</t>
  </si>
  <si>
    <t>17463-22455</t>
  </si>
  <si>
    <r>
      <rPr>
        <sz val="11"/>
        <color theme="1"/>
        <rFont val="宋体"/>
        <charset val="134"/>
      </rPr>
      <t>陕西移山压缩机涉废气排放企业单位治理成本调查表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</si>
  <si>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陕西移山压缩机有限公司</t>
    </r>
  </si>
  <si>
    <r>
      <rPr>
        <sz val="11"/>
        <color theme="1"/>
        <rFont val="宋体"/>
        <charset val="134"/>
      </rPr>
      <t>喷漆</t>
    </r>
  </si>
  <si>
    <r>
      <rPr>
        <sz val="11"/>
        <color theme="1"/>
        <rFont val="宋体"/>
        <charset val="134"/>
      </rPr>
      <t>通用设备制造业</t>
    </r>
  </si>
  <si>
    <r>
      <rPr>
        <sz val="11"/>
        <color theme="1"/>
        <rFont val="宋体"/>
        <charset val="134"/>
      </rPr>
      <t>喷漆：二级活性炭＋活性棉吸附</t>
    </r>
  </si>
  <si>
    <t>二级活性炭吸附＋活性棉吸附</t>
  </si>
  <si>
    <r>
      <rPr>
        <sz val="11"/>
        <color theme="1"/>
        <rFont val="Times New Roman"/>
        <charset val="134"/>
      </rPr>
      <t>11.74(10.26UV</t>
    </r>
    <r>
      <rPr>
        <sz val="11"/>
        <color theme="1"/>
        <rFont val="宋体"/>
        <charset val="134"/>
      </rPr>
      <t>光氧</t>
    </r>
    <r>
      <rPr>
        <sz val="11"/>
        <color theme="1"/>
        <rFont val="Times New Roman"/>
        <charset val="134"/>
      </rPr>
      <t>+1.48</t>
    </r>
    <r>
      <rPr>
        <sz val="11"/>
        <color theme="1"/>
        <rFont val="宋体"/>
        <charset val="134"/>
      </rPr>
      <t>技改</t>
    </r>
    <r>
      <rPr>
        <sz val="11"/>
        <color theme="1"/>
        <rFont val="Times New Roman"/>
        <charset val="134"/>
      </rPr>
      <t>)</t>
    </r>
  </si>
  <si>
    <r>
      <rPr>
        <sz val="11"/>
        <color theme="1"/>
        <rFont val="宋体"/>
        <charset val="134"/>
      </rPr>
      <t>活性炭、活性棉</t>
    </r>
  </si>
  <si>
    <t>(活性炭2000元0次，活性棉200元0次）</t>
  </si>
  <si>
    <r>
      <rPr>
        <sz val="11"/>
        <color theme="1"/>
        <rFont val="宋体"/>
        <charset val="134"/>
      </rPr>
      <t>活性炭每年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次、活性棉每年</t>
    </r>
    <r>
      <rPr>
        <sz val="11"/>
        <color theme="1"/>
        <rFont val="Times New Roman"/>
        <charset val="134"/>
      </rPr>
      <t>20</t>
    </r>
    <r>
      <rPr>
        <sz val="11"/>
        <color theme="1"/>
        <rFont val="宋体"/>
        <charset val="134"/>
      </rPr>
      <t>次左右。</t>
    </r>
  </si>
  <si>
    <r>
      <rPr>
        <sz val="11"/>
        <color theme="1"/>
        <rFont val="宋体"/>
        <charset val="134"/>
      </rPr>
      <t>陕西聚鑫丰钛新材料有限公司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</si>
  <si>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陕西聚鑫丰钛新材料有限公司</t>
    </r>
  </si>
  <si>
    <r>
      <rPr>
        <sz val="11"/>
        <color theme="1"/>
        <rFont val="宋体"/>
        <charset val="134"/>
      </rPr>
      <t>热熔</t>
    </r>
  </si>
  <si>
    <r>
      <rPr>
        <sz val="11"/>
        <color theme="1"/>
        <rFont val="宋体"/>
        <charset val="134"/>
      </rPr>
      <t>热熔：活性炭吸附装置</t>
    </r>
  </si>
  <si>
    <r>
      <rPr>
        <sz val="11"/>
        <color theme="1"/>
        <rFont val="宋体"/>
        <charset val="134"/>
      </rPr>
      <t>研磨</t>
    </r>
  </si>
  <si>
    <r>
      <rPr>
        <sz val="11"/>
        <color theme="1"/>
        <rFont val="宋体"/>
        <charset val="134"/>
      </rPr>
      <t>研磨：布袋除尘器</t>
    </r>
  </si>
  <si>
    <t>3次0年</t>
  </si>
  <si>
    <t>3.6</t>
  </si>
  <si>
    <r>
      <rPr>
        <sz val="11"/>
        <color theme="1"/>
        <rFont val="宋体"/>
        <charset val="134"/>
      </rPr>
      <t>筛分</t>
    </r>
  </si>
  <si>
    <r>
      <rPr>
        <sz val="11"/>
        <color theme="1"/>
        <rFont val="宋体"/>
        <charset val="134"/>
      </rPr>
      <t>筛分：布袋除尘器</t>
    </r>
  </si>
  <si>
    <r>
      <rPr>
        <sz val="11"/>
        <color theme="1"/>
        <rFont val="宋体"/>
        <charset val="134"/>
      </rPr>
      <t>（众诚汇智）涉废气排放企业单位治理成本调查表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</si>
  <si>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陕西众诚汇智油气工程技术有限公司</t>
    </r>
  </si>
  <si>
    <r>
      <rPr>
        <sz val="11"/>
        <color theme="1"/>
        <rFont val="宋体"/>
        <charset val="134"/>
      </rPr>
      <t>炼胶：布袋除尘（喷砂）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</si>
  <si>
    <t>布袋除尘（喷砂）+低温等离子+活性炭吸附</t>
  </si>
  <si>
    <r>
      <rPr>
        <sz val="11"/>
        <color theme="1"/>
        <rFont val="宋体"/>
        <charset val="134"/>
      </rPr>
      <t>活性炭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布袋</t>
    </r>
  </si>
  <si>
    <r>
      <rPr>
        <sz val="11"/>
        <color theme="1"/>
        <rFont val="宋体"/>
        <charset val="134"/>
      </rPr>
      <t>（活性炭</t>
    </r>
    <r>
      <rPr>
        <sz val="11"/>
        <color theme="1"/>
        <rFont val="Times New Roman"/>
        <charset val="134"/>
      </rPr>
      <t>0.4</t>
    </r>
    <r>
      <rPr>
        <sz val="11"/>
        <color theme="1"/>
        <rFont val="宋体"/>
        <charset val="134"/>
      </rPr>
      <t>，布袋</t>
    </r>
    <r>
      <rPr>
        <sz val="11"/>
        <color theme="1"/>
        <rFont val="Times New Roman"/>
        <charset val="134"/>
      </rPr>
      <t>0.14</t>
    </r>
    <r>
      <rPr>
        <sz val="11"/>
        <color theme="1"/>
        <rFont val="宋体"/>
        <charset val="134"/>
      </rPr>
      <t>）</t>
    </r>
  </si>
  <si>
    <t>活性炭2次0年，布袋1次0年</t>
  </si>
  <si>
    <r>
      <rPr>
        <sz val="11"/>
        <color theme="1"/>
        <rFont val="Times New Roman"/>
        <charset val="134"/>
      </rPr>
      <t>10000(</t>
    </r>
    <r>
      <rPr>
        <sz val="11"/>
        <color theme="1"/>
        <rFont val="宋体"/>
        <charset val="134"/>
      </rPr>
      <t>低温等离子）</t>
    </r>
  </si>
  <si>
    <t>22</t>
  </si>
  <si>
    <r>
      <rPr>
        <sz val="11"/>
        <color theme="1"/>
        <rFont val="宋体"/>
        <charset val="134"/>
      </rPr>
      <t>硫化：低温等离子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</si>
  <si>
    <r>
      <rPr>
        <sz val="11"/>
        <color theme="1"/>
        <rFont val="Times New Roman"/>
        <charset val="134"/>
      </rPr>
      <t>30000</t>
    </r>
    <r>
      <rPr>
        <sz val="11"/>
        <color theme="1"/>
        <rFont val="宋体"/>
        <charset val="134"/>
      </rPr>
      <t>（低温等离子）</t>
    </r>
  </si>
  <si>
    <t>21.1</t>
  </si>
  <si>
    <t>1.47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</si>
</sst>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1"/>
      <name val="Times New Roman"/>
      <charset val="134"/>
    </font>
    <font>
      <b/>
      <sz val="11"/>
      <name val="宋体"/>
      <charset val="134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17" fillId="13" borderId="5" applyNumberFormat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24"/>
  <sheetViews>
    <sheetView tabSelected="1" zoomScale="70" zoomScaleNormal="70" workbookViewId="0">
      <pane ySplit="1" topLeftCell="A2" activePane="bottomLeft" state="frozen"/>
      <selection/>
      <selection pane="bottomLeft" activeCell="S4" sqref="S4"/>
    </sheetView>
  </sheetViews>
  <sheetFormatPr defaultColWidth="9" defaultRowHeight="14.1"/>
  <cols>
    <col min="5" max="5" width="26.5855855855856" customWidth="1"/>
    <col min="10" max="10" width="14.5585585585586" customWidth="1"/>
    <col min="18" max="18" width="19.0810810810811" customWidth="1"/>
    <col min="19" max="19" width="12.1351351351351" customWidth="1"/>
    <col min="20" max="20" width="15.009009009009" customWidth="1"/>
    <col min="35" max="35" width="18.5315315315315" customWidth="1"/>
    <col min="36" max="36" width="12.018018018018" customWidth="1"/>
    <col min="37" max="37" width="17.7567567567568" customWidth="1"/>
    <col min="38" max="38" width="16.6576576576577" customWidth="1"/>
    <col min="39" max="39" width="14.2252252252252" customWidth="1"/>
    <col min="40" max="40" width="14.2342342342342" customWidth="1"/>
    <col min="41" max="41" width="14.5585585585586" customWidth="1"/>
    <col min="42" max="42" width="14.1261261261261" customWidth="1"/>
    <col min="43" max="43" width="13.6216216216216"/>
    <col min="44" max="45" width="13.9369369369369"/>
  </cols>
  <sheetData>
    <row r="1" ht="70.7" spans="1:4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2" t="s">
        <v>11</v>
      </c>
      <c r="M1" s="1" t="s">
        <v>12</v>
      </c>
      <c r="N1" s="3" t="s">
        <v>13</v>
      </c>
      <c r="O1" s="13" t="s">
        <v>14</v>
      </c>
      <c r="P1" s="12" t="s">
        <v>15</v>
      </c>
      <c r="Q1" s="1" t="s">
        <v>16</v>
      </c>
      <c r="R1" s="17" t="s">
        <v>17</v>
      </c>
      <c r="S1" s="18" t="s">
        <v>18</v>
      </c>
      <c r="T1" s="18" t="s">
        <v>19</v>
      </c>
      <c r="U1" s="3" t="s">
        <v>20</v>
      </c>
      <c r="V1" s="19" t="s">
        <v>21</v>
      </c>
      <c r="W1" s="3" t="s">
        <v>22</v>
      </c>
      <c r="X1" s="19" t="s">
        <v>23</v>
      </c>
      <c r="Y1" s="3" t="s">
        <v>24</v>
      </c>
      <c r="Z1" s="1" t="s">
        <v>25</v>
      </c>
      <c r="AA1" s="19" t="s">
        <v>26</v>
      </c>
      <c r="AB1" s="3" t="s">
        <v>27</v>
      </c>
      <c r="AC1" s="1" t="s">
        <v>28</v>
      </c>
      <c r="AD1" s="19" t="s">
        <v>29</v>
      </c>
      <c r="AE1" s="3" t="s">
        <v>30</v>
      </c>
      <c r="AF1" s="19" t="s">
        <v>31</v>
      </c>
      <c r="AG1" s="3" t="s">
        <v>32</v>
      </c>
      <c r="AH1" s="24" t="s">
        <v>33</v>
      </c>
      <c r="AI1" s="1" t="s">
        <v>34</v>
      </c>
      <c r="AJ1" s="3" t="s">
        <v>35</v>
      </c>
      <c r="AK1" s="3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29" t="s">
        <v>42</v>
      </c>
      <c r="AR1" s="30" t="s">
        <v>43</v>
      </c>
      <c r="AS1" s="30" t="s">
        <v>44</v>
      </c>
    </row>
    <row r="2" ht="84.85" spans="1:45">
      <c r="A2" s="4" t="s">
        <v>45</v>
      </c>
      <c r="B2" s="4" t="s">
        <v>46</v>
      </c>
      <c r="C2" s="5" t="s">
        <v>47</v>
      </c>
      <c r="D2" s="4" t="s">
        <v>46</v>
      </c>
      <c r="E2" s="6" t="s">
        <v>48</v>
      </c>
      <c r="F2" s="6" t="s">
        <v>49</v>
      </c>
      <c r="G2" s="6" t="s">
        <v>50</v>
      </c>
      <c r="H2" s="7" t="s">
        <v>51</v>
      </c>
      <c r="I2" s="6">
        <v>1</v>
      </c>
      <c r="J2" s="7" t="s">
        <v>52</v>
      </c>
      <c r="K2" s="6" t="s">
        <v>53</v>
      </c>
      <c r="L2" s="14" t="s">
        <v>53</v>
      </c>
      <c r="M2" s="6" t="s">
        <v>53</v>
      </c>
      <c r="N2" s="6">
        <v>6.6</v>
      </c>
      <c r="O2" s="14"/>
      <c r="P2" s="14">
        <v>0.63</v>
      </c>
      <c r="Q2" s="6">
        <v>10</v>
      </c>
      <c r="R2" s="20">
        <f t="shared" ref="R2:R17" si="0">(IF(L2="/",0,L2)+IF(P2="/",0,P2))*10000</f>
        <v>6300</v>
      </c>
      <c r="S2" s="21">
        <v>1.2</v>
      </c>
      <c r="T2" s="21">
        <v>4</v>
      </c>
      <c r="U2" s="6"/>
      <c r="V2" s="21">
        <v>0</v>
      </c>
      <c r="W2" s="6"/>
      <c r="X2" s="21">
        <v>0.25</v>
      </c>
      <c r="Y2" s="6"/>
      <c r="Z2" s="6" t="s">
        <v>54</v>
      </c>
      <c r="AA2" s="21">
        <v>0.1</v>
      </c>
      <c r="AB2" s="6"/>
      <c r="AC2" s="6" t="s">
        <v>55</v>
      </c>
      <c r="AD2" s="21">
        <v>0</v>
      </c>
      <c r="AE2" s="6"/>
      <c r="AF2" s="21">
        <v>0</v>
      </c>
      <c r="AG2" s="20">
        <f t="shared" ref="AG2:AG17" si="1">(IF(S2="/",0,S2)+IF(T2="/",0,T2)+IF(V2="/",0,V2)+IF(X2="/",0,X2)+IF(AA2="/",0,AA2)+IF(AD2="/",0,AD2)+IF(AF2="/",0,AF2))*10000</f>
        <v>55500</v>
      </c>
      <c r="AH2" s="25">
        <f t="shared" ref="AH2:AH17" si="2">(R2+AG2)/10000</f>
        <v>6.18</v>
      </c>
      <c r="AI2" s="7" t="s">
        <v>56</v>
      </c>
      <c r="AJ2" s="26" t="s">
        <v>57</v>
      </c>
      <c r="AK2" s="6" t="s">
        <v>58</v>
      </c>
      <c r="AL2" s="6">
        <v>12500</v>
      </c>
      <c r="AM2" s="6">
        <v>13246</v>
      </c>
      <c r="AN2" s="6">
        <v>99</v>
      </c>
      <c r="AO2" s="6">
        <v>8</v>
      </c>
      <c r="AP2" s="6">
        <v>20</v>
      </c>
      <c r="AQ2" s="31" t="e">
        <f t="shared" ref="AQ2:AQ17" si="3">(AJ2-AK2)*AM2*AO2*AP2/1000000000</f>
        <v>#VALUE!</v>
      </c>
      <c r="AR2" s="32" t="e">
        <f t="shared" ref="AR2:AR17" si="4">AH2/AQ2</f>
        <v>#VALUE!</v>
      </c>
      <c r="AS2" s="32" t="e">
        <f>AR2*10000</f>
        <v>#VALUE!</v>
      </c>
    </row>
    <row r="3" ht="84.85" spans="1:45">
      <c r="A3" s="4" t="s">
        <v>45</v>
      </c>
      <c r="B3" s="4" t="s">
        <v>46</v>
      </c>
      <c r="C3" s="5" t="s">
        <v>59</v>
      </c>
      <c r="D3" s="4" t="s">
        <v>46</v>
      </c>
      <c r="E3" s="6" t="s">
        <v>48</v>
      </c>
      <c r="F3" s="6" t="s">
        <v>49</v>
      </c>
      <c r="G3" s="6" t="s">
        <v>50</v>
      </c>
      <c r="H3" s="8" t="s">
        <v>60</v>
      </c>
      <c r="I3" s="6">
        <v>1</v>
      </c>
      <c r="J3" s="7" t="s">
        <v>61</v>
      </c>
      <c r="K3" s="6">
        <v>29</v>
      </c>
      <c r="L3" s="14">
        <v>2.9</v>
      </c>
      <c r="M3" s="6">
        <v>10</v>
      </c>
      <c r="N3" s="15">
        <v>103.7</v>
      </c>
      <c r="O3" s="16" t="s">
        <v>62</v>
      </c>
      <c r="P3" s="14">
        <v>9.85</v>
      </c>
      <c r="Q3" s="6">
        <v>10</v>
      </c>
      <c r="R3" s="20">
        <f t="shared" si="0"/>
        <v>127500</v>
      </c>
      <c r="S3" s="21">
        <v>9.8</v>
      </c>
      <c r="T3" s="21">
        <v>40</v>
      </c>
      <c r="U3" s="7" t="s">
        <v>63</v>
      </c>
      <c r="V3" s="21">
        <v>11.2</v>
      </c>
      <c r="W3" s="7" t="s">
        <v>64</v>
      </c>
      <c r="X3" s="21">
        <v>6.1</v>
      </c>
      <c r="Y3" s="6" t="s">
        <v>65</v>
      </c>
      <c r="Z3" s="6" t="s">
        <v>66</v>
      </c>
      <c r="AA3" s="21">
        <v>1</v>
      </c>
      <c r="AB3" s="6"/>
      <c r="AC3" s="6" t="s">
        <v>67</v>
      </c>
      <c r="AD3" s="21">
        <v>8.7</v>
      </c>
      <c r="AE3" s="22" t="s">
        <v>68</v>
      </c>
      <c r="AF3" s="21">
        <v>0</v>
      </c>
      <c r="AG3" s="20">
        <f t="shared" si="1"/>
        <v>768000</v>
      </c>
      <c r="AH3" s="25">
        <f t="shared" si="2"/>
        <v>89.55</v>
      </c>
      <c r="AI3" s="7" t="s">
        <v>69</v>
      </c>
      <c r="AJ3" s="27">
        <v>532.46</v>
      </c>
      <c r="AK3" s="6" t="s">
        <v>70</v>
      </c>
      <c r="AL3" s="6">
        <v>90000</v>
      </c>
      <c r="AM3" s="6">
        <v>64225</v>
      </c>
      <c r="AN3" s="6">
        <v>90</v>
      </c>
      <c r="AO3" s="6">
        <v>24</v>
      </c>
      <c r="AP3" s="6">
        <v>240</v>
      </c>
      <c r="AQ3" s="31">
        <f t="shared" si="3"/>
        <v>177.27703056</v>
      </c>
      <c r="AR3" s="32">
        <f t="shared" si="4"/>
        <v>0.505141583865212</v>
      </c>
      <c r="AS3" s="32">
        <f t="shared" ref="AS3:AS34" si="5">AR3*10000</f>
        <v>5051.41583865212</v>
      </c>
    </row>
    <row r="4" ht="84.85" spans="1:45">
      <c r="A4" s="4" t="s">
        <v>45</v>
      </c>
      <c r="B4" s="4" t="s">
        <v>46</v>
      </c>
      <c r="C4" s="5" t="s">
        <v>59</v>
      </c>
      <c r="D4" s="4" t="s">
        <v>46</v>
      </c>
      <c r="E4" s="6" t="s">
        <v>48</v>
      </c>
      <c r="F4" s="6" t="s">
        <v>49</v>
      </c>
      <c r="G4" s="6" t="s">
        <v>50</v>
      </c>
      <c r="H4" s="8" t="s">
        <v>60</v>
      </c>
      <c r="I4" s="6">
        <v>1</v>
      </c>
      <c r="J4" s="6" t="s">
        <v>61</v>
      </c>
      <c r="K4" s="6">
        <v>29</v>
      </c>
      <c r="L4" s="14">
        <v>2.9</v>
      </c>
      <c r="M4" s="6">
        <v>10</v>
      </c>
      <c r="N4" s="15">
        <v>103.7</v>
      </c>
      <c r="O4" s="16" t="s">
        <v>62</v>
      </c>
      <c r="P4" s="14">
        <v>9.85</v>
      </c>
      <c r="Q4" s="6">
        <v>10</v>
      </c>
      <c r="R4" s="20">
        <f t="shared" si="0"/>
        <v>127500</v>
      </c>
      <c r="S4" s="21">
        <v>9.8</v>
      </c>
      <c r="T4" s="21">
        <v>40</v>
      </c>
      <c r="U4" s="6"/>
      <c r="V4" s="21">
        <v>11.2</v>
      </c>
      <c r="W4" s="6"/>
      <c r="X4" s="21">
        <v>6.1</v>
      </c>
      <c r="Y4" s="6"/>
      <c r="Z4" s="6" t="s">
        <v>66</v>
      </c>
      <c r="AA4" s="21">
        <v>1</v>
      </c>
      <c r="AB4" s="6"/>
      <c r="AC4" s="6" t="s">
        <v>67</v>
      </c>
      <c r="AD4" s="21">
        <v>8.7</v>
      </c>
      <c r="AE4" s="6"/>
      <c r="AF4" s="21">
        <v>0</v>
      </c>
      <c r="AG4" s="20">
        <f t="shared" si="1"/>
        <v>768000</v>
      </c>
      <c r="AH4" s="25">
        <f t="shared" si="2"/>
        <v>89.55</v>
      </c>
      <c r="AI4" s="7" t="s">
        <v>71</v>
      </c>
      <c r="AJ4" s="28">
        <v>38.54</v>
      </c>
      <c r="AK4" s="28">
        <v>38.54</v>
      </c>
      <c r="AL4" s="6">
        <v>90000</v>
      </c>
      <c r="AM4" s="6">
        <v>64225</v>
      </c>
      <c r="AN4" s="6">
        <v>90</v>
      </c>
      <c r="AO4" s="6">
        <v>24</v>
      </c>
      <c r="AP4" s="6">
        <v>240</v>
      </c>
      <c r="AQ4" s="31">
        <f t="shared" si="3"/>
        <v>0</v>
      </c>
      <c r="AR4" s="32" t="e">
        <f t="shared" si="4"/>
        <v>#DIV/0!</v>
      </c>
      <c r="AS4" s="32" t="e">
        <f t="shared" si="5"/>
        <v>#DIV/0!</v>
      </c>
    </row>
    <row r="5" ht="84.85" spans="1:45">
      <c r="A5" s="4" t="s">
        <v>45</v>
      </c>
      <c r="B5" s="4" t="s">
        <v>46</v>
      </c>
      <c r="C5" s="5" t="s">
        <v>72</v>
      </c>
      <c r="D5" s="4" t="s">
        <v>46</v>
      </c>
      <c r="E5" s="6" t="s">
        <v>48</v>
      </c>
      <c r="F5" s="6" t="s">
        <v>49</v>
      </c>
      <c r="G5" s="6" t="s">
        <v>50</v>
      </c>
      <c r="H5" s="8" t="s">
        <v>60</v>
      </c>
      <c r="I5" s="6">
        <v>1</v>
      </c>
      <c r="J5" s="6" t="s">
        <v>61</v>
      </c>
      <c r="K5" s="6">
        <v>29</v>
      </c>
      <c r="L5" s="14">
        <v>2.9</v>
      </c>
      <c r="M5" s="6">
        <v>10</v>
      </c>
      <c r="N5" s="15">
        <v>103.7</v>
      </c>
      <c r="O5" s="16" t="s">
        <v>62</v>
      </c>
      <c r="P5" s="14">
        <v>9.85</v>
      </c>
      <c r="Q5" s="6">
        <v>10</v>
      </c>
      <c r="R5" s="20">
        <f t="shared" si="0"/>
        <v>127500</v>
      </c>
      <c r="S5" s="21">
        <v>9.8</v>
      </c>
      <c r="T5" s="21">
        <v>40</v>
      </c>
      <c r="U5" s="6"/>
      <c r="V5" s="21">
        <v>11.2</v>
      </c>
      <c r="W5" s="6"/>
      <c r="X5" s="21">
        <v>6.1</v>
      </c>
      <c r="Y5" s="6"/>
      <c r="Z5" s="6" t="s">
        <v>66</v>
      </c>
      <c r="AA5" s="21">
        <v>1</v>
      </c>
      <c r="AB5" s="6"/>
      <c r="AC5" s="6" t="s">
        <v>67</v>
      </c>
      <c r="AD5" s="21">
        <v>8.7</v>
      </c>
      <c r="AE5" s="6"/>
      <c r="AF5" s="21">
        <v>0</v>
      </c>
      <c r="AG5" s="20">
        <f t="shared" si="1"/>
        <v>768000</v>
      </c>
      <c r="AH5" s="25">
        <f t="shared" si="2"/>
        <v>89.55</v>
      </c>
      <c r="AI5" s="7" t="s">
        <v>56</v>
      </c>
      <c r="AJ5" s="27">
        <v>119</v>
      </c>
      <c r="AK5" s="27">
        <v>5.9</v>
      </c>
      <c r="AL5" s="6">
        <v>90000</v>
      </c>
      <c r="AM5" s="6">
        <v>64225</v>
      </c>
      <c r="AN5" s="6">
        <v>90</v>
      </c>
      <c r="AO5" s="6">
        <v>24</v>
      </c>
      <c r="AP5" s="6">
        <v>240</v>
      </c>
      <c r="AQ5" s="31">
        <f t="shared" si="3"/>
        <v>41.8397616</v>
      </c>
      <c r="AR5" s="32">
        <f t="shared" si="4"/>
        <v>2.14030856237001</v>
      </c>
      <c r="AS5" s="32">
        <f t="shared" si="5"/>
        <v>21403.0856237001</v>
      </c>
    </row>
    <row r="6" ht="56.55" spans="1:45">
      <c r="A6" s="4" t="s">
        <v>73</v>
      </c>
      <c r="B6" s="4" t="s">
        <v>74</v>
      </c>
      <c r="C6" s="5" t="s">
        <v>75</v>
      </c>
      <c r="D6" s="4" t="s">
        <v>74</v>
      </c>
      <c r="E6" s="6" t="s">
        <v>76</v>
      </c>
      <c r="F6" s="6" t="s">
        <v>77</v>
      </c>
      <c r="G6" s="6" t="s">
        <v>53</v>
      </c>
      <c r="H6" s="7" t="s">
        <v>78</v>
      </c>
      <c r="I6" s="6" t="s">
        <v>79</v>
      </c>
      <c r="J6" s="6" t="s">
        <v>80</v>
      </c>
      <c r="K6" s="6" t="s">
        <v>53</v>
      </c>
      <c r="L6" s="14" t="s">
        <v>53</v>
      </c>
      <c r="M6" s="6" t="s">
        <v>53</v>
      </c>
      <c r="N6" s="6">
        <v>45</v>
      </c>
      <c r="O6" s="14"/>
      <c r="P6" s="14">
        <v>4.28</v>
      </c>
      <c r="Q6" s="6">
        <v>10</v>
      </c>
      <c r="R6" s="20">
        <f t="shared" si="0"/>
        <v>42800</v>
      </c>
      <c r="S6" s="21">
        <v>1.84</v>
      </c>
      <c r="T6" s="21">
        <v>26.3</v>
      </c>
      <c r="U6" s="6"/>
      <c r="V6" s="21">
        <v>0</v>
      </c>
      <c r="W6" s="6"/>
      <c r="X6" s="21">
        <v>0.31</v>
      </c>
      <c r="Y6" s="6"/>
      <c r="Z6" s="6" t="s">
        <v>81</v>
      </c>
      <c r="AA6" s="21">
        <v>2.04</v>
      </c>
      <c r="AB6" s="7"/>
      <c r="AC6" s="7" t="s">
        <v>82</v>
      </c>
      <c r="AD6" s="21">
        <v>0.1</v>
      </c>
      <c r="AE6" s="6"/>
      <c r="AF6" s="21">
        <v>0</v>
      </c>
      <c r="AG6" s="20">
        <f t="shared" si="1"/>
        <v>305900</v>
      </c>
      <c r="AH6" s="25">
        <f t="shared" si="2"/>
        <v>34.87</v>
      </c>
      <c r="AI6" s="7" t="s">
        <v>83</v>
      </c>
      <c r="AJ6" s="6">
        <v>17.2</v>
      </c>
      <c r="AK6" s="22">
        <v>3.06</v>
      </c>
      <c r="AL6" s="6">
        <v>25000</v>
      </c>
      <c r="AM6" s="6">
        <v>9634</v>
      </c>
      <c r="AN6" s="6" t="s">
        <v>84</v>
      </c>
      <c r="AO6" s="6">
        <v>24</v>
      </c>
      <c r="AP6" s="6">
        <v>280</v>
      </c>
      <c r="AQ6" s="31">
        <f t="shared" si="3"/>
        <v>0.9154303872</v>
      </c>
      <c r="AR6" s="32">
        <f t="shared" si="4"/>
        <v>38.0913726347405</v>
      </c>
      <c r="AS6" s="32">
        <f t="shared" si="5"/>
        <v>380913.726347405</v>
      </c>
    </row>
    <row r="7" ht="56.55" spans="1:45">
      <c r="A7" s="4" t="s">
        <v>73</v>
      </c>
      <c r="B7" s="4" t="s">
        <v>74</v>
      </c>
      <c r="C7" s="5" t="s">
        <v>75</v>
      </c>
      <c r="D7" s="4" t="s">
        <v>74</v>
      </c>
      <c r="E7" s="6" t="s">
        <v>76</v>
      </c>
      <c r="F7" s="6" t="s">
        <v>77</v>
      </c>
      <c r="G7" s="6" t="s">
        <v>53</v>
      </c>
      <c r="H7" s="7" t="s">
        <v>78</v>
      </c>
      <c r="I7" s="6" t="s">
        <v>79</v>
      </c>
      <c r="J7" s="6" t="s">
        <v>80</v>
      </c>
      <c r="K7" s="6" t="s">
        <v>53</v>
      </c>
      <c r="L7" s="14" t="s">
        <v>53</v>
      </c>
      <c r="M7" s="6" t="s">
        <v>53</v>
      </c>
      <c r="N7" s="6">
        <v>45</v>
      </c>
      <c r="O7" s="14"/>
      <c r="P7" s="14">
        <v>4.28</v>
      </c>
      <c r="Q7" s="6">
        <v>10</v>
      </c>
      <c r="R7" s="20">
        <f t="shared" si="0"/>
        <v>42800</v>
      </c>
      <c r="S7" s="21">
        <v>1.84</v>
      </c>
      <c r="T7" s="21">
        <v>26.3</v>
      </c>
      <c r="U7" s="6"/>
      <c r="V7" s="21">
        <v>0</v>
      </c>
      <c r="W7" s="6"/>
      <c r="X7" s="21">
        <v>0.31</v>
      </c>
      <c r="Y7" s="6"/>
      <c r="Z7" s="6" t="s">
        <v>81</v>
      </c>
      <c r="AA7" s="21">
        <v>2.04</v>
      </c>
      <c r="AB7" s="6"/>
      <c r="AC7" s="6" t="s">
        <v>82</v>
      </c>
      <c r="AD7" s="21">
        <v>0.1</v>
      </c>
      <c r="AE7" s="6"/>
      <c r="AF7" s="21">
        <v>0</v>
      </c>
      <c r="AG7" s="20">
        <f t="shared" si="1"/>
        <v>305900</v>
      </c>
      <c r="AH7" s="25">
        <f t="shared" si="2"/>
        <v>34.87</v>
      </c>
      <c r="AI7" s="7" t="s">
        <v>56</v>
      </c>
      <c r="AJ7" s="26" t="s">
        <v>57</v>
      </c>
      <c r="AK7" s="6" t="s">
        <v>85</v>
      </c>
      <c r="AL7" s="6">
        <v>25000</v>
      </c>
      <c r="AM7" s="6">
        <v>9634</v>
      </c>
      <c r="AN7" s="6" t="s">
        <v>84</v>
      </c>
      <c r="AO7" s="6">
        <v>24</v>
      </c>
      <c r="AP7" s="6">
        <v>280</v>
      </c>
      <c r="AQ7" s="31" t="e">
        <f t="shared" si="3"/>
        <v>#VALUE!</v>
      </c>
      <c r="AR7" s="32" t="e">
        <f t="shared" si="4"/>
        <v>#VALUE!</v>
      </c>
      <c r="AS7" s="32" t="e">
        <f t="shared" si="5"/>
        <v>#VALUE!</v>
      </c>
    </row>
    <row r="8" ht="56.55" spans="1:45">
      <c r="A8" s="4" t="s">
        <v>73</v>
      </c>
      <c r="B8" s="4" t="s">
        <v>74</v>
      </c>
      <c r="C8" s="5" t="s">
        <v>86</v>
      </c>
      <c r="D8" s="4" t="s">
        <v>74</v>
      </c>
      <c r="E8" s="6" t="s">
        <v>76</v>
      </c>
      <c r="F8" s="6" t="s">
        <v>77</v>
      </c>
      <c r="G8" s="6" t="s">
        <v>53</v>
      </c>
      <c r="H8" s="6" t="s">
        <v>87</v>
      </c>
      <c r="I8" s="6">
        <v>1</v>
      </c>
      <c r="J8" s="6" t="s">
        <v>52</v>
      </c>
      <c r="K8" s="6" t="s">
        <v>53</v>
      </c>
      <c r="L8" s="14" t="s">
        <v>53</v>
      </c>
      <c r="M8" s="6" t="s">
        <v>53</v>
      </c>
      <c r="N8" s="6">
        <v>8</v>
      </c>
      <c r="O8" s="14"/>
      <c r="P8" s="14">
        <v>0.76</v>
      </c>
      <c r="Q8" s="6">
        <v>10</v>
      </c>
      <c r="R8" s="20">
        <f t="shared" si="0"/>
        <v>7600</v>
      </c>
      <c r="S8" s="21">
        <v>0.5</v>
      </c>
      <c r="T8" s="21">
        <v>0.36</v>
      </c>
      <c r="U8" s="6"/>
      <c r="V8" s="21">
        <v>0</v>
      </c>
      <c r="W8" s="6"/>
      <c r="X8" s="21">
        <v>0.31</v>
      </c>
      <c r="Y8" s="6"/>
      <c r="Z8" s="6" t="s">
        <v>54</v>
      </c>
      <c r="AA8" s="23">
        <v>0.02</v>
      </c>
      <c r="AB8" s="22" t="s">
        <v>88</v>
      </c>
      <c r="AC8" s="6">
        <v>1</v>
      </c>
      <c r="AD8" s="21">
        <v>0.05</v>
      </c>
      <c r="AE8" s="6"/>
      <c r="AF8" s="21">
        <v>0</v>
      </c>
      <c r="AG8" s="20">
        <f t="shared" si="1"/>
        <v>12400</v>
      </c>
      <c r="AH8" s="25">
        <f t="shared" si="2"/>
        <v>2</v>
      </c>
      <c r="AI8" s="7" t="s">
        <v>56</v>
      </c>
      <c r="AJ8" s="26" t="s">
        <v>57</v>
      </c>
      <c r="AK8" s="27">
        <v>0.022</v>
      </c>
      <c r="AL8" s="6">
        <v>50000</v>
      </c>
      <c r="AM8" s="6">
        <v>18756.7</v>
      </c>
      <c r="AN8" s="6">
        <v>0.99</v>
      </c>
      <c r="AO8" s="6">
        <v>24</v>
      </c>
      <c r="AP8" s="6">
        <v>10</v>
      </c>
      <c r="AQ8" s="31" t="e">
        <f t="shared" si="3"/>
        <v>#VALUE!</v>
      </c>
      <c r="AR8" s="32" t="e">
        <f t="shared" si="4"/>
        <v>#VALUE!</v>
      </c>
      <c r="AS8" s="32" t="e">
        <f t="shared" si="5"/>
        <v>#VALUE!</v>
      </c>
    </row>
    <row r="9" ht="56.55" spans="1:45">
      <c r="A9" s="4" t="s">
        <v>73</v>
      </c>
      <c r="B9" s="4" t="s">
        <v>74</v>
      </c>
      <c r="C9" s="5" t="s">
        <v>89</v>
      </c>
      <c r="D9" s="4" t="s">
        <v>74</v>
      </c>
      <c r="E9" s="6" t="s">
        <v>76</v>
      </c>
      <c r="F9" s="6" t="s">
        <v>77</v>
      </c>
      <c r="G9" s="6" t="s">
        <v>53</v>
      </c>
      <c r="H9" s="6" t="s">
        <v>90</v>
      </c>
      <c r="I9" s="6">
        <v>1</v>
      </c>
      <c r="J9" s="6" t="s">
        <v>91</v>
      </c>
      <c r="K9" s="6" t="s">
        <v>53</v>
      </c>
      <c r="L9" s="14" t="s">
        <v>53</v>
      </c>
      <c r="M9" s="6" t="s">
        <v>53</v>
      </c>
      <c r="N9" s="6">
        <v>30</v>
      </c>
      <c r="O9" s="14"/>
      <c r="P9" s="14">
        <v>2.85</v>
      </c>
      <c r="Q9" s="6">
        <v>10</v>
      </c>
      <c r="R9" s="20">
        <f t="shared" si="0"/>
        <v>28500</v>
      </c>
      <c r="S9" s="21">
        <v>1.5</v>
      </c>
      <c r="T9" s="21">
        <v>7.56</v>
      </c>
      <c r="U9" s="6"/>
      <c r="V9" s="21">
        <v>0</v>
      </c>
      <c r="W9" s="6"/>
      <c r="X9" s="21">
        <v>0.31</v>
      </c>
      <c r="Y9" s="6"/>
      <c r="Z9" s="6" t="s">
        <v>81</v>
      </c>
      <c r="AA9" s="21">
        <v>1.04</v>
      </c>
      <c r="AB9" s="6"/>
      <c r="AC9" s="6" t="s">
        <v>82</v>
      </c>
      <c r="AD9" s="21">
        <v>0.1</v>
      </c>
      <c r="AE9" s="6"/>
      <c r="AF9" s="21">
        <v>0</v>
      </c>
      <c r="AG9" s="20">
        <f t="shared" si="1"/>
        <v>105100</v>
      </c>
      <c r="AH9" s="25">
        <f t="shared" si="2"/>
        <v>13.36</v>
      </c>
      <c r="AI9" s="7" t="s">
        <v>83</v>
      </c>
      <c r="AJ9" s="7">
        <v>5.91</v>
      </c>
      <c r="AK9" s="4" t="s">
        <v>92</v>
      </c>
      <c r="AL9" s="6">
        <v>10000</v>
      </c>
      <c r="AM9" s="6">
        <v>7430.7</v>
      </c>
      <c r="AN9" s="6" t="s">
        <v>84</v>
      </c>
      <c r="AO9" s="6">
        <v>24</v>
      </c>
      <c r="AP9" s="6">
        <v>280</v>
      </c>
      <c r="AQ9" s="31">
        <f t="shared" si="3"/>
        <v>0.17377137792</v>
      </c>
      <c r="AR9" s="32">
        <f t="shared" si="4"/>
        <v>76.8826268164289</v>
      </c>
      <c r="AS9" s="32">
        <f t="shared" si="5"/>
        <v>768826.268164289</v>
      </c>
    </row>
    <row r="10" ht="56.55" spans="1:45">
      <c r="A10" s="4" t="s">
        <v>73</v>
      </c>
      <c r="B10" s="4" t="s">
        <v>74</v>
      </c>
      <c r="C10" s="5" t="s">
        <v>89</v>
      </c>
      <c r="D10" s="4" t="s">
        <v>74</v>
      </c>
      <c r="E10" s="6" t="s">
        <v>76</v>
      </c>
      <c r="F10" s="6" t="s">
        <v>77</v>
      </c>
      <c r="G10" s="6" t="s">
        <v>53</v>
      </c>
      <c r="H10" s="6" t="s">
        <v>90</v>
      </c>
      <c r="I10" s="6">
        <v>1</v>
      </c>
      <c r="J10" s="6" t="s">
        <v>91</v>
      </c>
      <c r="K10" s="6" t="s">
        <v>53</v>
      </c>
      <c r="L10" s="14" t="s">
        <v>53</v>
      </c>
      <c r="M10" s="6" t="s">
        <v>53</v>
      </c>
      <c r="N10" s="6">
        <v>30</v>
      </c>
      <c r="O10" s="14"/>
      <c r="P10" s="14">
        <v>2.85</v>
      </c>
      <c r="Q10" s="6">
        <v>10</v>
      </c>
      <c r="R10" s="20">
        <f t="shared" si="0"/>
        <v>28500</v>
      </c>
      <c r="S10" s="21">
        <v>1.5</v>
      </c>
      <c r="T10" s="21">
        <v>7.56</v>
      </c>
      <c r="U10" s="6"/>
      <c r="V10" s="21">
        <v>0</v>
      </c>
      <c r="W10" s="6"/>
      <c r="X10" s="21">
        <v>0.31</v>
      </c>
      <c r="Y10" s="6"/>
      <c r="Z10" s="6" t="s">
        <v>81</v>
      </c>
      <c r="AA10" s="21">
        <v>1.04</v>
      </c>
      <c r="AB10" s="6"/>
      <c r="AC10" s="6" t="s">
        <v>82</v>
      </c>
      <c r="AD10" s="21">
        <v>0.1</v>
      </c>
      <c r="AE10" s="6"/>
      <c r="AF10" s="21">
        <v>0</v>
      </c>
      <c r="AG10" s="20">
        <f t="shared" si="1"/>
        <v>105100</v>
      </c>
      <c r="AH10" s="25">
        <f t="shared" si="2"/>
        <v>13.36</v>
      </c>
      <c r="AI10" s="7" t="s">
        <v>56</v>
      </c>
      <c r="AJ10" s="26" t="s">
        <v>57</v>
      </c>
      <c r="AK10" s="6" t="s">
        <v>93</v>
      </c>
      <c r="AL10" s="6">
        <v>10000</v>
      </c>
      <c r="AM10" s="6">
        <v>7430.7</v>
      </c>
      <c r="AN10" s="6" t="s">
        <v>84</v>
      </c>
      <c r="AO10" s="6">
        <v>24</v>
      </c>
      <c r="AP10" s="6">
        <v>280</v>
      </c>
      <c r="AQ10" s="31" t="e">
        <f t="shared" si="3"/>
        <v>#VALUE!</v>
      </c>
      <c r="AR10" s="32" t="e">
        <f t="shared" si="4"/>
        <v>#VALUE!</v>
      </c>
      <c r="AS10" s="32" t="e">
        <f t="shared" si="5"/>
        <v>#VALUE!</v>
      </c>
    </row>
    <row r="11" ht="113.15" spans="1:45">
      <c r="A11" s="4" t="s">
        <v>94</v>
      </c>
      <c r="B11" s="4" t="s">
        <v>95</v>
      </c>
      <c r="C11" s="5" t="s">
        <v>96</v>
      </c>
      <c r="D11" s="4" t="s">
        <v>95</v>
      </c>
      <c r="E11" s="6" t="s">
        <v>97</v>
      </c>
      <c r="F11" s="6" t="s">
        <v>57</v>
      </c>
      <c r="G11" s="6" t="s">
        <v>50</v>
      </c>
      <c r="H11" s="6" t="s">
        <v>98</v>
      </c>
      <c r="I11" s="6" t="s">
        <v>99</v>
      </c>
      <c r="J11" s="6" t="s">
        <v>100</v>
      </c>
      <c r="K11" s="6">
        <v>3</v>
      </c>
      <c r="L11" s="14">
        <v>0.2</v>
      </c>
      <c r="M11" s="6">
        <v>15</v>
      </c>
      <c r="N11" s="6">
        <v>10</v>
      </c>
      <c r="O11" s="14"/>
      <c r="P11" s="14">
        <v>0.63</v>
      </c>
      <c r="Q11" s="6">
        <v>15</v>
      </c>
      <c r="R11" s="20">
        <f t="shared" si="0"/>
        <v>8300</v>
      </c>
      <c r="S11" s="21">
        <v>0.68</v>
      </c>
      <c r="T11" s="21">
        <v>5</v>
      </c>
      <c r="U11" s="6"/>
      <c r="V11" s="21">
        <v>0</v>
      </c>
      <c r="W11" s="6"/>
      <c r="X11" s="21">
        <v>0</v>
      </c>
      <c r="Y11" s="6"/>
      <c r="Z11" s="6" t="s">
        <v>101</v>
      </c>
      <c r="AA11" s="21">
        <v>0.4</v>
      </c>
      <c r="AB11" s="6"/>
      <c r="AC11" s="6" t="s">
        <v>102</v>
      </c>
      <c r="AD11" s="21">
        <v>0.6</v>
      </c>
      <c r="AE11" s="6"/>
      <c r="AF11" s="21">
        <v>0</v>
      </c>
      <c r="AG11" s="20">
        <f t="shared" si="1"/>
        <v>66800</v>
      </c>
      <c r="AH11" s="25">
        <f t="shared" si="2"/>
        <v>7.51</v>
      </c>
      <c r="AI11" s="7" t="s">
        <v>83</v>
      </c>
      <c r="AJ11" s="6">
        <v>40.7</v>
      </c>
      <c r="AK11" s="6">
        <v>4.55</v>
      </c>
      <c r="AL11" s="6">
        <v>40000</v>
      </c>
      <c r="AM11" s="6">
        <v>8637</v>
      </c>
      <c r="AN11" s="6">
        <v>0.88</v>
      </c>
      <c r="AO11" s="6">
        <v>12</v>
      </c>
      <c r="AP11" s="6">
        <v>300</v>
      </c>
      <c r="AQ11" s="31">
        <f t="shared" si="3"/>
        <v>1.12401918</v>
      </c>
      <c r="AR11" s="32">
        <f t="shared" si="4"/>
        <v>6.68138065046185</v>
      </c>
      <c r="AS11" s="32">
        <f t="shared" si="5"/>
        <v>66813.8065046186</v>
      </c>
    </row>
    <row r="12" ht="56.55" spans="1:45">
      <c r="A12" s="4" t="s">
        <v>103</v>
      </c>
      <c r="B12" s="4" t="s">
        <v>104</v>
      </c>
      <c r="C12" s="5" t="s">
        <v>105</v>
      </c>
      <c r="D12" s="4" t="s">
        <v>104</v>
      </c>
      <c r="E12" s="6" t="s">
        <v>106</v>
      </c>
      <c r="F12" s="6" t="s">
        <v>107</v>
      </c>
      <c r="G12" s="6" t="s">
        <v>108</v>
      </c>
      <c r="H12" s="6" t="s">
        <v>109</v>
      </c>
      <c r="I12" s="6">
        <v>2</v>
      </c>
      <c r="J12" s="6" t="s">
        <v>110</v>
      </c>
      <c r="K12" s="6" t="s">
        <v>53</v>
      </c>
      <c r="L12" s="14" t="s">
        <v>53</v>
      </c>
      <c r="M12" s="6" t="s">
        <v>53</v>
      </c>
      <c r="N12" s="6">
        <v>450</v>
      </c>
      <c r="O12" s="14"/>
      <c r="P12" s="14">
        <v>42.75</v>
      </c>
      <c r="Q12" s="6">
        <v>10</v>
      </c>
      <c r="R12" s="20">
        <f t="shared" si="0"/>
        <v>427500</v>
      </c>
      <c r="S12" s="21">
        <v>2</v>
      </c>
      <c r="T12" s="21">
        <v>35</v>
      </c>
      <c r="U12" s="6"/>
      <c r="V12" s="21">
        <v>0</v>
      </c>
      <c r="W12" s="6"/>
      <c r="X12" s="21">
        <v>0</v>
      </c>
      <c r="Y12" s="6"/>
      <c r="Z12" s="6" t="s">
        <v>111</v>
      </c>
      <c r="AA12" s="21">
        <v>2</v>
      </c>
      <c r="AB12" s="6"/>
      <c r="AC12" s="6" t="s">
        <v>112</v>
      </c>
      <c r="AD12" s="21">
        <v>3</v>
      </c>
      <c r="AE12" s="6"/>
      <c r="AF12" s="21">
        <v>0</v>
      </c>
      <c r="AG12" s="20">
        <f t="shared" si="1"/>
        <v>420000</v>
      </c>
      <c r="AH12" s="25">
        <f t="shared" si="2"/>
        <v>84.75</v>
      </c>
      <c r="AI12" s="7" t="s">
        <v>83</v>
      </c>
      <c r="AJ12" s="16" t="s">
        <v>113</v>
      </c>
      <c r="AK12" s="6" t="s">
        <v>114</v>
      </c>
      <c r="AL12" s="6" t="s">
        <v>115</v>
      </c>
      <c r="AM12" s="6" t="s">
        <v>116</v>
      </c>
      <c r="AN12" s="6">
        <v>90</v>
      </c>
      <c r="AO12" s="6">
        <v>11</v>
      </c>
      <c r="AP12" s="6">
        <v>300</v>
      </c>
      <c r="AQ12" s="31" t="e">
        <f t="shared" si="3"/>
        <v>#VALUE!</v>
      </c>
      <c r="AR12" s="32" t="e">
        <f t="shared" si="4"/>
        <v>#VALUE!</v>
      </c>
      <c r="AS12" s="32" t="e">
        <f t="shared" si="5"/>
        <v>#VALUE!</v>
      </c>
    </row>
    <row r="13" ht="56.55" spans="1:45">
      <c r="A13" s="4" t="s">
        <v>103</v>
      </c>
      <c r="B13" s="4" t="s">
        <v>104</v>
      </c>
      <c r="C13" s="5" t="s">
        <v>105</v>
      </c>
      <c r="D13" s="4" t="s">
        <v>104</v>
      </c>
      <c r="E13" s="6" t="s">
        <v>106</v>
      </c>
      <c r="F13" s="6" t="s">
        <v>107</v>
      </c>
      <c r="G13" s="6" t="s">
        <v>108</v>
      </c>
      <c r="H13" s="6" t="s">
        <v>109</v>
      </c>
      <c r="I13" s="6">
        <v>2</v>
      </c>
      <c r="J13" s="6" t="s">
        <v>110</v>
      </c>
      <c r="K13" s="6" t="s">
        <v>53</v>
      </c>
      <c r="L13" s="14" t="s">
        <v>53</v>
      </c>
      <c r="M13" s="6" t="s">
        <v>53</v>
      </c>
      <c r="N13" s="6">
        <v>450</v>
      </c>
      <c r="O13" s="14"/>
      <c r="P13" s="14">
        <v>42.75</v>
      </c>
      <c r="Q13" s="6">
        <v>10</v>
      </c>
      <c r="R13" s="20">
        <f t="shared" si="0"/>
        <v>427500</v>
      </c>
      <c r="S13" s="21">
        <v>2</v>
      </c>
      <c r="T13" s="21">
        <v>35</v>
      </c>
      <c r="U13" s="6"/>
      <c r="V13" s="21">
        <v>0</v>
      </c>
      <c r="W13" s="6"/>
      <c r="X13" s="21">
        <v>0</v>
      </c>
      <c r="Y13" s="6"/>
      <c r="Z13" s="6" t="s">
        <v>111</v>
      </c>
      <c r="AA13" s="21">
        <v>2</v>
      </c>
      <c r="AB13" s="6"/>
      <c r="AC13" s="6" t="s">
        <v>112</v>
      </c>
      <c r="AD13" s="21">
        <v>3</v>
      </c>
      <c r="AE13" s="6"/>
      <c r="AF13" s="21">
        <v>0</v>
      </c>
      <c r="AG13" s="20">
        <f t="shared" si="1"/>
        <v>420000</v>
      </c>
      <c r="AH13" s="25">
        <f t="shared" si="2"/>
        <v>84.75</v>
      </c>
      <c r="AI13" s="7" t="s">
        <v>56</v>
      </c>
      <c r="AJ13" s="26" t="s">
        <v>57</v>
      </c>
      <c r="AK13" s="6" t="s">
        <v>117</v>
      </c>
      <c r="AL13" s="6" t="s">
        <v>115</v>
      </c>
      <c r="AM13" s="6" t="s">
        <v>116</v>
      </c>
      <c r="AN13" s="6">
        <v>90</v>
      </c>
      <c r="AO13" s="6">
        <v>11</v>
      </c>
      <c r="AP13" s="6">
        <v>300</v>
      </c>
      <c r="AQ13" s="31" t="e">
        <f t="shared" si="3"/>
        <v>#VALUE!</v>
      </c>
      <c r="AR13" s="32" t="e">
        <f t="shared" si="4"/>
        <v>#VALUE!</v>
      </c>
      <c r="AS13" s="32" t="e">
        <f t="shared" si="5"/>
        <v>#VALUE!</v>
      </c>
    </row>
    <row r="14" ht="56.55" spans="1:45">
      <c r="A14" s="4" t="s">
        <v>103</v>
      </c>
      <c r="B14" s="4" t="s">
        <v>104</v>
      </c>
      <c r="C14" s="5" t="s">
        <v>118</v>
      </c>
      <c r="D14" s="4" t="s">
        <v>104</v>
      </c>
      <c r="E14" s="6" t="s">
        <v>106</v>
      </c>
      <c r="F14" s="6" t="s">
        <v>107</v>
      </c>
      <c r="G14" s="6" t="s">
        <v>108</v>
      </c>
      <c r="H14" s="6" t="s">
        <v>119</v>
      </c>
      <c r="I14" s="6">
        <v>2</v>
      </c>
      <c r="J14" s="6" t="s">
        <v>120</v>
      </c>
      <c r="K14" s="6" t="s">
        <v>53</v>
      </c>
      <c r="L14" s="14" t="s">
        <v>53</v>
      </c>
      <c r="M14" s="6" t="s">
        <v>53</v>
      </c>
      <c r="N14" s="6">
        <v>80</v>
      </c>
      <c r="O14" s="14"/>
      <c r="P14" s="14">
        <v>7.6</v>
      </c>
      <c r="Q14" s="6">
        <v>10</v>
      </c>
      <c r="R14" s="20">
        <f t="shared" si="0"/>
        <v>76000</v>
      </c>
      <c r="S14" s="21">
        <v>0.6</v>
      </c>
      <c r="T14" s="21">
        <v>14.16</v>
      </c>
      <c r="U14" s="6"/>
      <c r="V14" s="21">
        <v>0</v>
      </c>
      <c r="W14" s="6"/>
      <c r="X14" s="21">
        <v>0</v>
      </c>
      <c r="Y14" s="6"/>
      <c r="Z14" s="6" t="s">
        <v>121</v>
      </c>
      <c r="AA14" s="21">
        <v>2.7</v>
      </c>
      <c r="AB14" s="6"/>
      <c r="AC14" s="6" t="s">
        <v>122</v>
      </c>
      <c r="AD14" s="21">
        <v>0.3</v>
      </c>
      <c r="AE14" s="6"/>
      <c r="AF14" s="21">
        <v>0</v>
      </c>
      <c r="AG14" s="20">
        <f t="shared" si="1"/>
        <v>177600</v>
      </c>
      <c r="AH14" s="25">
        <f t="shared" si="2"/>
        <v>25.36</v>
      </c>
      <c r="AI14" s="7" t="s">
        <v>56</v>
      </c>
      <c r="AJ14" s="26"/>
      <c r="AK14" s="6" t="s">
        <v>123</v>
      </c>
      <c r="AL14" s="6" t="s">
        <v>124</v>
      </c>
      <c r="AM14" s="6">
        <v>20470</v>
      </c>
      <c r="AN14" s="6">
        <v>95</v>
      </c>
      <c r="AO14" s="6">
        <v>11</v>
      </c>
      <c r="AP14" s="6">
        <v>300</v>
      </c>
      <c r="AQ14" s="31">
        <f t="shared" si="3"/>
        <v>-0.202653</v>
      </c>
      <c r="AR14" s="32">
        <f t="shared" si="4"/>
        <v>-125.140017665665</v>
      </c>
      <c r="AS14" s="32">
        <f t="shared" si="5"/>
        <v>-1251400.17665665</v>
      </c>
    </row>
    <row r="15" ht="56.55" spans="1:45">
      <c r="A15" s="4" t="s">
        <v>103</v>
      </c>
      <c r="B15" s="4" t="s">
        <v>104</v>
      </c>
      <c r="C15" s="5" t="s">
        <v>125</v>
      </c>
      <c r="D15" s="4" t="s">
        <v>104</v>
      </c>
      <c r="E15" s="6" t="s">
        <v>106</v>
      </c>
      <c r="F15" s="6" t="s">
        <v>107</v>
      </c>
      <c r="G15" s="6" t="s">
        <v>108</v>
      </c>
      <c r="H15" s="6" t="s">
        <v>126</v>
      </c>
      <c r="I15" s="6">
        <v>1</v>
      </c>
      <c r="J15" s="6" t="s">
        <v>127</v>
      </c>
      <c r="K15" s="6" t="s">
        <v>53</v>
      </c>
      <c r="L15" s="14" t="s">
        <v>53</v>
      </c>
      <c r="M15" s="6" t="s">
        <v>53</v>
      </c>
      <c r="N15" s="6">
        <v>20</v>
      </c>
      <c r="O15" s="14"/>
      <c r="P15" s="14">
        <v>1.9</v>
      </c>
      <c r="Q15" s="6">
        <v>10</v>
      </c>
      <c r="R15" s="20">
        <f t="shared" si="0"/>
        <v>19000</v>
      </c>
      <c r="S15" s="21">
        <v>0.3</v>
      </c>
      <c r="T15" s="21">
        <v>0.23</v>
      </c>
      <c r="U15" s="6"/>
      <c r="V15" s="21">
        <v>0</v>
      </c>
      <c r="W15" s="6"/>
      <c r="X15" s="21">
        <v>0</v>
      </c>
      <c r="Y15" s="6"/>
      <c r="Z15" s="6" t="s">
        <v>54</v>
      </c>
      <c r="AA15" s="21">
        <v>0.2</v>
      </c>
      <c r="AB15" s="6"/>
      <c r="AC15" s="6">
        <v>12</v>
      </c>
      <c r="AD15" s="21">
        <v>0.3</v>
      </c>
      <c r="AE15" s="6"/>
      <c r="AF15" s="21">
        <v>0</v>
      </c>
      <c r="AG15" s="20">
        <f t="shared" si="1"/>
        <v>10300</v>
      </c>
      <c r="AH15" s="25">
        <f t="shared" si="2"/>
        <v>2.93</v>
      </c>
      <c r="AI15" s="7" t="s">
        <v>56</v>
      </c>
      <c r="AJ15" s="26"/>
      <c r="AK15" s="6" t="s">
        <v>128</v>
      </c>
      <c r="AL15" s="6">
        <v>30000</v>
      </c>
      <c r="AM15" s="6">
        <v>11434</v>
      </c>
      <c r="AN15" s="6">
        <v>95</v>
      </c>
      <c r="AO15" s="6">
        <v>4</v>
      </c>
      <c r="AP15" s="6">
        <v>50</v>
      </c>
      <c r="AQ15" s="31">
        <f t="shared" si="3"/>
        <v>-9.37588e-5</v>
      </c>
      <c r="AR15" s="32">
        <f t="shared" si="4"/>
        <v>-31250.3999624569</v>
      </c>
      <c r="AS15" s="32">
        <f t="shared" si="5"/>
        <v>-312503999.624569</v>
      </c>
    </row>
    <row r="16" ht="56.55" spans="1:45">
      <c r="A16" s="4" t="s">
        <v>103</v>
      </c>
      <c r="B16" s="4" t="s">
        <v>104</v>
      </c>
      <c r="C16" s="5" t="s">
        <v>129</v>
      </c>
      <c r="D16" s="4" t="s">
        <v>104</v>
      </c>
      <c r="E16" s="6" t="s">
        <v>106</v>
      </c>
      <c r="F16" s="6" t="s">
        <v>107</v>
      </c>
      <c r="G16" s="6" t="s">
        <v>108</v>
      </c>
      <c r="H16" s="6" t="s">
        <v>130</v>
      </c>
      <c r="I16" s="6">
        <v>1</v>
      </c>
      <c r="J16" s="6" t="s">
        <v>131</v>
      </c>
      <c r="K16" s="6" t="s">
        <v>53</v>
      </c>
      <c r="L16" s="14" t="s">
        <v>53</v>
      </c>
      <c r="M16" s="6" t="s">
        <v>53</v>
      </c>
      <c r="N16" s="6">
        <v>260</v>
      </c>
      <c r="O16" s="14"/>
      <c r="P16" s="14">
        <v>24.7</v>
      </c>
      <c r="Q16" s="6">
        <v>10</v>
      </c>
      <c r="R16" s="20">
        <f t="shared" si="0"/>
        <v>247000</v>
      </c>
      <c r="S16" s="21">
        <v>1.2</v>
      </c>
      <c r="T16" s="21">
        <v>21.11</v>
      </c>
      <c r="U16" s="6"/>
      <c r="V16" s="21">
        <v>0</v>
      </c>
      <c r="W16" s="6"/>
      <c r="X16" s="21">
        <v>0</v>
      </c>
      <c r="Y16" s="6"/>
      <c r="Z16" s="6" t="s">
        <v>111</v>
      </c>
      <c r="AA16" s="21">
        <v>4.6</v>
      </c>
      <c r="AB16" s="6"/>
      <c r="AC16" s="6" t="s">
        <v>112</v>
      </c>
      <c r="AD16" s="21">
        <v>2</v>
      </c>
      <c r="AE16" s="6"/>
      <c r="AF16" s="21">
        <v>0</v>
      </c>
      <c r="AG16" s="20">
        <f t="shared" si="1"/>
        <v>289100</v>
      </c>
      <c r="AH16" s="25">
        <f t="shared" si="2"/>
        <v>53.61</v>
      </c>
      <c r="AI16" s="6" t="s">
        <v>132</v>
      </c>
      <c r="AJ16" s="6" t="s">
        <v>133</v>
      </c>
      <c r="AK16" s="6">
        <v>2.44</v>
      </c>
      <c r="AL16" s="6">
        <v>100000</v>
      </c>
      <c r="AM16" s="4">
        <v>25850</v>
      </c>
      <c r="AN16" s="6">
        <v>90</v>
      </c>
      <c r="AO16" s="6">
        <v>11</v>
      </c>
      <c r="AP16" s="6">
        <v>300</v>
      </c>
      <c r="AQ16" s="31">
        <f t="shared" si="3"/>
        <v>0.1279575</v>
      </c>
      <c r="AR16" s="32">
        <f t="shared" si="4"/>
        <v>418.967235214817</v>
      </c>
      <c r="AS16" s="32">
        <f t="shared" si="5"/>
        <v>4189672.35214817</v>
      </c>
    </row>
    <row r="17" ht="56.55" spans="1:45">
      <c r="A17" s="4" t="s">
        <v>103</v>
      </c>
      <c r="B17" s="4" t="s">
        <v>104</v>
      </c>
      <c r="C17" s="5" t="s">
        <v>129</v>
      </c>
      <c r="D17" s="4" t="s">
        <v>104</v>
      </c>
      <c r="E17" s="6" t="s">
        <v>106</v>
      </c>
      <c r="F17" s="6" t="s">
        <v>107</v>
      </c>
      <c r="G17" s="6" t="s">
        <v>108</v>
      </c>
      <c r="H17" s="6" t="s">
        <v>130</v>
      </c>
      <c r="I17" s="6">
        <v>1</v>
      </c>
      <c r="J17" s="6" t="s">
        <v>131</v>
      </c>
      <c r="K17" s="6" t="s">
        <v>53</v>
      </c>
      <c r="L17" s="14" t="s">
        <v>53</v>
      </c>
      <c r="M17" s="6" t="s">
        <v>53</v>
      </c>
      <c r="N17" s="6">
        <v>260</v>
      </c>
      <c r="O17" s="14"/>
      <c r="P17" s="14">
        <v>24.7</v>
      </c>
      <c r="Q17" s="6">
        <v>10</v>
      </c>
      <c r="R17" s="20">
        <f t="shared" si="0"/>
        <v>247000</v>
      </c>
      <c r="S17" s="21">
        <v>1.2</v>
      </c>
      <c r="T17" s="21">
        <v>21.11</v>
      </c>
      <c r="U17" s="6"/>
      <c r="V17" s="21">
        <v>0</v>
      </c>
      <c r="W17" s="6"/>
      <c r="X17" s="21">
        <v>0</v>
      </c>
      <c r="Y17" s="6"/>
      <c r="Z17" s="6" t="s">
        <v>111</v>
      </c>
      <c r="AA17" s="21">
        <v>4.6</v>
      </c>
      <c r="AB17" s="6"/>
      <c r="AC17" s="6" t="s">
        <v>112</v>
      </c>
      <c r="AD17" s="21">
        <v>2</v>
      </c>
      <c r="AE17" s="6"/>
      <c r="AF17" s="21">
        <v>0</v>
      </c>
      <c r="AG17" s="20">
        <f t="shared" si="1"/>
        <v>289100</v>
      </c>
      <c r="AH17" s="25">
        <f t="shared" si="2"/>
        <v>53.61</v>
      </c>
      <c r="AI17" s="7" t="s">
        <v>56</v>
      </c>
      <c r="AJ17" s="26"/>
      <c r="AK17" s="27">
        <v>2.7</v>
      </c>
      <c r="AL17" s="6">
        <v>100000</v>
      </c>
      <c r="AM17" s="4">
        <v>46145</v>
      </c>
      <c r="AN17" s="6">
        <v>90</v>
      </c>
      <c r="AO17" s="6">
        <v>11</v>
      </c>
      <c r="AP17" s="6">
        <v>300</v>
      </c>
      <c r="AQ17" s="31">
        <f t="shared" si="3"/>
        <v>-0.41115195</v>
      </c>
      <c r="AR17" s="32">
        <f t="shared" si="4"/>
        <v>-130.389750066855</v>
      </c>
      <c r="AS17" s="32">
        <f t="shared" si="5"/>
        <v>-1303897.50066855</v>
      </c>
    </row>
    <row r="18" ht="56.55" spans="1:45">
      <c r="A18" s="4" t="s">
        <v>103</v>
      </c>
      <c r="B18" s="4" t="s">
        <v>104</v>
      </c>
      <c r="C18" s="5" t="s">
        <v>134</v>
      </c>
      <c r="D18" s="4" t="s">
        <v>104</v>
      </c>
      <c r="E18" s="6" t="s">
        <v>106</v>
      </c>
      <c r="F18" s="6" t="s">
        <v>107</v>
      </c>
      <c r="G18" s="6" t="s">
        <v>108</v>
      </c>
      <c r="H18" s="6" t="s">
        <v>135</v>
      </c>
      <c r="I18" s="6">
        <v>1</v>
      </c>
      <c r="J18" s="6" t="s">
        <v>136</v>
      </c>
      <c r="K18" s="6" t="s">
        <v>53</v>
      </c>
      <c r="L18" s="14" t="s">
        <v>53</v>
      </c>
      <c r="M18" s="6" t="s">
        <v>53</v>
      </c>
      <c r="N18" s="6">
        <v>7</v>
      </c>
      <c r="O18" s="14"/>
      <c r="P18" s="14">
        <v>0.665</v>
      </c>
      <c r="Q18" s="6">
        <v>10</v>
      </c>
      <c r="R18" s="20">
        <f t="shared" ref="R18:R64" si="6">(IF(L18="/",0,L18)+IF(P18="/",0,P18))*10000</f>
        <v>6650</v>
      </c>
      <c r="S18" s="21">
        <v>0.2</v>
      </c>
      <c r="T18" s="21">
        <v>1.03</v>
      </c>
      <c r="U18" s="6"/>
      <c r="V18" s="21">
        <v>0</v>
      </c>
      <c r="W18" s="6"/>
      <c r="X18" s="21">
        <v>0</v>
      </c>
      <c r="Y18" s="6"/>
      <c r="Z18" s="6" t="s">
        <v>54</v>
      </c>
      <c r="AA18" s="21">
        <v>0.3</v>
      </c>
      <c r="AB18" s="6"/>
      <c r="AC18" s="6">
        <v>12</v>
      </c>
      <c r="AD18" s="21">
        <v>0</v>
      </c>
      <c r="AE18" s="6"/>
      <c r="AF18" s="21">
        <v>0</v>
      </c>
      <c r="AG18" s="20">
        <f t="shared" ref="AG18:AG64" si="7">(IF(S18="/",0,S18)+IF(T18="/",0,T18)+IF(V18="/",0,V18)+IF(X18="/",0,X18)+IF(AA18="/",0,AA18)+IF(AD18="/",0,AD18)+IF(AF18="/",0,AF18))*10000</f>
        <v>15300</v>
      </c>
      <c r="AH18" s="25">
        <f t="shared" ref="AH18:AH64" si="8">(R18+AG18)/10000</f>
        <v>2.195</v>
      </c>
      <c r="AI18" s="7" t="s">
        <v>56</v>
      </c>
      <c r="AJ18" s="26"/>
      <c r="AK18" s="6" t="s">
        <v>137</v>
      </c>
      <c r="AL18" s="6">
        <v>22000</v>
      </c>
      <c r="AM18" s="6">
        <v>6055</v>
      </c>
      <c r="AN18" s="6">
        <v>95</v>
      </c>
      <c r="AO18" s="6">
        <v>3</v>
      </c>
      <c r="AP18" s="6">
        <v>300</v>
      </c>
      <c r="AQ18" s="31">
        <f t="shared" ref="AQ18:AQ64" si="9">(AJ18-AK18)*AM18*AO18*AP18/1000000000</f>
        <v>-0.0239778</v>
      </c>
      <c r="AR18" s="32">
        <f t="shared" ref="AR18:AR64" si="10">AH18/AQ18</f>
        <v>-91.5430106181551</v>
      </c>
      <c r="AS18" s="32">
        <f t="shared" si="5"/>
        <v>-915430.106181551</v>
      </c>
    </row>
    <row r="19" ht="56.55" spans="1:45">
      <c r="A19" s="4" t="s">
        <v>103</v>
      </c>
      <c r="B19" s="4" t="s">
        <v>104</v>
      </c>
      <c r="C19" s="5" t="s">
        <v>138</v>
      </c>
      <c r="D19" s="4" t="s">
        <v>104</v>
      </c>
      <c r="E19" s="6" t="s">
        <v>106</v>
      </c>
      <c r="F19" s="6" t="s">
        <v>107</v>
      </c>
      <c r="G19" s="6" t="s">
        <v>108</v>
      </c>
      <c r="H19" s="6" t="s">
        <v>139</v>
      </c>
      <c r="I19" s="6">
        <v>1</v>
      </c>
      <c r="J19" s="6" t="s">
        <v>140</v>
      </c>
      <c r="K19" s="6" t="s">
        <v>53</v>
      </c>
      <c r="L19" s="14" t="s">
        <v>53</v>
      </c>
      <c r="M19" s="6" t="s">
        <v>53</v>
      </c>
      <c r="N19" s="6">
        <v>22</v>
      </c>
      <c r="O19" s="14"/>
      <c r="P19" s="14">
        <v>2.09</v>
      </c>
      <c r="Q19" s="6">
        <v>10</v>
      </c>
      <c r="R19" s="20">
        <f t="shared" si="6"/>
        <v>20900</v>
      </c>
      <c r="S19" s="21">
        <v>1</v>
      </c>
      <c r="T19" s="21">
        <v>5.77</v>
      </c>
      <c r="U19" s="6"/>
      <c r="V19" s="21">
        <v>0</v>
      </c>
      <c r="W19" s="6"/>
      <c r="X19" s="21">
        <v>0</v>
      </c>
      <c r="Y19" s="6"/>
      <c r="Z19" s="6" t="s">
        <v>141</v>
      </c>
      <c r="AA19" s="21">
        <v>0.7</v>
      </c>
      <c r="AB19" s="6"/>
      <c r="AC19" s="6">
        <v>2</v>
      </c>
      <c r="AD19" s="21">
        <v>0.6</v>
      </c>
      <c r="AE19" s="6"/>
      <c r="AF19" s="21">
        <v>0</v>
      </c>
      <c r="AG19" s="20">
        <f t="shared" si="7"/>
        <v>80700</v>
      </c>
      <c r="AH19" s="25">
        <f t="shared" si="8"/>
        <v>10.16</v>
      </c>
      <c r="AI19" s="7" t="s">
        <v>56</v>
      </c>
      <c r="AJ19" s="26"/>
      <c r="AK19" s="6" t="s">
        <v>142</v>
      </c>
      <c r="AL19" s="6">
        <v>60000</v>
      </c>
      <c r="AM19" s="6">
        <v>17876</v>
      </c>
      <c r="AN19" s="6">
        <v>95</v>
      </c>
      <c r="AO19" s="6">
        <v>10</v>
      </c>
      <c r="AP19" s="6">
        <v>300</v>
      </c>
      <c r="AQ19" s="31">
        <f t="shared" si="9"/>
        <v>-0.1233444</v>
      </c>
      <c r="AR19" s="32">
        <f t="shared" si="10"/>
        <v>-82.3709872519547</v>
      </c>
      <c r="AS19" s="32">
        <f t="shared" si="5"/>
        <v>-823709.872519547</v>
      </c>
    </row>
    <row r="20" ht="56.55" spans="1:45">
      <c r="A20" s="4" t="s">
        <v>103</v>
      </c>
      <c r="B20" s="4" t="s">
        <v>104</v>
      </c>
      <c r="C20" s="5" t="s">
        <v>143</v>
      </c>
      <c r="D20" s="4" t="s">
        <v>104</v>
      </c>
      <c r="E20" s="6" t="s">
        <v>106</v>
      </c>
      <c r="F20" s="6" t="s">
        <v>107</v>
      </c>
      <c r="G20" s="6" t="s">
        <v>108</v>
      </c>
      <c r="H20" s="6" t="s">
        <v>144</v>
      </c>
      <c r="I20" s="6">
        <v>1</v>
      </c>
      <c r="J20" s="6" t="s">
        <v>145</v>
      </c>
      <c r="K20" s="6" t="s">
        <v>53</v>
      </c>
      <c r="L20" s="14" t="s">
        <v>53</v>
      </c>
      <c r="M20" s="6" t="s">
        <v>53</v>
      </c>
      <c r="N20" s="6">
        <v>18</v>
      </c>
      <c r="O20" s="14"/>
      <c r="P20" s="14">
        <v>1.71</v>
      </c>
      <c r="Q20" s="6">
        <v>10</v>
      </c>
      <c r="R20" s="20">
        <f t="shared" si="6"/>
        <v>17100</v>
      </c>
      <c r="S20" s="21">
        <v>0.3</v>
      </c>
      <c r="T20" s="21">
        <v>3.26</v>
      </c>
      <c r="U20" s="6"/>
      <c r="V20" s="21">
        <v>0</v>
      </c>
      <c r="W20" s="6"/>
      <c r="X20" s="21">
        <v>0</v>
      </c>
      <c r="Y20" s="6"/>
      <c r="Z20" s="6" t="s">
        <v>111</v>
      </c>
      <c r="AA20" s="21">
        <v>3</v>
      </c>
      <c r="AB20" s="6"/>
      <c r="AC20" s="6" t="s">
        <v>146</v>
      </c>
      <c r="AD20" s="21">
        <v>0.2</v>
      </c>
      <c r="AE20" s="6"/>
      <c r="AF20" s="21">
        <v>0</v>
      </c>
      <c r="AG20" s="20">
        <f t="shared" si="7"/>
        <v>67600</v>
      </c>
      <c r="AH20" s="25">
        <f t="shared" si="8"/>
        <v>8.47</v>
      </c>
      <c r="AI20" s="7" t="s">
        <v>83</v>
      </c>
      <c r="AJ20" s="6">
        <v>3.09</v>
      </c>
      <c r="AK20" s="6">
        <v>1.29</v>
      </c>
      <c r="AL20" s="6">
        <v>30000</v>
      </c>
      <c r="AM20" s="6">
        <v>13268</v>
      </c>
      <c r="AN20" s="6">
        <v>85</v>
      </c>
      <c r="AO20" s="6">
        <v>9.5</v>
      </c>
      <c r="AP20" s="6">
        <v>300</v>
      </c>
      <c r="AQ20" s="31">
        <f t="shared" si="9"/>
        <v>0.06806484</v>
      </c>
      <c r="AR20" s="32">
        <f t="shared" si="10"/>
        <v>124.440166170963</v>
      </c>
      <c r="AS20" s="32">
        <f t="shared" si="5"/>
        <v>1244401.66170963</v>
      </c>
    </row>
    <row r="21" ht="56.55" spans="1:45">
      <c r="A21" s="9" t="s">
        <v>103</v>
      </c>
      <c r="B21" s="4" t="s">
        <v>104</v>
      </c>
      <c r="C21" s="5" t="s">
        <v>147</v>
      </c>
      <c r="D21" s="4" t="s">
        <v>104</v>
      </c>
      <c r="E21" s="6" t="s">
        <v>106</v>
      </c>
      <c r="F21" s="6" t="s">
        <v>107</v>
      </c>
      <c r="G21" s="6" t="s">
        <v>108</v>
      </c>
      <c r="H21" s="6" t="s">
        <v>148</v>
      </c>
      <c r="I21" s="6">
        <v>1</v>
      </c>
      <c r="J21" s="6" t="s">
        <v>149</v>
      </c>
      <c r="K21" s="6" t="s">
        <v>53</v>
      </c>
      <c r="L21" s="14" t="s">
        <v>53</v>
      </c>
      <c r="M21" s="6" t="s">
        <v>53</v>
      </c>
      <c r="N21" s="6">
        <v>22</v>
      </c>
      <c r="O21" s="14"/>
      <c r="P21" s="14">
        <v>2.09</v>
      </c>
      <c r="Q21" s="6">
        <v>10</v>
      </c>
      <c r="R21" s="20">
        <f t="shared" si="6"/>
        <v>20900</v>
      </c>
      <c r="S21" s="21">
        <v>0.2</v>
      </c>
      <c r="T21" s="21">
        <v>0.002</v>
      </c>
      <c r="U21" s="6"/>
      <c r="V21" s="21">
        <v>0</v>
      </c>
      <c r="W21" s="6"/>
      <c r="X21" s="21">
        <v>0</v>
      </c>
      <c r="Y21" s="6"/>
      <c r="Z21" s="6" t="s">
        <v>150</v>
      </c>
      <c r="AA21" s="21">
        <v>1.6</v>
      </c>
      <c r="AB21" s="6"/>
      <c r="AC21" s="6">
        <v>2</v>
      </c>
      <c r="AD21" s="21">
        <v>0.2</v>
      </c>
      <c r="AE21" s="6"/>
      <c r="AF21" s="21">
        <v>0</v>
      </c>
      <c r="AG21" s="20">
        <f t="shared" si="7"/>
        <v>20020</v>
      </c>
      <c r="AH21" s="25">
        <f t="shared" si="8"/>
        <v>4.092</v>
      </c>
      <c r="AI21" s="6" t="s">
        <v>132</v>
      </c>
      <c r="AJ21" s="6" t="s">
        <v>57</v>
      </c>
      <c r="AK21" s="27">
        <v>1.42</v>
      </c>
      <c r="AL21" s="6">
        <v>10000</v>
      </c>
      <c r="AM21" s="6">
        <v>7817</v>
      </c>
      <c r="AN21" s="6">
        <v>84</v>
      </c>
      <c r="AO21" s="6">
        <v>1</v>
      </c>
      <c r="AP21" s="6">
        <v>52</v>
      </c>
      <c r="AQ21" s="31" t="e">
        <f t="shared" si="9"/>
        <v>#VALUE!</v>
      </c>
      <c r="AR21" s="32" t="e">
        <f t="shared" si="10"/>
        <v>#VALUE!</v>
      </c>
      <c r="AS21" s="32" t="e">
        <f t="shared" si="5"/>
        <v>#VALUE!</v>
      </c>
    </row>
    <row r="22" ht="84.85" spans="1:45">
      <c r="A22" s="4" t="s">
        <v>151</v>
      </c>
      <c r="B22" s="4" t="s">
        <v>152</v>
      </c>
      <c r="C22" s="5" t="s">
        <v>153</v>
      </c>
      <c r="D22" s="4" t="s">
        <v>152</v>
      </c>
      <c r="E22" s="6" t="s">
        <v>154</v>
      </c>
      <c r="F22" s="6" t="s">
        <v>155</v>
      </c>
      <c r="G22" s="6" t="s">
        <v>156</v>
      </c>
      <c r="H22" s="6" t="s">
        <v>157</v>
      </c>
      <c r="I22" s="6">
        <v>1</v>
      </c>
      <c r="J22" s="6" t="s">
        <v>158</v>
      </c>
      <c r="K22" s="6" t="s">
        <v>53</v>
      </c>
      <c r="L22" s="14" t="s">
        <v>53</v>
      </c>
      <c r="M22" s="6" t="s">
        <v>53</v>
      </c>
      <c r="N22" s="6">
        <v>1.6</v>
      </c>
      <c r="O22" s="14"/>
      <c r="P22" s="14">
        <v>0.15</v>
      </c>
      <c r="Q22" s="6">
        <v>10</v>
      </c>
      <c r="R22" s="20">
        <f t="shared" si="6"/>
        <v>1500</v>
      </c>
      <c r="S22" s="21">
        <v>0</v>
      </c>
      <c r="T22" s="21">
        <v>0.1</v>
      </c>
      <c r="U22" s="6"/>
      <c r="V22" s="21">
        <v>0</v>
      </c>
      <c r="W22" s="6"/>
      <c r="X22" s="21">
        <v>1.4</v>
      </c>
      <c r="Y22" s="6"/>
      <c r="Z22" s="6" t="s">
        <v>159</v>
      </c>
      <c r="AA22" s="21">
        <v>0.06</v>
      </c>
      <c r="AB22" s="6"/>
      <c r="AC22" s="6" t="s">
        <v>160</v>
      </c>
      <c r="AD22" s="21">
        <v>0</v>
      </c>
      <c r="AE22" s="6"/>
      <c r="AF22" s="21">
        <v>0</v>
      </c>
      <c r="AG22" s="20">
        <f t="shared" si="7"/>
        <v>15600</v>
      </c>
      <c r="AH22" s="25">
        <f t="shared" si="8"/>
        <v>1.71</v>
      </c>
      <c r="AI22" s="7" t="s">
        <v>56</v>
      </c>
      <c r="AJ22" s="26"/>
      <c r="AK22" s="6" t="s">
        <v>161</v>
      </c>
      <c r="AL22" s="6">
        <v>8000</v>
      </c>
      <c r="AM22" s="6">
        <v>7260</v>
      </c>
      <c r="AN22" s="6">
        <v>0.9</v>
      </c>
      <c r="AO22" s="6">
        <v>2</v>
      </c>
      <c r="AP22" s="6">
        <v>300</v>
      </c>
      <c r="AQ22" s="31">
        <f t="shared" si="9"/>
        <v>-0.030492</v>
      </c>
      <c r="AR22" s="32">
        <f t="shared" si="10"/>
        <v>-56.0802833530106</v>
      </c>
      <c r="AS22" s="32">
        <f t="shared" si="5"/>
        <v>-560802.833530106</v>
      </c>
    </row>
    <row r="23" ht="84.85" spans="1:45">
      <c r="A23" s="4" t="s">
        <v>151</v>
      </c>
      <c r="B23" s="4" t="s">
        <v>152</v>
      </c>
      <c r="C23" s="5" t="s">
        <v>162</v>
      </c>
      <c r="D23" s="4" t="s">
        <v>152</v>
      </c>
      <c r="E23" s="6" t="s">
        <v>154</v>
      </c>
      <c r="F23" s="6" t="s">
        <v>155</v>
      </c>
      <c r="G23" s="6" t="s">
        <v>156</v>
      </c>
      <c r="H23" s="6" t="s">
        <v>163</v>
      </c>
      <c r="I23" s="6">
        <v>1</v>
      </c>
      <c r="J23" s="6" t="s">
        <v>164</v>
      </c>
      <c r="K23" s="6" t="s">
        <v>53</v>
      </c>
      <c r="L23" s="14" t="s">
        <v>53</v>
      </c>
      <c r="M23" s="6" t="s">
        <v>53</v>
      </c>
      <c r="N23" s="6">
        <v>3.6</v>
      </c>
      <c r="O23" s="14"/>
      <c r="P23" s="14">
        <v>0.34</v>
      </c>
      <c r="Q23" s="6">
        <v>10</v>
      </c>
      <c r="R23" s="20">
        <f t="shared" si="6"/>
        <v>3400</v>
      </c>
      <c r="S23" s="21">
        <v>0</v>
      </c>
      <c r="T23" s="21">
        <v>0.21</v>
      </c>
      <c r="U23" s="6"/>
      <c r="V23" s="21">
        <v>0</v>
      </c>
      <c r="W23" s="6"/>
      <c r="X23" s="21">
        <v>1.4</v>
      </c>
      <c r="Y23" s="6"/>
      <c r="Z23" s="6" t="s">
        <v>150</v>
      </c>
      <c r="AA23" s="21">
        <v>0.6</v>
      </c>
      <c r="AB23" s="6"/>
      <c r="AC23" s="6" t="s">
        <v>160</v>
      </c>
      <c r="AD23" s="21">
        <v>0.1</v>
      </c>
      <c r="AE23" s="6"/>
      <c r="AF23" s="21">
        <v>0</v>
      </c>
      <c r="AG23" s="20">
        <f t="shared" si="7"/>
        <v>23100</v>
      </c>
      <c r="AH23" s="25">
        <f t="shared" si="8"/>
        <v>2.65</v>
      </c>
      <c r="AI23" s="7" t="s">
        <v>83</v>
      </c>
      <c r="AJ23" s="6">
        <v>15.3</v>
      </c>
      <c r="AK23" s="6">
        <v>3.96</v>
      </c>
      <c r="AL23" s="6">
        <v>5000</v>
      </c>
      <c r="AM23" s="6">
        <v>4913</v>
      </c>
      <c r="AN23" s="6">
        <v>0.813</v>
      </c>
      <c r="AO23" s="6">
        <v>2</v>
      </c>
      <c r="AP23" s="6">
        <v>300</v>
      </c>
      <c r="AQ23" s="31">
        <f t="shared" si="9"/>
        <v>0.033428052</v>
      </c>
      <c r="AR23" s="32">
        <f t="shared" si="10"/>
        <v>79.2747360809418</v>
      </c>
      <c r="AS23" s="32">
        <f t="shared" si="5"/>
        <v>792747.360809418</v>
      </c>
    </row>
    <row r="24" ht="84.85" spans="1:45">
      <c r="A24" s="4" t="s">
        <v>151</v>
      </c>
      <c r="B24" s="4" t="s">
        <v>152</v>
      </c>
      <c r="C24" s="5" t="s">
        <v>165</v>
      </c>
      <c r="D24" s="4" t="s">
        <v>152</v>
      </c>
      <c r="E24" s="6" t="s">
        <v>154</v>
      </c>
      <c r="F24" s="6" t="s">
        <v>155</v>
      </c>
      <c r="G24" s="6" t="s">
        <v>156</v>
      </c>
      <c r="H24" s="6" t="s">
        <v>166</v>
      </c>
      <c r="I24" s="6">
        <v>2</v>
      </c>
      <c r="J24" s="6" t="s">
        <v>52</v>
      </c>
      <c r="K24" s="6" t="s">
        <v>53</v>
      </c>
      <c r="L24" s="14" t="s">
        <v>53</v>
      </c>
      <c r="M24" s="6" t="s">
        <v>53</v>
      </c>
      <c r="N24" s="6">
        <v>4</v>
      </c>
      <c r="O24" s="14"/>
      <c r="P24" s="14">
        <v>0.38</v>
      </c>
      <c r="Q24" s="6">
        <v>10</v>
      </c>
      <c r="R24" s="20">
        <f t="shared" si="6"/>
        <v>3800</v>
      </c>
      <c r="S24" s="21">
        <v>0</v>
      </c>
      <c r="T24" s="21">
        <v>0.3</v>
      </c>
      <c r="U24" s="6"/>
      <c r="V24" s="21">
        <v>0</v>
      </c>
      <c r="W24" s="6"/>
      <c r="X24" s="21">
        <v>0</v>
      </c>
      <c r="Y24" s="6"/>
      <c r="Z24" s="6" t="s">
        <v>54</v>
      </c>
      <c r="AA24" s="21">
        <v>0.3</v>
      </c>
      <c r="AB24" s="6"/>
      <c r="AC24" s="6" t="s">
        <v>167</v>
      </c>
      <c r="AD24" s="21">
        <v>0</v>
      </c>
      <c r="AE24" s="6"/>
      <c r="AF24" s="21">
        <v>0</v>
      </c>
      <c r="AG24" s="20">
        <f t="shared" si="7"/>
        <v>6000</v>
      </c>
      <c r="AH24" s="25">
        <f t="shared" si="8"/>
        <v>0.98</v>
      </c>
      <c r="AI24" s="7" t="s">
        <v>56</v>
      </c>
      <c r="AJ24" s="26"/>
      <c r="AK24" s="6" t="s">
        <v>168</v>
      </c>
      <c r="AL24" s="6">
        <v>5000</v>
      </c>
      <c r="AM24" s="6">
        <v>4533</v>
      </c>
      <c r="AN24" s="6">
        <v>0.8</v>
      </c>
      <c r="AO24" s="6">
        <v>5</v>
      </c>
      <c r="AP24" s="6">
        <v>300</v>
      </c>
      <c r="AQ24" s="31">
        <f t="shared" si="9"/>
        <v>-0.04691655</v>
      </c>
      <c r="AR24" s="32">
        <f t="shared" si="10"/>
        <v>-20.8881514092575</v>
      </c>
      <c r="AS24" s="32">
        <f t="shared" si="5"/>
        <v>-208881.514092575</v>
      </c>
    </row>
    <row r="25" ht="56.55" spans="1:45">
      <c r="A25" s="4" t="s">
        <v>169</v>
      </c>
      <c r="B25" s="4" t="s">
        <v>170</v>
      </c>
      <c r="C25" s="5" t="s">
        <v>171</v>
      </c>
      <c r="D25" s="4" t="s">
        <v>170</v>
      </c>
      <c r="E25" s="6" t="s">
        <v>172</v>
      </c>
      <c r="F25" s="6" t="s">
        <v>173</v>
      </c>
      <c r="G25" s="6" t="s">
        <v>174</v>
      </c>
      <c r="H25" s="6" t="s">
        <v>175</v>
      </c>
      <c r="I25" s="6" t="s">
        <v>99</v>
      </c>
      <c r="J25" s="6" t="s">
        <v>91</v>
      </c>
      <c r="K25" s="6">
        <v>1.1</v>
      </c>
      <c r="L25" s="14">
        <v>0.16</v>
      </c>
      <c r="M25" s="6">
        <v>20</v>
      </c>
      <c r="N25" s="6">
        <v>34</v>
      </c>
      <c r="O25" s="14"/>
      <c r="P25" s="14">
        <v>3.2</v>
      </c>
      <c r="Q25" s="6">
        <v>10</v>
      </c>
      <c r="R25" s="20">
        <f t="shared" si="6"/>
        <v>33600</v>
      </c>
      <c r="S25" s="21">
        <v>2.83</v>
      </c>
      <c r="T25" s="21">
        <v>5.5</v>
      </c>
      <c r="U25" s="6"/>
      <c r="V25" s="21">
        <v>0</v>
      </c>
      <c r="W25" s="6"/>
      <c r="X25" s="21">
        <v>0</v>
      </c>
      <c r="Y25" s="6"/>
      <c r="Z25" s="6" t="s">
        <v>176</v>
      </c>
      <c r="AA25" s="21">
        <v>0.44</v>
      </c>
      <c r="AB25" s="6"/>
      <c r="AC25" s="6" t="s">
        <v>177</v>
      </c>
      <c r="AD25" s="21">
        <v>0</v>
      </c>
      <c r="AE25" s="6"/>
      <c r="AF25" s="21">
        <v>0</v>
      </c>
      <c r="AG25" s="20">
        <f t="shared" si="7"/>
        <v>87700</v>
      </c>
      <c r="AH25" s="25">
        <f t="shared" si="8"/>
        <v>12.13</v>
      </c>
      <c r="AI25" s="7" t="s">
        <v>83</v>
      </c>
      <c r="AJ25" s="6">
        <v>10</v>
      </c>
      <c r="AK25" s="6">
        <v>4.02</v>
      </c>
      <c r="AL25" s="6">
        <v>10000</v>
      </c>
      <c r="AM25" s="6">
        <v>1835</v>
      </c>
      <c r="AN25" s="6">
        <v>90</v>
      </c>
      <c r="AO25" s="6">
        <v>24</v>
      </c>
      <c r="AP25" s="6">
        <v>300</v>
      </c>
      <c r="AQ25" s="31">
        <f t="shared" si="9"/>
        <v>0.07900776</v>
      </c>
      <c r="AR25" s="32">
        <f t="shared" si="10"/>
        <v>153.529222952277</v>
      </c>
      <c r="AS25" s="32">
        <f t="shared" si="5"/>
        <v>1535292.22952277</v>
      </c>
    </row>
    <row r="26" ht="56.55" spans="1:45">
      <c r="A26" s="4" t="s">
        <v>169</v>
      </c>
      <c r="B26" s="4" t="s">
        <v>170</v>
      </c>
      <c r="C26" s="5" t="s">
        <v>178</v>
      </c>
      <c r="D26" s="4" t="s">
        <v>170</v>
      </c>
      <c r="E26" s="6" t="s">
        <v>172</v>
      </c>
      <c r="F26" s="6" t="s">
        <v>173</v>
      </c>
      <c r="G26" s="6" t="s">
        <v>174</v>
      </c>
      <c r="H26" s="6" t="s">
        <v>175</v>
      </c>
      <c r="I26" s="6" t="s">
        <v>99</v>
      </c>
      <c r="J26" s="6" t="s">
        <v>91</v>
      </c>
      <c r="K26" s="6">
        <v>3.3</v>
      </c>
      <c r="L26" s="14">
        <v>0.2</v>
      </c>
      <c r="M26" s="6">
        <v>20</v>
      </c>
      <c r="N26" s="6">
        <v>100</v>
      </c>
      <c r="O26" s="14"/>
      <c r="P26" s="14">
        <v>9.6</v>
      </c>
      <c r="Q26" s="6">
        <v>10</v>
      </c>
      <c r="R26" s="20">
        <f t="shared" si="6"/>
        <v>98000</v>
      </c>
      <c r="S26" s="21">
        <v>2.83</v>
      </c>
      <c r="T26" s="21">
        <v>27.7</v>
      </c>
      <c r="U26" s="6"/>
      <c r="V26" s="21">
        <v>0</v>
      </c>
      <c r="W26" s="6"/>
      <c r="X26" s="21">
        <v>0</v>
      </c>
      <c r="Y26" s="6"/>
      <c r="Z26" s="6" t="s">
        <v>176</v>
      </c>
      <c r="AA26" s="21">
        <v>1.28</v>
      </c>
      <c r="AB26" s="6"/>
      <c r="AC26" s="6" t="s">
        <v>177</v>
      </c>
      <c r="AD26" s="21">
        <v>0</v>
      </c>
      <c r="AE26" s="6"/>
      <c r="AF26" s="21">
        <v>0</v>
      </c>
      <c r="AG26" s="20">
        <f t="shared" si="7"/>
        <v>318100</v>
      </c>
      <c r="AH26" s="25">
        <f t="shared" si="8"/>
        <v>41.61</v>
      </c>
      <c r="AI26" s="7" t="s">
        <v>83</v>
      </c>
      <c r="AJ26" s="6">
        <v>8.81</v>
      </c>
      <c r="AK26" s="6">
        <v>5.87</v>
      </c>
      <c r="AL26" s="6">
        <v>40000</v>
      </c>
      <c r="AM26" s="6">
        <v>28284</v>
      </c>
      <c r="AN26" s="6">
        <v>90</v>
      </c>
      <c r="AO26" s="6">
        <v>24</v>
      </c>
      <c r="AP26" s="6">
        <v>300</v>
      </c>
      <c r="AQ26" s="31">
        <f t="shared" si="9"/>
        <v>0.598715712</v>
      </c>
      <c r="AR26" s="32">
        <f t="shared" si="10"/>
        <v>69.4987607073188</v>
      </c>
      <c r="AS26" s="32">
        <f t="shared" si="5"/>
        <v>694987.607073188</v>
      </c>
    </row>
    <row r="27" ht="56.55" spans="1:45">
      <c r="A27" s="4" t="s">
        <v>169</v>
      </c>
      <c r="B27" s="4" t="s">
        <v>170</v>
      </c>
      <c r="C27" s="5" t="s">
        <v>179</v>
      </c>
      <c r="D27" s="4" t="s">
        <v>170</v>
      </c>
      <c r="E27" s="6" t="s">
        <v>172</v>
      </c>
      <c r="F27" s="6" t="s">
        <v>173</v>
      </c>
      <c r="G27" s="6" t="s">
        <v>174</v>
      </c>
      <c r="H27" s="6" t="s">
        <v>175</v>
      </c>
      <c r="I27" s="6" t="s">
        <v>99</v>
      </c>
      <c r="J27" s="6" t="s">
        <v>91</v>
      </c>
      <c r="K27" s="6">
        <v>1.1</v>
      </c>
      <c r="L27" s="14">
        <v>0.16</v>
      </c>
      <c r="M27" s="6">
        <v>20</v>
      </c>
      <c r="N27" s="6">
        <v>34</v>
      </c>
      <c r="O27" s="14"/>
      <c r="P27" s="14">
        <v>3.2</v>
      </c>
      <c r="Q27" s="6">
        <v>10</v>
      </c>
      <c r="R27" s="20">
        <f t="shared" si="6"/>
        <v>33600</v>
      </c>
      <c r="S27" s="21">
        <v>2.83</v>
      </c>
      <c r="T27" s="21">
        <v>2.7</v>
      </c>
      <c r="U27" s="6"/>
      <c r="V27" s="21">
        <v>0</v>
      </c>
      <c r="W27" s="6"/>
      <c r="X27" s="21">
        <v>0</v>
      </c>
      <c r="Y27" s="6"/>
      <c r="Z27" s="6" t="s">
        <v>176</v>
      </c>
      <c r="AA27" s="21">
        <v>0.44</v>
      </c>
      <c r="AB27" s="6"/>
      <c r="AC27" s="6" t="s">
        <v>177</v>
      </c>
      <c r="AD27" s="21">
        <v>0</v>
      </c>
      <c r="AE27" s="6"/>
      <c r="AF27" s="21">
        <v>0</v>
      </c>
      <c r="AG27" s="20">
        <f t="shared" si="7"/>
        <v>59700</v>
      </c>
      <c r="AH27" s="25">
        <f t="shared" si="8"/>
        <v>9.33</v>
      </c>
      <c r="AI27" s="6" t="s">
        <v>132</v>
      </c>
      <c r="AJ27" s="6">
        <v>3.96</v>
      </c>
      <c r="AK27" s="6">
        <v>1.9</v>
      </c>
      <c r="AL27" s="6">
        <v>10000</v>
      </c>
      <c r="AM27" s="6">
        <v>1836</v>
      </c>
      <c r="AN27" s="6">
        <v>90</v>
      </c>
      <c r="AO27" s="6">
        <v>6</v>
      </c>
      <c r="AP27" s="6">
        <v>300</v>
      </c>
      <c r="AQ27" s="31">
        <f t="shared" si="9"/>
        <v>0.006807888</v>
      </c>
      <c r="AR27" s="32">
        <f t="shared" si="10"/>
        <v>1370.46907939731</v>
      </c>
      <c r="AS27" s="32">
        <f t="shared" si="5"/>
        <v>13704690.7939731</v>
      </c>
    </row>
    <row r="28" ht="84.85" spans="1:45">
      <c r="A28" s="4" t="s">
        <v>180</v>
      </c>
      <c r="B28" s="4" t="s">
        <v>181</v>
      </c>
      <c r="C28" s="5" t="s">
        <v>182</v>
      </c>
      <c r="D28" s="4" t="s">
        <v>181</v>
      </c>
      <c r="E28" s="6" t="s">
        <v>183</v>
      </c>
      <c r="F28" s="6" t="s">
        <v>184</v>
      </c>
      <c r="G28" s="6" t="s">
        <v>53</v>
      </c>
      <c r="H28" s="6" t="s">
        <v>185</v>
      </c>
      <c r="I28" s="6" t="s">
        <v>186</v>
      </c>
      <c r="J28" s="6" t="s">
        <v>136</v>
      </c>
      <c r="K28" s="6" t="s">
        <v>53</v>
      </c>
      <c r="L28" s="14" t="s">
        <v>53</v>
      </c>
      <c r="M28" s="6" t="s">
        <v>53</v>
      </c>
      <c r="N28" s="6" t="s">
        <v>187</v>
      </c>
      <c r="O28" s="14"/>
      <c r="P28" s="14">
        <v>1.05</v>
      </c>
      <c r="Q28" s="6">
        <v>10</v>
      </c>
      <c r="R28" s="20">
        <f t="shared" si="6"/>
        <v>10500</v>
      </c>
      <c r="S28" s="21">
        <v>1.2</v>
      </c>
      <c r="T28" s="21">
        <v>2.88</v>
      </c>
      <c r="U28" s="6"/>
      <c r="V28" s="21">
        <v>0</v>
      </c>
      <c r="W28" s="6"/>
      <c r="X28" s="21">
        <v>0.5</v>
      </c>
      <c r="Y28" s="7" t="s">
        <v>188</v>
      </c>
      <c r="Z28" s="6" t="s">
        <v>54</v>
      </c>
      <c r="AA28" s="21" t="s">
        <v>189</v>
      </c>
      <c r="AB28" s="6"/>
      <c r="AC28" s="6" t="s">
        <v>190</v>
      </c>
      <c r="AD28" s="21">
        <v>0.2</v>
      </c>
      <c r="AE28" s="7" t="s">
        <v>191</v>
      </c>
      <c r="AF28" s="21">
        <v>0</v>
      </c>
      <c r="AG28" s="20" t="e">
        <f t="shared" si="7"/>
        <v>#VALUE!</v>
      </c>
      <c r="AH28" s="25" t="e">
        <f t="shared" si="8"/>
        <v>#VALUE!</v>
      </c>
      <c r="AI28" s="7" t="s">
        <v>56</v>
      </c>
      <c r="AJ28" s="26"/>
      <c r="AK28" s="6" t="s">
        <v>192</v>
      </c>
      <c r="AL28" s="10" t="s">
        <v>193</v>
      </c>
      <c r="AM28" s="6">
        <v>3754</v>
      </c>
      <c r="AN28" s="6">
        <v>0.99</v>
      </c>
      <c r="AO28" s="6">
        <v>8</v>
      </c>
      <c r="AP28" s="6">
        <v>96</v>
      </c>
      <c r="AQ28" s="31">
        <f t="shared" si="9"/>
        <v>-0.02162304</v>
      </c>
      <c r="AR28" s="32" t="e">
        <f t="shared" si="10"/>
        <v>#VALUE!</v>
      </c>
      <c r="AS28" s="32" t="e">
        <f t="shared" si="5"/>
        <v>#VALUE!</v>
      </c>
    </row>
    <row r="29" ht="113.15" spans="1:45">
      <c r="A29" s="4" t="s">
        <v>194</v>
      </c>
      <c r="B29" s="4" t="s">
        <v>195</v>
      </c>
      <c r="C29" s="5" t="s">
        <v>196</v>
      </c>
      <c r="D29" s="4" t="s">
        <v>195</v>
      </c>
      <c r="E29" s="6" t="s">
        <v>197</v>
      </c>
      <c r="F29" s="6">
        <v>2912</v>
      </c>
      <c r="G29" s="6" t="s">
        <v>198</v>
      </c>
      <c r="H29" s="6" t="s">
        <v>199</v>
      </c>
      <c r="I29" s="6">
        <v>1</v>
      </c>
      <c r="J29" s="6" t="s">
        <v>200</v>
      </c>
      <c r="K29" s="6">
        <v>1</v>
      </c>
      <c r="L29" s="14">
        <v>0.1</v>
      </c>
      <c r="M29" s="6">
        <v>10</v>
      </c>
      <c r="N29" s="6">
        <v>39.92</v>
      </c>
      <c r="O29" s="14"/>
      <c r="P29" s="14">
        <v>3.99</v>
      </c>
      <c r="Q29" s="6">
        <v>10</v>
      </c>
      <c r="R29" s="20">
        <f t="shared" si="6"/>
        <v>40900</v>
      </c>
      <c r="S29" s="21">
        <v>4.5</v>
      </c>
      <c r="T29" s="21">
        <v>3.9</v>
      </c>
      <c r="U29" s="6"/>
      <c r="V29" s="21">
        <v>0</v>
      </c>
      <c r="W29" s="6"/>
      <c r="X29" s="21">
        <v>0</v>
      </c>
      <c r="Y29" s="6"/>
      <c r="Z29" s="6" t="s">
        <v>176</v>
      </c>
      <c r="AA29" s="21">
        <v>0.59</v>
      </c>
      <c r="AB29" s="6"/>
      <c r="AC29" s="6" t="s">
        <v>201</v>
      </c>
      <c r="AD29" s="21">
        <v>0.2</v>
      </c>
      <c r="AE29" s="6"/>
      <c r="AF29" s="21">
        <v>0</v>
      </c>
      <c r="AG29" s="20">
        <f t="shared" si="7"/>
        <v>91900</v>
      </c>
      <c r="AH29" s="25">
        <f t="shared" si="8"/>
        <v>13.28</v>
      </c>
      <c r="AI29" s="7" t="s">
        <v>83</v>
      </c>
      <c r="AJ29" s="7">
        <v>13</v>
      </c>
      <c r="AK29" s="6">
        <v>5.48</v>
      </c>
      <c r="AL29" s="6">
        <v>20000</v>
      </c>
      <c r="AM29" s="6">
        <v>13380</v>
      </c>
      <c r="AN29" s="6">
        <v>0.78</v>
      </c>
      <c r="AO29" s="6">
        <v>8</v>
      </c>
      <c r="AP29" s="6">
        <v>300</v>
      </c>
      <c r="AQ29" s="31">
        <f t="shared" si="9"/>
        <v>0.24148224</v>
      </c>
      <c r="AR29" s="32">
        <f t="shared" si="10"/>
        <v>54.9936922897518</v>
      </c>
      <c r="AS29" s="32">
        <f t="shared" si="5"/>
        <v>549936.922897518</v>
      </c>
    </row>
    <row r="30" ht="113.15" spans="1:45">
      <c r="A30" s="4" t="s">
        <v>194</v>
      </c>
      <c r="B30" s="4" t="s">
        <v>195</v>
      </c>
      <c r="C30" s="5" t="s">
        <v>196</v>
      </c>
      <c r="D30" s="4" t="s">
        <v>195</v>
      </c>
      <c r="E30" s="6" t="s">
        <v>197</v>
      </c>
      <c r="F30" s="6">
        <v>2912</v>
      </c>
      <c r="G30" s="6" t="s">
        <v>198</v>
      </c>
      <c r="H30" s="6" t="s">
        <v>199</v>
      </c>
      <c r="I30" s="6">
        <v>1</v>
      </c>
      <c r="J30" s="6" t="s">
        <v>200</v>
      </c>
      <c r="K30" s="6">
        <v>1</v>
      </c>
      <c r="L30" s="14">
        <v>0.1</v>
      </c>
      <c r="M30" s="6">
        <v>10</v>
      </c>
      <c r="N30" s="6">
        <v>39.92</v>
      </c>
      <c r="O30" s="14"/>
      <c r="P30" s="14">
        <v>3.99</v>
      </c>
      <c r="Q30" s="6">
        <v>10</v>
      </c>
      <c r="R30" s="20">
        <f t="shared" si="6"/>
        <v>40900</v>
      </c>
      <c r="S30" s="21">
        <v>4.5</v>
      </c>
      <c r="T30" s="21">
        <v>3.9</v>
      </c>
      <c r="U30" s="6"/>
      <c r="V30" s="21">
        <v>0</v>
      </c>
      <c r="W30" s="6"/>
      <c r="X30" s="21">
        <v>0</v>
      </c>
      <c r="Y30" s="6"/>
      <c r="Z30" s="6" t="s">
        <v>176</v>
      </c>
      <c r="AA30" s="21">
        <v>0.59</v>
      </c>
      <c r="AB30" s="6"/>
      <c r="AC30" s="6" t="s">
        <v>201</v>
      </c>
      <c r="AD30" s="21">
        <v>0.2</v>
      </c>
      <c r="AE30" s="6"/>
      <c r="AF30" s="21">
        <v>0</v>
      </c>
      <c r="AG30" s="20">
        <f t="shared" si="7"/>
        <v>91900</v>
      </c>
      <c r="AH30" s="25">
        <f t="shared" si="8"/>
        <v>13.28</v>
      </c>
      <c r="AI30" s="7" t="s">
        <v>56</v>
      </c>
      <c r="AJ30" s="26"/>
      <c r="AK30" s="6" t="s">
        <v>202</v>
      </c>
      <c r="AL30" s="6">
        <v>20000</v>
      </c>
      <c r="AM30" s="6">
        <v>13380</v>
      </c>
      <c r="AN30" s="6">
        <v>0.78</v>
      </c>
      <c r="AO30" s="6">
        <v>8</v>
      </c>
      <c r="AP30" s="6">
        <v>300</v>
      </c>
      <c r="AQ30" s="31">
        <f t="shared" si="9"/>
        <v>-0.1091808</v>
      </c>
      <c r="AR30" s="32">
        <f t="shared" si="10"/>
        <v>-121.633107652628</v>
      </c>
      <c r="AS30" s="32">
        <f t="shared" si="5"/>
        <v>-1216331.07652628</v>
      </c>
    </row>
    <row r="31" ht="113.15" spans="1:45">
      <c r="A31" s="4" t="s">
        <v>194</v>
      </c>
      <c r="B31" s="4" t="s">
        <v>195</v>
      </c>
      <c r="C31" s="5" t="s">
        <v>203</v>
      </c>
      <c r="D31" s="4" t="s">
        <v>195</v>
      </c>
      <c r="E31" s="6" t="s">
        <v>197</v>
      </c>
      <c r="F31" s="6">
        <v>2912</v>
      </c>
      <c r="G31" s="6" t="s">
        <v>198</v>
      </c>
      <c r="H31" s="6" t="s">
        <v>204</v>
      </c>
      <c r="I31" s="6">
        <v>1</v>
      </c>
      <c r="J31" s="6" t="s">
        <v>205</v>
      </c>
      <c r="K31" s="6">
        <v>1</v>
      </c>
      <c r="L31" s="14">
        <v>0.1</v>
      </c>
      <c r="M31" s="6">
        <v>10</v>
      </c>
      <c r="N31" s="6">
        <v>74.13</v>
      </c>
      <c r="O31" s="14"/>
      <c r="P31" s="14">
        <v>7.41</v>
      </c>
      <c r="Q31" s="6">
        <v>10</v>
      </c>
      <c r="R31" s="20">
        <f t="shared" si="6"/>
        <v>75100</v>
      </c>
      <c r="S31" s="21">
        <v>4.5</v>
      </c>
      <c r="T31" s="21">
        <v>10.5</v>
      </c>
      <c r="U31" s="6"/>
      <c r="V31" s="21">
        <v>0</v>
      </c>
      <c r="W31" s="6"/>
      <c r="X31" s="21">
        <v>0</v>
      </c>
      <c r="Y31" s="6"/>
      <c r="Z31" s="6" t="s">
        <v>176</v>
      </c>
      <c r="AA31" s="21">
        <v>3.9</v>
      </c>
      <c r="AB31" s="6"/>
      <c r="AC31" s="6" t="s">
        <v>201</v>
      </c>
      <c r="AD31" s="21">
        <v>0.3</v>
      </c>
      <c r="AE31" s="6"/>
      <c r="AF31" s="21">
        <v>0</v>
      </c>
      <c r="AG31" s="20">
        <f t="shared" si="7"/>
        <v>192000</v>
      </c>
      <c r="AH31" s="25">
        <f t="shared" si="8"/>
        <v>26.71</v>
      </c>
      <c r="AI31" s="7" t="s">
        <v>83</v>
      </c>
      <c r="AJ31" s="6">
        <v>6.83</v>
      </c>
      <c r="AK31" s="7">
        <v>5.16</v>
      </c>
      <c r="AL31" s="6">
        <v>30000</v>
      </c>
      <c r="AM31" s="6">
        <v>17138</v>
      </c>
      <c r="AN31" s="6">
        <v>25</v>
      </c>
      <c r="AO31" s="6">
        <v>24</v>
      </c>
      <c r="AP31" s="6">
        <v>300</v>
      </c>
      <c r="AQ31" s="31">
        <f t="shared" si="9"/>
        <v>0.206067312</v>
      </c>
      <c r="AR31" s="32">
        <f t="shared" si="10"/>
        <v>129.617840601522</v>
      </c>
      <c r="AS31" s="32">
        <f t="shared" si="5"/>
        <v>1296178.40601522</v>
      </c>
    </row>
    <row r="32" ht="113.15" spans="1:45">
      <c r="A32" s="4" t="s">
        <v>194</v>
      </c>
      <c r="B32" s="4" t="s">
        <v>195</v>
      </c>
      <c r="C32" s="5" t="s">
        <v>203</v>
      </c>
      <c r="D32" s="4" t="s">
        <v>195</v>
      </c>
      <c r="E32" s="6" t="s">
        <v>197</v>
      </c>
      <c r="F32" s="6">
        <v>2912</v>
      </c>
      <c r="G32" s="6" t="s">
        <v>198</v>
      </c>
      <c r="H32" s="6" t="s">
        <v>204</v>
      </c>
      <c r="I32" s="6">
        <v>1</v>
      </c>
      <c r="J32" s="6" t="s">
        <v>205</v>
      </c>
      <c r="K32" s="6">
        <v>1</v>
      </c>
      <c r="L32" s="14">
        <v>0.1</v>
      </c>
      <c r="M32" s="6">
        <v>10</v>
      </c>
      <c r="N32" s="6">
        <v>74.13</v>
      </c>
      <c r="O32" s="14"/>
      <c r="P32" s="14">
        <v>7.41</v>
      </c>
      <c r="Q32" s="6">
        <v>10</v>
      </c>
      <c r="R32" s="20">
        <f t="shared" si="6"/>
        <v>75100</v>
      </c>
      <c r="S32" s="21">
        <v>4.5</v>
      </c>
      <c r="T32" s="21">
        <v>10.5</v>
      </c>
      <c r="U32" s="6"/>
      <c r="V32" s="21">
        <v>0</v>
      </c>
      <c r="W32" s="6"/>
      <c r="X32" s="21">
        <v>0</v>
      </c>
      <c r="Y32" s="6"/>
      <c r="Z32" s="6" t="s">
        <v>176</v>
      </c>
      <c r="AA32" s="21">
        <v>3.9</v>
      </c>
      <c r="AB32" s="6"/>
      <c r="AC32" s="6" t="s">
        <v>201</v>
      </c>
      <c r="AD32" s="21">
        <v>0.3</v>
      </c>
      <c r="AE32" s="6"/>
      <c r="AF32" s="21">
        <v>0</v>
      </c>
      <c r="AG32" s="20">
        <f t="shared" si="7"/>
        <v>192000</v>
      </c>
      <c r="AH32" s="25">
        <f t="shared" si="8"/>
        <v>26.71</v>
      </c>
      <c r="AI32" s="7" t="s">
        <v>56</v>
      </c>
      <c r="AJ32" s="26"/>
      <c r="AK32" s="6" t="s">
        <v>206</v>
      </c>
      <c r="AL32" s="6">
        <v>30000</v>
      </c>
      <c r="AM32" s="6">
        <v>17138</v>
      </c>
      <c r="AN32" s="6">
        <v>25</v>
      </c>
      <c r="AO32" s="6">
        <v>24</v>
      </c>
      <c r="AP32" s="6">
        <v>300</v>
      </c>
      <c r="AQ32" s="31">
        <f t="shared" si="9"/>
        <v>-1.02416688</v>
      </c>
      <c r="AR32" s="32">
        <f t="shared" si="10"/>
        <v>-26.0797341933182</v>
      </c>
      <c r="AS32" s="32">
        <f t="shared" si="5"/>
        <v>-260797.341933182</v>
      </c>
    </row>
    <row r="33" ht="84.85" spans="1:45">
      <c r="A33" s="4" t="s">
        <v>207</v>
      </c>
      <c r="B33" s="4" t="s">
        <v>208</v>
      </c>
      <c r="C33" s="5" t="s">
        <v>209</v>
      </c>
      <c r="D33" s="4" t="s">
        <v>208</v>
      </c>
      <c r="E33" s="6" t="s">
        <v>210</v>
      </c>
      <c r="F33" s="6" t="s">
        <v>211</v>
      </c>
      <c r="G33" s="6" t="s">
        <v>108</v>
      </c>
      <c r="H33" s="6" t="s">
        <v>212</v>
      </c>
      <c r="I33" s="6">
        <v>1</v>
      </c>
      <c r="J33" s="6" t="s">
        <v>213</v>
      </c>
      <c r="K33" s="6">
        <v>5.3</v>
      </c>
      <c r="L33" s="14">
        <v>0.53</v>
      </c>
      <c r="M33" s="6">
        <v>10</v>
      </c>
      <c r="N33" s="6">
        <v>13.29</v>
      </c>
      <c r="O33" s="14"/>
      <c r="P33" s="14">
        <v>1.26</v>
      </c>
      <c r="Q33" s="6">
        <v>10</v>
      </c>
      <c r="R33" s="20">
        <f t="shared" si="6"/>
        <v>17900</v>
      </c>
      <c r="S33" s="21">
        <v>2.4</v>
      </c>
      <c r="T33" s="21">
        <v>2.7</v>
      </c>
      <c r="U33" s="6"/>
      <c r="V33" s="21">
        <v>0</v>
      </c>
      <c r="W33" s="6"/>
      <c r="X33" s="21">
        <v>0</v>
      </c>
      <c r="Y33" s="6"/>
      <c r="Z33" s="6" t="s">
        <v>214</v>
      </c>
      <c r="AA33" s="21">
        <v>1.54</v>
      </c>
      <c r="AB33" s="6"/>
      <c r="AC33" s="6" t="s">
        <v>215</v>
      </c>
      <c r="AD33" s="21">
        <v>2.7</v>
      </c>
      <c r="AE33" s="6"/>
      <c r="AF33" s="21">
        <v>0</v>
      </c>
      <c r="AG33" s="20">
        <f t="shared" si="7"/>
        <v>93400</v>
      </c>
      <c r="AH33" s="25">
        <f t="shared" si="8"/>
        <v>11.13</v>
      </c>
      <c r="AI33" s="7" t="s">
        <v>83</v>
      </c>
      <c r="AJ33" s="26" t="s">
        <v>57</v>
      </c>
      <c r="AK33" s="6">
        <v>3.07</v>
      </c>
      <c r="AL33" s="6">
        <v>10000</v>
      </c>
      <c r="AM33" s="6">
        <v>3130</v>
      </c>
      <c r="AN33" s="6">
        <v>95</v>
      </c>
      <c r="AO33" s="6">
        <v>8</v>
      </c>
      <c r="AP33" s="6">
        <v>250</v>
      </c>
      <c r="AQ33" s="31" t="e">
        <f t="shared" si="9"/>
        <v>#VALUE!</v>
      </c>
      <c r="AR33" s="32" t="e">
        <f t="shared" si="10"/>
        <v>#VALUE!</v>
      </c>
      <c r="AS33" s="32" t="e">
        <f t="shared" si="5"/>
        <v>#VALUE!</v>
      </c>
    </row>
    <row r="34" ht="84.85" spans="1:45">
      <c r="A34" s="9" t="s">
        <v>207</v>
      </c>
      <c r="B34" s="4" t="s">
        <v>208</v>
      </c>
      <c r="C34" s="5" t="s">
        <v>209</v>
      </c>
      <c r="D34" s="4" t="s">
        <v>208</v>
      </c>
      <c r="E34" s="6" t="s">
        <v>210</v>
      </c>
      <c r="F34" s="6" t="s">
        <v>211</v>
      </c>
      <c r="G34" s="6" t="s">
        <v>108</v>
      </c>
      <c r="H34" s="6" t="s">
        <v>212</v>
      </c>
      <c r="I34" s="6">
        <v>1</v>
      </c>
      <c r="J34" s="6" t="s">
        <v>213</v>
      </c>
      <c r="K34" s="6">
        <v>5.3</v>
      </c>
      <c r="L34" s="14">
        <v>0.53</v>
      </c>
      <c r="M34" s="6">
        <v>10</v>
      </c>
      <c r="N34" s="6">
        <v>13.29</v>
      </c>
      <c r="O34" s="14"/>
      <c r="P34" s="14">
        <v>1.26</v>
      </c>
      <c r="Q34" s="6">
        <v>10</v>
      </c>
      <c r="R34" s="20">
        <f t="shared" si="6"/>
        <v>17900</v>
      </c>
      <c r="S34" s="21">
        <v>2.4</v>
      </c>
      <c r="T34" s="21">
        <v>2.7</v>
      </c>
      <c r="U34" s="6"/>
      <c r="V34" s="21">
        <v>0</v>
      </c>
      <c r="W34" s="6"/>
      <c r="X34" s="21">
        <v>0</v>
      </c>
      <c r="Y34" s="6"/>
      <c r="Z34" s="6" t="s">
        <v>214</v>
      </c>
      <c r="AA34" s="21">
        <v>1.54</v>
      </c>
      <c r="AB34" s="6"/>
      <c r="AC34" s="6" t="s">
        <v>215</v>
      </c>
      <c r="AD34" s="21">
        <v>2.7</v>
      </c>
      <c r="AE34" s="6"/>
      <c r="AF34" s="21">
        <v>0</v>
      </c>
      <c r="AG34" s="20">
        <f t="shared" si="7"/>
        <v>93400</v>
      </c>
      <c r="AH34" s="25">
        <f t="shared" si="8"/>
        <v>11.13</v>
      </c>
      <c r="AI34" s="7" t="s">
        <v>69</v>
      </c>
      <c r="AJ34" s="26" t="s">
        <v>57</v>
      </c>
      <c r="AK34" s="6" t="s">
        <v>216</v>
      </c>
      <c r="AL34" s="6">
        <v>10000</v>
      </c>
      <c r="AM34" s="6">
        <v>3130</v>
      </c>
      <c r="AN34" s="6">
        <v>95</v>
      </c>
      <c r="AO34" s="6">
        <v>8</v>
      </c>
      <c r="AP34" s="6">
        <v>250</v>
      </c>
      <c r="AQ34" s="31" t="e">
        <f t="shared" si="9"/>
        <v>#VALUE!</v>
      </c>
      <c r="AR34" s="32" t="e">
        <f t="shared" si="10"/>
        <v>#VALUE!</v>
      </c>
      <c r="AS34" s="32" t="e">
        <f t="shared" si="5"/>
        <v>#VALUE!</v>
      </c>
    </row>
    <row r="35" ht="84.85" spans="1:45">
      <c r="A35" s="9" t="s">
        <v>207</v>
      </c>
      <c r="B35" s="4" t="s">
        <v>208</v>
      </c>
      <c r="C35" s="5" t="s">
        <v>209</v>
      </c>
      <c r="D35" s="4" t="s">
        <v>208</v>
      </c>
      <c r="E35" s="6" t="s">
        <v>210</v>
      </c>
      <c r="F35" s="6" t="s">
        <v>211</v>
      </c>
      <c r="G35" s="6" t="s">
        <v>108</v>
      </c>
      <c r="H35" s="6" t="s">
        <v>212</v>
      </c>
      <c r="I35" s="6">
        <v>1</v>
      </c>
      <c r="J35" s="6" t="s">
        <v>213</v>
      </c>
      <c r="K35" s="6">
        <v>5.3</v>
      </c>
      <c r="L35" s="14">
        <v>0.53</v>
      </c>
      <c r="M35" s="6">
        <v>10</v>
      </c>
      <c r="N35" s="6">
        <v>13.29</v>
      </c>
      <c r="O35" s="14"/>
      <c r="P35" s="14">
        <v>1.26</v>
      </c>
      <c r="Q35" s="6">
        <v>10</v>
      </c>
      <c r="R35" s="20">
        <f t="shared" si="6"/>
        <v>17900</v>
      </c>
      <c r="S35" s="21">
        <v>2.4</v>
      </c>
      <c r="T35" s="21">
        <v>2.7</v>
      </c>
      <c r="U35" s="6"/>
      <c r="V35" s="21">
        <v>0</v>
      </c>
      <c r="W35" s="6"/>
      <c r="X35" s="21">
        <v>0</v>
      </c>
      <c r="Y35" s="6"/>
      <c r="Z35" s="6" t="s">
        <v>214</v>
      </c>
      <c r="AA35" s="21">
        <v>1.54</v>
      </c>
      <c r="AB35" s="6"/>
      <c r="AC35" s="6" t="s">
        <v>215</v>
      </c>
      <c r="AD35" s="21">
        <v>2.7</v>
      </c>
      <c r="AE35" s="6"/>
      <c r="AF35" s="21">
        <v>0</v>
      </c>
      <c r="AG35" s="20">
        <f t="shared" si="7"/>
        <v>93400</v>
      </c>
      <c r="AH35" s="25">
        <f t="shared" si="8"/>
        <v>11.13</v>
      </c>
      <c r="AI35" s="7" t="s">
        <v>71</v>
      </c>
      <c r="AJ35" s="26" t="s">
        <v>57</v>
      </c>
      <c r="AK35" s="6" t="s">
        <v>217</v>
      </c>
      <c r="AL35" s="6">
        <v>10000</v>
      </c>
      <c r="AM35" s="6">
        <v>3130</v>
      </c>
      <c r="AN35" s="6">
        <v>95</v>
      </c>
      <c r="AO35" s="6">
        <v>8</v>
      </c>
      <c r="AP35" s="6">
        <v>250</v>
      </c>
      <c r="AQ35" s="31" t="e">
        <f t="shared" si="9"/>
        <v>#VALUE!</v>
      </c>
      <c r="AR35" s="32" t="e">
        <f t="shared" si="10"/>
        <v>#VALUE!</v>
      </c>
      <c r="AS35" s="32" t="e">
        <f t="shared" ref="AS35:AS66" si="11">AR35*10000</f>
        <v>#VALUE!</v>
      </c>
    </row>
    <row r="36" ht="84.85" spans="1:45">
      <c r="A36" s="4" t="s">
        <v>207</v>
      </c>
      <c r="B36" s="4" t="s">
        <v>208</v>
      </c>
      <c r="C36" s="5" t="s">
        <v>209</v>
      </c>
      <c r="D36" s="4" t="s">
        <v>208</v>
      </c>
      <c r="E36" s="6" t="s">
        <v>210</v>
      </c>
      <c r="F36" s="6" t="s">
        <v>211</v>
      </c>
      <c r="G36" s="6" t="s">
        <v>108</v>
      </c>
      <c r="H36" s="6" t="s">
        <v>212</v>
      </c>
      <c r="I36" s="6">
        <v>1</v>
      </c>
      <c r="J36" s="6" t="s">
        <v>213</v>
      </c>
      <c r="K36" s="6">
        <v>5.3</v>
      </c>
      <c r="L36" s="14">
        <v>0.53</v>
      </c>
      <c r="M36" s="6">
        <v>10</v>
      </c>
      <c r="N36" s="6">
        <v>13.29</v>
      </c>
      <c r="O36" s="14"/>
      <c r="P36" s="14">
        <v>1.26</v>
      </c>
      <c r="Q36" s="6">
        <v>10</v>
      </c>
      <c r="R36" s="20">
        <f t="shared" si="6"/>
        <v>17900</v>
      </c>
      <c r="S36" s="21">
        <v>2.4</v>
      </c>
      <c r="T36" s="21">
        <v>2.7</v>
      </c>
      <c r="U36" s="6"/>
      <c r="V36" s="21">
        <v>0</v>
      </c>
      <c r="W36" s="6"/>
      <c r="X36" s="21">
        <v>0</v>
      </c>
      <c r="Y36" s="6"/>
      <c r="Z36" s="6" t="s">
        <v>214</v>
      </c>
      <c r="AA36" s="21">
        <v>1.54</v>
      </c>
      <c r="AB36" s="6"/>
      <c r="AC36" s="6" t="s">
        <v>215</v>
      </c>
      <c r="AD36" s="21">
        <v>2.7</v>
      </c>
      <c r="AE36" s="6"/>
      <c r="AF36" s="21">
        <v>0</v>
      </c>
      <c r="AG36" s="20">
        <f t="shared" si="7"/>
        <v>93400</v>
      </c>
      <c r="AH36" s="25">
        <f t="shared" si="8"/>
        <v>11.13</v>
      </c>
      <c r="AI36" s="7" t="s">
        <v>56</v>
      </c>
      <c r="AJ36" s="26"/>
      <c r="AK36" s="6" t="s">
        <v>218</v>
      </c>
      <c r="AL36" s="6">
        <v>10000</v>
      </c>
      <c r="AM36" s="6">
        <v>3130</v>
      </c>
      <c r="AN36" s="6">
        <v>95</v>
      </c>
      <c r="AO36" s="6">
        <v>8</v>
      </c>
      <c r="AP36" s="6">
        <v>250</v>
      </c>
      <c r="AQ36" s="31">
        <f t="shared" si="9"/>
        <v>-0.0128956</v>
      </c>
      <c r="AR36" s="32">
        <f t="shared" si="10"/>
        <v>-863.085083284221</v>
      </c>
      <c r="AS36" s="32">
        <f t="shared" si="11"/>
        <v>-8630850.83284221</v>
      </c>
    </row>
    <row r="37" ht="84.85" spans="1:45">
      <c r="A37" s="4" t="s">
        <v>219</v>
      </c>
      <c r="B37" s="4" t="s">
        <v>208</v>
      </c>
      <c r="C37" s="5" t="s">
        <v>220</v>
      </c>
      <c r="D37" s="4" t="s">
        <v>208</v>
      </c>
      <c r="E37" s="6" t="s">
        <v>210</v>
      </c>
      <c r="F37" s="6" t="s">
        <v>211</v>
      </c>
      <c r="G37" s="6" t="s">
        <v>108</v>
      </c>
      <c r="H37" s="6" t="s">
        <v>221</v>
      </c>
      <c r="I37" s="6">
        <v>1</v>
      </c>
      <c r="J37" s="6" t="s">
        <v>222</v>
      </c>
      <c r="K37" s="6">
        <v>7.55</v>
      </c>
      <c r="L37" s="14">
        <v>2.51</v>
      </c>
      <c r="M37" s="6">
        <v>3</v>
      </c>
      <c r="N37" s="6">
        <v>16.42</v>
      </c>
      <c r="O37" s="14"/>
      <c r="P37" s="14">
        <v>4.6</v>
      </c>
      <c r="Q37" s="6">
        <v>3</v>
      </c>
      <c r="R37" s="20">
        <f t="shared" si="6"/>
        <v>71100</v>
      </c>
      <c r="S37" s="21">
        <v>2.4</v>
      </c>
      <c r="T37" s="21">
        <v>2.3</v>
      </c>
      <c r="U37" s="6"/>
      <c r="V37" s="21">
        <v>0</v>
      </c>
      <c r="W37" s="6"/>
      <c r="X37" s="21">
        <v>0</v>
      </c>
      <c r="Y37" s="6"/>
      <c r="Z37" s="6" t="s">
        <v>223</v>
      </c>
      <c r="AA37" s="21">
        <f>0.259+0.092</f>
        <v>0.351</v>
      </c>
      <c r="AB37" s="6"/>
      <c r="AC37" s="6" t="s">
        <v>224</v>
      </c>
      <c r="AD37" s="21">
        <v>2.06</v>
      </c>
      <c r="AE37" s="6"/>
      <c r="AF37" s="21">
        <v>0</v>
      </c>
      <c r="AG37" s="20">
        <f t="shared" si="7"/>
        <v>71110</v>
      </c>
      <c r="AH37" s="25">
        <f t="shared" si="8"/>
        <v>14.221</v>
      </c>
      <c r="AI37" s="7" t="s">
        <v>83</v>
      </c>
      <c r="AJ37" s="26" t="s">
        <v>57</v>
      </c>
      <c r="AK37" s="6">
        <v>2.56</v>
      </c>
      <c r="AL37" s="6">
        <v>20000</v>
      </c>
      <c r="AM37" s="6">
        <v>9698</v>
      </c>
      <c r="AN37" s="6">
        <v>95</v>
      </c>
      <c r="AO37" s="6">
        <v>4</v>
      </c>
      <c r="AP37" s="6">
        <v>250</v>
      </c>
      <c r="AQ37" s="31" t="e">
        <f t="shared" si="9"/>
        <v>#VALUE!</v>
      </c>
      <c r="AR37" s="32" t="e">
        <f t="shared" si="10"/>
        <v>#VALUE!</v>
      </c>
      <c r="AS37" s="32" t="e">
        <f t="shared" si="11"/>
        <v>#VALUE!</v>
      </c>
    </row>
    <row r="38" ht="84.85" spans="1:45">
      <c r="A38" s="4" t="s">
        <v>219</v>
      </c>
      <c r="B38" s="4" t="s">
        <v>208</v>
      </c>
      <c r="C38" s="5" t="s">
        <v>220</v>
      </c>
      <c r="D38" s="4" t="s">
        <v>208</v>
      </c>
      <c r="E38" s="6" t="s">
        <v>210</v>
      </c>
      <c r="F38" s="6" t="s">
        <v>211</v>
      </c>
      <c r="G38" s="6" t="s">
        <v>108</v>
      </c>
      <c r="H38" s="6" t="s">
        <v>221</v>
      </c>
      <c r="I38" s="6">
        <v>1</v>
      </c>
      <c r="J38" s="6" t="s">
        <v>222</v>
      </c>
      <c r="K38" s="6">
        <v>7.55</v>
      </c>
      <c r="L38" s="14">
        <v>2.51</v>
      </c>
      <c r="M38" s="6">
        <v>3</v>
      </c>
      <c r="N38" s="6">
        <v>16.42</v>
      </c>
      <c r="O38" s="14"/>
      <c r="P38" s="14">
        <v>4.6</v>
      </c>
      <c r="Q38" s="6">
        <v>3</v>
      </c>
      <c r="R38" s="20">
        <f t="shared" si="6"/>
        <v>71100</v>
      </c>
      <c r="S38" s="21">
        <v>2.4</v>
      </c>
      <c r="T38" s="21">
        <v>2.3</v>
      </c>
      <c r="U38" s="6"/>
      <c r="V38" s="21">
        <v>0</v>
      </c>
      <c r="W38" s="6"/>
      <c r="X38" s="21">
        <v>0</v>
      </c>
      <c r="Y38" s="6"/>
      <c r="Z38" s="6" t="s">
        <v>223</v>
      </c>
      <c r="AA38" s="21">
        <f>0.259+0.092</f>
        <v>0.351</v>
      </c>
      <c r="AB38" s="6"/>
      <c r="AC38" s="6" t="s">
        <v>224</v>
      </c>
      <c r="AD38" s="21">
        <v>2.06</v>
      </c>
      <c r="AE38" s="6"/>
      <c r="AF38" s="21">
        <v>0</v>
      </c>
      <c r="AG38" s="20">
        <f t="shared" si="7"/>
        <v>71110</v>
      </c>
      <c r="AH38" s="25">
        <f t="shared" si="8"/>
        <v>14.221</v>
      </c>
      <c r="AI38" s="7" t="s">
        <v>56</v>
      </c>
      <c r="AJ38" s="26"/>
      <c r="AK38" s="6" t="s">
        <v>218</v>
      </c>
      <c r="AL38" s="6">
        <v>20000</v>
      </c>
      <c r="AM38" s="6">
        <v>9698</v>
      </c>
      <c r="AN38" s="6">
        <v>95</v>
      </c>
      <c r="AO38" s="6">
        <v>4</v>
      </c>
      <c r="AP38" s="6">
        <v>250</v>
      </c>
      <c r="AQ38" s="31">
        <f t="shared" si="9"/>
        <v>-0.01997788</v>
      </c>
      <c r="AR38" s="32">
        <f t="shared" si="10"/>
        <v>-711.837292045002</v>
      </c>
      <c r="AS38" s="32">
        <f t="shared" si="11"/>
        <v>-7118372.92045002</v>
      </c>
    </row>
    <row r="39" ht="84.85" spans="1:45">
      <c r="A39" s="4" t="s">
        <v>225</v>
      </c>
      <c r="B39" s="10" t="s">
        <v>226</v>
      </c>
      <c r="C39" s="5" t="s">
        <v>227</v>
      </c>
      <c r="D39" s="4" t="s">
        <v>228</v>
      </c>
      <c r="E39" s="6" t="s">
        <v>229</v>
      </c>
      <c r="F39" s="6" t="s">
        <v>230</v>
      </c>
      <c r="G39" s="6" t="s">
        <v>108</v>
      </c>
      <c r="H39" s="6" t="s">
        <v>231</v>
      </c>
      <c r="I39" s="6" t="s">
        <v>99</v>
      </c>
      <c r="J39" s="6" t="s">
        <v>232</v>
      </c>
      <c r="K39" s="6">
        <v>1.2</v>
      </c>
      <c r="L39" s="14">
        <v>0.12</v>
      </c>
      <c r="M39" s="6">
        <v>10</v>
      </c>
      <c r="N39" s="6">
        <v>52</v>
      </c>
      <c r="O39" s="14"/>
      <c r="P39" s="14">
        <v>5.2</v>
      </c>
      <c r="Q39" s="6">
        <v>10</v>
      </c>
      <c r="R39" s="20">
        <f t="shared" si="6"/>
        <v>53200</v>
      </c>
      <c r="S39" s="21">
        <v>3</v>
      </c>
      <c r="T39" s="21">
        <v>9.9</v>
      </c>
      <c r="U39" s="6"/>
      <c r="V39" s="21">
        <v>0</v>
      </c>
      <c r="W39" s="6"/>
      <c r="X39" s="21">
        <v>0</v>
      </c>
      <c r="Y39" s="6"/>
      <c r="Z39" s="6" t="s">
        <v>214</v>
      </c>
      <c r="AA39" s="21">
        <v>4.36</v>
      </c>
      <c r="AB39" s="6"/>
      <c r="AC39" s="6" t="s">
        <v>233</v>
      </c>
      <c r="AD39" s="21">
        <v>0</v>
      </c>
      <c r="AE39" s="6"/>
      <c r="AF39" s="21">
        <v>0</v>
      </c>
      <c r="AG39" s="20">
        <f t="shared" si="7"/>
        <v>172600</v>
      </c>
      <c r="AH39" s="25">
        <f t="shared" si="8"/>
        <v>22.58</v>
      </c>
      <c r="AI39" s="6" t="s">
        <v>132</v>
      </c>
      <c r="AJ39" s="10" t="s">
        <v>234</v>
      </c>
      <c r="AK39" s="22" t="s">
        <v>235</v>
      </c>
      <c r="AL39" s="6">
        <v>37000</v>
      </c>
      <c r="AM39" s="6">
        <v>29178</v>
      </c>
      <c r="AN39" s="6">
        <v>90</v>
      </c>
      <c r="AO39" s="6">
        <v>8</v>
      </c>
      <c r="AP39" s="6">
        <v>300</v>
      </c>
      <c r="AQ39" s="31" t="e">
        <f t="shared" si="9"/>
        <v>#VALUE!</v>
      </c>
      <c r="AR39" s="32" t="e">
        <f t="shared" si="10"/>
        <v>#VALUE!</v>
      </c>
      <c r="AS39" s="32" t="e">
        <f t="shared" si="11"/>
        <v>#VALUE!</v>
      </c>
    </row>
    <row r="40" ht="70.7" spans="1:45">
      <c r="A40" s="4" t="s">
        <v>225</v>
      </c>
      <c r="B40" s="11" t="s">
        <v>228</v>
      </c>
      <c r="C40" s="5" t="s">
        <v>227</v>
      </c>
      <c r="D40" s="4" t="s">
        <v>228</v>
      </c>
      <c r="E40" s="6" t="s">
        <v>229</v>
      </c>
      <c r="F40" s="6" t="s">
        <v>230</v>
      </c>
      <c r="G40" s="6" t="s">
        <v>108</v>
      </c>
      <c r="H40" s="6" t="s">
        <v>231</v>
      </c>
      <c r="I40" s="6" t="s">
        <v>99</v>
      </c>
      <c r="J40" s="6" t="s">
        <v>232</v>
      </c>
      <c r="K40" s="6">
        <v>1.2</v>
      </c>
      <c r="L40" s="14">
        <v>0.12</v>
      </c>
      <c r="M40" s="6">
        <v>10</v>
      </c>
      <c r="N40" s="6">
        <v>52</v>
      </c>
      <c r="O40" s="14"/>
      <c r="P40" s="14">
        <v>5.2</v>
      </c>
      <c r="Q40" s="6">
        <v>10</v>
      </c>
      <c r="R40" s="20">
        <f t="shared" si="6"/>
        <v>53200</v>
      </c>
      <c r="S40" s="21">
        <v>3</v>
      </c>
      <c r="T40" s="21">
        <v>9.9</v>
      </c>
      <c r="U40" s="6"/>
      <c r="V40" s="21">
        <v>0</v>
      </c>
      <c r="W40" s="6"/>
      <c r="X40" s="21">
        <v>0</v>
      </c>
      <c r="Y40" s="6"/>
      <c r="Z40" s="6" t="s">
        <v>214</v>
      </c>
      <c r="AA40" s="21">
        <v>4.36</v>
      </c>
      <c r="AB40" s="6"/>
      <c r="AC40" s="6" t="s">
        <v>233</v>
      </c>
      <c r="AD40" s="21">
        <v>0</v>
      </c>
      <c r="AE40" s="6"/>
      <c r="AF40" s="21">
        <v>0</v>
      </c>
      <c r="AG40" s="20">
        <f t="shared" si="7"/>
        <v>172600</v>
      </c>
      <c r="AH40" s="25">
        <f t="shared" si="8"/>
        <v>22.58</v>
      </c>
      <c r="AI40" s="7" t="s">
        <v>56</v>
      </c>
      <c r="AJ40" s="26"/>
      <c r="AK40" s="6" t="s">
        <v>236</v>
      </c>
      <c r="AL40" s="6">
        <v>37000</v>
      </c>
      <c r="AM40" s="6">
        <v>29178</v>
      </c>
      <c r="AN40" s="6">
        <v>90</v>
      </c>
      <c r="AO40" s="6">
        <v>8</v>
      </c>
      <c r="AP40" s="6">
        <v>300</v>
      </c>
      <c r="AQ40" s="31">
        <f t="shared" si="9"/>
        <v>-0.32212512</v>
      </c>
      <c r="AR40" s="32">
        <f t="shared" si="10"/>
        <v>-70.0969859165283</v>
      </c>
      <c r="AS40" s="32">
        <f t="shared" si="11"/>
        <v>-700969.859165283</v>
      </c>
    </row>
    <row r="41" ht="84.85" spans="1:45">
      <c r="A41" s="4" t="s">
        <v>225</v>
      </c>
      <c r="B41" s="11" t="s">
        <v>228</v>
      </c>
      <c r="C41" s="5" t="s">
        <v>237</v>
      </c>
      <c r="D41" s="4" t="s">
        <v>228</v>
      </c>
      <c r="E41" s="6" t="s">
        <v>229</v>
      </c>
      <c r="F41" s="6" t="s">
        <v>230</v>
      </c>
      <c r="G41" s="6" t="s">
        <v>108</v>
      </c>
      <c r="H41" s="6" t="s">
        <v>231</v>
      </c>
      <c r="I41" s="6" t="s">
        <v>99</v>
      </c>
      <c r="J41" s="6" t="s">
        <v>232</v>
      </c>
      <c r="K41" s="6">
        <v>1.2</v>
      </c>
      <c r="L41" s="14">
        <v>0.12</v>
      </c>
      <c r="M41" s="6">
        <v>10</v>
      </c>
      <c r="N41" s="6">
        <v>46</v>
      </c>
      <c r="O41" s="14"/>
      <c r="P41" s="14">
        <v>4.6</v>
      </c>
      <c r="Q41" s="6">
        <v>10</v>
      </c>
      <c r="R41" s="20">
        <f t="shared" si="6"/>
        <v>47200</v>
      </c>
      <c r="S41" s="21">
        <v>3</v>
      </c>
      <c r="T41" s="21">
        <v>9.5</v>
      </c>
      <c r="U41" s="6"/>
      <c r="V41" s="21">
        <v>0</v>
      </c>
      <c r="W41" s="6"/>
      <c r="X41" s="21">
        <v>0</v>
      </c>
      <c r="Y41" s="6"/>
      <c r="Z41" s="6" t="s">
        <v>214</v>
      </c>
      <c r="AA41" s="21">
        <v>4.36</v>
      </c>
      <c r="AB41" s="6"/>
      <c r="AC41" s="6" t="s">
        <v>233</v>
      </c>
      <c r="AD41" s="21">
        <v>0</v>
      </c>
      <c r="AE41" s="6"/>
      <c r="AF41" s="21">
        <v>0</v>
      </c>
      <c r="AG41" s="20">
        <f t="shared" si="7"/>
        <v>168600</v>
      </c>
      <c r="AH41" s="25">
        <f t="shared" si="8"/>
        <v>21.58</v>
      </c>
      <c r="AI41" s="6" t="s">
        <v>132</v>
      </c>
      <c r="AJ41" s="10" t="s">
        <v>238</v>
      </c>
      <c r="AK41" s="6" t="s">
        <v>239</v>
      </c>
      <c r="AL41" s="6">
        <v>30000</v>
      </c>
      <c r="AM41" s="6">
        <v>12115</v>
      </c>
      <c r="AN41" s="6">
        <v>90</v>
      </c>
      <c r="AO41" s="6">
        <v>8</v>
      </c>
      <c r="AP41" s="6">
        <v>280</v>
      </c>
      <c r="AQ41" s="31" t="e">
        <f t="shared" si="9"/>
        <v>#VALUE!</v>
      </c>
      <c r="AR41" s="32" t="e">
        <f t="shared" si="10"/>
        <v>#VALUE!</v>
      </c>
      <c r="AS41" s="32" t="e">
        <f t="shared" si="11"/>
        <v>#VALUE!</v>
      </c>
    </row>
    <row r="42" ht="70.7" spans="1:45">
      <c r="A42" s="4" t="s">
        <v>225</v>
      </c>
      <c r="B42" s="11" t="s">
        <v>228</v>
      </c>
      <c r="C42" s="5" t="s">
        <v>237</v>
      </c>
      <c r="D42" s="4" t="s">
        <v>228</v>
      </c>
      <c r="E42" s="6" t="s">
        <v>229</v>
      </c>
      <c r="F42" s="6" t="s">
        <v>230</v>
      </c>
      <c r="G42" s="6" t="s">
        <v>108</v>
      </c>
      <c r="H42" s="6" t="s">
        <v>231</v>
      </c>
      <c r="I42" s="6" t="s">
        <v>99</v>
      </c>
      <c r="J42" s="6" t="s">
        <v>232</v>
      </c>
      <c r="K42" s="6">
        <v>1.2</v>
      </c>
      <c r="L42" s="14">
        <v>0.12</v>
      </c>
      <c r="M42" s="6">
        <v>10</v>
      </c>
      <c r="N42" s="6">
        <v>46</v>
      </c>
      <c r="O42" s="14"/>
      <c r="P42" s="14">
        <v>4.6</v>
      </c>
      <c r="Q42" s="6">
        <v>10</v>
      </c>
      <c r="R42" s="20">
        <f t="shared" si="6"/>
        <v>47200</v>
      </c>
      <c r="S42" s="21">
        <v>3</v>
      </c>
      <c r="T42" s="21">
        <v>9.5</v>
      </c>
      <c r="U42" s="6"/>
      <c r="V42" s="21">
        <v>0</v>
      </c>
      <c r="W42" s="6"/>
      <c r="X42" s="21">
        <v>0</v>
      </c>
      <c r="Y42" s="6"/>
      <c r="Z42" s="6" t="s">
        <v>214</v>
      </c>
      <c r="AA42" s="21">
        <v>4.36</v>
      </c>
      <c r="AB42" s="6"/>
      <c r="AC42" s="6" t="s">
        <v>233</v>
      </c>
      <c r="AD42" s="21">
        <v>0</v>
      </c>
      <c r="AE42" s="6"/>
      <c r="AF42" s="21">
        <v>0</v>
      </c>
      <c r="AG42" s="20">
        <f t="shared" si="7"/>
        <v>168600</v>
      </c>
      <c r="AH42" s="25">
        <f t="shared" si="8"/>
        <v>21.58</v>
      </c>
      <c r="AI42" s="7" t="s">
        <v>56</v>
      </c>
      <c r="AJ42" s="26"/>
      <c r="AK42" s="6" t="s">
        <v>240</v>
      </c>
      <c r="AL42" s="6">
        <v>30000</v>
      </c>
      <c r="AM42" s="6">
        <v>12115</v>
      </c>
      <c r="AN42" s="6">
        <v>90</v>
      </c>
      <c r="AO42" s="6">
        <v>8</v>
      </c>
      <c r="AP42" s="6">
        <v>280</v>
      </c>
      <c r="AQ42" s="31">
        <f t="shared" si="9"/>
        <v>-0.15197056</v>
      </c>
      <c r="AR42" s="32">
        <f t="shared" si="10"/>
        <v>-142.00118759844</v>
      </c>
      <c r="AS42" s="32">
        <f t="shared" si="11"/>
        <v>-1420011.8759844</v>
      </c>
    </row>
    <row r="43" ht="84.85" spans="1:45">
      <c r="A43" s="4" t="s">
        <v>241</v>
      </c>
      <c r="B43" s="4" t="s">
        <v>242</v>
      </c>
      <c r="C43" s="5" t="s">
        <v>47</v>
      </c>
      <c r="D43" s="4" t="s">
        <v>242</v>
      </c>
      <c r="E43" s="6" t="s">
        <v>48</v>
      </c>
      <c r="F43" s="6" t="s">
        <v>49</v>
      </c>
      <c r="G43" s="6" t="s">
        <v>108</v>
      </c>
      <c r="H43" s="6" t="s">
        <v>243</v>
      </c>
      <c r="I43" s="6">
        <v>1</v>
      </c>
      <c r="J43" s="6" t="s">
        <v>52</v>
      </c>
      <c r="K43" s="6" t="s">
        <v>53</v>
      </c>
      <c r="L43" s="14" t="s">
        <v>53</v>
      </c>
      <c r="M43" s="6" t="s">
        <v>53</v>
      </c>
      <c r="N43" s="6">
        <v>15.4</v>
      </c>
      <c r="O43" s="14"/>
      <c r="P43" s="14">
        <v>1.46</v>
      </c>
      <c r="Q43" s="6">
        <v>10</v>
      </c>
      <c r="R43" s="20">
        <f t="shared" si="6"/>
        <v>14600</v>
      </c>
      <c r="S43" s="21">
        <v>4.73</v>
      </c>
      <c r="T43" s="21">
        <v>3.87</v>
      </c>
      <c r="U43" s="7" t="s">
        <v>244</v>
      </c>
      <c r="V43" s="21">
        <v>0</v>
      </c>
      <c r="W43" s="6"/>
      <c r="X43" s="21">
        <v>0.375</v>
      </c>
      <c r="Y43" s="6"/>
      <c r="Z43" s="6" t="s">
        <v>54</v>
      </c>
      <c r="AA43" s="21">
        <v>2.4</v>
      </c>
      <c r="AB43" s="22" t="s">
        <v>245</v>
      </c>
      <c r="AC43" s="6">
        <v>8</v>
      </c>
      <c r="AD43" s="21">
        <v>0</v>
      </c>
      <c r="AE43" s="6"/>
      <c r="AF43" s="21">
        <v>0</v>
      </c>
      <c r="AG43" s="20">
        <f t="shared" si="7"/>
        <v>113750</v>
      </c>
      <c r="AH43" s="25">
        <f t="shared" si="8"/>
        <v>12.835</v>
      </c>
      <c r="AI43" s="7" t="s">
        <v>56</v>
      </c>
      <c r="AJ43" s="26"/>
      <c r="AK43" s="6" t="s">
        <v>85</v>
      </c>
      <c r="AL43" s="15" t="s">
        <v>53</v>
      </c>
      <c r="AM43" s="15" t="s">
        <v>53</v>
      </c>
      <c r="AN43" s="6">
        <v>99</v>
      </c>
      <c r="AO43" s="6">
        <v>8</v>
      </c>
      <c r="AP43" s="6">
        <v>200</v>
      </c>
      <c r="AQ43" s="31" t="e">
        <f t="shared" si="9"/>
        <v>#VALUE!</v>
      </c>
      <c r="AR43" s="32" t="e">
        <f t="shared" si="10"/>
        <v>#VALUE!</v>
      </c>
      <c r="AS43" s="32" t="e">
        <f t="shared" si="11"/>
        <v>#VALUE!</v>
      </c>
    </row>
    <row r="44" ht="141" spans="1:45">
      <c r="A44" s="4" t="s">
        <v>241</v>
      </c>
      <c r="B44" s="4" t="s">
        <v>242</v>
      </c>
      <c r="C44" s="5" t="s">
        <v>182</v>
      </c>
      <c r="D44" s="4" t="s">
        <v>242</v>
      </c>
      <c r="E44" s="6" t="s">
        <v>48</v>
      </c>
      <c r="F44" s="6" t="s">
        <v>49</v>
      </c>
      <c r="G44" s="6" t="s">
        <v>108</v>
      </c>
      <c r="H44" s="6" t="s">
        <v>246</v>
      </c>
      <c r="I44" s="6">
        <v>1</v>
      </c>
      <c r="J44" s="6" t="s">
        <v>247</v>
      </c>
      <c r="K44" s="6" t="s">
        <v>248</v>
      </c>
      <c r="L44" s="14">
        <v>4.1</v>
      </c>
      <c r="M44" s="6">
        <v>15</v>
      </c>
      <c r="N44" s="6">
        <v>245</v>
      </c>
      <c r="O44" s="14"/>
      <c r="P44" s="14">
        <v>15.5</v>
      </c>
      <c r="Q44" s="6">
        <v>15</v>
      </c>
      <c r="R44" s="20">
        <f t="shared" si="6"/>
        <v>196000</v>
      </c>
      <c r="S44" s="21">
        <v>9</v>
      </c>
      <c r="T44" s="21">
        <v>8.5</v>
      </c>
      <c r="U44" s="6"/>
      <c r="V44" s="21">
        <v>15.6</v>
      </c>
      <c r="W44" s="7" t="s">
        <v>249</v>
      </c>
      <c r="X44" s="21">
        <v>0.375</v>
      </c>
      <c r="Y44" s="7" t="s">
        <v>250</v>
      </c>
      <c r="Z44" s="6">
        <v>0</v>
      </c>
      <c r="AA44" s="21">
        <v>0</v>
      </c>
      <c r="AB44" s="6"/>
      <c r="AC44" s="6">
        <v>0</v>
      </c>
      <c r="AD44" s="21">
        <v>15</v>
      </c>
      <c r="AE44" s="22" t="s">
        <v>251</v>
      </c>
      <c r="AF44" s="21">
        <v>0</v>
      </c>
      <c r="AG44" s="20">
        <f t="shared" si="7"/>
        <v>484750</v>
      </c>
      <c r="AH44" s="25">
        <f t="shared" si="8"/>
        <v>68.075</v>
      </c>
      <c r="AI44" s="7" t="s">
        <v>69</v>
      </c>
      <c r="AJ44" s="26"/>
      <c r="AK44" s="6" t="s">
        <v>252</v>
      </c>
      <c r="AL44" s="6">
        <v>250000</v>
      </c>
      <c r="AM44" s="6">
        <v>129162</v>
      </c>
      <c r="AN44" s="6" t="s">
        <v>253</v>
      </c>
      <c r="AO44" s="6">
        <v>24</v>
      </c>
      <c r="AP44" s="6">
        <v>260</v>
      </c>
      <c r="AQ44" s="31">
        <f t="shared" si="9"/>
        <v>-22.808975904</v>
      </c>
      <c r="AR44" s="32">
        <f t="shared" si="10"/>
        <v>-2.98457064826228</v>
      </c>
      <c r="AS44" s="32">
        <f t="shared" si="11"/>
        <v>-29845.7064826228</v>
      </c>
    </row>
    <row r="45" ht="141" spans="1:45">
      <c r="A45" s="4" t="s">
        <v>241</v>
      </c>
      <c r="B45" s="4" t="s">
        <v>242</v>
      </c>
      <c r="C45" s="5" t="s">
        <v>182</v>
      </c>
      <c r="D45" s="4" t="s">
        <v>242</v>
      </c>
      <c r="E45" s="6" t="s">
        <v>48</v>
      </c>
      <c r="F45" s="6" t="s">
        <v>49</v>
      </c>
      <c r="G45" s="6" t="s">
        <v>108</v>
      </c>
      <c r="H45" s="6" t="s">
        <v>246</v>
      </c>
      <c r="I45" s="6">
        <v>1</v>
      </c>
      <c r="J45" s="6" t="s">
        <v>247</v>
      </c>
      <c r="K45" s="6" t="s">
        <v>248</v>
      </c>
      <c r="L45" s="14">
        <v>4.1</v>
      </c>
      <c r="M45" s="6">
        <v>15</v>
      </c>
      <c r="N45" s="6">
        <v>245</v>
      </c>
      <c r="O45" s="14"/>
      <c r="P45" s="14">
        <v>15.5</v>
      </c>
      <c r="Q45" s="6">
        <v>15</v>
      </c>
      <c r="R45" s="20">
        <f t="shared" si="6"/>
        <v>196000</v>
      </c>
      <c r="S45" s="21">
        <v>9</v>
      </c>
      <c r="T45" s="21">
        <v>8.5</v>
      </c>
      <c r="U45" s="6"/>
      <c r="V45" s="21">
        <v>15.6</v>
      </c>
      <c r="W45" s="7" t="s">
        <v>249</v>
      </c>
      <c r="X45" s="21">
        <v>0.375</v>
      </c>
      <c r="Y45" s="7" t="s">
        <v>250</v>
      </c>
      <c r="Z45" s="6">
        <v>0</v>
      </c>
      <c r="AA45" s="21">
        <v>0</v>
      </c>
      <c r="AB45" s="6"/>
      <c r="AC45" s="6">
        <v>0</v>
      </c>
      <c r="AD45" s="21">
        <v>15</v>
      </c>
      <c r="AE45" s="22" t="s">
        <v>251</v>
      </c>
      <c r="AF45" s="21">
        <v>0</v>
      </c>
      <c r="AG45" s="20">
        <f t="shared" si="7"/>
        <v>484750</v>
      </c>
      <c r="AH45" s="25">
        <f t="shared" si="8"/>
        <v>68.075</v>
      </c>
      <c r="AI45" s="7" t="s">
        <v>56</v>
      </c>
      <c r="AJ45" s="6" t="s">
        <v>254</v>
      </c>
      <c r="AK45" s="6" t="s">
        <v>255</v>
      </c>
      <c r="AL45" s="6">
        <v>250000</v>
      </c>
      <c r="AM45" s="6">
        <v>129162</v>
      </c>
      <c r="AN45" s="6" t="s">
        <v>253</v>
      </c>
      <c r="AO45" s="6">
        <v>24</v>
      </c>
      <c r="AP45" s="6">
        <v>260</v>
      </c>
      <c r="AQ45" s="31">
        <f t="shared" si="9"/>
        <v>91.558291968</v>
      </c>
      <c r="AR45" s="32">
        <f t="shared" si="10"/>
        <v>0.743515399170973</v>
      </c>
      <c r="AS45" s="32">
        <f t="shared" si="11"/>
        <v>7435.15399170973</v>
      </c>
    </row>
    <row r="46" ht="70.7" spans="1:45">
      <c r="A46" s="4" t="s">
        <v>256</v>
      </c>
      <c r="B46" s="4" t="s">
        <v>257</v>
      </c>
      <c r="C46" s="5" t="s">
        <v>182</v>
      </c>
      <c r="D46" s="4" t="s">
        <v>257</v>
      </c>
      <c r="E46" s="6" t="s">
        <v>258</v>
      </c>
      <c r="F46" s="6" t="s">
        <v>259</v>
      </c>
      <c r="G46" s="6" t="s">
        <v>50</v>
      </c>
      <c r="H46" s="6" t="s">
        <v>260</v>
      </c>
      <c r="I46" s="6">
        <v>1</v>
      </c>
      <c r="J46" s="6" t="s">
        <v>261</v>
      </c>
      <c r="K46" s="6">
        <v>2.5</v>
      </c>
      <c r="L46" s="14">
        <v>0.25</v>
      </c>
      <c r="M46" s="6">
        <v>10</v>
      </c>
      <c r="N46" s="6" t="s">
        <v>262</v>
      </c>
      <c r="O46" s="14"/>
      <c r="P46" s="14">
        <v>0.998</v>
      </c>
      <c r="Q46" s="6">
        <v>10</v>
      </c>
      <c r="R46" s="20">
        <f t="shared" si="6"/>
        <v>12480</v>
      </c>
      <c r="S46" s="21">
        <v>1</v>
      </c>
      <c r="T46" s="21">
        <v>1.34</v>
      </c>
      <c r="U46" s="6" t="s">
        <v>263</v>
      </c>
      <c r="V46" s="21">
        <v>0</v>
      </c>
      <c r="W46" s="6"/>
      <c r="X46" s="21">
        <v>0.53</v>
      </c>
      <c r="Y46" s="6"/>
      <c r="Z46" s="6" t="s">
        <v>264</v>
      </c>
      <c r="AA46" s="21">
        <v>0.3</v>
      </c>
      <c r="AB46" s="7" t="s">
        <v>265</v>
      </c>
      <c r="AC46" s="6">
        <v>2</v>
      </c>
      <c r="AD46" s="21">
        <v>0.1</v>
      </c>
      <c r="AE46" s="6"/>
      <c r="AF46" s="21">
        <v>0</v>
      </c>
      <c r="AG46" s="20">
        <f t="shared" si="7"/>
        <v>32700</v>
      </c>
      <c r="AH46" s="25">
        <f t="shared" si="8"/>
        <v>4.518</v>
      </c>
      <c r="AI46" s="7" t="s">
        <v>83</v>
      </c>
      <c r="AJ46" s="6">
        <v>33.1</v>
      </c>
      <c r="AK46" s="6">
        <v>4.22</v>
      </c>
      <c r="AL46" s="6">
        <v>22000</v>
      </c>
      <c r="AM46" s="6">
        <v>5210</v>
      </c>
      <c r="AN46" s="6">
        <v>87.65</v>
      </c>
      <c r="AO46" s="6">
        <v>8</v>
      </c>
      <c r="AP46" s="6">
        <v>200</v>
      </c>
      <c r="AQ46" s="31">
        <f t="shared" si="9"/>
        <v>0.24074368</v>
      </c>
      <c r="AR46" s="32">
        <f t="shared" si="10"/>
        <v>18.7668477943014</v>
      </c>
      <c r="AS46" s="32">
        <f t="shared" si="11"/>
        <v>187668.477943014</v>
      </c>
    </row>
    <row r="47" ht="84.85" spans="1:45">
      <c r="A47" s="4" t="s">
        <v>266</v>
      </c>
      <c r="B47" s="4" t="s">
        <v>267</v>
      </c>
      <c r="C47" s="11" t="s">
        <v>268</v>
      </c>
      <c r="D47" s="4" t="s">
        <v>267</v>
      </c>
      <c r="E47" s="6" t="s">
        <v>172</v>
      </c>
      <c r="F47" s="6" t="s">
        <v>173</v>
      </c>
      <c r="G47" s="6" t="s">
        <v>108</v>
      </c>
      <c r="H47" s="6" t="s">
        <v>269</v>
      </c>
      <c r="I47" s="6" t="s">
        <v>270</v>
      </c>
      <c r="J47" s="6" t="s">
        <v>271</v>
      </c>
      <c r="K47" s="6">
        <v>3</v>
      </c>
      <c r="L47" s="14">
        <v>0.3</v>
      </c>
      <c r="M47" s="6">
        <v>10</v>
      </c>
      <c r="N47" s="6" t="s">
        <v>272</v>
      </c>
      <c r="O47" s="14"/>
      <c r="P47" s="14">
        <v>0.92</v>
      </c>
      <c r="Q47" s="6">
        <v>10</v>
      </c>
      <c r="R47" s="20">
        <f t="shared" si="6"/>
        <v>12200</v>
      </c>
      <c r="S47" s="21">
        <v>2.7</v>
      </c>
      <c r="T47" s="21">
        <v>5.56</v>
      </c>
      <c r="U47" s="6"/>
      <c r="V47" s="21">
        <v>0</v>
      </c>
      <c r="W47" s="6"/>
      <c r="X47" s="21">
        <v>0.25</v>
      </c>
      <c r="Y47" s="6"/>
      <c r="Z47" s="6" t="s">
        <v>273</v>
      </c>
      <c r="AA47" s="21">
        <v>0.8</v>
      </c>
      <c r="AB47" s="6"/>
      <c r="AC47" s="6">
        <v>2</v>
      </c>
      <c r="AD47" s="21">
        <v>0.1</v>
      </c>
      <c r="AE47" s="6"/>
      <c r="AF47" s="21">
        <v>0</v>
      </c>
      <c r="AG47" s="20">
        <f t="shared" si="7"/>
        <v>94100</v>
      </c>
      <c r="AH47" s="25">
        <f t="shared" si="8"/>
        <v>10.63</v>
      </c>
      <c r="AI47" s="6" t="s">
        <v>132</v>
      </c>
      <c r="AJ47" s="10" t="s">
        <v>274</v>
      </c>
      <c r="AK47" s="27">
        <v>1.66</v>
      </c>
      <c r="AL47" s="6">
        <v>30000</v>
      </c>
      <c r="AM47" s="6">
        <v>22052</v>
      </c>
      <c r="AN47" s="6">
        <v>0.84</v>
      </c>
      <c r="AO47" s="6">
        <v>10</v>
      </c>
      <c r="AP47" s="6">
        <v>302</v>
      </c>
      <c r="AQ47" s="31" t="e">
        <f t="shared" si="9"/>
        <v>#VALUE!</v>
      </c>
      <c r="AR47" s="32" t="e">
        <f t="shared" si="10"/>
        <v>#VALUE!</v>
      </c>
      <c r="AS47" s="32" t="e">
        <f t="shared" si="11"/>
        <v>#VALUE!</v>
      </c>
    </row>
    <row r="48" ht="84.85" spans="1:45">
      <c r="A48" s="4" t="s">
        <v>266</v>
      </c>
      <c r="B48" s="4" t="s">
        <v>267</v>
      </c>
      <c r="C48" s="11" t="s">
        <v>268</v>
      </c>
      <c r="D48" s="4" t="s">
        <v>267</v>
      </c>
      <c r="E48" s="6" t="s">
        <v>172</v>
      </c>
      <c r="F48" s="6" t="s">
        <v>173</v>
      </c>
      <c r="G48" s="6" t="s">
        <v>108</v>
      </c>
      <c r="H48" s="7" t="s">
        <v>269</v>
      </c>
      <c r="I48" s="6" t="s">
        <v>270</v>
      </c>
      <c r="J48" s="6" t="s">
        <v>271</v>
      </c>
      <c r="K48" s="6">
        <v>3</v>
      </c>
      <c r="L48" s="14">
        <v>0.3</v>
      </c>
      <c r="M48" s="6">
        <v>10</v>
      </c>
      <c r="N48" s="6" t="s">
        <v>272</v>
      </c>
      <c r="O48" s="14"/>
      <c r="P48" s="14">
        <v>0.92</v>
      </c>
      <c r="Q48" s="6">
        <v>10</v>
      </c>
      <c r="R48" s="20">
        <f t="shared" si="6"/>
        <v>12200</v>
      </c>
      <c r="S48" s="21">
        <v>2.7</v>
      </c>
      <c r="T48" s="21">
        <v>5.56</v>
      </c>
      <c r="U48" s="6"/>
      <c r="V48" s="21">
        <v>0</v>
      </c>
      <c r="W48" s="6"/>
      <c r="X48" s="21">
        <v>0.25</v>
      </c>
      <c r="Y48" s="6"/>
      <c r="Z48" s="6" t="s">
        <v>273</v>
      </c>
      <c r="AA48" s="21">
        <v>0.8</v>
      </c>
      <c r="AB48" s="6"/>
      <c r="AC48" s="6">
        <v>2</v>
      </c>
      <c r="AD48" s="21">
        <v>0.1</v>
      </c>
      <c r="AE48" s="6"/>
      <c r="AF48" s="21">
        <v>0</v>
      </c>
      <c r="AG48" s="20">
        <f t="shared" si="7"/>
        <v>94100</v>
      </c>
      <c r="AH48" s="25">
        <f t="shared" si="8"/>
        <v>10.63</v>
      </c>
      <c r="AI48" s="7" t="s">
        <v>69</v>
      </c>
      <c r="AJ48" s="26" t="s">
        <v>57</v>
      </c>
      <c r="AK48" s="27">
        <v>0.25</v>
      </c>
      <c r="AL48" s="6">
        <v>30000</v>
      </c>
      <c r="AM48" s="6">
        <v>22052</v>
      </c>
      <c r="AN48" s="6">
        <v>0.84</v>
      </c>
      <c r="AO48" s="6">
        <v>10</v>
      </c>
      <c r="AP48" s="6">
        <v>302</v>
      </c>
      <c r="AQ48" s="31" t="e">
        <f t="shared" si="9"/>
        <v>#VALUE!</v>
      </c>
      <c r="AR48" s="32" t="e">
        <f t="shared" si="10"/>
        <v>#VALUE!</v>
      </c>
      <c r="AS48" s="32" t="e">
        <f t="shared" si="11"/>
        <v>#VALUE!</v>
      </c>
    </row>
    <row r="49" ht="84.85" spans="1:45">
      <c r="A49" s="4" t="s">
        <v>266</v>
      </c>
      <c r="B49" s="4" t="s">
        <v>267</v>
      </c>
      <c r="C49" s="11" t="s">
        <v>268</v>
      </c>
      <c r="D49" s="4" t="s">
        <v>267</v>
      </c>
      <c r="E49" s="6" t="s">
        <v>172</v>
      </c>
      <c r="F49" s="6" t="s">
        <v>173</v>
      </c>
      <c r="G49" s="6" t="s">
        <v>108</v>
      </c>
      <c r="H49" s="6" t="s">
        <v>269</v>
      </c>
      <c r="I49" s="6" t="s">
        <v>270</v>
      </c>
      <c r="J49" s="6" t="s">
        <v>271</v>
      </c>
      <c r="K49" s="6">
        <v>3</v>
      </c>
      <c r="L49" s="14">
        <v>0.3</v>
      </c>
      <c r="M49" s="6">
        <v>10</v>
      </c>
      <c r="N49" s="6" t="s">
        <v>272</v>
      </c>
      <c r="O49" s="14"/>
      <c r="P49" s="14">
        <v>0.92</v>
      </c>
      <c r="Q49" s="6">
        <v>10</v>
      </c>
      <c r="R49" s="20">
        <f t="shared" si="6"/>
        <v>12200</v>
      </c>
      <c r="S49" s="21">
        <v>2.7</v>
      </c>
      <c r="T49" s="21">
        <v>5.56</v>
      </c>
      <c r="U49" s="6"/>
      <c r="V49" s="21">
        <v>0</v>
      </c>
      <c r="W49" s="6"/>
      <c r="X49" s="21">
        <v>0.25</v>
      </c>
      <c r="Y49" s="6"/>
      <c r="Z49" s="6" t="s">
        <v>273</v>
      </c>
      <c r="AA49" s="21">
        <v>0.8</v>
      </c>
      <c r="AB49" s="6"/>
      <c r="AC49" s="6">
        <v>2</v>
      </c>
      <c r="AD49" s="21">
        <v>0.1</v>
      </c>
      <c r="AE49" s="6"/>
      <c r="AF49" s="21">
        <v>0</v>
      </c>
      <c r="AG49" s="20">
        <f t="shared" si="7"/>
        <v>94100</v>
      </c>
      <c r="AH49" s="25">
        <f t="shared" si="8"/>
        <v>10.63</v>
      </c>
      <c r="AI49" s="7" t="s">
        <v>56</v>
      </c>
      <c r="AJ49" s="26"/>
      <c r="AK49" s="6" t="s">
        <v>275</v>
      </c>
      <c r="AL49" s="6">
        <v>30000</v>
      </c>
      <c r="AM49" s="6">
        <v>22052</v>
      </c>
      <c r="AN49" s="6">
        <v>0.84</v>
      </c>
      <c r="AO49" s="6">
        <v>10</v>
      </c>
      <c r="AP49" s="6">
        <v>302</v>
      </c>
      <c r="AQ49" s="31">
        <f t="shared" si="9"/>
        <v>-0.206450824</v>
      </c>
      <c r="AR49" s="32">
        <f t="shared" si="10"/>
        <v>-51.4892592533319</v>
      </c>
      <c r="AS49" s="32">
        <f t="shared" si="11"/>
        <v>-514892.592533319</v>
      </c>
    </row>
    <row r="50" ht="84.85" spans="1:45">
      <c r="A50" s="4" t="s">
        <v>266</v>
      </c>
      <c r="B50" s="4" t="s">
        <v>267</v>
      </c>
      <c r="C50" s="11" t="s">
        <v>276</v>
      </c>
      <c r="D50" s="4" t="s">
        <v>267</v>
      </c>
      <c r="E50" s="6" t="s">
        <v>172</v>
      </c>
      <c r="F50" s="6" t="s">
        <v>173</v>
      </c>
      <c r="G50" s="6" t="s">
        <v>108</v>
      </c>
      <c r="H50" s="6" t="s">
        <v>277</v>
      </c>
      <c r="I50" s="6" t="s">
        <v>99</v>
      </c>
      <c r="J50" s="6" t="s">
        <v>278</v>
      </c>
      <c r="K50" s="6">
        <v>3</v>
      </c>
      <c r="L50" s="14">
        <v>0.3</v>
      </c>
      <c r="M50" s="6">
        <v>10</v>
      </c>
      <c r="N50" s="6">
        <v>6.9</v>
      </c>
      <c r="O50" s="14"/>
      <c r="P50" s="14">
        <v>0.66</v>
      </c>
      <c r="Q50" s="6">
        <v>10</v>
      </c>
      <c r="R50" s="20">
        <f t="shared" si="6"/>
        <v>9600</v>
      </c>
      <c r="S50" s="21">
        <v>2.7</v>
      </c>
      <c r="T50" s="21">
        <v>5</v>
      </c>
      <c r="U50" s="6"/>
      <c r="V50" s="21">
        <v>0</v>
      </c>
      <c r="W50" s="6"/>
      <c r="X50" s="21">
        <v>0.25</v>
      </c>
      <c r="Y50" s="6"/>
      <c r="Z50" s="6" t="s">
        <v>279</v>
      </c>
      <c r="AA50" s="21">
        <v>1</v>
      </c>
      <c r="AB50" s="6"/>
      <c r="AC50" s="6" t="s">
        <v>280</v>
      </c>
      <c r="AD50" s="21">
        <v>0.1</v>
      </c>
      <c r="AE50" s="6"/>
      <c r="AF50" s="21">
        <v>0</v>
      </c>
      <c r="AG50" s="20">
        <f t="shared" si="7"/>
        <v>90500</v>
      </c>
      <c r="AH50" s="25">
        <f t="shared" si="8"/>
        <v>10.01</v>
      </c>
      <c r="AI50" s="6" t="s">
        <v>132</v>
      </c>
      <c r="AJ50" s="10" t="s">
        <v>281</v>
      </c>
      <c r="AK50" s="6" t="s">
        <v>282</v>
      </c>
      <c r="AL50" s="6" t="s">
        <v>283</v>
      </c>
      <c r="AM50" s="6">
        <v>4227.3</v>
      </c>
      <c r="AN50" s="6">
        <v>0.84</v>
      </c>
      <c r="AO50" s="6">
        <v>10</v>
      </c>
      <c r="AP50" s="6">
        <v>302</v>
      </c>
      <c r="AQ50" s="31" t="e">
        <f t="shared" si="9"/>
        <v>#VALUE!</v>
      </c>
      <c r="AR50" s="32" t="e">
        <f t="shared" si="10"/>
        <v>#VALUE!</v>
      </c>
      <c r="AS50" s="32" t="e">
        <f t="shared" si="11"/>
        <v>#VALUE!</v>
      </c>
    </row>
    <row r="51" ht="84.85" spans="1:45">
      <c r="A51" s="4" t="s">
        <v>266</v>
      </c>
      <c r="B51" s="4" t="s">
        <v>267</v>
      </c>
      <c r="C51" s="11" t="s">
        <v>276</v>
      </c>
      <c r="D51" s="4" t="s">
        <v>267</v>
      </c>
      <c r="E51" s="6" t="s">
        <v>172</v>
      </c>
      <c r="F51" s="6" t="s">
        <v>173</v>
      </c>
      <c r="G51" s="6" t="s">
        <v>108</v>
      </c>
      <c r="H51" s="6" t="s">
        <v>277</v>
      </c>
      <c r="I51" s="6" t="s">
        <v>99</v>
      </c>
      <c r="J51" s="6" t="s">
        <v>278</v>
      </c>
      <c r="K51" s="6">
        <v>3</v>
      </c>
      <c r="L51" s="14">
        <v>0.3</v>
      </c>
      <c r="M51" s="6">
        <v>10</v>
      </c>
      <c r="N51" s="6">
        <v>6.9</v>
      </c>
      <c r="O51" s="14"/>
      <c r="P51" s="14">
        <v>0.66</v>
      </c>
      <c r="Q51" s="6">
        <v>10</v>
      </c>
      <c r="R51" s="20">
        <f t="shared" si="6"/>
        <v>9600</v>
      </c>
      <c r="S51" s="21">
        <v>2.7</v>
      </c>
      <c r="T51" s="21">
        <v>5</v>
      </c>
      <c r="U51" s="6"/>
      <c r="V51" s="21">
        <v>0</v>
      </c>
      <c r="W51" s="6"/>
      <c r="X51" s="21">
        <v>0.25</v>
      </c>
      <c r="Y51" s="6"/>
      <c r="Z51" s="6" t="s">
        <v>279</v>
      </c>
      <c r="AA51" s="21">
        <v>1</v>
      </c>
      <c r="AB51" s="6"/>
      <c r="AC51" s="6" t="s">
        <v>280</v>
      </c>
      <c r="AD51" s="21">
        <v>0.1</v>
      </c>
      <c r="AE51" s="6"/>
      <c r="AF51" s="21">
        <v>0</v>
      </c>
      <c r="AG51" s="20">
        <f t="shared" si="7"/>
        <v>90500</v>
      </c>
      <c r="AH51" s="25">
        <f t="shared" si="8"/>
        <v>10.01</v>
      </c>
      <c r="AI51" s="7" t="s">
        <v>69</v>
      </c>
      <c r="AJ51" s="26" t="s">
        <v>57</v>
      </c>
      <c r="AK51" s="6" t="s">
        <v>284</v>
      </c>
      <c r="AL51" s="6" t="s">
        <v>283</v>
      </c>
      <c r="AM51" s="6">
        <v>4227.3</v>
      </c>
      <c r="AN51" s="6">
        <v>0.84</v>
      </c>
      <c r="AO51" s="6">
        <v>10</v>
      </c>
      <c r="AP51" s="6">
        <v>302</v>
      </c>
      <c r="AQ51" s="31" t="e">
        <f t="shared" si="9"/>
        <v>#VALUE!</v>
      </c>
      <c r="AR51" s="32" t="e">
        <f t="shared" si="10"/>
        <v>#VALUE!</v>
      </c>
      <c r="AS51" s="32" t="e">
        <f t="shared" si="11"/>
        <v>#VALUE!</v>
      </c>
    </row>
    <row r="52" ht="84.85" spans="1:45">
      <c r="A52" s="4" t="s">
        <v>266</v>
      </c>
      <c r="B52" s="4" t="s">
        <v>267</v>
      </c>
      <c r="C52" s="11" t="s">
        <v>276</v>
      </c>
      <c r="D52" s="4" t="s">
        <v>267</v>
      </c>
      <c r="E52" s="6" t="s">
        <v>172</v>
      </c>
      <c r="F52" s="6" t="s">
        <v>173</v>
      </c>
      <c r="G52" s="6" t="s">
        <v>108</v>
      </c>
      <c r="H52" s="6" t="s">
        <v>277</v>
      </c>
      <c r="I52" s="6" t="s">
        <v>99</v>
      </c>
      <c r="J52" s="6" t="s">
        <v>278</v>
      </c>
      <c r="K52" s="6">
        <v>3</v>
      </c>
      <c r="L52" s="14">
        <v>0.3</v>
      </c>
      <c r="M52" s="6">
        <v>10</v>
      </c>
      <c r="N52" s="6">
        <v>6.9</v>
      </c>
      <c r="O52" s="14"/>
      <c r="P52" s="14">
        <v>0.66</v>
      </c>
      <c r="Q52" s="6">
        <v>10</v>
      </c>
      <c r="R52" s="20">
        <f t="shared" si="6"/>
        <v>9600</v>
      </c>
      <c r="S52" s="21">
        <v>2.7</v>
      </c>
      <c r="T52" s="21">
        <v>5</v>
      </c>
      <c r="U52" s="6"/>
      <c r="V52" s="21">
        <v>0</v>
      </c>
      <c r="W52" s="6"/>
      <c r="X52" s="21">
        <v>0.25</v>
      </c>
      <c r="Y52" s="6"/>
      <c r="Z52" s="6" t="s">
        <v>279</v>
      </c>
      <c r="AA52" s="21">
        <v>1</v>
      </c>
      <c r="AB52" s="6"/>
      <c r="AC52" s="6" t="s">
        <v>280</v>
      </c>
      <c r="AD52" s="21">
        <v>0.1</v>
      </c>
      <c r="AE52" s="6"/>
      <c r="AF52" s="21">
        <v>0</v>
      </c>
      <c r="AG52" s="20">
        <f t="shared" si="7"/>
        <v>90500</v>
      </c>
      <c r="AH52" s="25">
        <f t="shared" si="8"/>
        <v>10.01</v>
      </c>
      <c r="AI52" s="7" t="s">
        <v>56</v>
      </c>
      <c r="AJ52" s="26"/>
      <c r="AK52" s="6" t="s">
        <v>285</v>
      </c>
      <c r="AL52" s="6" t="s">
        <v>283</v>
      </c>
      <c r="AM52" s="6">
        <v>4227.3</v>
      </c>
      <c r="AN52" s="6">
        <v>0.84</v>
      </c>
      <c r="AO52" s="6">
        <v>10</v>
      </c>
      <c r="AP52" s="6">
        <v>302</v>
      </c>
      <c r="AQ52" s="31">
        <f t="shared" si="9"/>
        <v>-0.0344694042</v>
      </c>
      <c r="AR52" s="32">
        <f t="shared" si="10"/>
        <v>-290.402466544519</v>
      </c>
      <c r="AS52" s="32">
        <f t="shared" si="11"/>
        <v>-2904024.66544519</v>
      </c>
    </row>
    <row r="53" ht="84.85" spans="1:45">
      <c r="A53" s="4" t="s">
        <v>286</v>
      </c>
      <c r="B53" s="4" t="s">
        <v>287</v>
      </c>
      <c r="C53" s="5" t="s">
        <v>288</v>
      </c>
      <c r="D53" s="4" t="s">
        <v>287</v>
      </c>
      <c r="E53" s="6" t="s">
        <v>172</v>
      </c>
      <c r="F53" s="6" t="s">
        <v>173</v>
      </c>
      <c r="G53" s="6" t="s">
        <v>198</v>
      </c>
      <c r="H53" s="7" t="s">
        <v>289</v>
      </c>
      <c r="I53" s="6">
        <v>1</v>
      </c>
      <c r="J53" s="6" t="s">
        <v>290</v>
      </c>
      <c r="K53" s="6" t="s">
        <v>291</v>
      </c>
      <c r="L53" s="14">
        <v>0.15</v>
      </c>
      <c r="M53" s="6">
        <v>10</v>
      </c>
      <c r="N53" s="6" t="s">
        <v>292</v>
      </c>
      <c r="O53" s="14"/>
      <c r="P53" s="14">
        <v>1.24</v>
      </c>
      <c r="Q53" s="6">
        <v>10</v>
      </c>
      <c r="R53" s="20">
        <f t="shared" si="6"/>
        <v>13900</v>
      </c>
      <c r="S53" s="21">
        <v>3.9</v>
      </c>
      <c r="T53" s="21">
        <v>3.2</v>
      </c>
      <c r="U53" s="6"/>
      <c r="V53" s="21">
        <v>0</v>
      </c>
      <c r="W53" s="6"/>
      <c r="X53" s="21">
        <v>0.175</v>
      </c>
      <c r="Y53" s="6"/>
      <c r="Z53" s="6" t="s">
        <v>293</v>
      </c>
      <c r="AA53" s="23">
        <v>0.5</v>
      </c>
      <c r="AB53" s="7" t="s">
        <v>294</v>
      </c>
      <c r="AC53" s="6" t="s">
        <v>295</v>
      </c>
      <c r="AD53" s="21">
        <v>0.08</v>
      </c>
      <c r="AE53" s="7" t="s">
        <v>296</v>
      </c>
      <c r="AF53" s="21">
        <v>0</v>
      </c>
      <c r="AG53" s="20">
        <f t="shared" si="7"/>
        <v>78550</v>
      </c>
      <c r="AH53" s="25">
        <f t="shared" si="8"/>
        <v>9.245</v>
      </c>
      <c r="AI53" s="6" t="s">
        <v>132</v>
      </c>
      <c r="AJ53" s="26"/>
      <c r="AK53" s="6" t="s">
        <v>297</v>
      </c>
      <c r="AL53" s="6">
        <v>30000</v>
      </c>
      <c r="AM53" s="6">
        <v>7381</v>
      </c>
      <c r="AN53" s="6" t="s">
        <v>53</v>
      </c>
      <c r="AO53" s="6">
        <v>8</v>
      </c>
      <c r="AP53" s="6">
        <v>280</v>
      </c>
      <c r="AQ53" s="31">
        <f t="shared" si="9"/>
        <v>-0.0567096992</v>
      </c>
      <c r="AR53" s="32">
        <f t="shared" si="10"/>
        <v>-163.023259343968</v>
      </c>
      <c r="AS53" s="32">
        <f t="shared" si="11"/>
        <v>-1630232.59343968</v>
      </c>
    </row>
    <row r="54" ht="84.85" spans="1:45">
      <c r="A54" s="4" t="s">
        <v>286</v>
      </c>
      <c r="B54" s="4" t="s">
        <v>287</v>
      </c>
      <c r="C54" s="5" t="s">
        <v>288</v>
      </c>
      <c r="D54" s="4" t="s">
        <v>287</v>
      </c>
      <c r="E54" s="6" t="s">
        <v>172</v>
      </c>
      <c r="F54" s="6" t="s">
        <v>173</v>
      </c>
      <c r="G54" s="6" t="s">
        <v>198</v>
      </c>
      <c r="H54" s="6" t="s">
        <v>289</v>
      </c>
      <c r="I54" s="6">
        <v>1</v>
      </c>
      <c r="J54" s="6" t="s">
        <v>290</v>
      </c>
      <c r="K54" s="6" t="s">
        <v>291</v>
      </c>
      <c r="L54" s="14">
        <v>0.15</v>
      </c>
      <c r="M54" s="6">
        <v>10</v>
      </c>
      <c r="N54" s="6" t="s">
        <v>292</v>
      </c>
      <c r="O54" s="14"/>
      <c r="P54" s="14">
        <v>1.24</v>
      </c>
      <c r="Q54" s="6">
        <v>10</v>
      </c>
      <c r="R54" s="20">
        <f t="shared" si="6"/>
        <v>13900</v>
      </c>
      <c r="S54" s="21">
        <v>3.9</v>
      </c>
      <c r="T54" s="21">
        <v>3.2</v>
      </c>
      <c r="U54" s="6"/>
      <c r="V54" s="21">
        <v>0</v>
      </c>
      <c r="W54" s="6"/>
      <c r="X54" s="21">
        <v>0.175</v>
      </c>
      <c r="Y54" s="6"/>
      <c r="Z54" s="6" t="s">
        <v>293</v>
      </c>
      <c r="AA54" s="23">
        <v>0.5</v>
      </c>
      <c r="AB54" s="6"/>
      <c r="AC54" s="6" t="s">
        <v>295</v>
      </c>
      <c r="AD54" s="21">
        <v>0.08</v>
      </c>
      <c r="AE54" s="7" t="s">
        <v>296</v>
      </c>
      <c r="AF54" s="21">
        <v>0</v>
      </c>
      <c r="AG54" s="20">
        <f t="shared" si="7"/>
        <v>78550</v>
      </c>
      <c r="AH54" s="25">
        <f t="shared" si="8"/>
        <v>9.245</v>
      </c>
      <c r="AI54" s="7" t="s">
        <v>56</v>
      </c>
      <c r="AJ54" s="26"/>
      <c r="AK54" s="6" t="s">
        <v>298</v>
      </c>
      <c r="AL54" s="6">
        <v>30000</v>
      </c>
      <c r="AM54" s="6">
        <v>7381</v>
      </c>
      <c r="AN54" s="6" t="s">
        <v>53</v>
      </c>
      <c r="AO54" s="6">
        <v>8</v>
      </c>
      <c r="AP54" s="6">
        <v>280</v>
      </c>
      <c r="AQ54" s="31">
        <f t="shared" si="9"/>
        <v>-0.0001653344</v>
      </c>
      <c r="AR54" s="32">
        <f t="shared" si="10"/>
        <v>-55916.9779549809</v>
      </c>
      <c r="AS54" s="32">
        <f t="shared" si="11"/>
        <v>-559169779.549809</v>
      </c>
    </row>
    <row r="55" ht="84.85" spans="1:45">
      <c r="A55" s="4" t="s">
        <v>286</v>
      </c>
      <c r="B55" s="4" t="s">
        <v>287</v>
      </c>
      <c r="C55" s="5" t="s">
        <v>299</v>
      </c>
      <c r="D55" s="4" t="s">
        <v>287</v>
      </c>
      <c r="E55" s="6" t="s">
        <v>172</v>
      </c>
      <c r="F55" s="6" t="s">
        <v>173</v>
      </c>
      <c r="G55" s="6" t="s">
        <v>198</v>
      </c>
      <c r="H55" s="6" t="s">
        <v>300</v>
      </c>
      <c r="I55" s="6">
        <v>1</v>
      </c>
      <c r="J55" s="6" t="s">
        <v>301</v>
      </c>
      <c r="K55" s="6" t="s">
        <v>291</v>
      </c>
      <c r="L55" s="14">
        <v>0.15</v>
      </c>
      <c r="M55" s="6">
        <v>10</v>
      </c>
      <c r="N55" s="6">
        <v>32</v>
      </c>
      <c r="O55" s="14"/>
      <c r="P55" s="14">
        <v>3.04</v>
      </c>
      <c r="Q55" s="6">
        <v>10</v>
      </c>
      <c r="R55" s="20">
        <f t="shared" si="6"/>
        <v>31900</v>
      </c>
      <c r="S55" s="21">
        <v>3</v>
      </c>
      <c r="T55" s="21">
        <v>10</v>
      </c>
      <c r="U55" s="6"/>
      <c r="V55" s="21">
        <v>0</v>
      </c>
      <c r="W55" s="6"/>
      <c r="X55" s="21">
        <v>0.175</v>
      </c>
      <c r="Y55" s="6"/>
      <c r="Z55" s="6" t="s">
        <v>150</v>
      </c>
      <c r="AA55" s="21">
        <v>0.8</v>
      </c>
      <c r="AB55" s="7" t="s">
        <v>302</v>
      </c>
      <c r="AC55" s="6" t="s">
        <v>303</v>
      </c>
      <c r="AD55" s="21">
        <v>0.48</v>
      </c>
      <c r="AE55" s="7" t="s">
        <v>304</v>
      </c>
      <c r="AF55" s="21">
        <v>0</v>
      </c>
      <c r="AG55" s="20">
        <f t="shared" si="7"/>
        <v>144550</v>
      </c>
      <c r="AH55" s="25">
        <f t="shared" si="8"/>
        <v>17.645</v>
      </c>
      <c r="AI55" s="6" t="s">
        <v>132</v>
      </c>
      <c r="AJ55" s="26"/>
      <c r="AK55" s="6">
        <v>0.037</v>
      </c>
      <c r="AL55" s="6">
        <v>60000</v>
      </c>
      <c r="AM55" s="6">
        <v>10347</v>
      </c>
      <c r="AN55" s="6" t="s">
        <v>53</v>
      </c>
      <c r="AO55" s="6">
        <v>24</v>
      </c>
      <c r="AP55" s="6">
        <v>280</v>
      </c>
      <c r="AQ55" s="31">
        <f t="shared" si="9"/>
        <v>-0.00257267808</v>
      </c>
      <c r="AR55" s="32">
        <f t="shared" si="10"/>
        <v>-6858.61170784337</v>
      </c>
      <c r="AS55" s="32">
        <f t="shared" si="11"/>
        <v>-68586117.0784337</v>
      </c>
    </row>
    <row r="56" ht="42.45" spans="1:45">
      <c r="A56" s="4" t="s">
        <v>305</v>
      </c>
      <c r="B56" s="4" t="s">
        <v>306</v>
      </c>
      <c r="C56" s="5" t="s">
        <v>307</v>
      </c>
      <c r="D56" s="4" t="s">
        <v>306</v>
      </c>
      <c r="E56" s="6" t="s">
        <v>308</v>
      </c>
      <c r="F56" s="6">
        <v>3011</v>
      </c>
      <c r="G56" s="6" t="s">
        <v>174</v>
      </c>
      <c r="H56" s="6" t="s">
        <v>309</v>
      </c>
      <c r="I56" s="6">
        <v>1</v>
      </c>
      <c r="J56" s="6" t="s">
        <v>52</v>
      </c>
      <c r="K56" s="6">
        <v>100</v>
      </c>
      <c r="L56" s="14">
        <v>3.3</v>
      </c>
      <c r="M56" s="6">
        <v>30</v>
      </c>
      <c r="N56" s="6">
        <v>112.2</v>
      </c>
      <c r="O56" s="14"/>
      <c r="P56" s="14">
        <v>7.48</v>
      </c>
      <c r="Q56" s="6">
        <v>15</v>
      </c>
      <c r="R56" s="20">
        <f t="shared" si="6"/>
        <v>107800</v>
      </c>
      <c r="S56" s="21">
        <v>1</v>
      </c>
      <c r="T56" s="21">
        <v>80.97</v>
      </c>
      <c r="U56" s="6"/>
      <c r="V56" s="21">
        <v>0</v>
      </c>
      <c r="W56" s="6"/>
      <c r="X56" s="21">
        <v>0</v>
      </c>
      <c r="Y56" s="6"/>
      <c r="Z56" s="6" t="s">
        <v>66</v>
      </c>
      <c r="AA56" s="21">
        <v>2</v>
      </c>
      <c r="AB56" s="6"/>
      <c r="AC56" s="6" t="s">
        <v>310</v>
      </c>
      <c r="AD56" s="21">
        <v>0.75</v>
      </c>
      <c r="AE56" s="6"/>
      <c r="AF56" s="21">
        <v>0</v>
      </c>
      <c r="AG56" s="20">
        <f t="shared" si="7"/>
        <v>847200</v>
      </c>
      <c r="AH56" s="25">
        <f t="shared" si="8"/>
        <v>95.5</v>
      </c>
      <c r="AI56" s="6" t="s">
        <v>132</v>
      </c>
      <c r="AJ56" s="6" t="s">
        <v>53</v>
      </c>
      <c r="AK56" s="6" t="s">
        <v>53</v>
      </c>
      <c r="AL56" s="6">
        <v>250000</v>
      </c>
      <c r="AM56" s="6">
        <v>131267</v>
      </c>
      <c r="AN56" s="6" t="s">
        <v>311</v>
      </c>
      <c r="AO56" s="6">
        <v>24</v>
      </c>
      <c r="AP56" s="6">
        <v>119</v>
      </c>
      <c r="AQ56" s="31" t="e">
        <f t="shared" si="9"/>
        <v>#VALUE!</v>
      </c>
      <c r="AR56" s="32" t="e">
        <f t="shared" si="10"/>
        <v>#VALUE!</v>
      </c>
      <c r="AS56" s="32" t="e">
        <f t="shared" si="11"/>
        <v>#VALUE!</v>
      </c>
    </row>
    <row r="57" ht="42.45" spans="1:45">
      <c r="A57" s="4" t="s">
        <v>305</v>
      </c>
      <c r="B57" s="4" t="s">
        <v>306</v>
      </c>
      <c r="C57" s="5" t="s">
        <v>307</v>
      </c>
      <c r="D57" s="4" t="s">
        <v>306</v>
      </c>
      <c r="E57" s="6" t="s">
        <v>308</v>
      </c>
      <c r="F57" s="6">
        <v>3011</v>
      </c>
      <c r="G57" s="6" t="s">
        <v>174</v>
      </c>
      <c r="H57" s="6" t="s">
        <v>309</v>
      </c>
      <c r="I57" s="6">
        <v>1</v>
      </c>
      <c r="J57" s="6" t="s">
        <v>52</v>
      </c>
      <c r="K57" s="6">
        <v>100</v>
      </c>
      <c r="L57" s="14">
        <v>3.3</v>
      </c>
      <c r="M57" s="6">
        <v>30</v>
      </c>
      <c r="N57" s="6">
        <v>112.2</v>
      </c>
      <c r="O57" s="14"/>
      <c r="P57" s="14">
        <v>7.48</v>
      </c>
      <c r="Q57" s="6">
        <v>15</v>
      </c>
      <c r="R57" s="20">
        <f t="shared" si="6"/>
        <v>107800</v>
      </c>
      <c r="S57" s="21">
        <v>1</v>
      </c>
      <c r="T57" s="21">
        <v>80.97</v>
      </c>
      <c r="U57" s="6"/>
      <c r="V57" s="21">
        <v>0</v>
      </c>
      <c r="W57" s="6"/>
      <c r="X57" s="21">
        <v>0</v>
      </c>
      <c r="Y57" s="6"/>
      <c r="Z57" s="6" t="s">
        <v>66</v>
      </c>
      <c r="AA57" s="21">
        <v>2</v>
      </c>
      <c r="AB57" s="6"/>
      <c r="AC57" s="6" t="s">
        <v>310</v>
      </c>
      <c r="AD57" s="21">
        <v>0.75</v>
      </c>
      <c r="AE57" s="6"/>
      <c r="AF57" s="21">
        <v>0</v>
      </c>
      <c r="AG57" s="20">
        <f t="shared" si="7"/>
        <v>847200</v>
      </c>
      <c r="AH57" s="25">
        <f t="shared" si="8"/>
        <v>95.5</v>
      </c>
      <c r="AI57" s="7" t="s">
        <v>56</v>
      </c>
      <c r="AJ57" s="26"/>
      <c r="AK57" s="6" t="s">
        <v>236</v>
      </c>
      <c r="AL57" s="6">
        <v>250000</v>
      </c>
      <c r="AM57" s="6">
        <v>131267</v>
      </c>
      <c r="AN57" s="6" t="s">
        <v>311</v>
      </c>
      <c r="AO57" s="6">
        <v>24</v>
      </c>
      <c r="AP57" s="6">
        <v>119</v>
      </c>
      <c r="AQ57" s="31">
        <f t="shared" si="9"/>
        <v>-1.7245333392</v>
      </c>
      <c r="AR57" s="32">
        <f t="shared" si="10"/>
        <v>-55.3772999507808</v>
      </c>
      <c r="AS57" s="32">
        <f t="shared" si="11"/>
        <v>-553772.999507808</v>
      </c>
    </row>
    <row r="58" ht="42.45" spans="1:45">
      <c r="A58" s="4" t="s">
        <v>305</v>
      </c>
      <c r="B58" s="4" t="s">
        <v>306</v>
      </c>
      <c r="C58" s="5" t="s">
        <v>312</v>
      </c>
      <c r="D58" s="4" t="s">
        <v>306</v>
      </c>
      <c r="E58" s="6" t="s">
        <v>308</v>
      </c>
      <c r="F58" s="6">
        <v>3011</v>
      </c>
      <c r="G58" s="6" t="s">
        <v>174</v>
      </c>
      <c r="H58" s="6" t="s">
        <v>313</v>
      </c>
      <c r="I58" s="6">
        <v>1</v>
      </c>
      <c r="J58" s="6" t="s">
        <v>52</v>
      </c>
      <c r="K58" s="6" t="s">
        <v>53</v>
      </c>
      <c r="L58" s="14" t="s">
        <v>53</v>
      </c>
      <c r="M58" s="6" t="s">
        <v>53</v>
      </c>
      <c r="N58" s="6">
        <v>12.9</v>
      </c>
      <c r="O58" s="14"/>
      <c r="P58" s="14">
        <v>0.86</v>
      </c>
      <c r="Q58" s="6">
        <v>15</v>
      </c>
      <c r="R58" s="20">
        <f t="shared" si="6"/>
        <v>8600</v>
      </c>
      <c r="S58" s="21">
        <v>1</v>
      </c>
      <c r="T58" s="21">
        <v>1.18</v>
      </c>
      <c r="U58" s="6"/>
      <c r="V58" s="21">
        <v>0</v>
      </c>
      <c r="W58" s="6"/>
      <c r="X58" s="21">
        <v>0</v>
      </c>
      <c r="Y58" s="6"/>
      <c r="Z58" s="6" t="s">
        <v>66</v>
      </c>
      <c r="AA58" s="21">
        <v>2.8</v>
      </c>
      <c r="AB58" s="6"/>
      <c r="AC58" s="6" t="s">
        <v>310</v>
      </c>
      <c r="AD58" s="21">
        <v>0.3</v>
      </c>
      <c r="AE58" s="6"/>
      <c r="AF58" s="21">
        <v>0</v>
      </c>
      <c r="AG58" s="20">
        <f t="shared" si="7"/>
        <v>52800</v>
      </c>
      <c r="AH58" s="25">
        <f t="shared" si="8"/>
        <v>6.14</v>
      </c>
      <c r="AI58" s="7" t="s">
        <v>56</v>
      </c>
      <c r="AJ58" s="26"/>
      <c r="AK58" s="6" t="s">
        <v>240</v>
      </c>
      <c r="AL58" s="6">
        <v>33400</v>
      </c>
      <c r="AM58" s="6">
        <v>29243</v>
      </c>
      <c r="AN58" s="6" t="s">
        <v>311</v>
      </c>
      <c r="AO58" s="6">
        <v>24</v>
      </c>
      <c r="AP58" s="6">
        <v>71</v>
      </c>
      <c r="AQ58" s="31">
        <f t="shared" si="9"/>
        <v>-0.2790484032</v>
      </c>
      <c r="AR58" s="32">
        <f t="shared" si="10"/>
        <v>-22.0033511376137</v>
      </c>
      <c r="AS58" s="32">
        <f t="shared" si="11"/>
        <v>-220033.511376137</v>
      </c>
    </row>
    <row r="59" ht="42.45" spans="1:45">
      <c r="A59" s="4" t="s">
        <v>305</v>
      </c>
      <c r="B59" s="4" t="s">
        <v>306</v>
      </c>
      <c r="C59" s="5" t="s">
        <v>314</v>
      </c>
      <c r="D59" s="4" t="s">
        <v>306</v>
      </c>
      <c r="E59" s="6" t="s">
        <v>308</v>
      </c>
      <c r="F59" s="6">
        <v>3011</v>
      </c>
      <c r="G59" s="6" t="s">
        <v>174</v>
      </c>
      <c r="H59" s="6" t="s">
        <v>315</v>
      </c>
      <c r="I59" s="6">
        <v>1</v>
      </c>
      <c r="J59" s="6" t="s">
        <v>52</v>
      </c>
      <c r="K59" s="6">
        <v>106</v>
      </c>
      <c r="L59" s="14">
        <v>3.53</v>
      </c>
      <c r="M59" s="6">
        <v>30</v>
      </c>
      <c r="N59" s="6">
        <v>584</v>
      </c>
      <c r="O59" s="14"/>
      <c r="P59" s="14">
        <v>38.9</v>
      </c>
      <c r="Q59" s="6">
        <v>15</v>
      </c>
      <c r="R59" s="20">
        <f t="shared" si="6"/>
        <v>424300</v>
      </c>
      <c r="S59" s="21">
        <v>1</v>
      </c>
      <c r="T59" s="21">
        <v>345.6</v>
      </c>
      <c r="U59" s="6"/>
      <c r="V59" s="21">
        <v>0</v>
      </c>
      <c r="W59" s="6"/>
      <c r="X59" s="21">
        <v>0</v>
      </c>
      <c r="Y59" s="6"/>
      <c r="Z59" s="6" t="s">
        <v>66</v>
      </c>
      <c r="AA59" s="21">
        <v>15</v>
      </c>
      <c r="AB59" s="6"/>
      <c r="AC59" s="6" t="s">
        <v>310</v>
      </c>
      <c r="AD59" s="21">
        <v>2</v>
      </c>
      <c r="AE59" s="6"/>
      <c r="AF59" s="23">
        <v>0</v>
      </c>
      <c r="AG59" s="20">
        <f t="shared" si="7"/>
        <v>3636000</v>
      </c>
      <c r="AH59" s="25">
        <f t="shared" si="8"/>
        <v>406.03</v>
      </c>
      <c r="AI59" s="7" t="s">
        <v>56</v>
      </c>
      <c r="AJ59" s="26"/>
      <c r="AK59" s="6" t="s">
        <v>316</v>
      </c>
      <c r="AL59" s="6" t="s">
        <v>317</v>
      </c>
      <c r="AM59" s="6">
        <v>250000</v>
      </c>
      <c r="AN59" s="6" t="s">
        <v>318</v>
      </c>
      <c r="AO59" s="6">
        <v>24</v>
      </c>
      <c r="AP59" s="6">
        <v>180</v>
      </c>
      <c r="AQ59" s="31" t="e">
        <f t="shared" si="9"/>
        <v>#VALUE!</v>
      </c>
      <c r="AR59" s="32" t="e">
        <f t="shared" si="10"/>
        <v>#VALUE!</v>
      </c>
      <c r="AS59" s="32" t="e">
        <f t="shared" si="11"/>
        <v>#VALUE!</v>
      </c>
    </row>
    <row r="60" ht="42.45" spans="1:45">
      <c r="A60" s="4" t="s">
        <v>305</v>
      </c>
      <c r="B60" s="4" t="s">
        <v>306</v>
      </c>
      <c r="C60" s="5" t="s">
        <v>319</v>
      </c>
      <c r="D60" s="4" t="s">
        <v>306</v>
      </c>
      <c r="E60" s="6" t="s">
        <v>308</v>
      </c>
      <c r="F60" s="6">
        <v>3011</v>
      </c>
      <c r="G60" s="6" t="s">
        <v>174</v>
      </c>
      <c r="H60" s="6" t="s">
        <v>320</v>
      </c>
      <c r="I60" s="6" t="s">
        <v>321</v>
      </c>
      <c r="J60" s="6" t="s">
        <v>322</v>
      </c>
      <c r="K60" s="6">
        <v>355.45</v>
      </c>
      <c r="L60" s="14">
        <v>11.85</v>
      </c>
      <c r="M60" s="6">
        <v>30</v>
      </c>
      <c r="N60" s="6">
        <v>2912</v>
      </c>
      <c r="O60" s="14"/>
      <c r="P60" s="14">
        <v>194</v>
      </c>
      <c r="Q60" s="6">
        <v>15</v>
      </c>
      <c r="R60" s="20">
        <f t="shared" si="6"/>
        <v>2058500</v>
      </c>
      <c r="S60" s="21">
        <v>1</v>
      </c>
      <c r="T60" s="21">
        <v>50</v>
      </c>
      <c r="U60" s="6"/>
      <c r="V60" s="21">
        <v>163.23</v>
      </c>
      <c r="W60" s="7" t="s">
        <v>323</v>
      </c>
      <c r="X60" s="21">
        <v>0</v>
      </c>
      <c r="Y60" s="6"/>
      <c r="Z60" s="6" t="s">
        <v>324</v>
      </c>
      <c r="AA60" s="21">
        <v>115</v>
      </c>
      <c r="AB60" s="6"/>
      <c r="AC60" s="6" t="s">
        <v>310</v>
      </c>
      <c r="AD60" s="21">
        <v>3</v>
      </c>
      <c r="AE60" s="6"/>
      <c r="AF60" s="21">
        <v>0</v>
      </c>
      <c r="AG60" s="20">
        <f t="shared" si="7"/>
        <v>3322300</v>
      </c>
      <c r="AH60" s="25">
        <f t="shared" si="8"/>
        <v>538.08</v>
      </c>
      <c r="AI60" s="7" t="s">
        <v>71</v>
      </c>
      <c r="AJ60" s="6">
        <v>645</v>
      </c>
      <c r="AK60" s="6">
        <v>42.22</v>
      </c>
      <c r="AL60" s="6">
        <v>785000</v>
      </c>
      <c r="AM60" s="6">
        <v>500000</v>
      </c>
      <c r="AN60" s="6" t="s">
        <v>325</v>
      </c>
      <c r="AO60" s="6">
        <v>24</v>
      </c>
      <c r="AP60" s="6">
        <v>180</v>
      </c>
      <c r="AQ60" s="31">
        <f t="shared" si="9"/>
        <v>1302.0048</v>
      </c>
      <c r="AR60" s="32">
        <f t="shared" si="10"/>
        <v>0.413270365823536</v>
      </c>
      <c r="AS60" s="32">
        <f t="shared" si="11"/>
        <v>4132.70365823536</v>
      </c>
    </row>
    <row r="61" ht="42.45" spans="1:45">
      <c r="A61" s="4" t="s">
        <v>305</v>
      </c>
      <c r="B61" s="4" t="s">
        <v>306</v>
      </c>
      <c r="C61" s="5" t="s">
        <v>326</v>
      </c>
      <c r="D61" s="4" t="s">
        <v>306</v>
      </c>
      <c r="E61" s="6" t="s">
        <v>308</v>
      </c>
      <c r="F61" s="6">
        <v>3011</v>
      </c>
      <c r="G61" s="6" t="s">
        <v>174</v>
      </c>
      <c r="H61" s="6" t="s">
        <v>327</v>
      </c>
      <c r="I61" s="6">
        <v>1</v>
      </c>
      <c r="J61" s="6" t="s">
        <v>328</v>
      </c>
      <c r="K61" s="6" t="s">
        <v>53</v>
      </c>
      <c r="L61" s="14" t="s">
        <v>53</v>
      </c>
      <c r="M61" s="6" t="s">
        <v>53</v>
      </c>
      <c r="N61" s="6">
        <v>120</v>
      </c>
      <c r="O61" s="14"/>
      <c r="P61" s="14">
        <v>8</v>
      </c>
      <c r="Q61" s="6">
        <v>15</v>
      </c>
      <c r="R61" s="20">
        <f t="shared" si="6"/>
        <v>80000</v>
      </c>
      <c r="S61" s="21">
        <v>1</v>
      </c>
      <c r="T61" s="21">
        <v>0.25</v>
      </c>
      <c r="U61" s="6"/>
      <c r="V61" s="21">
        <v>94.71</v>
      </c>
      <c r="W61" s="6" t="s">
        <v>329</v>
      </c>
      <c r="X61" s="21">
        <v>0</v>
      </c>
      <c r="Y61" s="6"/>
      <c r="Z61" s="6">
        <v>0</v>
      </c>
      <c r="AA61" s="21">
        <v>0</v>
      </c>
      <c r="AB61" s="6"/>
      <c r="AC61" s="6">
        <v>0</v>
      </c>
      <c r="AD61" s="21">
        <v>1</v>
      </c>
      <c r="AE61" s="6"/>
      <c r="AF61" s="21">
        <v>0</v>
      </c>
      <c r="AG61" s="20">
        <f t="shared" si="7"/>
        <v>969600</v>
      </c>
      <c r="AH61" s="25">
        <f t="shared" si="8"/>
        <v>104.96</v>
      </c>
      <c r="AI61" s="7" t="s">
        <v>69</v>
      </c>
      <c r="AJ61" s="6">
        <v>81</v>
      </c>
      <c r="AK61" s="6">
        <v>12.48</v>
      </c>
      <c r="AL61" s="6">
        <v>785000</v>
      </c>
      <c r="AM61" s="6">
        <v>500000</v>
      </c>
      <c r="AN61" s="6" t="s">
        <v>330</v>
      </c>
      <c r="AO61" s="6">
        <v>24</v>
      </c>
      <c r="AP61" s="6">
        <v>22</v>
      </c>
      <c r="AQ61" s="31">
        <f t="shared" si="9"/>
        <v>18.08928</v>
      </c>
      <c r="AR61" s="32">
        <f t="shared" si="10"/>
        <v>5.80233154663978</v>
      </c>
      <c r="AS61" s="32">
        <f t="shared" si="11"/>
        <v>58023.3154663978</v>
      </c>
    </row>
    <row r="62" ht="42.45" spans="1:45">
      <c r="A62" s="4" t="s">
        <v>305</v>
      </c>
      <c r="B62" s="4" t="s">
        <v>306</v>
      </c>
      <c r="C62" s="5" t="s">
        <v>331</v>
      </c>
      <c r="D62" s="4" t="s">
        <v>306</v>
      </c>
      <c r="E62" s="6" t="s">
        <v>308</v>
      </c>
      <c r="F62" s="6">
        <v>3011</v>
      </c>
      <c r="G62" s="6" t="s">
        <v>174</v>
      </c>
      <c r="H62" s="6" t="s">
        <v>332</v>
      </c>
      <c r="I62" s="6">
        <v>1</v>
      </c>
      <c r="J62" s="6" t="s">
        <v>52</v>
      </c>
      <c r="K62" s="6">
        <v>46</v>
      </c>
      <c r="L62" s="14">
        <v>1.5</v>
      </c>
      <c r="M62" s="6">
        <v>30</v>
      </c>
      <c r="N62" s="6">
        <v>840</v>
      </c>
      <c r="O62" s="14"/>
      <c r="P62" s="14">
        <v>56</v>
      </c>
      <c r="Q62" s="6">
        <v>15</v>
      </c>
      <c r="R62" s="20">
        <f t="shared" si="6"/>
        <v>575000</v>
      </c>
      <c r="S62" s="21">
        <v>1</v>
      </c>
      <c r="T62" s="21">
        <v>380.16</v>
      </c>
      <c r="U62" s="6"/>
      <c r="V62" s="21">
        <v>0</v>
      </c>
      <c r="W62" s="6"/>
      <c r="X62" s="21">
        <v>0</v>
      </c>
      <c r="Y62" s="6"/>
      <c r="Z62" s="6" t="s">
        <v>66</v>
      </c>
      <c r="AA62" s="21">
        <v>26</v>
      </c>
      <c r="AB62" s="6"/>
      <c r="AC62" s="6" t="s">
        <v>310</v>
      </c>
      <c r="AD62" s="21">
        <v>0.5</v>
      </c>
      <c r="AE62" s="6"/>
      <c r="AF62" s="21">
        <v>0</v>
      </c>
      <c r="AG62" s="20">
        <f t="shared" si="7"/>
        <v>4076600</v>
      </c>
      <c r="AH62" s="25">
        <f t="shared" si="8"/>
        <v>465.16</v>
      </c>
      <c r="AI62" s="7" t="s">
        <v>56</v>
      </c>
      <c r="AJ62" s="6">
        <v>220</v>
      </c>
      <c r="AK62" s="6">
        <v>1</v>
      </c>
      <c r="AL62" s="6">
        <v>785000</v>
      </c>
      <c r="AM62" s="6">
        <v>500000</v>
      </c>
      <c r="AN62" s="6" t="s">
        <v>333</v>
      </c>
      <c r="AO62" s="6">
        <v>24</v>
      </c>
      <c r="AP62" s="6">
        <v>180</v>
      </c>
      <c r="AQ62" s="31">
        <f t="shared" si="9"/>
        <v>473.04</v>
      </c>
      <c r="AR62" s="32">
        <f t="shared" si="10"/>
        <v>0.983341789277862</v>
      </c>
      <c r="AS62" s="32">
        <f t="shared" si="11"/>
        <v>9833.41789277862</v>
      </c>
    </row>
    <row r="63" ht="70.7" spans="1:45">
      <c r="A63" s="4" t="s">
        <v>334</v>
      </c>
      <c r="B63" s="4" t="s">
        <v>306</v>
      </c>
      <c r="C63" s="5" t="s">
        <v>335</v>
      </c>
      <c r="D63" s="4" t="s">
        <v>306</v>
      </c>
      <c r="E63" s="6" t="s">
        <v>308</v>
      </c>
      <c r="F63" s="6">
        <v>3011</v>
      </c>
      <c r="G63" s="6" t="s">
        <v>174</v>
      </c>
      <c r="H63" s="6" t="s">
        <v>336</v>
      </c>
      <c r="I63" s="6">
        <v>2</v>
      </c>
      <c r="J63" s="6" t="s">
        <v>52</v>
      </c>
      <c r="K63" s="6">
        <v>573.388162</v>
      </c>
      <c r="L63" s="14">
        <v>3.026342</v>
      </c>
      <c r="M63" s="6">
        <v>12</v>
      </c>
      <c r="N63" s="6">
        <v>224.4</v>
      </c>
      <c r="O63" s="14"/>
      <c r="P63" s="14">
        <v>3.73</v>
      </c>
      <c r="Q63" s="6">
        <v>12</v>
      </c>
      <c r="R63" s="20">
        <f t="shared" si="6"/>
        <v>67563.42</v>
      </c>
      <c r="S63" s="21">
        <v>30</v>
      </c>
      <c r="T63" s="21">
        <v>200</v>
      </c>
      <c r="U63" s="6"/>
      <c r="V63" s="21">
        <v>0</v>
      </c>
      <c r="W63" s="6"/>
      <c r="X63" s="21">
        <v>0</v>
      </c>
      <c r="Y63" s="6"/>
      <c r="Z63" s="6" t="s">
        <v>337</v>
      </c>
      <c r="AA63" s="21">
        <v>12</v>
      </c>
      <c r="AB63" s="6"/>
      <c r="AC63" s="6">
        <v>3</v>
      </c>
      <c r="AD63" s="21">
        <v>1.5</v>
      </c>
      <c r="AE63" s="6"/>
      <c r="AF63" s="21">
        <v>0</v>
      </c>
      <c r="AG63" s="20">
        <f t="shared" si="7"/>
        <v>2435000</v>
      </c>
      <c r="AH63" s="25">
        <f t="shared" si="8"/>
        <v>250.256342</v>
      </c>
      <c r="AI63" s="7" t="s">
        <v>56</v>
      </c>
      <c r="AJ63" s="26"/>
      <c r="AK63" s="6" t="s">
        <v>236</v>
      </c>
      <c r="AL63" s="6" t="s">
        <v>338</v>
      </c>
      <c r="AM63" s="6" t="s">
        <v>339</v>
      </c>
      <c r="AN63" s="6" t="s">
        <v>311</v>
      </c>
      <c r="AO63" s="6">
        <v>9</v>
      </c>
      <c r="AP63" s="6">
        <v>140</v>
      </c>
      <c r="AQ63" s="31" t="e">
        <f t="shared" si="9"/>
        <v>#VALUE!</v>
      </c>
      <c r="AR63" s="32" t="e">
        <f t="shared" si="10"/>
        <v>#VALUE!</v>
      </c>
      <c r="AS63" s="32" t="e">
        <f t="shared" si="11"/>
        <v>#VALUE!</v>
      </c>
    </row>
    <row r="64" ht="70.7" spans="1:45">
      <c r="A64" s="4" t="s">
        <v>334</v>
      </c>
      <c r="B64" s="4" t="s">
        <v>306</v>
      </c>
      <c r="C64" s="5" t="s">
        <v>340</v>
      </c>
      <c r="D64" s="4" t="s">
        <v>306</v>
      </c>
      <c r="E64" s="6" t="s">
        <v>308</v>
      </c>
      <c r="F64" s="6">
        <v>3011</v>
      </c>
      <c r="G64" s="6" t="s">
        <v>174</v>
      </c>
      <c r="H64" s="6" t="s">
        <v>336</v>
      </c>
      <c r="I64" s="6">
        <v>1</v>
      </c>
      <c r="J64" s="6" t="s">
        <v>52</v>
      </c>
      <c r="K64" s="6">
        <v>981.355811</v>
      </c>
      <c r="L64" s="14">
        <v>5.179596</v>
      </c>
      <c r="M64" s="6">
        <v>12</v>
      </c>
      <c r="N64" s="6">
        <v>12.9</v>
      </c>
      <c r="O64" s="14"/>
      <c r="P64" s="14">
        <v>0.17</v>
      </c>
      <c r="Q64" s="6">
        <v>12</v>
      </c>
      <c r="R64" s="20">
        <f t="shared" si="6"/>
        <v>53495.96</v>
      </c>
      <c r="S64" s="21">
        <v>30</v>
      </c>
      <c r="T64" s="21">
        <v>5</v>
      </c>
      <c r="U64" s="6"/>
      <c r="V64" s="21">
        <v>0</v>
      </c>
      <c r="W64" s="6"/>
      <c r="X64" s="21">
        <v>0</v>
      </c>
      <c r="Y64" s="6"/>
      <c r="Z64" s="6" t="s">
        <v>337</v>
      </c>
      <c r="AA64" s="21">
        <v>2.8</v>
      </c>
      <c r="AB64" s="6"/>
      <c r="AC64" s="6">
        <v>3</v>
      </c>
      <c r="AD64" s="21">
        <v>0.3</v>
      </c>
      <c r="AE64" s="6"/>
      <c r="AF64" s="21">
        <v>0</v>
      </c>
      <c r="AG64" s="20">
        <f t="shared" si="7"/>
        <v>381000</v>
      </c>
      <c r="AH64" s="25">
        <f t="shared" si="8"/>
        <v>43.449596</v>
      </c>
      <c r="AI64" s="7" t="s">
        <v>56</v>
      </c>
      <c r="AJ64" s="26"/>
      <c r="AK64" s="6" t="s">
        <v>240</v>
      </c>
      <c r="AL64" s="6" t="s">
        <v>341</v>
      </c>
      <c r="AM64" s="6" t="s">
        <v>342</v>
      </c>
      <c r="AN64" s="6" t="s">
        <v>333</v>
      </c>
      <c r="AO64" s="6">
        <v>4.6</v>
      </c>
      <c r="AP64" s="6">
        <v>71</v>
      </c>
      <c r="AQ64" s="31" t="e">
        <f t="shared" si="9"/>
        <v>#VALUE!</v>
      </c>
      <c r="AR64" s="32" t="e">
        <f t="shared" si="10"/>
        <v>#VALUE!</v>
      </c>
      <c r="AS64" s="32" t="e">
        <f t="shared" si="11"/>
        <v>#VALUE!</v>
      </c>
    </row>
    <row r="65" ht="84.85" spans="1:45">
      <c r="A65" s="4" t="s">
        <v>334</v>
      </c>
      <c r="B65" s="4" t="s">
        <v>306</v>
      </c>
      <c r="C65" s="5" t="s">
        <v>343</v>
      </c>
      <c r="D65" s="4" t="s">
        <v>306</v>
      </c>
      <c r="E65" s="6" t="s">
        <v>308</v>
      </c>
      <c r="F65" s="6">
        <v>3011</v>
      </c>
      <c r="G65" s="6" t="s">
        <v>174</v>
      </c>
      <c r="H65" s="6" t="s">
        <v>336</v>
      </c>
      <c r="I65" s="6">
        <v>2</v>
      </c>
      <c r="J65" s="6" t="s">
        <v>52</v>
      </c>
      <c r="K65" s="6">
        <v>152.5</v>
      </c>
      <c r="L65" s="14">
        <v>0.8</v>
      </c>
      <c r="M65" s="6">
        <v>12</v>
      </c>
      <c r="N65" s="6">
        <v>2182</v>
      </c>
      <c r="O65" s="14"/>
      <c r="P65" s="14">
        <v>27.7</v>
      </c>
      <c r="Q65" s="6">
        <v>12</v>
      </c>
      <c r="R65" s="20">
        <f t="shared" ref="R65:R124" si="12">(IF(L65="/",0,L65)+IF(P65="/",0,P65))*10000</f>
        <v>285000</v>
      </c>
      <c r="S65" s="21">
        <v>30</v>
      </c>
      <c r="T65" s="21">
        <v>500</v>
      </c>
      <c r="U65" s="6"/>
      <c r="V65" s="21">
        <v>0</v>
      </c>
      <c r="W65" s="6"/>
      <c r="X65" s="21">
        <v>0</v>
      </c>
      <c r="Y65" s="6"/>
      <c r="Z65" s="6" t="s">
        <v>337</v>
      </c>
      <c r="AA65" s="21">
        <v>200</v>
      </c>
      <c r="AB65" s="6"/>
      <c r="AC65" s="6">
        <v>3</v>
      </c>
      <c r="AD65" s="21">
        <v>2</v>
      </c>
      <c r="AE65" s="6"/>
      <c r="AF65" s="21">
        <v>0</v>
      </c>
      <c r="AG65" s="20">
        <f t="shared" ref="AG65:AG124" si="13">(IF(S65="/",0,S65)+IF(T65="/",0,T65)+IF(V65="/",0,V65)+IF(X65="/",0,X65)+IF(AA65="/",0,AA65)+IF(AD65="/",0,AD65)+IF(AF65="/",0,AF65))*10000</f>
        <v>7320000</v>
      </c>
      <c r="AH65" s="25">
        <f t="shared" ref="AH65:AH124" si="14">(R65+AG65)/10000</f>
        <v>760.5</v>
      </c>
      <c r="AI65" s="7" t="s">
        <v>56</v>
      </c>
      <c r="AJ65" s="6" t="s">
        <v>344</v>
      </c>
      <c r="AK65" s="6" t="s">
        <v>345</v>
      </c>
      <c r="AL65" s="10" t="s">
        <v>346</v>
      </c>
      <c r="AM65" s="16" t="s">
        <v>347</v>
      </c>
      <c r="AN65" s="15" t="s">
        <v>348</v>
      </c>
      <c r="AO65" s="6">
        <v>12</v>
      </c>
      <c r="AP65" s="6">
        <v>180</v>
      </c>
      <c r="AQ65" s="31" t="e">
        <f t="shared" ref="AQ65:AQ124" si="15">(AJ65-AK65)*AM65*AO65*AP65/1000000000</f>
        <v>#VALUE!</v>
      </c>
      <c r="AR65" s="32" t="e">
        <f t="shared" ref="AR65:AR124" si="16">AH65/AQ65</f>
        <v>#VALUE!</v>
      </c>
      <c r="AS65" s="32" t="e">
        <f t="shared" si="11"/>
        <v>#VALUE!</v>
      </c>
    </row>
    <row r="66" ht="84.85" spans="1:45">
      <c r="A66" s="4" t="s">
        <v>349</v>
      </c>
      <c r="B66" s="4" t="s">
        <v>350</v>
      </c>
      <c r="C66" s="5" t="s">
        <v>182</v>
      </c>
      <c r="D66" s="4" t="s">
        <v>350</v>
      </c>
      <c r="E66" s="6" t="s">
        <v>351</v>
      </c>
      <c r="F66" s="6" t="s">
        <v>352</v>
      </c>
      <c r="G66" s="6" t="s">
        <v>53</v>
      </c>
      <c r="H66" s="6" t="s">
        <v>353</v>
      </c>
      <c r="I66" s="6">
        <v>1</v>
      </c>
      <c r="J66" s="6" t="s">
        <v>136</v>
      </c>
      <c r="K66" s="6" t="s">
        <v>57</v>
      </c>
      <c r="L66" s="14" t="s">
        <v>53</v>
      </c>
      <c r="M66" s="6" t="s">
        <v>57</v>
      </c>
      <c r="N66" s="6">
        <v>19</v>
      </c>
      <c r="O66" s="14"/>
      <c r="P66" s="14">
        <v>1.843</v>
      </c>
      <c r="Q66" s="6">
        <v>10</v>
      </c>
      <c r="R66" s="20">
        <f t="shared" si="12"/>
        <v>18430</v>
      </c>
      <c r="S66" s="21">
        <v>3.12</v>
      </c>
      <c r="T66" s="21">
        <v>32.91</v>
      </c>
      <c r="U66" s="6"/>
      <c r="V66" s="21">
        <v>0</v>
      </c>
      <c r="W66" s="6"/>
      <c r="X66" s="21">
        <v>0</v>
      </c>
      <c r="Y66" s="6"/>
      <c r="Z66" s="6" t="s">
        <v>354</v>
      </c>
      <c r="AA66" s="21">
        <v>0.9</v>
      </c>
      <c r="AB66" s="6"/>
      <c r="AC66" s="6">
        <v>1</v>
      </c>
      <c r="AD66" s="21">
        <v>0.2</v>
      </c>
      <c r="AE66" s="6"/>
      <c r="AF66" s="21">
        <v>0</v>
      </c>
      <c r="AG66" s="20">
        <f t="shared" si="13"/>
        <v>371300</v>
      </c>
      <c r="AH66" s="25">
        <f t="shared" si="14"/>
        <v>38.973</v>
      </c>
      <c r="AI66" s="7" t="s">
        <v>56</v>
      </c>
      <c r="AJ66" s="27">
        <v>74.56</v>
      </c>
      <c r="AK66" s="27">
        <v>7.2</v>
      </c>
      <c r="AL66" s="6">
        <v>7500</v>
      </c>
      <c r="AM66" s="6">
        <v>6800</v>
      </c>
      <c r="AN66" s="6">
        <v>90.3</v>
      </c>
      <c r="AO66" s="6">
        <v>21.75</v>
      </c>
      <c r="AP66" s="6">
        <v>269</v>
      </c>
      <c r="AQ66" s="31">
        <f t="shared" si="15"/>
        <v>2.679924336</v>
      </c>
      <c r="AR66" s="32">
        <f t="shared" si="16"/>
        <v>14.54257475723</v>
      </c>
      <c r="AS66" s="32">
        <f t="shared" si="11"/>
        <v>145425.7475723</v>
      </c>
    </row>
    <row r="67" ht="84.85" spans="1:45">
      <c r="A67" s="4" t="s">
        <v>355</v>
      </c>
      <c r="B67" s="4" t="s">
        <v>350</v>
      </c>
      <c r="C67" s="5" t="s">
        <v>182</v>
      </c>
      <c r="D67" s="4" t="s">
        <v>350</v>
      </c>
      <c r="E67" s="6" t="s">
        <v>351</v>
      </c>
      <c r="F67" s="6" t="s">
        <v>352</v>
      </c>
      <c r="G67" s="6" t="s">
        <v>53</v>
      </c>
      <c r="H67" s="6" t="s">
        <v>353</v>
      </c>
      <c r="I67" s="6">
        <v>1</v>
      </c>
      <c r="J67" s="6" t="s">
        <v>136</v>
      </c>
      <c r="K67" s="6" t="s">
        <v>57</v>
      </c>
      <c r="L67" s="14" t="s">
        <v>53</v>
      </c>
      <c r="M67" s="6" t="s">
        <v>57</v>
      </c>
      <c r="N67" s="6">
        <v>19</v>
      </c>
      <c r="O67" s="14"/>
      <c r="P67" s="14">
        <v>1.843</v>
      </c>
      <c r="Q67" s="6">
        <v>10</v>
      </c>
      <c r="R67" s="20">
        <f t="shared" si="12"/>
        <v>18430</v>
      </c>
      <c r="S67" s="21">
        <v>3.12</v>
      </c>
      <c r="T67" s="21">
        <v>43.31</v>
      </c>
      <c r="U67" s="6"/>
      <c r="V67" s="21">
        <v>0</v>
      </c>
      <c r="W67" s="6"/>
      <c r="X67" s="21">
        <v>0</v>
      </c>
      <c r="Y67" s="6"/>
      <c r="Z67" s="6" t="s">
        <v>354</v>
      </c>
      <c r="AA67" s="21">
        <v>0.9</v>
      </c>
      <c r="AB67" s="6"/>
      <c r="AC67" s="6">
        <v>1</v>
      </c>
      <c r="AD67" s="21">
        <v>0.2</v>
      </c>
      <c r="AE67" s="6"/>
      <c r="AF67" s="21">
        <v>0</v>
      </c>
      <c r="AG67" s="20">
        <f t="shared" si="13"/>
        <v>475300</v>
      </c>
      <c r="AH67" s="25">
        <f t="shared" si="14"/>
        <v>49.373</v>
      </c>
      <c r="AI67" s="7" t="s">
        <v>56</v>
      </c>
      <c r="AJ67" s="27">
        <v>78.67</v>
      </c>
      <c r="AK67" s="27">
        <v>7.2</v>
      </c>
      <c r="AL67" s="6">
        <v>7500</v>
      </c>
      <c r="AM67" s="6">
        <v>5556</v>
      </c>
      <c r="AN67" s="6">
        <v>90.85</v>
      </c>
      <c r="AO67" s="6">
        <v>21.75</v>
      </c>
      <c r="AP67" s="6">
        <v>354</v>
      </c>
      <c r="AQ67" s="31">
        <f t="shared" si="15"/>
        <v>3.05737382034</v>
      </c>
      <c r="AR67" s="32">
        <f t="shared" si="16"/>
        <v>16.1488267059569</v>
      </c>
      <c r="AS67" s="32">
        <f t="shared" ref="AS67:AS98" si="17">AR67*10000</f>
        <v>161488.267059569</v>
      </c>
    </row>
    <row r="68" ht="84.85" spans="1:45">
      <c r="A68" s="4" t="s">
        <v>356</v>
      </c>
      <c r="B68" s="4" t="s">
        <v>350</v>
      </c>
      <c r="C68" s="5" t="s">
        <v>182</v>
      </c>
      <c r="D68" s="4" t="s">
        <v>350</v>
      </c>
      <c r="E68" s="6" t="s">
        <v>351</v>
      </c>
      <c r="F68" s="6" t="s">
        <v>352</v>
      </c>
      <c r="G68" s="6" t="s">
        <v>53</v>
      </c>
      <c r="H68" s="6" t="s">
        <v>353</v>
      </c>
      <c r="I68" s="6">
        <v>1</v>
      </c>
      <c r="J68" s="6" t="s">
        <v>136</v>
      </c>
      <c r="K68" s="6" t="s">
        <v>57</v>
      </c>
      <c r="L68" s="14" t="s">
        <v>53</v>
      </c>
      <c r="M68" s="6" t="s">
        <v>57</v>
      </c>
      <c r="N68" s="6">
        <v>19</v>
      </c>
      <c r="O68" s="14"/>
      <c r="P68" s="14">
        <v>1.843</v>
      </c>
      <c r="Q68" s="6">
        <v>10</v>
      </c>
      <c r="R68" s="20">
        <f t="shared" si="12"/>
        <v>18430</v>
      </c>
      <c r="S68" s="21">
        <v>31.2</v>
      </c>
      <c r="T68" s="21">
        <v>41.352</v>
      </c>
      <c r="U68" s="6"/>
      <c r="V68" s="21">
        <v>0</v>
      </c>
      <c r="W68" s="6"/>
      <c r="X68" s="21">
        <v>0</v>
      </c>
      <c r="Y68" s="6"/>
      <c r="Z68" s="6" t="s">
        <v>354</v>
      </c>
      <c r="AA68" s="21">
        <v>0.9</v>
      </c>
      <c r="AB68" s="6"/>
      <c r="AC68" s="6">
        <v>1</v>
      </c>
      <c r="AD68" s="21">
        <v>0.2</v>
      </c>
      <c r="AE68" s="6"/>
      <c r="AF68" s="21">
        <v>0</v>
      </c>
      <c r="AG68" s="20">
        <f t="shared" si="13"/>
        <v>736520</v>
      </c>
      <c r="AH68" s="25">
        <f t="shared" si="14"/>
        <v>75.495</v>
      </c>
      <c r="AI68" s="7" t="s">
        <v>56</v>
      </c>
      <c r="AJ68" s="27">
        <v>59.33</v>
      </c>
      <c r="AK68" s="27">
        <v>9.2</v>
      </c>
      <c r="AL68" s="6">
        <v>7500</v>
      </c>
      <c r="AM68" s="6">
        <v>6386</v>
      </c>
      <c r="AN68" s="6">
        <v>84.49</v>
      </c>
      <c r="AO68" s="6">
        <v>21.75</v>
      </c>
      <c r="AP68" s="6">
        <v>338</v>
      </c>
      <c r="AQ68" s="31">
        <f t="shared" si="15"/>
        <v>2.35343701827</v>
      </c>
      <c r="AR68" s="32">
        <f t="shared" si="16"/>
        <v>32.0786149847749</v>
      </c>
      <c r="AS68" s="32">
        <f t="shared" si="17"/>
        <v>320786.149847749</v>
      </c>
    </row>
    <row r="69" ht="84.85" spans="1:45">
      <c r="A69" s="4" t="s">
        <v>357</v>
      </c>
      <c r="B69" s="4" t="s">
        <v>350</v>
      </c>
      <c r="C69" s="5" t="s">
        <v>182</v>
      </c>
      <c r="D69" s="4" t="s">
        <v>350</v>
      </c>
      <c r="E69" s="6" t="s">
        <v>351</v>
      </c>
      <c r="F69" s="6" t="s">
        <v>352</v>
      </c>
      <c r="G69" s="6" t="s">
        <v>53</v>
      </c>
      <c r="H69" s="6" t="s">
        <v>353</v>
      </c>
      <c r="I69" s="6">
        <v>1</v>
      </c>
      <c r="J69" s="6" t="s">
        <v>136</v>
      </c>
      <c r="K69" s="6" t="s">
        <v>57</v>
      </c>
      <c r="L69" s="14" t="s">
        <v>53</v>
      </c>
      <c r="M69" s="6" t="s">
        <v>57</v>
      </c>
      <c r="N69" s="6">
        <v>19</v>
      </c>
      <c r="O69" s="14"/>
      <c r="P69" s="14">
        <v>1.843</v>
      </c>
      <c r="Q69" s="6">
        <v>10</v>
      </c>
      <c r="R69" s="20">
        <f t="shared" si="12"/>
        <v>18430</v>
      </c>
      <c r="S69" s="21">
        <v>3.12</v>
      </c>
      <c r="T69" s="21">
        <v>37.07</v>
      </c>
      <c r="U69" s="6"/>
      <c r="V69" s="21">
        <v>0</v>
      </c>
      <c r="W69" s="6"/>
      <c r="X69" s="21">
        <v>0</v>
      </c>
      <c r="Y69" s="6"/>
      <c r="Z69" s="6" t="s">
        <v>354</v>
      </c>
      <c r="AA69" s="21">
        <v>0.9</v>
      </c>
      <c r="AB69" s="6"/>
      <c r="AC69" s="6">
        <v>1</v>
      </c>
      <c r="AD69" s="21">
        <v>0.2</v>
      </c>
      <c r="AE69" s="6"/>
      <c r="AF69" s="21">
        <v>0</v>
      </c>
      <c r="AG69" s="20">
        <f t="shared" si="13"/>
        <v>412900</v>
      </c>
      <c r="AH69" s="25">
        <f t="shared" si="14"/>
        <v>43.133</v>
      </c>
      <c r="AI69" s="7" t="s">
        <v>56</v>
      </c>
      <c r="AJ69" s="27">
        <v>54</v>
      </c>
      <c r="AK69" s="27">
        <v>7.3</v>
      </c>
      <c r="AL69" s="6">
        <v>7500</v>
      </c>
      <c r="AM69" s="6">
        <v>5052</v>
      </c>
      <c r="AN69" s="6">
        <v>86.5</v>
      </c>
      <c r="AO69" s="6">
        <v>21.75</v>
      </c>
      <c r="AP69" s="6">
        <v>303</v>
      </c>
      <c r="AQ69" s="31">
        <f t="shared" si="15"/>
        <v>1.5548271381</v>
      </c>
      <c r="AR69" s="32">
        <f t="shared" si="16"/>
        <v>27.741347538292</v>
      </c>
      <c r="AS69" s="32">
        <f t="shared" si="17"/>
        <v>277413.47538292</v>
      </c>
    </row>
    <row r="70" ht="84.85" spans="1:45">
      <c r="A70" s="4" t="s">
        <v>358</v>
      </c>
      <c r="B70" s="4" t="s">
        <v>350</v>
      </c>
      <c r="C70" s="5" t="s">
        <v>182</v>
      </c>
      <c r="D70" s="4" t="s">
        <v>350</v>
      </c>
      <c r="E70" s="6" t="s">
        <v>351</v>
      </c>
      <c r="F70" s="6" t="s">
        <v>352</v>
      </c>
      <c r="G70" s="6" t="s">
        <v>53</v>
      </c>
      <c r="H70" s="6" t="s">
        <v>353</v>
      </c>
      <c r="I70" s="6">
        <v>1</v>
      </c>
      <c r="J70" s="6" t="s">
        <v>136</v>
      </c>
      <c r="K70" s="6" t="s">
        <v>57</v>
      </c>
      <c r="L70" s="14" t="s">
        <v>53</v>
      </c>
      <c r="M70" s="6" t="s">
        <v>57</v>
      </c>
      <c r="N70" s="6">
        <v>19</v>
      </c>
      <c r="O70" s="14"/>
      <c r="P70" s="14">
        <v>1.843</v>
      </c>
      <c r="Q70" s="6">
        <v>10</v>
      </c>
      <c r="R70" s="20">
        <f t="shared" si="12"/>
        <v>18430</v>
      </c>
      <c r="S70" s="21">
        <v>3.12</v>
      </c>
      <c r="T70" s="21">
        <v>33.55</v>
      </c>
      <c r="U70" s="6"/>
      <c r="V70" s="21">
        <v>0</v>
      </c>
      <c r="W70" s="6"/>
      <c r="X70" s="21">
        <v>0</v>
      </c>
      <c r="Y70" s="6"/>
      <c r="Z70" s="6" t="s">
        <v>354</v>
      </c>
      <c r="AA70" s="21">
        <v>0.9</v>
      </c>
      <c r="AB70" s="6"/>
      <c r="AC70" s="6">
        <v>1</v>
      </c>
      <c r="AD70" s="21">
        <v>0.2</v>
      </c>
      <c r="AE70" s="6"/>
      <c r="AF70" s="21">
        <v>0</v>
      </c>
      <c r="AG70" s="20">
        <f t="shared" si="13"/>
        <v>377700</v>
      </c>
      <c r="AH70" s="25">
        <f t="shared" si="14"/>
        <v>39.613</v>
      </c>
      <c r="AI70" s="7" t="s">
        <v>56</v>
      </c>
      <c r="AJ70" s="27">
        <v>56.33</v>
      </c>
      <c r="AK70" s="27">
        <v>7.5</v>
      </c>
      <c r="AL70" s="6">
        <v>11000</v>
      </c>
      <c r="AM70" s="6">
        <v>5010</v>
      </c>
      <c r="AN70" s="6">
        <v>86.7</v>
      </c>
      <c r="AO70" s="6">
        <v>21.75</v>
      </c>
      <c r="AP70" s="6">
        <v>187</v>
      </c>
      <c r="AQ70" s="31">
        <f t="shared" si="15"/>
        <v>0.995005125675</v>
      </c>
      <c r="AR70" s="32">
        <f t="shared" si="16"/>
        <v>39.8118552134362</v>
      </c>
      <c r="AS70" s="32">
        <f t="shared" si="17"/>
        <v>398118.552134362</v>
      </c>
    </row>
    <row r="71" ht="84.85" spans="1:45">
      <c r="A71" s="4" t="s">
        <v>359</v>
      </c>
      <c r="B71" s="4" t="s">
        <v>350</v>
      </c>
      <c r="C71" s="5" t="s">
        <v>182</v>
      </c>
      <c r="D71" s="4" t="s">
        <v>350</v>
      </c>
      <c r="E71" s="6" t="s">
        <v>351</v>
      </c>
      <c r="F71" s="6" t="s">
        <v>352</v>
      </c>
      <c r="G71" s="6" t="s">
        <v>53</v>
      </c>
      <c r="H71" s="6" t="s">
        <v>353</v>
      </c>
      <c r="I71" s="6">
        <v>1</v>
      </c>
      <c r="J71" s="6" t="s">
        <v>136</v>
      </c>
      <c r="K71" s="6" t="s">
        <v>57</v>
      </c>
      <c r="L71" s="14" t="s">
        <v>53</v>
      </c>
      <c r="M71" s="6" t="s">
        <v>57</v>
      </c>
      <c r="N71" s="6">
        <v>19</v>
      </c>
      <c r="O71" s="14"/>
      <c r="P71" s="14">
        <v>1.843</v>
      </c>
      <c r="Q71" s="6">
        <v>10</v>
      </c>
      <c r="R71" s="20">
        <f t="shared" si="12"/>
        <v>18430</v>
      </c>
      <c r="S71" s="21">
        <v>3.12</v>
      </c>
      <c r="T71" s="21">
        <v>56.88</v>
      </c>
      <c r="U71" s="6"/>
      <c r="V71" s="21">
        <v>0</v>
      </c>
      <c r="W71" s="6"/>
      <c r="X71" s="21">
        <v>0</v>
      </c>
      <c r="Y71" s="6"/>
      <c r="Z71" s="6" t="s">
        <v>354</v>
      </c>
      <c r="AA71" s="21">
        <v>0.9</v>
      </c>
      <c r="AB71" s="6"/>
      <c r="AC71" s="6">
        <v>1</v>
      </c>
      <c r="AD71" s="21">
        <v>0.2</v>
      </c>
      <c r="AE71" s="6"/>
      <c r="AF71" s="21">
        <v>0</v>
      </c>
      <c r="AG71" s="20">
        <f t="shared" si="13"/>
        <v>611000</v>
      </c>
      <c r="AH71" s="25">
        <f t="shared" si="14"/>
        <v>62.943</v>
      </c>
      <c r="AI71" s="7" t="s">
        <v>56</v>
      </c>
      <c r="AJ71" s="27">
        <v>55</v>
      </c>
      <c r="AK71" s="27">
        <v>7.1</v>
      </c>
      <c r="AL71" s="6">
        <v>11000</v>
      </c>
      <c r="AM71" s="6">
        <v>7738</v>
      </c>
      <c r="AN71" s="6">
        <v>87.1</v>
      </c>
      <c r="AO71" s="6">
        <v>21.75</v>
      </c>
      <c r="AP71" s="6">
        <v>317</v>
      </c>
      <c r="AQ71" s="31">
        <f t="shared" si="15"/>
        <v>2.55554046645</v>
      </c>
      <c r="AR71" s="32">
        <f t="shared" si="16"/>
        <v>24.6300149914811</v>
      </c>
      <c r="AS71" s="32">
        <f t="shared" si="17"/>
        <v>246300.149914811</v>
      </c>
    </row>
    <row r="72" ht="84.85" spans="1:45">
      <c r="A72" s="4" t="s">
        <v>360</v>
      </c>
      <c r="B72" s="4" t="s">
        <v>350</v>
      </c>
      <c r="C72" s="5" t="s">
        <v>182</v>
      </c>
      <c r="D72" s="4" t="s">
        <v>350</v>
      </c>
      <c r="E72" s="6" t="s">
        <v>351</v>
      </c>
      <c r="F72" s="6" t="s">
        <v>352</v>
      </c>
      <c r="G72" s="6" t="s">
        <v>53</v>
      </c>
      <c r="H72" s="6" t="s">
        <v>353</v>
      </c>
      <c r="I72" s="6">
        <v>1</v>
      </c>
      <c r="J72" s="6" t="s">
        <v>136</v>
      </c>
      <c r="K72" s="6" t="s">
        <v>57</v>
      </c>
      <c r="L72" s="14" t="s">
        <v>53</v>
      </c>
      <c r="M72" s="6" t="s">
        <v>57</v>
      </c>
      <c r="N72" s="6">
        <v>19</v>
      </c>
      <c r="O72" s="14"/>
      <c r="P72" s="14">
        <v>1.843</v>
      </c>
      <c r="Q72" s="6">
        <v>10</v>
      </c>
      <c r="R72" s="20">
        <f t="shared" si="12"/>
        <v>18430</v>
      </c>
      <c r="S72" s="21">
        <v>3.12</v>
      </c>
      <c r="T72" s="21">
        <v>54.91</v>
      </c>
      <c r="U72" s="6"/>
      <c r="V72" s="21">
        <v>0</v>
      </c>
      <c r="W72" s="6"/>
      <c r="X72" s="21">
        <v>0</v>
      </c>
      <c r="Y72" s="6"/>
      <c r="Z72" s="6" t="s">
        <v>354</v>
      </c>
      <c r="AA72" s="21">
        <v>0.9</v>
      </c>
      <c r="AB72" s="6"/>
      <c r="AC72" s="6">
        <v>1</v>
      </c>
      <c r="AD72" s="21">
        <v>0.2</v>
      </c>
      <c r="AE72" s="6"/>
      <c r="AF72" s="21">
        <v>0</v>
      </c>
      <c r="AG72" s="20">
        <f t="shared" si="13"/>
        <v>591300</v>
      </c>
      <c r="AH72" s="25">
        <f t="shared" si="14"/>
        <v>60.973</v>
      </c>
      <c r="AI72" s="7" t="s">
        <v>56</v>
      </c>
      <c r="AJ72" s="27">
        <v>55.33</v>
      </c>
      <c r="AK72" s="27">
        <v>7</v>
      </c>
      <c r="AL72" s="6">
        <v>11000</v>
      </c>
      <c r="AM72" s="6">
        <v>13284</v>
      </c>
      <c r="AN72" s="6">
        <v>87.4</v>
      </c>
      <c r="AO72" s="6">
        <v>21.75</v>
      </c>
      <c r="AP72" s="6">
        <v>306</v>
      </c>
      <c r="AQ72" s="31">
        <f t="shared" si="15"/>
        <v>4.27293562446</v>
      </c>
      <c r="AR72" s="32">
        <f t="shared" si="16"/>
        <v>14.2695807657307</v>
      </c>
      <c r="AS72" s="32">
        <f t="shared" si="17"/>
        <v>142695.807657307</v>
      </c>
    </row>
    <row r="73" ht="84.85" spans="1:45">
      <c r="A73" s="4" t="s">
        <v>361</v>
      </c>
      <c r="B73" s="4" t="s">
        <v>350</v>
      </c>
      <c r="C73" s="5" t="s">
        <v>182</v>
      </c>
      <c r="D73" s="4" t="s">
        <v>350</v>
      </c>
      <c r="E73" s="6" t="s">
        <v>351</v>
      </c>
      <c r="F73" s="6" t="s">
        <v>352</v>
      </c>
      <c r="G73" s="6" t="s">
        <v>53</v>
      </c>
      <c r="H73" s="6" t="s">
        <v>353</v>
      </c>
      <c r="I73" s="6">
        <v>1</v>
      </c>
      <c r="J73" s="6" t="s">
        <v>136</v>
      </c>
      <c r="K73" s="6" t="s">
        <v>57</v>
      </c>
      <c r="L73" s="14" t="s">
        <v>53</v>
      </c>
      <c r="M73" s="6" t="s">
        <v>57</v>
      </c>
      <c r="N73" s="6">
        <v>19</v>
      </c>
      <c r="O73" s="14"/>
      <c r="P73" s="14">
        <v>1.843</v>
      </c>
      <c r="Q73" s="6">
        <v>10</v>
      </c>
      <c r="R73" s="20">
        <f t="shared" si="12"/>
        <v>18430</v>
      </c>
      <c r="S73" s="21">
        <v>3.12</v>
      </c>
      <c r="T73" s="21">
        <v>4.086</v>
      </c>
      <c r="U73" s="6"/>
      <c r="V73" s="21">
        <v>0</v>
      </c>
      <c r="W73" s="6"/>
      <c r="X73" s="21">
        <v>0</v>
      </c>
      <c r="Y73" s="6"/>
      <c r="Z73" s="6" t="s">
        <v>354</v>
      </c>
      <c r="AA73" s="21">
        <v>0.9</v>
      </c>
      <c r="AB73" s="6"/>
      <c r="AC73" s="6">
        <v>1</v>
      </c>
      <c r="AD73" s="21">
        <v>0.2</v>
      </c>
      <c r="AE73" s="6"/>
      <c r="AF73" s="21">
        <v>0</v>
      </c>
      <c r="AG73" s="20">
        <f t="shared" si="13"/>
        <v>83060</v>
      </c>
      <c r="AH73" s="25">
        <f t="shared" si="14"/>
        <v>10.149</v>
      </c>
      <c r="AI73" s="7" t="s">
        <v>56</v>
      </c>
      <c r="AJ73" s="27">
        <v>48.03</v>
      </c>
      <c r="AK73" s="27">
        <v>7.4</v>
      </c>
      <c r="AL73" s="6">
        <v>1500</v>
      </c>
      <c r="AM73" s="6">
        <v>1525</v>
      </c>
      <c r="AN73" s="6">
        <v>87.4</v>
      </c>
      <c r="AO73" s="6">
        <v>21.75</v>
      </c>
      <c r="AP73" s="6">
        <v>167</v>
      </c>
      <c r="AQ73" s="31">
        <f t="shared" si="15"/>
        <v>0.2250569341875</v>
      </c>
      <c r="AR73" s="32">
        <f t="shared" si="16"/>
        <v>45.0952557255785</v>
      </c>
      <c r="AS73" s="32">
        <f t="shared" si="17"/>
        <v>450952.557255785</v>
      </c>
    </row>
    <row r="74" ht="84.85" spans="1:45">
      <c r="A74" s="4" t="s">
        <v>362</v>
      </c>
      <c r="B74" s="4" t="s">
        <v>350</v>
      </c>
      <c r="C74" s="5" t="s">
        <v>182</v>
      </c>
      <c r="D74" s="4" t="s">
        <v>350</v>
      </c>
      <c r="E74" s="6" t="s">
        <v>351</v>
      </c>
      <c r="F74" s="6" t="s">
        <v>352</v>
      </c>
      <c r="G74" s="6" t="s">
        <v>53</v>
      </c>
      <c r="H74" s="6" t="s">
        <v>363</v>
      </c>
      <c r="I74" s="6">
        <v>1</v>
      </c>
      <c r="J74" s="6" t="s">
        <v>364</v>
      </c>
      <c r="K74" s="6" t="s">
        <v>57</v>
      </c>
      <c r="L74" s="14" t="s">
        <v>53</v>
      </c>
      <c r="M74" s="6" t="s">
        <v>57</v>
      </c>
      <c r="N74" s="6">
        <v>8</v>
      </c>
      <c r="O74" s="14"/>
      <c r="P74" s="14">
        <v>0.776</v>
      </c>
      <c r="Q74" s="6">
        <v>10</v>
      </c>
      <c r="R74" s="20">
        <f t="shared" si="12"/>
        <v>7760</v>
      </c>
      <c r="S74" s="21">
        <v>0.5</v>
      </c>
      <c r="T74" s="21">
        <v>0.6</v>
      </c>
      <c r="U74" s="6"/>
      <c r="V74" s="21">
        <v>0</v>
      </c>
      <c r="W74" s="6"/>
      <c r="X74" s="21">
        <v>0</v>
      </c>
      <c r="Y74" s="6"/>
      <c r="Z74" s="6" t="s">
        <v>365</v>
      </c>
      <c r="AA74" s="21">
        <v>0.45</v>
      </c>
      <c r="AB74" s="6"/>
      <c r="AC74" s="6">
        <v>1</v>
      </c>
      <c r="AD74" s="21">
        <v>0</v>
      </c>
      <c r="AE74" s="6"/>
      <c r="AF74" s="21">
        <v>0</v>
      </c>
      <c r="AG74" s="20">
        <f t="shared" si="13"/>
        <v>15500</v>
      </c>
      <c r="AH74" s="25">
        <f t="shared" si="14"/>
        <v>2.326</v>
      </c>
      <c r="AI74" s="7" t="s">
        <v>83</v>
      </c>
      <c r="AJ74" s="27">
        <v>12.1</v>
      </c>
      <c r="AK74" s="27">
        <v>6.43</v>
      </c>
      <c r="AL74" s="6">
        <v>5500</v>
      </c>
      <c r="AM74" s="6">
        <v>3256</v>
      </c>
      <c r="AN74" s="6">
        <v>46.9</v>
      </c>
      <c r="AO74" s="6">
        <v>8</v>
      </c>
      <c r="AP74" s="6">
        <v>183</v>
      </c>
      <c r="AQ74" s="31">
        <f t="shared" si="15"/>
        <v>0.02702766528</v>
      </c>
      <c r="AR74" s="32">
        <f t="shared" si="16"/>
        <v>86.059967662882</v>
      </c>
      <c r="AS74" s="32">
        <f t="shared" si="17"/>
        <v>860599.67662882</v>
      </c>
    </row>
    <row r="75" ht="127.3" spans="1:45">
      <c r="A75" s="4" t="s">
        <v>366</v>
      </c>
      <c r="B75" s="4" t="s">
        <v>367</v>
      </c>
      <c r="C75" s="5" t="s">
        <v>182</v>
      </c>
      <c r="D75" s="4" t="s">
        <v>367</v>
      </c>
      <c r="E75" s="6" t="s">
        <v>368</v>
      </c>
      <c r="F75" s="6" t="s">
        <v>259</v>
      </c>
      <c r="G75" s="6" t="s">
        <v>156</v>
      </c>
      <c r="H75" s="6" t="s">
        <v>369</v>
      </c>
      <c r="I75" s="6" t="s">
        <v>99</v>
      </c>
      <c r="J75" s="6" t="s">
        <v>370</v>
      </c>
      <c r="K75" s="6" t="s">
        <v>53</v>
      </c>
      <c r="L75" s="14" t="s">
        <v>53</v>
      </c>
      <c r="M75" s="6" t="s">
        <v>53</v>
      </c>
      <c r="N75" s="6">
        <v>12.6</v>
      </c>
      <c r="O75" s="14"/>
      <c r="P75" s="14">
        <v>1.2</v>
      </c>
      <c r="Q75" s="6">
        <v>10</v>
      </c>
      <c r="R75" s="20">
        <f t="shared" si="12"/>
        <v>12000</v>
      </c>
      <c r="S75" s="21">
        <v>2.4</v>
      </c>
      <c r="T75" s="21">
        <v>2</v>
      </c>
      <c r="U75" s="6"/>
      <c r="V75" s="21">
        <v>0</v>
      </c>
      <c r="W75" s="6"/>
      <c r="X75" s="21">
        <v>4.4</v>
      </c>
      <c r="Y75" s="4" t="s">
        <v>371</v>
      </c>
      <c r="Z75" s="6" t="s">
        <v>372</v>
      </c>
      <c r="AA75" s="23">
        <v>0.42</v>
      </c>
      <c r="AB75" s="7" t="s">
        <v>373</v>
      </c>
      <c r="AC75" s="6" t="s">
        <v>374</v>
      </c>
      <c r="AD75" s="21">
        <v>0.3</v>
      </c>
      <c r="AE75" s="6"/>
      <c r="AF75" s="21">
        <v>0</v>
      </c>
      <c r="AG75" s="20">
        <f t="shared" si="13"/>
        <v>95200</v>
      </c>
      <c r="AH75" s="25">
        <f t="shared" si="14"/>
        <v>10.72</v>
      </c>
      <c r="AI75" s="7" t="s">
        <v>83</v>
      </c>
      <c r="AJ75" s="6">
        <v>4.64</v>
      </c>
      <c r="AK75" s="6">
        <v>2.99</v>
      </c>
      <c r="AL75" s="6">
        <v>10000</v>
      </c>
      <c r="AM75" s="6">
        <v>1690</v>
      </c>
      <c r="AN75" s="6">
        <v>90</v>
      </c>
      <c r="AO75" s="6">
        <v>8</v>
      </c>
      <c r="AP75" s="6">
        <v>300</v>
      </c>
      <c r="AQ75" s="31">
        <f t="shared" si="15"/>
        <v>0.0066924</v>
      </c>
      <c r="AR75" s="32">
        <f t="shared" si="16"/>
        <v>1601.81698643237</v>
      </c>
      <c r="AS75" s="32">
        <f t="shared" si="17"/>
        <v>16018169.8643237</v>
      </c>
    </row>
    <row r="76" ht="84.85" spans="1:45">
      <c r="A76" s="4" t="s">
        <v>375</v>
      </c>
      <c r="B76" s="4" t="s">
        <v>376</v>
      </c>
      <c r="C76" s="5" t="s">
        <v>377</v>
      </c>
      <c r="D76" s="4" t="s">
        <v>376</v>
      </c>
      <c r="E76" s="6" t="s">
        <v>378</v>
      </c>
      <c r="F76" s="6" t="s">
        <v>379</v>
      </c>
      <c r="G76" s="6" t="s">
        <v>198</v>
      </c>
      <c r="H76" s="6" t="s">
        <v>380</v>
      </c>
      <c r="I76" s="6">
        <v>1</v>
      </c>
      <c r="J76" s="6" t="s">
        <v>381</v>
      </c>
      <c r="K76" s="6">
        <v>0.6</v>
      </c>
      <c r="L76" s="14">
        <v>0.06</v>
      </c>
      <c r="M76" s="6">
        <v>10</v>
      </c>
      <c r="N76" s="6">
        <v>4</v>
      </c>
      <c r="O76" s="14"/>
      <c r="P76" s="14">
        <v>0.38</v>
      </c>
      <c r="Q76" s="6">
        <v>10</v>
      </c>
      <c r="R76" s="20">
        <f t="shared" si="12"/>
        <v>4400</v>
      </c>
      <c r="S76" s="21">
        <v>1</v>
      </c>
      <c r="T76" s="21">
        <v>0.8</v>
      </c>
      <c r="U76" s="6"/>
      <c r="V76" s="21">
        <v>0</v>
      </c>
      <c r="W76" s="6"/>
      <c r="X76" s="21">
        <v>0</v>
      </c>
      <c r="Y76" s="6"/>
      <c r="Z76" s="7" t="s">
        <v>382</v>
      </c>
      <c r="AA76" s="21">
        <v>0.64</v>
      </c>
      <c r="AB76" s="7" t="s">
        <v>383</v>
      </c>
      <c r="AC76" s="6" t="s">
        <v>384</v>
      </c>
      <c r="AD76" s="21">
        <v>0.2</v>
      </c>
      <c r="AE76" s="6"/>
      <c r="AF76" s="21">
        <v>0</v>
      </c>
      <c r="AG76" s="20">
        <f t="shared" si="13"/>
        <v>26400</v>
      </c>
      <c r="AH76" s="25">
        <f t="shared" si="14"/>
        <v>3.08</v>
      </c>
      <c r="AI76" s="7" t="s">
        <v>83</v>
      </c>
      <c r="AJ76" s="6">
        <v>6.49</v>
      </c>
      <c r="AK76" s="6">
        <v>3.65</v>
      </c>
      <c r="AL76" s="6" t="s">
        <v>385</v>
      </c>
      <c r="AM76" s="6">
        <v>1319</v>
      </c>
      <c r="AN76" s="6" t="s">
        <v>53</v>
      </c>
      <c r="AO76" s="6">
        <v>6</v>
      </c>
      <c r="AP76" s="6">
        <v>300</v>
      </c>
      <c r="AQ76" s="31">
        <f t="shared" si="15"/>
        <v>0.006742728</v>
      </c>
      <c r="AR76" s="32">
        <f t="shared" si="16"/>
        <v>456.788409676321</v>
      </c>
      <c r="AS76" s="32">
        <f t="shared" si="17"/>
        <v>4567884.09676321</v>
      </c>
    </row>
    <row r="77" ht="84.85" spans="1:45">
      <c r="A77" s="4" t="s">
        <v>375</v>
      </c>
      <c r="B77" s="4" t="s">
        <v>376</v>
      </c>
      <c r="C77" s="5" t="s">
        <v>377</v>
      </c>
      <c r="D77" s="4" t="s">
        <v>376</v>
      </c>
      <c r="E77" s="6" t="s">
        <v>378</v>
      </c>
      <c r="F77" s="6" t="s">
        <v>379</v>
      </c>
      <c r="G77" s="6" t="s">
        <v>198</v>
      </c>
      <c r="H77" s="6" t="s">
        <v>380</v>
      </c>
      <c r="I77" s="6">
        <v>1</v>
      </c>
      <c r="J77" s="6" t="s">
        <v>381</v>
      </c>
      <c r="K77" s="6">
        <v>0.6</v>
      </c>
      <c r="L77" s="14">
        <v>0.06</v>
      </c>
      <c r="M77" s="6">
        <v>10</v>
      </c>
      <c r="N77" s="6">
        <v>4</v>
      </c>
      <c r="O77" s="14"/>
      <c r="P77" s="14">
        <v>0.38</v>
      </c>
      <c r="Q77" s="6">
        <v>10</v>
      </c>
      <c r="R77" s="20">
        <f t="shared" si="12"/>
        <v>4400</v>
      </c>
      <c r="S77" s="21">
        <v>1</v>
      </c>
      <c r="T77" s="21">
        <v>0.8</v>
      </c>
      <c r="U77" s="6"/>
      <c r="V77" s="21">
        <v>0</v>
      </c>
      <c r="W77" s="6"/>
      <c r="X77" s="21">
        <v>0</v>
      </c>
      <c r="Y77" s="6"/>
      <c r="Z77" s="6" t="s">
        <v>386</v>
      </c>
      <c r="AA77" s="21">
        <v>0.64</v>
      </c>
      <c r="AB77" s="7" t="s">
        <v>383</v>
      </c>
      <c r="AC77" s="6" t="s">
        <v>384</v>
      </c>
      <c r="AD77" s="21">
        <v>0.2</v>
      </c>
      <c r="AE77" s="6"/>
      <c r="AF77" s="21">
        <v>0</v>
      </c>
      <c r="AG77" s="20">
        <f t="shared" si="13"/>
        <v>26400</v>
      </c>
      <c r="AH77" s="25">
        <f t="shared" si="14"/>
        <v>3.08</v>
      </c>
      <c r="AI77" s="7" t="s">
        <v>56</v>
      </c>
      <c r="AJ77" s="26" t="s">
        <v>57</v>
      </c>
      <c r="AK77" s="6" t="s">
        <v>387</v>
      </c>
      <c r="AL77" s="6" t="s">
        <v>385</v>
      </c>
      <c r="AM77" s="6">
        <v>1319</v>
      </c>
      <c r="AN77" s="6" t="s">
        <v>53</v>
      </c>
      <c r="AO77" s="6">
        <v>6</v>
      </c>
      <c r="AP77" s="6">
        <v>300</v>
      </c>
      <c r="AQ77" s="31" t="e">
        <f t="shared" si="15"/>
        <v>#VALUE!</v>
      </c>
      <c r="AR77" s="32" t="e">
        <f t="shared" si="16"/>
        <v>#VALUE!</v>
      </c>
      <c r="AS77" s="32" t="e">
        <f t="shared" si="17"/>
        <v>#VALUE!</v>
      </c>
    </row>
    <row r="78" ht="84.85" spans="1:45">
      <c r="A78" s="4" t="s">
        <v>375</v>
      </c>
      <c r="B78" s="4" t="s">
        <v>376</v>
      </c>
      <c r="C78" s="5" t="s">
        <v>388</v>
      </c>
      <c r="D78" s="4" t="s">
        <v>376</v>
      </c>
      <c r="E78" s="6" t="s">
        <v>378</v>
      </c>
      <c r="F78" s="6" t="s">
        <v>379</v>
      </c>
      <c r="G78" s="6" t="s">
        <v>198</v>
      </c>
      <c r="H78" s="6" t="s">
        <v>389</v>
      </c>
      <c r="I78" s="6">
        <v>1</v>
      </c>
      <c r="J78" s="6" t="s">
        <v>390</v>
      </c>
      <c r="K78" s="6">
        <v>0.6</v>
      </c>
      <c r="L78" s="14">
        <v>0.06</v>
      </c>
      <c r="M78" s="6">
        <v>10</v>
      </c>
      <c r="N78" s="6">
        <v>16.3</v>
      </c>
      <c r="O78" s="14"/>
      <c r="P78" s="14">
        <v>1.55</v>
      </c>
      <c r="Q78" s="6">
        <v>10</v>
      </c>
      <c r="R78" s="20">
        <f t="shared" si="12"/>
        <v>16100</v>
      </c>
      <c r="S78" s="21">
        <v>1</v>
      </c>
      <c r="T78" s="21">
        <v>9.5</v>
      </c>
      <c r="U78" s="6"/>
      <c r="V78" s="21">
        <v>0</v>
      </c>
      <c r="W78" s="6"/>
      <c r="X78" s="21">
        <v>0</v>
      </c>
      <c r="Y78" s="6"/>
      <c r="Z78" s="6" t="s">
        <v>391</v>
      </c>
      <c r="AA78" s="23">
        <v>2.08</v>
      </c>
      <c r="AB78" s="7" t="s">
        <v>392</v>
      </c>
      <c r="AC78" s="6" t="s">
        <v>393</v>
      </c>
      <c r="AD78" s="21">
        <v>0.2</v>
      </c>
      <c r="AE78" s="6"/>
      <c r="AF78" s="21">
        <v>0</v>
      </c>
      <c r="AG78" s="20">
        <f t="shared" si="13"/>
        <v>127800</v>
      </c>
      <c r="AH78" s="25">
        <f t="shared" si="14"/>
        <v>14.39</v>
      </c>
      <c r="AI78" s="7" t="s">
        <v>83</v>
      </c>
      <c r="AJ78" s="7">
        <v>8.09</v>
      </c>
      <c r="AK78" s="6">
        <v>4.67</v>
      </c>
      <c r="AL78" s="6">
        <v>20000</v>
      </c>
      <c r="AM78" s="6">
        <v>4590</v>
      </c>
      <c r="AN78" s="6" t="s">
        <v>53</v>
      </c>
      <c r="AO78" s="6">
        <v>10</v>
      </c>
      <c r="AP78" s="6">
        <v>300</v>
      </c>
      <c r="AQ78" s="31">
        <f t="shared" si="15"/>
        <v>0.0470934</v>
      </c>
      <c r="AR78" s="32">
        <f t="shared" si="16"/>
        <v>305.562987594865</v>
      </c>
      <c r="AS78" s="32">
        <f t="shared" si="17"/>
        <v>3055629.87594865</v>
      </c>
    </row>
    <row r="79" ht="84.85" spans="1:45">
      <c r="A79" s="4" t="s">
        <v>375</v>
      </c>
      <c r="B79" s="4" t="s">
        <v>376</v>
      </c>
      <c r="C79" s="5" t="s">
        <v>394</v>
      </c>
      <c r="D79" s="4" t="s">
        <v>376</v>
      </c>
      <c r="E79" s="6" t="s">
        <v>395</v>
      </c>
      <c r="F79" s="6" t="s">
        <v>396</v>
      </c>
      <c r="G79" s="6" t="s">
        <v>198</v>
      </c>
      <c r="H79" s="6" t="s">
        <v>397</v>
      </c>
      <c r="I79" s="6">
        <v>1</v>
      </c>
      <c r="J79" s="6" t="s">
        <v>390</v>
      </c>
      <c r="K79" s="6">
        <v>0.6</v>
      </c>
      <c r="L79" s="14">
        <v>0.06</v>
      </c>
      <c r="M79" s="6">
        <v>10</v>
      </c>
      <c r="N79" s="6">
        <v>16.3</v>
      </c>
      <c r="O79" s="14"/>
      <c r="P79" s="14">
        <v>1.55</v>
      </c>
      <c r="Q79" s="6">
        <v>10</v>
      </c>
      <c r="R79" s="20">
        <f t="shared" si="12"/>
        <v>16100</v>
      </c>
      <c r="S79" s="21">
        <v>1</v>
      </c>
      <c r="T79" s="21">
        <v>9.5</v>
      </c>
      <c r="U79" s="6"/>
      <c r="V79" s="21">
        <v>0</v>
      </c>
      <c r="W79" s="6"/>
      <c r="X79" s="21">
        <v>0</v>
      </c>
      <c r="Y79" s="6"/>
      <c r="Z79" s="6" t="s">
        <v>391</v>
      </c>
      <c r="AA79" s="23">
        <v>2.08</v>
      </c>
      <c r="AB79" s="7" t="s">
        <v>392</v>
      </c>
      <c r="AC79" s="6" t="s">
        <v>393</v>
      </c>
      <c r="AD79" s="21">
        <v>0.2</v>
      </c>
      <c r="AE79" s="6"/>
      <c r="AF79" s="21">
        <v>0.5</v>
      </c>
      <c r="AG79" s="20">
        <f t="shared" si="13"/>
        <v>132800</v>
      </c>
      <c r="AH79" s="25">
        <f t="shared" si="14"/>
        <v>14.89</v>
      </c>
      <c r="AI79" s="7" t="s">
        <v>83</v>
      </c>
      <c r="AJ79" s="6">
        <v>7.99</v>
      </c>
      <c r="AK79" s="6">
        <v>3.65</v>
      </c>
      <c r="AL79" s="6">
        <v>20000</v>
      </c>
      <c r="AM79" s="6">
        <v>1282</v>
      </c>
      <c r="AN79" s="6" t="s">
        <v>53</v>
      </c>
      <c r="AO79" s="6">
        <v>10</v>
      </c>
      <c r="AP79" s="6">
        <v>300</v>
      </c>
      <c r="AQ79" s="31">
        <f t="shared" si="15"/>
        <v>0.01669164</v>
      </c>
      <c r="AR79" s="32">
        <f t="shared" si="16"/>
        <v>892.063332302877</v>
      </c>
      <c r="AS79" s="32">
        <f t="shared" si="17"/>
        <v>8920633.32302877</v>
      </c>
    </row>
    <row r="80" ht="56.55" spans="1:45">
      <c r="A80" s="4" t="s">
        <v>398</v>
      </c>
      <c r="B80" s="4" t="s">
        <v>399</v>
      </c>
      <c r="C80" s="5" t="s">
        <v>400</v>
      </c>
      <c r="D80" s="4" t="s">
        <v>399</v>
      </c>
      <c r="E80" s="6" t="s">
        <v>395</v>
      </c>
      <c r="F80" s="6" t="s">
        <v>173</v>
      </c>
      <c r="G80" s="6" t="s">
        <v>108</v>
      </c>
      <c r="H80" s="6" t="s">
        <v>401</v>
      </c>
      <c r="I80" s="6">
        <v>1</v>
      </c>
      <c r="J80" s="6" t="s">
        <v>200</v>
      </c>
      <c r="K80" s="6" t="s">
        <v>53</v>
      </c>
      <c r="L80" s="14" t="s">
        <v>53</v>
      </c>
      <c r="M80" s="6" t="s">
        <v>53</v>
      </c>
      <c r="N80" s="6">
        <v>22</v>
      </c>
      <c r="O80" s="14"/>
      <c r="P80" s="14">
        <v>2.1</v>
      </c>
      <c r="Q80" s="6">
        <v>10</v>
      </c>
      <c r="R80" s="20">
        <f t="shared" si="12"/>
        <v>21000</v>
      </c>
      <c r="S80" s="21">
        <v>1.03</v>
      </c>
      <c r="T80" s="21">
        <v>8.88</v>
      </c>
      <c r="U80" s="6"/>
      <c r="V80" s="21">
        <v>0</v>
      </c>
      <c r="W80" s="6"/>
      <c r="X80" s="21">
        <v>0</v>
      </c>
      <c r="Y80" s="6"/>
      <c r="Z80" s="6" t="s">
        <v>402</v>
      </c>
      <c r="AA80" s="21">
        <v>4.58</v>
      </c>
      <c r="AB80" s="7" t="s">
        <v>403</v>
      </c>
      <c r="AC80" s="6" t="s">
        <v>404</v>
      </c>
      <c r="AD80" s="21">
        <v>0</v>
      </c>
      <c r="AE80" s="6"/>
      <c r="AF80" s="21">
        <v>0</v>
      </c>
      <c r="AG80" s="20">
        <f t="shared" si="13"/>
        <v>144900</v>
      </c>
      <c r="AH80" s="25">
        <f t="shared" si="14"/>
        <v>16.59</v>
      </c>
      <c r="AI80" s="7" t="s">
        <v>83</v>
      </c>
      <c r="AJ80" s="6">
        <v>2.97</v>
      </c>
      <c r="AK80" s="6">
        <v>1.63</v>
      </c>
      <c r="AL80" s="6">
        <v>80000</v>
      </c>
      <c r="AM80" s="6">
        <v>14093</v>
      </c>
      <c r="AN80" s="6" t="s">
        <v>57</v>
      </c>
      <c r="AO80" s="6">
        <v>8</v>
      </c>
      <c r="AP80" s="6">
        <v>300</v>
      </c>
      <c r="AQ80" s="31">
        <f t="shared" si="15"/>
        <v>0.045323088</v>
      </c>
      <c r="AR80" s="32">
        <f t="shared" si="16"/>
        <v>366.038607078141</v>
      </c>
      <c r="AS80" s="32">
        <f t="shared" si="17"/>
        <v>3660386.07078141</v>
      </c>
    </row>
    <row r="81" ht="56.55" spans="1:45">
      <c r="A81" s="4" t="s">
        <v>398</v>
      </c>
      <c r="B81" s="4" t="s">
        <v>399</v>
      </c>
      <c r="C81" s="5" t="s">
        <v>400</v>
      </c>
      <c r="D81" s="4" t="s">
        <v>399</v>
      </c>
      <c r="E81" s="6" t="s">
        <v>395</v>
      </c>
      <c r="F81" s="6" t="s">
        <v>173</v>
      </c>
      <c r="G81" s="6" t="s">
        <v>108</v>
      </c>
      <c r="H81" s="6" t="s">
        <v>401</v>
      </c>
      <c r="I81" s="6">
        <v>1</v>
      </c>
      <c r="J81" s="6" t="s">
        <v>200</v>
      </c>
      <c r="K81" s="6" t="s">
        <v>53</v>
      </c>
      <c r="L81" s="14" t="s">
        <v>53</v>
      </c>
      <c r="M81" s="6" t="s">
        <v>53</v>
      </c>
      <c r="N81" s="6">
        <v>22</v>
      </c>
      <c r="O81" s="14"/>
      <c r="P81" s="14">
        <v>2.1</v>
      </c>
      <c r="Q81" s="6">
        <v>10</v>
      </c>
      <c r="R81" s="20">
        <f t="shared" si="12"/>
        <v>21000</v>
      </c>
      <c r="S81" s="21">
        <v>1.03</v>
      </c>
      <c r="T81" s="21">
        <v>8.88</v>
      </c>
      <c r="U81" s="6"/>
      <c r="V81" s="21">
        <v>0</v>
      </c>
      <c r="W81" s="6"/>
      <c r="X81" s="21">
        <v>0</v>
      </c>
      <c r="Y81" s="6"/>
      <c r="Z81" s="6" t="s">
        <v>402</v>
      </c>
      <c r="AA81" s="21">
        <v>4.58</v>
      </c>
      <c r="AB81" s="7" t="s">
        <v>403</v>
      </c>
      <c r="AC81" s="6" t="s">
        <v>404</v>
      </c>
      <c r="AD81" s="21">
        <v>0</v>
      </c>
      <c r="AE81" s="6"/>
      <c r="AF81" s="21">
        <v>0</v>
      </c>
      <c r="AG81" s="20">
        <f t="shared" si="13"/>
        <v>144900</v>
      </c>
      <c r="AH81" s="25">
        <f t="shared" si="14"/>
        <v>16.59</v>
      </c>
      <c r="AI81" s="7" t="s">
        <v>56</v>
      </c>
      <c r="AJ81" s="26" t="s">
        <v>57</v>
      </c>
      <c r="AK81" s="6" t="s">
        <v>405</v>
      </c>
      <c r="AL81" s="6">
        <v>80000</v>
      </c>
      <c r="AM81" s="6">
        <v>14093</v>
      </c>
      <c r="AN81" s="6" t="s">
        <v>57</v>
      </c>
      <c r="AO81" s="6">
        <v>8</v>
      </c>
      <c r="AP81" s="6">
        <v>300</v>
      </c>
      <c r="AQ81" s="31" t="e">
        <f t="shared" si="15"/>
        <v>#VALUE!</v>
      </c>
      <c r="AR81" s="32" t="e">
        <f t="shared" si="16"/>
        <v>#VALUE!</v>
      </c>
      <c r="AS81" s="32" t="e">
        <f t="shared" si="17"/>
        <v>#VALUE!</v>
      </c>
    </row>
    <row r="82" ht="56.55" spans="1:45">
      <c r="A82" s="4" t="s">
        <v>398</v>
      </c>
      <c r="B82" s="4" t="s">
        <v>399</v>
      </c>
      <c r="C82" s="5" t="s">
        <v>47</v>
      </c>
      <c r="D82" s="4" t="s">
        <v>399</v>
      </c>
      <c r="E82" s="6" t="s">
        <v>395</v>
      </c>
      <c r="F82" s="6" t="s">
        <v>173</v>
      </c>
      <c r="G82" s="6" t="s">
        <v>108</v>
      </c>
      <c r="H82" s="6" t="s">
        <v>175</v>
      </c>
      <c r="I82" s="6">
        <v>1</v>
      </c>
      <c r="J82" s="6" t="s">
        <v>91</v>
      </c>
      <c r="K82" s="6" t="s">
        <v>53</v>
      </c>
      <c r="L82" s="14" t="s">
        <v>53</v>
      </c>
      <c r="M82" s="6" t="s">
        <v>53</v>
      </c>
      <c r="N82" s="6">
        <v>15.9</v>
      </c>
      <c r="O82" s="14"/>
      <c r="P82" s="14">
        <v>1.5</v>
      </c>
      <c r="Q82" s="6">
        <v>10</v>
      </c>
      <c r="R82" s="20">
        <f t="shared" si="12"/>
        <v>15000</v>
      </c>
      <c r="S82" s="21">
        <v>1.03</v>
      </c>
      <c r="T82" s="21">
        <v>4.928</v>
      </c>
      <c r="U82" s="6"/>
      <c r="V82" s="21">
        <v>0</v>
      </c>
      <c r="W82" s="6"/>
      <c r="X82" s="21">
        <v>0</v>
      </c>
      <c r="Y82" s="6"/>
      <c r="Z82" s="6" t="s">
        <v>214</v>
      </c>
      <c r="AA82" s="23">
        <v>0.56</v>
      </c>
      <c r="AB82" s="7" t="s">
        <v>406</v>
      </c>
      <c r="AC82" s="6" t="s">
        <v>407</v>
      </c>
      <c r="AD82" s="21">
        <v>0</v>
      </c>
      <c r="AE82" s="6"/>
      <c r="AF82" s="21">
        <v>0</v>
      </c>
      <c r="AG82" s="20">
        <f t="shared" si="13"/>
        <v>65180</v>
      </c>
      <c r="AH82" s="25">
        <f t="shared" si="14"/>
        <v>8.018</v>
      </c>
      <c r="AI82" s="7" t="s">
        <v>83</v>
      </c>
      <c r="AJ82" s="6">
        <v>3.83</v>
      </c>
      <c r="AK82" s="6">
        <v>1.8</v>
      </c>
      <c r="AL82" s="6" t="s">
        <v>408</v>
      </c>
      <c r="AM82" s="6">
        <v>13618</v>
      </c>
      <c r="AN82" s="6" t="s">
        <v>57</v>
      </c>
      <c r="AO82" s="6">
        <v>8</v>
      </c>
      <c r="AP82" s="6">
        <v>280</v>
      </c>
      <c r="AQ82" s="31">
        <f t="shared" si="15"/>
        <v>0.0619237696</v>
      </c>
      <c r="AR82" s="32">
        <f t="shared" si="16"/>
        <v>129.481781419198</v>
      </c>
      <c r="AS82" s="32">
        <f t="shared" si="17"/>
        <v>1294817.81419198</v>
      </c>
    </row>
    <row r="83" ht="56.55" spans="1:45">
      <c r="A83" s="4" t="s">
        <v>398</v>
      </c>
      <c r="B83" s="4" t="s">
        <v>399</v>
      </c>
      <c r="C83" s="5" t="s">
        <v>409</v>
      </c>
      <c r="D83" s="4" t="s">
        <v>399</v>
      </c>
      <c r="E83" s="6" t="s">
        <v>395</v>
      </c>
      <c r="F83" s="6" t="s">
        <v>173</v>
      </c>
      <c r="G83" s="6" t="s">
        <v>108</v>
      </c>
      <c r="H83" s="6" t="s">
        <v>410</v>
      </c>
      <c r="I83" s="6">
        <v>1</v>
      </c>
      <c r="J83" s="6" t="s">
        <v>390</v>
      </c>
      <c r="K83" s="6" t="s">
        <v>53</v>
      </c>
      <c r="L83" s="14" t="s">
        <v>53</v>
      </c>
      <c r="M83" s="6" t="s">
        <v>53</v>
      </c>
      <c r="N83" s="6">
        <v>34.3</v>
      </c>
      <c r="O83" s="14"/>
      <c r="P83" s="14">
        <v>3.27</v>
      </c>
      <c r="Q83" s="6">
        <v>20</v>
      </c>
      <c r="R83" s="20">
        <f t="shared" si="12"/>
        <v>32700</v>
      </c>
      <c r="S83" s="21">
        <v>1.03</v>
      </c>
      <c r="T83" s="21">
        <v>10.08</v>
      </c>
      <c r="U83" s="6"/>
      <c r="V83" s="21">
        <v>0</v>
      </c>
      <c r="W83" s="6"/>
      <c r="X83" s="21">
        <v>0</v>
      </c>
      <c r="Y83" s="6"/>
      <c r="Z83" s="6" t="s">
        <v>411</v>
      </c>
      <c r="AA83" s="23">
        <v>0.56</v>
      </c>
      <c r="AB83" s="7" t="s">
        <v>406</v>
      </c>
      <c r="AC83" s="6" t="s">
        <v>412</v>
      </c>
      <c r="AD83" s="21">
        <v>0</v>
      </c>
      <c r="AE83" s="6"/>
      <c r="AF83" s="21">
        <v>0</v>
      </c>
      <c r="AG83" s="20">
        <f t="shared" si="13"/>
        <v>116700</v>
      </c>
      <c r="AH83" s="25">
        <f t="shared" si="14"/>
        <v>14.94</v>
      </c>
      <c r="AI83" s="7" t="s">
        <v>83</v>
      </c>
      <c r="AJ83" s="6">
        <v>5.63</v>
      </c>
      <c r="AK83" s="6">
        <v>2.08</v>
      </c>
      <c r="AL83" s="6">
        <v>50000</v>
      </c>
      <c r="AM83" s="6">
        <v>16017</v>
      </c>
      <c r="AN83" s="6" t="s">
        <v>57</v>
      </c>
      <c r="AO83" s="6">
        <v>8</v>
      </c>
      <c r="AP83" s="6">
        <v>280</v>
      </c>
      <c r="AQ83" s="31">
        <f t="shared" si="15"/>
        <v>0.127367184</v>
      </c>
      <c r="AR83" s="32">
        <f t="shared" si="16"/>
        <v>117.298659912274</v>
      </c>
      <c r="AS83" s="32">
        <f t="shared" si="17"/>
        <v>1172986.59912274</v>
      </c>
    </row>
    <row r="84" ht="56.55" spans="1:45">
      <c r="A84" s="4" t="s">
        <v>398</v>
      </c>
      <c r="B84" s="4" t="s">
        <v>399</v>
      </c>
      <c r="C84" s="5" t="s">
        <v>413</v>
      </c>
      <c r="D84" s="4" t="s">
        <v>399</v>
      </c>
      <c r="E84" s="6" t="s">
        <v>395</v>
      </c>
      <c r="F84" s="6" t="s">
        <v>173</v>
      </c>
      <c r="G84" s="6" t="s">
        <v>108</v>
      </c>
      <c r="H84" s="6" t="s">
        <v>414</v>
      </c>
      <c r="I84" s="6">
        <v>1</v>
      </c>
      <c r="J84" s="6" t="s">
        <v>415</v>
      </c>
      <c r="K84" s="6" t="s">
        <v>53</v>
      </c>
      <c r="L84" s="14" t="s">
        <v>53</v>
      </c>
      <c r="M84" s="6" t="s">
        <v>53</v>
      </c>
      <c r="N84" s="6">
        <v>32.3</v>
      </c>
      <c r="O84" s="14"/>
      <c r="P84" s="14">
        <v>3.1</v>
      </c>
      <c r="Q84" s="6">
        <v>20</v>
      </c>
      <c r="R84" s="20">
        <f t="shared" si="12"/>
        <v>31000</v>
      </c>
      <c r="S84" s="21">
        <v>1.03</v>
      </c>
      <c r="T84" s="21">
        <v>2.75</v>
      </c>
      <c r="U84" s="6"/>
      <c r="V84" s="21">
        <v>0</v>
      </c>
      <c r="W84" s="6"/>
      <c r="X84" s="21">
        <v>0</v>
      </c>
      <c r="Y84" s="6"/>
      <c r="Z84" s="6" t="s">
        <v>416</v>
      </c>
      <c r="AA84" s="33">
        <v>0</v>
      </c>
      <c r="AB84" s="16" t="s">
        <v>417</v>
      </c>
      <c r="AC84" s="6" t="s">
        <v>418</v>
      </c>
      <c r="AD84" s="21">
        <v>0</v>
      </c>
      <c r="AE84" s="6"/>
      <c r="AF84" s="21">
        <v>0</v>
      </c>
      <c r="AG84" s="20">
        <f t="shared" si="13"/>
        <v>37800</v>
      </c>
      <c r="AH84" s="25">
        <f t="shared" si="14"/>
        <v>6.88</v>
      </c>
      <c r="AI84" s="7" t="s">
        <v>83</v>
      </c>
      <c r="AJ84" s="7">
        <v>5.12</v>
      </c>
      <c r="AK84" s="6">
        <v>1.88</v>
      </c>
      <c r="AL84" s="6" t="s">
        <v>419</v>
      </c>
      <c r="AM84" s="6">
        <v>13481.4</v>
      </c>
      <c r="AN84" s="6" t="s">
        <v>57</v>
      </c>
      <c r="AO84" s="6">
        <v>5</v>
      </c>
      <c r="AP84" s="6">
        <v>250</v>
      </c>
      <c r="AQ84" s="31">
        <f t="shared" si="15"/>
        <v>0.05459967</v>
      </c>
      <c r="AR84" s="32">
        <f t="shared" si="16"/>
        <v>126.008087594669</v>
      </c>
      <c r="AS84" s="32">
        <f t="shared" si="17"/>
        <v>1260080.87594669</v>
      </c>
    </row>
    <row r="85" ht="56.55" spans="1:45">
      <c r="A85" s="4" t="s">
        <v>398</v>
      </c>
      <c r="B85" s="4" t="s">
        <v>399</v>
      </c>
      <c r="C85" s="5" t="s">
        <v>413</v>
      </c>
      <c r="D85" s="4" t="s">
        <v>399</v>
      </c>
      <c r="E85" s="6" t="s">
        <v>395</v>
      </c>
      <c r="F85" s="6" t="s">
        <v>173</v>
      </c>
      <c r="G85" s="6" t="s">
        <v>108</v>
      </c>
      <c r="H85" s="6" t="s">
        <v>414</v>
      </c>
      <c r="I85" s="6">
        <v>1</v>
      </c>
      <c r="J85" s="6" t="s">
        <v>415</v>
      </c>
      <c r="K85" s="6" t="s">
        <v>53</v>
      </c>
      <c r="L85" s="14" t="s">
        <v>53</v>
      </c>
      <c r="M85" s="6" t="s">
        <v>53</v>
      </c>
      <c r="N85" s="6">
        <v>32.3</v>
      </c>
      <c r="O85" s="14"/>
      <c r="P85" s="14">
        <v>3.1</v>
      </c>
      <c r="Q85" s="6">
        <v>20</v>
      </c>
      <c r="R85" s="20">
        <f t="shared" si="12"/>
        <v>31000</v>
      </c>
      <c r="S85" s="21">
        <v>1.03</v>
      </c>
      <c r="T85" s="21">
        <v>2.75</v>
      </c>
      <c r="U85" s="6"/>
      <c r="V85" s="21">
        <v>0</v>
      </c>
      <c r="W85" s="6"/>
      <c r="X85" s="21">
        <v>0</v>
      </c>
      <c r="Y85" s="6"/>
      <c r="Z85" s="6" t="s">
        <v>416</v>
      </c>
      <c r="AA85" s="34">
        <v>0</v>
      </c>
      <c r="AB85" s="16" t="s">
        <v>417</v>
      </c>
      <c r="AC85" s="6" t="s">
        <v>418</v>
      </c>
      <c r="AD85" s="21">
        <v>0</v>
      </c>
      <c r="AE85" s="6"/>
      <c r="AF85" s="21">
        <v>0</v>
      </c>
      <c r="AG85" s="20">
        <f t="shared" si="13"/>
        <v>37800</v>
      </c>
      <c r="AH85" s="25">
        <f t="shared" si="14"/>
        <v>6.88</v>
      </c>
      <c r="AI85" s="7" t="s">
        <v>56</v>
      </c>
      <c r="AJ85" s="26" t="s">
        <v>57</v>
      </c>
      <c r="AK85" s="6" t="s">
        <v>420</v>
      </c>
      <c r="AL85" s="6" t="s">
        <v>419</v>
      </c>
      <c r="AM85" s="6">
        <v>13481.4</v>
      </c>
      <c r="AN85" s="6" t="s">
        <v>57</v>
      </c>
      <c r="AO85" s="6">
        <v>5</v>
      </c>
      <c r="AP85" s="6">
        <v>250</v>
      </c>
      <c r="AQ85" s="31" t="e">
        <f t="shared" si="15"/>
        <v>#VALUE!</v>
      </c>
      <c r="AR85" s="32" t="e">
        <f t="shared" si="16"/>
        <v>#VALUE!</v>
      </c>
      <c r="AS85" s="32" t="e">
        <f t="shared" si="17"/>
        <v>#VALUE!</v>
      </c>
    </row>
    <row r="86" ht="56.55" spans="1:45">
      <c r="A86" s="4" t="s">
        <v>398</v>
      </c>
      <c r="B86" s="4" t="s">
        <v>399</v>
      </c>
      <c r="C86" s="5" t="s">
        <v>182</v>
      </c>
      <c r="D86" s="4" t="s">
        <v>399</v>
      </c>
      <c r="E86" s="6" t="s">
        <v>395</v>
      </c>
      <c r="F86" s="6" t="s">
        <v>173</v>
      </c>
      <c r="G86" s="6" t="s">
        <v>108</v>
      </c>
      <c r="H86" s="6" t="s">
        <v>421</v>
      </c>
      <c r="I86" s="6">
        <v>1</v>
      </c>
      <c r="J86" s="6" t="s">
        <v>200</v>
      </c>
      <c r="K86" s="6" t="s">
        <v>53</v>
      </c>
      <c r="L86" s="14" t="s">
        <v>53</v>
      </c>
      <c r="M86" s="6" t="s">
        <v>53</v>
      </c>
      <c r="N86" s="6">
        <v>50.9</v>
      </c>
      <c r="O86" s="14"/>
      <c r="P86" s="14">
        <v>4.84</v>
      </c>
      <c r="Q86" s="6">
        <v>10</v>
      </c>
      <c r="R86" s="20">
        <f t="shared" si="12"/>
        <v>48400</v>
      </c>
      <c r="S86" s="21">
        <v>1.03</v>
      </c>
      <c r="T86" s="21">
        <v>2.75</v>
      </c>
      <c r="U86" s="6"/>
      <c r="V86" s="21">
        <v>0</v>
      </c>
      <c r="W86" s="6"/>
      <c r="X86" s="21">
        <v>0</v>
      </c>
      <c r="Y86" s="6"/>
      <c r="Z86" s="6" t="s">
        <v>422</v>
      </c>
      <c r="AA86" s="23">
        <v>1.17</v>
      </c>
      <c r="AB86" s="7" t="s">
        <v>423</v>
      </c>
      <c r="AC86" s="6" t="s">
        <v>424</v>
      </c>
      <c r="AD86" s="21">
        <v>0</v>
      </c>
      <c r="AE86" s="6"/>
      <c r="AF86" s="21">
        <v>0</v>
      </c>
      <c r="AG86" s="20">
        <f t="shared" si="13"/>
        <v>49500</v>
      </c>
      <c r="AH86" s="25">
        <f t="shared" si="14"/>
        <v>9.79</v>
      </c>
      <c r="AI86" s="7" t="s">
        <v>83</v>
      </c>
      <c r="AJ86" s="6">
        <v>4.42</v>
      </c>
      <c r="AK86" s="6">
        <v>3.23</v>
      </c>
      <c r="AL86" s="6" t="s">
        <v>425</v>
      </c>
      <c r="AM86" s="6">
        <v>25750</v>
      </c>
      <c r="AN86" s="6" t="s">
        <v>57</v>
      </c>
      <c r="AO86" s="6">
        <v>5</v>
      </c>
      <c r="AP86" s="6">
        <v>100</v>
      </c>
      <c r="AQ86" s="31">
        <f t="shared" si="15"/>
        <v>0.01532125</v>
      </c>
      <c r="AR86" s="32">
        <f t="shared" si="16"/>
        <v>638.981806314759</v>
      </c>
      <c r="AS86" s="32">
        <f t="shared" si="17"/>
        <v>6389818.06314759</v>
      </c>
    </row>
    <row r="87" ht="56.55" spans="1:45">
      <c r="A87" s="4" t="s">
        <v>398</v>
      </c>
      <c r="B87" s="4" t="s">
        <v>399</v>
      </c>
      <c r="C87" s="5" t="s">
        <v>182</v>
      </c>
      <c r="D87" s="4" t="s">
        <v>399</v>
      </c>
      <c r="E87" s="6" t="s">
        <v>395</v>
      </c>
      <c r="F87" s="6" t="s">
        <v>173</v>
      </c>
      <c r="G87" s="6" t="s">
        <v>108</v>
      </c>
      <c r="H87" s="6" t="s">
        <v>421</v>
      </c>
      <c r="I87" s="6">
        <v>1</v>
      </c>
      <c r="J87" s="6" t="s">
        <v>200</v>
      </c>
      <c r="K87" s="6" t="s">
        <v>53</v>
      </c>
      <c r="L87" s="14" t="s">
        <v>53</v>
      </c>
      <c r="M87" s="6" t="s">
        <v>53</v>
      </c>
      <c r="N87" s="6">
        <v>50.9</v>
      </c>
      <c r="O87" s="14"/>
      <c r="P87" s="14">
        <v>4.84</v>
      </c>
      <c r="Q87" s="6">
        <v>10</v>
      </c>
      <c r="R87" s="20">
        <f t="shared" si="12"/>
        <v>48400</v>
      </c>
      <c r="S87" s="21">
        <v>1.03</v>
      </c>
      <c r="T87" s="21">
        <v>2.75</v>
      </c>
      <c r="U87" s="6"/>
      <c r="V87" s="21">
        <v>0</v>
      </c>
      <c r="W87" s="6"/>
      <c r="X87" s="21">
        <v>0</v>
      </c>
      <c r="Y87" s="6"/>
      <c r="Z87" s="6" t="s">
        <v>422</v>
      </c>
      <c r="AA87" s="23">
        <v>1.17</v>
      </c>
      <c r="AB87" s="7" t="s">
        <v>423</v>
      </c>
      <c r="AC87" s="6" t="s">
        <v>424</v>
      </c>
      <c r="AD87" s="21">
        <v>0</v>
      </c>
      <c r="AE87" s="6"/>
      <c r="AF87" s="21">
        <v>0</v>
      </c>
      <c r="AG87" s="20">
        <f t="shared" si="13"/>
        <v>49500</v>
      </c>
      <c r="AH87" s="25">
        <f t="shared" si="14"/>
        <v>9.79</v>
      </c>
      <c r="AI87" s="7" t="s">
        <v>56</v>
      </c>
      <c r="AJ87" s="26" t="s">
        <v>57</v>
      </c>
      <c r="AK87" s="6" t="s">
        <v>426</v>
      </c>
      <c r="AL87" s="6" t="s">
        <v>425</v>
      </c>
      <c r="AM87" s="6">
        <v>25750</v>
      </c>
      <c r="AN87" s="6" t="s">
        <v>57</v>
      </c>
      <c r="AO87" s="6">
        <v>5</v>
      </c>
      <c r="AP87" s="6">
        <v>100</v>
      </c>
      <c r="AQ87" s="31" t="e">
        <f t="shared" si="15"/>
        <v>#VALUE!</v>
      </c>
      <c r="AR87" s="32" t="e">
        <f t="shared" si="16"/>
        <v>#VALUE!</v>
      </c>
      <c r="AS87" s="32" t="e">
        <f t="shared" si="17"/>
        <v>#VALUE!</v>
      </c>
    </row>
    <row r="88" ht="56.55" spans="1:45">
      <c r="A88" s="4" t="s">
        <v>427</v>
      </c>
      <c r="B88" s="4" t="s">
        <v>428</v>
      </c>
      <c r="C88" s="5" t="s">
        <v>429</v>
      </c>
      <c r="D88" s="4" t="s">
        <v>428</v>
      </c>
      <c r="E88" s="6" t="s">
        <v>430</v>
      </c>
      <c r="F88" s="6" t="s">
        <v>379</v>
      </c>
      <c r="G88" s="6" t="s">
        <v>174</v>
      </c>
      <c r="H88" s="6" t="s">
        <v>431</v>
      </c>
      <c r="I88" s="6">
        <v>1</v>
      </c>
      <c r="J88" s="6" t="s">
        <v>91</v>
      </c>
      <c r="K88" s="6" t="s">
        <v>53</v>
      </c>
      <c r="L88" s="14" t="s">
        <v>53</v>
      </c>
      <c r="M88" s="6" t="s">
        <v>53</v>
      </c>
      <c r="N88" s="6">
        <v>7.5</v>
      </c>
      <c r="O88" s="14"/>
      <c r="P88" s="14">
        <v>0.71</v>
      </c>
      <c r="Q88" s="6">
        <v>10</v>
      </c>
      <c r="R88" s="20">
        <f t="shared" si="12"/>
        <v>7100</v>
      </c>
      <c r="S88" s="21">
        <v>1.41</v>
      </c>
      <c r="T88" s="21">
        <v>0</v>
      </c>
      <c r="U88" s="6"/>
      <c r="V88" s="21">
        <v>0</v>
      </c>
      <c r="W88" s="6"/>
      <c r="X88" s="21">
        <v>0</v>
      </c>
      <c r="Y88" s="6"/>
      <c r="Z88" s="6" t="s">
        <v>214</v>
      </c>
      <c r="AA88" s="23">
        <v>0.376</v>
      </c>
      <c r="AB88" s="7" t="s">
        <v>432</v>
      </c>
      <c r="AC88" s="6" t="s">
        <v>433</v>
      </c>
      <c r="AD88" s="21">
        <v>1.4</v>
      </c>
      <c r="AE88" s="6"/>
      <c r="AF88" s="21">
        <v>0</v>
      </c>
      <c r="AG88" s="20">
        <f t="shared" si="13"/>
        <v>31860</v>
      </c>
      <c r="AH88" s="25">
        <f t="shared" si="14"/>
        <v>3.896</v>
      </c>
      <c r="AI88" s="6" t="s">
        <v>132</v>
      </c>
      <c r="AJ88" s="26" t="s">
        <v>57</v>
      </c>
      <c r="AK88" s="6">
        <v>1.45</v>
      </c>
      <c r="AL88" s="6" t="s">
        <v>434</v>
      </c>
      <c r="AM88" s="6">
        <v>35726</v>
      </c>
      <c r="AN88" s="6" t="s">
        <v>53</v>
      </c>
      <c r="AO88" s="6">
        <v>16</v>
      </c>
      <c r="AP88" s="6">
        <v>233</v>
      </c>
      <c r="AQ88" s="31" t="e">
        <f t="shared" si="15"/>
        <v>#VALUE!</v>
      </c>
      <c r="AR88" s="32" t="e">
        <f t="shared" si="16"/>
        <v>#VALUE!</v>
      </c>
      <c r="AS88" s="32" t="e">
        <f t="shared" si="17"/>
        <v>#VALUE!</v>
      </c>
    </row>
    <row r="89" ht="56.55" spans="1:45">
      <c r="A89" s="4" t="s">
        <v>427</v>
      </c>
      <c r="B89" s="4" t="s">
        <v>428</v>
      </c>
      <c r="C89" s="5" t="s">
        <v>435</v>
      </c>
      <c r="D89" s="4" t="s">
        <v>428</v>
      </c>
      <c r="E89" s="6" t="s">
        <v>430</v>
      </c>
      <c r="F89" s="6" t="s">
        <v>379</v>
      </c>
      <c r="G89" s="6" t="s">
        <v>174</v>
      </c>
      <c r="H89" s="6" t="s">
        <v>336</v>
      </c>
      <c r="I89" s="6">
        <v>1</v>
      </c>
      <c r="J89" s="6" t="s">
        <v>52</v>
      </c>
      <c r="K89" s="6" t="s">
        <v>53</v>
      </c>
      <c r="L89" s="14" t="s">
        <v>53</v>
      </c>
      <c r="M89" s="6" t="s">
        <v>53</v>
      </c>
      <c r="N89" s="6">
        <v>2.5</v>
      </c>
      <c r="O89" s="14"/>
      <c r="P89" s="14">
        <v>0.24</v>
      </c>
      <c r="Q89" s="6">
        <v>10</v>
      </c>
      <c r="R89" s="20">
        <f t="shared" si="12"/>
        <v>2400</v>
      </c>
      <c r="S89" s="21">
        <v>1.41</v>
      </c>
      <c r="T89" s="21">
        <v>0</v>
      </c>
      <c r="U89" s="6"/>
      <c r="V89" s="21">
        <v>0</v>
      </c>
      <c r="W89" s="6"/>
      <c r="X89" s="21">
        <v>0</v>
      </c>
      <c r="Y89" s="6"/>
      <c r="Z89" s="6">
        <v>0</v>
      </c>
      <c r="AA89" s="21">
        <v>0</v>
      </c>
      <c r="AB89" s="6"/>
      <c r="AC89" s="6">
        <v>0</v>
      </c>
      <c r="AD89" s="21">
        <v>0</v>
      </c>
      <c r="AE89" s="6"/>
      <c r="AF89" s="21">
        <v>0</v>
      </c>
      <c r="AG89" s="20">
        <f t="shared" si="13"/>
        <v>14100</v>
      </c>
      <c r="AH89" s="25">
        <f t="shared" si="14"/>
        <v>1.65</v>
      </c>
      <c r="AI89" s="7" t="s">
        <v>56</v>
      </c>
      <c r="AJ89" s="26" t="s">
        <v>57</v>
      </c>
      <c r="AK89" s="6" t="s">
        <v>117</v>
      </c>
      <c r="AL89" s="6">
        <v>15000</v>
      </c>
      <c r="AM89" s="6">
        <v>4055</v>
      </c>
      <c r="AN89" s="6">
        <v>90</v>
      </c>
      <c r="AO89" s="6">
        <v>8</v>
      </c>
      <c r="AP89" s="6">
        <v>233</v>
      </c>
      <c r="AQ89" s="31" t="e">
        <f t="shared" si="15"/>
        <v>#VALUE!</v>
      </c>
      <c r="AR89" s="32" t="e">
        <f t="shared" si="16"/>
        <v>#VALUE!</v>
      </c>
      <c r="AS89" s="32" t="e">
        <f t="shared" si="17"/>
        <v>#VALUE!</v>
      </c>
    </row>
    <row r="90" ht="56.55" spans="1:45">
      <c r="A90" s="4" t="s">
        <v>427</v>
      </c>
      <c r="B90" s="4" t="s">
        <v>428</v>
      </c>
      <c r="C90" s="5" t="s">
        <v>436</v>
      </c>
      <c r="D90" s="4" t="s">
        <v>428</v>
      </c>
      <c r="E90" s="6" t="s">
        <v>430</v>
      </c>
      <c r="F90" s="6" t="s">
        <v>379</v>
      </c>
      <c r="G90" s="6" t="s">
        <v>174</v>
      </c>
      <c r="H90" s="6" t="s">
        <v>431</v>
      </c>
      <c r="I90" s="6">
        <v>3</v>
      </c>
      <c r="J90" s="6" t="s">
        <v>91</v>
      </c>
      <c r="K90" s="6" t="s">
        <v>53</v>
      </c>
      <c r="L90" s="14" t="s">
        <v>53</v>
      </c>
      <c r="M90" s="6" t="s">
        <v>53</v>
      </c>
      <c r="N90" s="6">
        <v>7.5</v>
      </c>
      <c r="O90" s="14"/>
      <c r="P90" s="14">
        <v>0.71</v>
      </c>
      <c r="Q90" s="6">
        <v>10</v>
      </c>
      <c r="R90" s="20">
        <f t="shared" si="12"/>
        <v>7100</v>
      </c>
      <c r="S90" s="21">
        <v>1.41</v>
      </c>
      <c r="T90" s="21">
        <v>0</v>
      </c>
      <c r="U90" s="6"/>
      <c r="V90" s="21">
        <v>0</v>
      </c>
      <c r="W90" s="6"/>
      <c r="X90" s="21">
        <v>0</v>
      </c>
      <c r="Y90" s="6"/>
      <c r="Z90" s="6" t="s">
        <v>214</v>
      </c>
      <c r="AA90" s="23">
        <v>0.376</v>
      </c>
      <c r="AB90" s="7" t="s">
        <v>432</v>
      </c>
      <c r="AC90" s="6" t="s">
        <v>433</v>
      </c>
      <c r="AD90" s="21">
        <v>1.4</v>
      </c>
      <c r="AE90" s="6"/>
      <c r="AF90" s="21">
        <v>0</v>
      </c>
      <c r="AG90" s="20">
        <f t="shared" si="13"/>
        <v>31860</v>
      </c>
      <c r="AH90" s="25">
        <f t="shared" si="14"/>
        <v>3.896</v>
      </c>
      <c r="AI90" s="7" t="s">
        <v>83</v>
      </c>
      <c r="AJ90" s="6" t="s">
        <v>57</v>
      </c>
      <c r="AK90" s="6">
        <v>5.97</v>
      </c>
      <c r="AL90" s="4" t="s">
        <v>437</v>
      </c>
      <c r="AM90" s="6">
        <v>35043</v>
      </c>
      <c r="AN90" s="6" t="s">
        <v>53</v>
      </c>
      <c r="AO90" s="6">
        <v>16</v>
      </c>
      <c r="AP90" s="6">
        <v>233</v>
      </c>
      <c r="AQ90" s="31" t="e">
        <f t="shared" si="15"/>
        <v>#VALUE!</v>
      </c>
      <c r="AR90" s="32" t="e">
        <f t="shared" si="16"/>
        <v>#VALUE!</v>
      </c>
      <c r="AS90" s="32" t="e">
        <f t="shared" si="17"/>
        <v>#VALUE!</v>
      </c>
    </row>
    <row r="91" ht="56.55" spans="1:45">
      <c r="A91" s="4" t="s">
        <v>427</v>
      </c>
      <c r="B91" s="4" t="s">
        <v>428</v>
      </c>
      <c r="C91" s="5" t="s">
        <v>388</v>
      </c>
      <c r="D91" s="4" t="s">
        <v>428</v>
      </c>
      <c r="E91" s="6" t="s">
        <v>430</v>
      </c>
      <c r="F91" s="6" t="s">
        <v>379</v>
      </c>
      <c r="G91" s="6" t="s">
        <v>174</v>
      </c>
      <c r="H91" s="6" t="s">
        <v>438</v>
      </c>
      <c r="I91" s="6">
        <v>1</v>
      </c>
      <c r="J91" s="6" t="s">
        <v>200</v>
      </c>
      <c r="K91" s="6" t="s">
        <v>53</v>
      </c>
      <c r="L91" s="14" t="s">
        <v>53</v>
      </c>
      <c r="M91" s="6" t="s">
        <v>53</v>
      </c>
      <c r="N91" s="6">
        <v>10</v>
      </c>
      <c r="O91" s="14"/>
      <c r="P91" s="14">
        <v>0.95</v>
      </c>
      <c r="Q91" s="6">
        <v>10</v>
      </c>
      <c r="R91" s="20">
        <f t="shared" si="12"/>
        <v>9500</v>
      </c>
      <c r="S91" s="21">
        <v>1.41</v>
      </c>
      <c r="T91" s="21">
        <v>0</v>
      </c>
      <c r="U91" s="6"/>
      <c r="V91" s="21">
        <v>0</v>
      </c>
      <c r="W91" s="6"/>
      <c r="X91" s="21">
        <v>0</v>
      </c>
      <c r="Y91" s="6"/>
      <c r="Z91" s="6" t="s">
        <v>214</v>
      </c>
      <c r="AA91" s="23">
        <v>0.376</v>
      </c>
      <c r="AB91" s="7" t="s">
        <v>432</v>
      </c>
      <c r="AC91" s="6" t="s">
        <v>433</v>
      </c>
      <c r="AD91" s="21">
        <v>1.4</v>
      </c>
      <c r="AE91" s="6"/>
      <c r="AF91" s="21">
        <v>0</v>
      </c>
      <c r="AG91" s="20">
        <f t="shared" si="13"/>
        <v>31860</v>
      </c>
      <c r="AH91" s="25">
        <f t="shared" si="14"/>
        <v>4.136</v>
      </c>
      <c r="AI91" s="7" t="s">
        <v>83</v>
      </c>
      <c r="AJ91" s="6">
        <v>7.44</v>
      </c>
      <c r="AK91" s="6">
        <v>3.35</v>
      </c>
      <c r="AL91" s="6" t="s">
        <v>439</v>
      </c>
      <c r="AM91" s="6">
        <v>6533</v>
      </c>
      <c r="AN91" s="6">
        <v>0.55</v>
      </c>
      <c r="AO91" s="6">
        <v>8</v>
      </c>
      <c r="AP91" s="6">
        <v>233</v>
      </c>
      <c r="AQ91" s="31">
        <f t="shared" si="15"/>
        <v>0.04980602408</v>
      </c>
      <c r="AR91" s="32">
        <f t="shared" si="16"/>
        <v>83.0421636016685</v>
      </c>
      <c r="AS91" s="32">
        <f t="shared" si="17"/>
        <v>830421.636016685</v>
      </c>
    </row>
    <row r="92" ht="56.55" spans="1:45">
      <c r="A92" s="4" t="s">
        <v>427</v>
      </c>
      <c r="B92" s="4" t="s">
        <v>428</v>
      </c>
      <c r="C92" s="5" t="s">
        <v>388</v>
      </c>
      <c r="D92" s="4" t="s">
        <v>428</v>
      </c>
      <c r="E92" s="6" t="s">
        <v>430</v>
      </c>
      <c r="F92" s="6" t="s">
        <v>379</v>
      </c>
      <c r="G92" s="6" t="s">
        <v>174</v>
      </c>
      <c r="H92" s="6" t="s">
        <v>438</v>
      </c>
      <c r="I92" s="6">
        <v>1</v>
      </c>
      <c r="J92" s="6" t="s">
        <v>200</v>
      </c>
      <c r="K92" s="6" t="s">
        <v>53</v>
      </c>
      <c r="L92" s="14" t="s">
        <v>53</v>
      </c>
      <c r="M92" s="6" t="s">
        <v>53</v>
      </c>
      <c r="N92" s="6">
        <v>10</v>
      </c>
      <c r="O92" s="14"/>
      <c r="P92" s="14">
        <v>0.95</v>
      </c>
      <c r="Q92" s="6">
        <v>10</v>
      </c>
      <c r="R92" s="20">
        <f t="shared" si="12"/>
        <v>9500</v>
      </c>
      <c r="S92" s="21">
        <v>1.41</v>
      </c>
      <c r="T92" s="21">
        <v>0</v>
      </c>
      <c r="U92" s="6"/>
      <c r="V92" s="21">
        <v>0</v>
      </c>
      <c r="W92" s="6"/>
      <c r="X92" s="21">
        <v>0</v>
      </c>
      <c r="Y92" s="6"/>
      <c r="Z92" s="6" t="s">
        <v>214</v>
      </c>
      <c r="AA92" s="23">
        <v>0.376</v>
      </c>
      <c r="AB92" s="7" t="s">
        <v>432</v>
      </c>
      <c r="AC92" s="6" t="s">
        <v>433</v>
      </c>
      <c r="AD92" s="21">
        <v>1.4</v>
      </c>
      <c r="AE92" s="6"/>
      <c r="AF92" s="21">
        <v>0</v>
      </c>
      <c r="AG92" s="20">
        <f t="shared" si="13"/>
        <v>31860</v>
      </c>
      <c r="AH92" s="25">
        <f t="shared" si="14"/>
        <v>4.136</v>
      </c>
      <c r="AI92" s="7" t="s">
        <v>56</v>
      </c>
      <c r="AJ92" s="26" t="s">
        <v>57</v>
      </c>
      <c r="AK92" s="6" t="s">
        <v>440</v>
      </c>
      <c r="AL92" s="6" t="s">
        <v>439</v>
      </c>
      <c r="AM92" s="6">
        <v>6533</v>
      </c>
      <c r="AN92" s="6">
        <v>0.55</v>
      </c>
      <c r="AO92" s="6">
        <v>8</v>
      </c>
      <c r="AP92" s="6">
        <v>233</v>
      </c>
      <c r="AQ92" s="31" t="e">
        <f t="shared" si="15"/>
        <v>#VALUE!</v>
      </c>
      <c r="AR92" s="32" t="e">
        <f t="shared" si="16"/>
        <v>#VALUE!</v>
      </c>
      <c r="AS92" s="32" t="e">
        <f t="shared" si="17"/>
        <v>#VALUE!</v>
      </c>
    </row>
    <row r="93" ht="56.55" spans="1:45">
      <c r="A93" s="4" t="s">
        <v>427</v>
      </c>
      <c r="B93" s="4" t="s">
        <v>428</v>
      </c>
      <c r="C93" s="5" t="s">
        <v>441</v>
      </c>
      <c r="D93" s="4" t="s">
        <v>428</v>
      </c>
      <c r="E93" s="6" t="s">
        <v>430</v>
      </c>
      <c r="F93" s="6" t="s">
        <v>379</v>
      </c>
      <c r="G93" s="6" t="s">
        <v>174</v>
      </c>
      <c r="H93" s="6" t="s">
        <v>442</v>
      </c>
      <c r="I93" s="6">
        <v>1</v>
      </c>
      <c r="J93" s="6" t="s">
        <v>164</v>
      </c>
      <c r="K93" s="6" t="s">
        <v>53</v>
      </c>
      <c r="L93" s="14" t="s">
        <v>53</v>
      </c>
      <c r="M93" s="6" t="s">
        <v>53</v>
      </c>
      <c r="N93" s="6">
        <v>7.5</v>
      </c>
      <c r="O93" s="14"/>
      <c r="P93" s="14">
        <v>0.71</v>
      </c>
      <c r="Q93" s="6">
        <v>10</v>
      </c>
      <c r="R93" s="20">
        <f t="shared" si="12"/>
        <v>7100</v>
      </c>
      <c r="S93" s="21">
        <v>1.41</v>
      </c>
      <c r="T93" s="21">
        <v>0</v>
      </c>
      <c r="U93" s="6"/>
      <c r="V93" s="21">
        <v>0</v>
      </c>
      <c r="W93" s="6"/>
      <c r="X93" s="21">
        <v>0</v>
      </c>
      <c r="Y93" s="6"/>
      <c r="Z93" s="6" t="s">
        <v>214</v>
      </c>
      <c r="AA93" s="23">
        <v>0.376</v>
      </c>
      <c r="AB93" s="7" t="s">
        <v>432</v>
      </c>
      <c r="AC93" s="6" t="s">
        <v>433</v>
      </c>
      <c r="AD93" s="21">
        <v>1.4</v>
      </c>
      <c r="AE93" s="6"/>
      <c r="AF93" s="21">
        <v>0</v>
      </c>
      <c r="AG93" s="20">
        <f t="shared" si="13"/>
        <v>31860</v>
      </c>
      <c r="AH93" s="25">
        <f t="shared" si="14"/>
        <v>3.896</v>
      </c>
      <c r="AI93" s="7" t="s">
        <v>83</v>
      </c>
      <c r="AJ93" s="26" t="s">
        <v>57</v>
      </c>
      <c r="AK93" s="6">
        <v>2.28</v>
      </c>
      <c r="AL93" s="6" t="s">
        <v>57</v>
      </c>
      <c r="AM93" s="6">
        <v>9755</v>
      </c>
      <c r="AN93" s="6" t="s">
        <v>53</v>
      </c>
      <c r="AO93" s="6">
        <v>16</v>
      </c>
      <c r="AP93" s="6">
        <v>233</v>
      </c>
      <c r="AQ93" s="31" t="e">
        <f t="shared" si="15"/>
        <v>#VALUE!</v>
      </c>
      <c r="AR93" s="32" t="e">
        <f t="shared" si="16"/>
        <v>#VALUE!</v>
      </c>
      <c r="AS93" s="32" t="e">
        <f t="shared" si="17"/>
        <v>#VALUE!</v>
      </c>
    </row>
    <row r="94" ht="70.7" spans="1:45">
      <c r="A94" s="4" t="s">
        <v>443</v>
      </c>
      <c r="B94" s="4" t="s">
        <v>444</v>
      </c>
      <c r="C94" s="5" t="s">
        <v>400</v>
      </c>
      <c r="D94" s="4" t="s">
        <v>444</v>
      </c>
      <c r="E94" s="6" t="s">
        <v>395</v>
      </c>
      <c r="F94" s="6" t="s">
        <v>445</v>
      </c>
      <c r="G94" s="6" t="s">
        <v>198</v>
      </c>
      <c r="H94" s="6" t="s">
        <v>446</v>
      </c>
      <c r="I94" s="6">
        <v>1</v>
      </c>
      <c r="J94" s="6" t="s">
        <v>447</v>
      </c>
      <c r="K94" s="6" t="s">
        <v>53</v>
      </c>
      <c r="L94" s="14" t="s">
        <v>53</v>
      </c>
      <c r="M94" s="6" t="s">
        <v>53</v>
      </c>
      <c r="N94" s="6">
        <v>7.2714</v>
      </c>
      <c r="O94" s="14"/>
      <c r="P94" s="14">
        <v>0.69</v>
      </c>
      <c r="Q94" s="6">
        <v>10</v>
      </c>
      <c r="R94" s="20">
        <f t="shared" si="12"/>
        <v>6900</v>
      </c>
      <c r="S94" s="21">
        <v>1.03</v>
      </c>
      <c r="T94" s="21">
        <v>4.144</v>
      </c>
      <c r="U94" s="6"/>
      <c r="V94" s="21">
        <v>0</v>
      </c>
      <c r="W94" s="6"/>
      <c r="X94" s="21">
        <v>0.23</v>
      </c>
      <c r="Y94" s="6"/>
      <c r="Z94" s="6" t="s">
        <v>448</v>
      </c>
      <c r="AA94" s="35">
        <v>0.596</v>
      </c>
      <c r="AB94" s="23" t="s">
        <v>449</v>
      </c>
      <c r="AC94" s="6" t="s">
        <v>450</v>
      </c>
      <c r="AD94" s="21">
        <v>0</v>
      </c>
      <c r="AE94" s="6"/>
      <c r="AF94" s="21">
        <v>0</v>
      </c>
      <c r="AG94" s="20">
        <f t="shared" si="13"/>
        <v>60000</v>
      </c>
      <c r="AH94" s="25">
        <f t="shared" si="14"/>
        <v>6.69</v>
      </c>
      <c r="AI94" s="7" t="s">
        <v>83</v>
      </c>
      <c r="AJ94" s="6">
        <v>3.95</v>
      </c>
      <c r="AK94" s="6">
        <v>1.72</v>
      </c>
      <c r="AL94" s="6" t="s">
        <v>451</v>
      </c>
      <c r="AM94" s="6">
        <v>10468</v>
      </c>
      <c r="AN94" s="6" t="s">
        <v>57</v>
      </c>
      <c r="AO94" s="6">
        <v>8</v>
      </c>
      <c r="AP94" s="6">
        <v>280</v>
      </c>
      <c r="AQ94" s="31">
        <f t="shared" si="15"/>
        <v>0.0522897536</v>
      </c>
      <c r="AR94" s="32">
        <f t="shared" si="16"/>
        <v>127.940935640592</v>
      </c>
      <c r="AS94" s="32">
        <f t="shared" si="17"/>
        <v>1279409.35640592</v>
      </c>
    </row>
    <row r="95" ht="70.7" spans="1:45">
      <c r="A95" s="4" t="s">
        <v>443</v>
      </c>
      <c r="B95" s="4" t="s">
        <v>444</v>
      </c>
      <c r="C95" s="5" t="s">
        <v>400</v>
      </c>
      <c r="D95" s="4" t="s">
        <v>444</v>
      </c>
      <c r="E95" s="6" t="s">
        <v>395</v>
      </c>
      <c r="F95" s="6" t="s">
        <v>445</v>
      </c>
      <c r="G95" s="6" t="s">
        <v>198</v>
      </c>
      <c r="H95" s="6" t="s">
        <v>446</v>
      </c>
      <c r="I95" s="6">
        <v>1</v>
      </c>
      <c r="J95" s="6" t="s">
        <v>447</v>
      </c>
      <c r="K95" s="6" t="s">
        <v>53</v>
      </c>
      <c r="L95" s="14" t="s">
        <v>53</v>
      </c>
      <c r="M95" s="6" t="s">
        <v>53</v>
      </c>
      <c r="N95" s="6">
        <v>7.2714</v>
      </c>
      <c r="O95" s="14"/>
      <c r="P95" s="14">
        <v>0.69</v>
      </c>
      <c r="Q95" s="6">
        <v>10</v>
      </c>
      <c r="R95" s="20">
        <f t="shared" si="12"/>
        <v>6900</v>
      </c>
      <c r="S95" s="21">
        <v>1.03</v>
      </c>
      <c r="T95" s="21">
        <v>4.144</v>
      </c>
      <c r="U95" s="6"/>
      <c r="V95" s="21">
        <v>0</v>
      </c>
      <c r="W95" s="6"/>
      <c r="X95" s="21">
        <v>0.23</v>
      </c>
      <c r="Y95" s="6"/>
      <c r="Z95" s="6" t="s">
        <v>448</v>
      </c>
      <c r="AA95" s="35">
        <v>0.596</v>
      </c>
      <c r="AB95" s="21" t="s">
        <v>449</v>
      </c>
      <c r="AC95" s="6" t="s">
        <v>450</v>
      </c>
      <c r="AD95" s="21">
        <v>0</v>
      </c>
      <c r="AE95" s="6"/>
      <c r="AF95" s="21">
        <v>0</v>
      </c>
      <c r="AG95" s="20">
        <f t="shared" si="13"/>
        <v>60000</v>
      </c>
      <c r="AH95" s="25">
        <f t="shared" si="14"/>
        <v>6.69</v>
      </c>
      <c r="AI95" s="7" t="s">
        <v>56</v>
      </c>
      <c r="AJ95" s="26" t="s">
        <v>57</v>
      </c>
      <c r="AK95" s="6" t="s">
        <v>452</v>
      </c>
      <c r="AL95" s="6" t="s">
        <v>451</v>
      </c>
      <c r="AM95" s="6">
        <v>10468</v>
      </c>
      <c r="AN95" s="6" t="s">
        <v>57</v>
      </c>
      <c r="AO95" s="6">
        <v>8</v>
      </c>
      <c r="AP95" s="6">
        <v>280</v>
      </c>
      <c r="AQ95" s="31" t="e">
        <f t="shared" si="15"/>
        <v>#VALUE!</v>
      </c>
      <c r="AR95" s="32" t="e">
        <f t="shared" si="16"/>
        <v>#VALUE!</v>
      </c>
      <c r="AS95" s="32" t="e">
        <f t="shared" si="17"/>
        <v>#VALUE!</v>
      </c>
    </row>
    <row r="96" ht="70.7" spans="1:45">
      <c r="A96" s="4" t="s">
        <v>443</v>
      </c>
      <c r="B96" s="4" t="s">
        <v>444</v>
      </c>
      <c r="C96" s="5" t="s">
        <v>47</v>
      </c>
      <c r="D96" s="4" t="s">
        <v>444</v>
      </c>
      <c r="E96" s="6" t="s">
        <v>395</v>
      </c>
      <c r="F96" s="6" t="s">
        <v>445</v>
      </c>
      <c r="G96" s="6" t="s">
        <v>198</v>
      </c>
      <c r="H96" s="6" t="s">
        <v>446</v>
      </c>
      <c r="I96" s="6">
        <v>1</v>
      </c>
      <c r="J96" s="6" t="s">
        <v>447</v>
      </c>
      <c r="K96" s="6" t="s">
        <v>53</v>
      </c>
      <c r="L96" s="14" t="s">
        <v>53</v>
      </c>
      <c r="M96" s="6" t="s">
        <v>53</v>
      </c>
      <c r="N96" s="6">
        <v>8.2907</v>
      </c>
      <c r="O96" s="14"/>
      <c r="P96" s="14">
        <v>0.7872</v>
      </c>
      <c r="Q96" s="6">
        <v>10</v>
      </c>
      <c r="R96" s="20">
        <f t="shared" si="12"/>
        <v>7872</v>
      </c>
      <c r="S96" s="21">
        <v>1.03</v>
      </c>
      <c r="T96" s="21">
        <v>1.232</v>
      </c>
      <c r="U96" s="6"/>
      <c r="V96" s="21">
        <v>0</v>
      </c>
      <c r="W96" s="6"/>
      <c r="X96" s="21">
        <v>0.23</v>
      </c>
      <c r="Y96" s="6"/>
      <c r="Z96" s="6" t="s">
        <v>448</v>
      </c>
      <c r="AA96" s="35">
        <v>0.596</v>
      </c>
      <c r="AB96" s="21" t="s">
        <v>449</v>
      </c>
      <c r="AC96" s="6" t="s">
        <v>450</v>
      </c>
      <c r="AD96" s="21">
        <v>0</v>
      </c>
      <c r="AE96" s="6"/>
      <c r="AF96" s="21">
        <v>0</v>
      </c>
      <c r="AG96" s="20">
        <f t="shared" si="13"/>
        <v>30880</v>
      </c>
      <c r="AH96" s="25">
        <f t="shared" si="14"/>
        <v>3.8752</v>
      </c>
      <c r="AI96" s="7" t="s">
        <v>83</v>
      </c>
      <c r="AJ96" s="6">
        <v>2.73</v>
      </c>
      <c r="AK96" s="6">
        <v>1.52</v>
      </c>
      <c r="AL96" s="6" t="s">
        <v>453</v>
      </c>
      <c r="AM96" s="6">
        <v>3290</v>
      </c>
      <c r="AN96" s="6" t="s">
        <v>57</v>
      </c>
      <c r="AO96" s="6">
        <v>8</v>
      </c>
      <c r="AP96" s="6">
        <v>280</v>
      </c>
      <c r="AQ96" s="31">
        <f t="shared" si="15"/>
        <v>0.008917216</v>
      </c>
      <c r="AR96" s="32">
        <f t="shared" si="16"/>
        <v>434.5750960838</v>
      </c>
      <c r="AS96" s="32">
        <f t="shared" si="17"/>
        <v>4345750.960838</v>
      </c>
    </row>
    <row r="97" ht="70.7" spans="1:45">
      <c r="A97" s="4" t="s">
        <v>443</v>
      </c>
      <c r="B97" s="4" t="s">
        <v>444</v>
      </c>
      <c r="C97" s="5" t="s">
        <v>47</v>
      </c>
      <c r="D97" s="4" t="s">
        <v>444</v>
      </c>
      <c r="E97" s="6" t="s">
        <v>395</v>
      </c>
      <c r="F97" s="6" t="s">
        <v>445</v>
      </c>
      <c r="G97" s="6" t="s">
        <v>198</v>
      </c>
      <c r="H97" s="6" t="s">
        <v>446</v>
      </c>
      <c r="I97" s="6">
        <v>1</v>
      </c>
      <c r="J97" s="6" t="s">
        <v>447</v>
      </c>
      <c r="K97" s="6" t="s">
        <v>53</v>
      </c>
      <c r="L97" s="14" t="s">
        <v>53</v>
      </c>
      <c r="M97" s="6" t="s">
        <v>53</v>
      </c>
      <c r="N97" s="6">
        <v>8.2907</v>
      </c>
      <c r="O97" s="14"/>
      <c r="P97" s="14">
        <v>0.7872</v>
      </c>
      <c r="Q97" s="6">
        <v>10</v>
      </c>
      <c r="R97" s="20">
        <f t="shared" si="12"/>
        <v>7872</v>
      </c>
      <c r="S97" s="21">
        <v>1.03</v>
      </c>
      <c r="T97" s="21">
        <v>1.232</v>
      </c>
      <c r="U97" s="6"/>
      <c r="V97" s="21">
        <v>0</v>
      </c>
      <c r="W97" s="6"/>
      <c r="X97" s="21">
        <v>0.23</v>
      </c>
      <c r="Y97" s="6"/>
      <c r="Z97" s="6" t="s">
        <v>448</v>
      </c>
      <c r="AA97" s="35">
        <v>0.596</v>
      </c>
      <c r="AB97" s="21" t="s">
        <v>449</v>
      </c>
      <c r="AC97" s="6" t="s">
        <v>450</v>
      </c>
      <c r="AD97" s="21">
        <v>0</v>
      </c>
      <c r="AE97" s="6"/>
      <c r="AF97" s="21">
        <v>0</v>
      </c>
      <c r="AG97" s="20">
        <f t="shared" si="13"/>
        <v>30880</v>
      </c>
      <c r="AH97" s="25">
        <f t="shared" si="14"/>
        <v>3.8752</v>
      </c>
      <c r="AI97" s="7" t="s">
        <v>56</v>
      </c>
      <c r="AJ97" s="26" t="s">
        <v>57</v>
      </c>
      <c r="AK97" s="6" t="s">
        <v>420</v>
      </c>
      <c r="AL97" s="6" t="s">
        <v>453</v>
      </c>
      <c r="AM97" s="6">
        <v>3290</v>
      </c>
      <c r="AN97" s="6" t="s">
        <v>57</v>
      </c>
      <c r="AO97" s="6">
        <v>8</v>
      </c>
      <c r="AP97" s="6">
        <v>280</v>
      </c>
      <c r="AQ97" s="31" t="e">
        <f t="shared" si="15"/>
        <v>#VALUE!</v>
      </c>
      <c r="AR97" s="32" t="e">
        <f t="shared" si="16"/>
        <v>#VALUE!</v>
      </c>
      <c r="AS97" s="32" t="e">
        <f t="shared" si="17"/>
        <v>#VALUE!</v>
      </c>
    </row>
    <row r="98" ht="70.7" spans="1:45">
      <c r="A98" s="4" t="s">
        <v>443</v>
      </c>
      <c r="B98" s="4" t="s">
        <v>444</v>
      </c>
      <c r="C98" s="5" t="s">
        <v>409</v>
      </c>
      <c r="D98" s="4" t="s">
        <v>444</v>
      </c>
      <c r="E98" s="6" t="s">
        <v>395</v>
      </c>
      <c r="F98" s="6" t="s">
        <v>445</v>
      </c>
      <c r="G98" s="6" t="s">
        <v>198</v>
      </c>
      <c r="H98" s="6" t="s">
        <v>454</v>
      </c>
      <c r="I98" s="6">
        <v>1</v>
      </c>
      <c r="J98" s="6" t="s">
        <v>80</v>
      </c>
      <c r="K98" s="6" t="s">
        <v>53</v>
      </c>
      <c r="L98" s="14" t="s">
        <v>53</v>
      </c>
      <c r="M98" s="6" t="s">
        <v>53</v>
      </c>
      <c r="N98" s="6">
        <v>11</v>
      </c>
      <c r="O98" s="14"/>
      <c r="P98" s="14">
        <v>1.0465</v>
      </c>
      <c r="Q98" s="6">
        <v>10</v>
      </c>
      <c r="R98" s="20">
        <f t="shared" si="12"/>
        <v>10465</v>
      </c>
      <c r="S98" s="21">
        <v>1.03</v>
      </c>
      <c r="T98" s="21">
        <v>0.42</v>
      </c>
      <c r="U98" s="6"/>
      <c r="V98" s="21">
        <v>0</v>
      </c>
      <c r="W98" s="6"/>
      <c r="X98" s="21">
        <v>0.23</v>
      </c>
      <c r="Y98" s="6"/>
      <c r="Z98" s="6" t="s">
        <v>214</v>
      </c>
      <c r="AA98" s="35">
        <v>0.296</v>
      </c>
      <c r="AB98" s="23" t="s">
        <v>455</v>
      </c>
      <c r="AC98" s="6" t="s">
        <v>456</v>
      </c>
      <c r="AD98" s="21">
        <v>0</v>
      </c>
      <c r="AE98" s="6"/>
      <c r="AF98" s="21">
        <v>0</v>
      </c>
      <c r="AG98" s="20">
        <f t="shared" si="13"/>
        <v>19760</v>
      </c>
      <c r="AH98" s="25">
        <f t="shared" si="14"/>
        <v>3.0225</v>
      </c>
      <c r="AI98" s="7" t="s">
        <v>83</v>
      </c>
      <c r="AJ98" s="6">
        <v>2.52</v>
      </c>
      <c r="AK98" s="6">
        <v>1.35</v>
      </c>
      <c r="AL98" s="6" t="s">
        <v>457</v>
      </c>
      <c r="AM98" s="6">
        <v>6260</v>
      </c>
      <c r="AN98" s="6" t="s">
        <v>57</v>
      </c>
      <c r="AO98" s="6">
        <v>2</v>
      </c>
      <c r="AP98" s="6">
        <v>280</v>
      </c>
      <c r="AQ98" s="31">
        <f t="shared" si="15"/>
        <v>0.004101552</v>
      </c>
      <c r="AR98" s="32">
        <f t="shared" si="16"/>
        <v>736.916172219687</v>
      </c>
      <c r="AS98" s="32">
        <f t="shared" si="17"/>
        <v>7369161.72219687</v>
      </c>
    </row>
    <row r="99" ht="70.7" spans="1:45">
      <c r="A99" s="4" t="s">
        <v>443</v>
      </c>
      <c r="B99" s="4" t="s">
        <v>444</v>
      </c>
      <c r="C99" s="5" t="s">
        <v>413</v>
      </c>
      <c r="D99" s="4" t="s">
        <v>444</v>
      </c>
      <c r="E99" s="6" t="s">
        <v>395</v>
      </c>
      <c r="F99" s="6" t="s">
        <v>445</v>
      </c>
      <c r="G99" s="6" t="s">
        <v>198</v>
      </c>
      <c r="H99" s="6" t="s">
        <v>454</v>
      </c>
      <c r="I99" s="6">
        <v>1</v>
      </c>
      <c r="J99" s="6" t="s">
        <v>80</v>
      </c>
      <c r="K99" s="6" t="s">
        <v>53</v>
      </c>
      <c r="L99" s="14" t="s">
        <v>53</v>
      </c>
      <c r="M99" s="6" t="s">
        <v>53</v>
      </c>
      <c r="N99" s="6">
        <v>9.1354</v>
      </c>
      <c r="O99" s="14"/>
      <c r="P99" s="14">
        <v>0.8674</v>
      </c>
      <c r="Q99" s="6">
        <v>10</v>
      </c>
      <c r="R99" s="20">
        <f t="shared" si="12"/>
        <v>8674</v>
      </c>
      <c r="S99" s="21">
        <v>1.03</v>
      </c>
      <c r="T99" s="21">
        <v>0.42</v>
      </c>
      <c r="U99" s="6"/>
      <c r="V99" s="21">
        <v>0</v>
      </c>
      <c r="W99" s="6"/>
      <c r="X99" s="21">
        <v>0.23</v>
      </c>
      <c r="Y99" s="6"/>
      <c r="Z99" s="6" t="s">
        <v>214</v>
      </c>
      <c r="AA99" s="35">
        <v>0.296</v>
      </c>
      <c r="AB99" s="23" t="s">
        <v>455</v>
      </c>
      <c r="AC99" s="6" t="s">
        <v>456</v>
      </c>
      <c r="AD99" s="21">
        <v>0</v>
      </c>
      <c r="AE99" s="6"/>
      <c r="AF99" s="21">
        <v>0</v>
      </c>
      <c r="AG99" s="20">
        <f t="shared" si="13"/>
        <v>19760</v>
      </c>
      <c r="AH99" s="25">
        <f t="shared" si="14"/>
        <v>2.8434</v>
      </c>
      <c r="AI99" s="7" t="s">
        <v>83</v>
      </c>
      <c r="AJ99" s="6">
        <v>4.25</v>
      </c>
      <c r="AK99" s="6">
        <v>1.92</v>
      </c>
      <c r="AL99" s="6" t="s">
        <v>458</v>
      </c>
      <c r="AM99" s="6">
        <v>5247</v>
      </c>
      <c r="AN99" s="6" t="s">
        <v>57</v>
      </c>
      <c r="AO99" s="6">
        <v>2</v>
      </c>
      <c r="AP99" s="6">
        <v>280</v>
      </c>
      <c r="AQ99" s="31">
        <f t="shared" si="15"/>
        <v>0.0068462856</v>
      </c>
      <c r="AR99" s="32">
        <f t="shared" si="16"/>
        <v>415.320097075705</v>
      </c>
      <c r="AS99" s="32">
        <f t="shared" ref="AS99:AS124" si="18">AR99*10000</f>
        <v>4153200.97075705</v>
      </c>
    </row>
    <row r="100" ht="70.7" spans="1:45">
      <c r="A100" s="4" t="s">
        <v>443</v>
      </c>
      <c r="B100" s="4" t="s">
        <v>444</v>
      </c>
      <c r="C100" s="5" t="s">
        <v>459</v>
      </c>
      <c r="D100" s="4" t="s">
        <v>444</v>
      </c>
      <c r="E100" s="6" t="s">
        <v>395</v>
      </c>
      <c r="F100" s="6" t="s">
        <v>445</v>
      </c>
      <c r="G100" s="6" t="s">
        <v>198</v>
      </c>
      <c r="H100" s="6" t="s">
        <v>460</v>
      </c>
      <c r="I100" s="6">
        <v>1</v>
      </c>
      <c r="J100" s="6" t="s">
        <v>91</v>
      </c>
      <c r="K100" s="6" t="s">
        <v>53</v>
      </c>
      <c r="L100" s="14" t="s">
        <v>53</v>
      </c>
      <c r="M100" s="6" t="s">
        <v>53</v>
      </c>
      <c r="N100" s="6">
        <v>11.5044</v>
      </c>
      <c r="O100" s="14"/>
      <c r="P100" s="14">
        <v>1.0933</v>
      </c>
      <c r="Q100" s="6">
        <v>10</v>
      </c>
      <c r="R100" s="20">
        <f t="shared" si="12"/>
        <v>10933</v>
      </c>
      <c r="S100" s="21">
        <v>1.03</v>
      </c>
      <c r="T100" s="21">
        <v>4.928</v>
      </c>
      <c r="U100" s="6"/>
      <c r="V100" s="21">
        <v>0</v>
      </c>
      <c r="W100" s="6"/>
      <c r="X100" s="21">
        <v>0.23</v>
      </c>
      <c r="Y100" s="6"/>
      <c r="Z100" s="6" t="s">
        <v>214</v>
      </c>
      <c r="AA100" s="35">
        <v>1.406</v>
      </c>
      <c r="AB100" s="23" t="s">
        <v>461</v>
      </c>
      <c r="AC100" s="6" t="s">
        <v>462</v>
      </c>
      <c r="AD100" s="21">
        <v>0</v>
      </c>
      <c r="AE100" s="6"/>
      <c r="AF100" s="21">
        <v>0</v>
      </c>
      <c r="AG100" s="20">
        <f t="shared" si="13"/>
        <v>75940</v>
      </c>
      <c r="AH100" s="25">
        <f t="shared" si="14"/>
        <v>8.6873</v>
      </c>
      <c r="AI100" s="7" t="s">
        <v>83</v>
      </c>
      <c r="AJ100" s="7">
        <v>4.52</v>
      </c>
      <c r="AK100" s="6">
        <v>1.71</v>
      </c>
      <c r="AL100" s="6" t="s">
        <v>408</v>
      </c>
      <c r="AM100" s="6">
        <v>5885</v>
      </c>
      <c r="AN100" s="6" t="s">
        <v>57</v>
      </c>
      <c r="AO100" s="6">
        <v>8</v>
      </c>
      <c r="AP100" s="6">
        <v>280</v>
      </c>
      <c r="AQ100" s="31">
        <f t="shared" si="15"/>
        <v>0.037042544</v>
      </c>
      <c r="AR100" s="32">
        <f t="shared" si="16"/>
        <v>234.522229358761</v>
      </c>
      <c r="AS100" s="32">
        <f t="shared" si="18"/>
        <v>2345222.29358761</v>
      </c>
    </row>
    <row r="101" ht="70.7" spans="1:45">
      <c r="A101" s="4" t="s">
        <v>443</v>
      </c>
      <c r="B101" s="4" t="s">
        <v>444</v>
      </c>
      <c r="C101" s="5" t="s">
        <v>463</v>
      </c>
      <c r="D101" s="4" t="s">
        <v>444</v>
      </c>
      <c r="E101" s="6" t="s">
        <v>395</v>
      </c>
      <c r="F101" s="6" t="s">
        <v>445</v>
      </c>
      <c r="G101" s="6" t="s">
        <v>198</v>
      </c>
      <c r="H101" s="6" t="s">
        <v>464</v>
      </c>
      <c r="I101" s="6">
        <v>1</v>
      </c>
      <c r="J101" s="6" t="s">
        <v>91</v>
      </c>
      <c r="K101" s="6" t="s">
        <v>53</v>
      </c>
      <c r="L101" s="14" t="s">
        <v>53</v>
      </c>
      <c r="M101" s="6" t="s">
        <v>53</v>
      </c>
      <c r="N101" s="6">
        <v>8.175</v>
      </c>
      <c r="O101" s="14"/>
      <c r="P101" s="14">
        <v>0.7762</v>
      </c>
      <c r="Q101" s="6">
        <v>10</v>
      </c>
      <c r="R101" s="20">
        <f t="shared" si="12"/>
        <v>7762</v>
      </c>
      <c r="S101" s="21">
        <v>1.03</v>
      </c>
      <c r="T101" s="21">
        <v>1.05</v>
      </c>
      <c r="U101" s="6"/>
      <c r="V101" s="21">
        <v>0</v>
      </c>
      <c r="W101" s="6"/>
      <c r="X101" s="21">
        <v>0.23</v>
      </c>
      <c r="Y101" s="6"/>
      <c r="Z101" s="6" t="s">
        <v>214</v>
      </c>
      <c r="AA101" s="35">
        <v>0.556</v>
      </c>
      <c r="AB101" s="23" t="s">
        <v>465</v>
      </c>
      <c r="AC101" s="6" t="s">
        <v>462</v>
      </c>
      <c r="AD101" s="21">
        <v>0</v>
      </c>
      <c r="AE101" s="6"/>
      <c r="AF101" s="21">
        <v>0</v>
      </c>
      <c r="AG101" s="20">
        <f t="shared" si="13"/>
        <v>28660</v>
      </c>
      <c r="AH101" s="25">
        <f t="shared" si="14"/>
        <v>3.6422</v>
      </c>
      <c r="AI101" s="7" t="s">
        <v>83</v>
      </c>
      <c r="AJ101" s="6">
        <v>3.59</v>
      </c>
      <c r="AK101" s="6">
        <v>2.39</v>
      </c>
      <c r="AL101" s="6" t="s">
        <v>466</v>
      </c>
      <c r="AM101" s="6">
        <v>5885</v>
      </c>
      <c r="AN101" s="6" t="s">
        <v>57</v>
      </c>
      <c r="AO101" s="6">
        <v>5</v>
      </c>
      <c r="AP101" s="6">
        <v>280</v>
      </c>
      <c r="AQ101" s="31">
        <f t="shared" si="15"/>
        <v>0.0098868</v>
      </c>
      <c r="AR101" s="32">
        <f t="shared" si="16"/>
        <v>368.390176801392</v>
      </c>
      <c r="AS101" s="32">
        <f t="shared" si="18"/>
        <v>3683901.76801392</v>
      </c>
    </row>
    <row r="102" ht="70.7" spans="1:45">
      <c r="A102" s="4" t="s">
        <v>443</v>
      </c>
      <c r="B102" s="4" t="s">
        <v>444</v>
      </c>
      <c r="C102" s="5" t="s">
        <v>467</v>
      </c>
      <c r="D102" s="4" t="s">
        <v>444</v>
      </c>
      <c r="E102" s="6" t="s">
        <v>395</v>
      </c>
      <c r="F102" s="6" t="s">
        <v>445</v>
      </c>
      <c r="G102" s="6" t="s">
        <v>198</v>
      </c>
      <c r="H102" s="6" t="s">
        <v>468</v>
      </c>
      <c r="I102" s="6">
        <v>1</v>
      </c>
      <c r="J102" s="6" t="s">
        <v>52</v>
      </c>
      <c r="K102" s="6" t="s">
        <v>53</v>
      </c>
      <c r="L102" s="14" t="s">
        <v>53</v>
      </c>
      <c r="M102" s="6" t="s">
        <v>53</v>
      </c>
      <c r="N102" s="6">
        <v>8.6206</v>
      </c>
      <c r="O102" s="14"/>
      <c r="P102" s="14">
        <v>0.8187</v>
      </c>
      <c r="Q102" s="6">
        <v>10</v>
      </c>
      <c r="R102" s="20">
        <f t="shared" si="12"/>
        <v>8187</v>
      </c>
      <c r="S102" s="21">
        <v>1.03</v>
      </c>
      <c r="T102" s="21">
        <v>1.54</v>
      </c>
      <c r="U102" s="6"/>
      <c r="V102" s="21">
        <v>0</v>
      </c>
      <c r="W102" s="6"/>
      <c r="X102" s="21">
        <v>0.23</v>
      </c>
      <c r="Y102" s="6"/>
      <c r="Z102" s="6" t="s">
        <v>54</v>
      </c>
      <c r="AA102" s="21">
        <v>0.29</v>
      </c>
      <c r="AB102" s="6"/>
      <c r="AC102" s="6" t="s">
        <v>469</v>
      </c>
      <c r="AD102" s="21">
        <v>0</v>
      </c>
      <c r="AE102" s="6"/>
      <c r="AF102" s="21">
        <v>0</v>
      </c>
      <c r="AG102" s="20">
        <f t="shared" si="13"/>
        <v>30900</v>
      </c>
      <c r="AH102" s="25">
        <f t="shared" si="14"/>
        <v>3.9087</v>
      </c>
      <c r="AI102" s="7" t="s">
        <v>56</v>
      </c>
      <c r="AJ102" s="26" t="s">
        <v>57</v>
      </c>
      <c r="AK102" s="6" t="s">
        <v>452</v>
      </c>
      <c r="AL102" s="6" t="s">
        <v>470</v>
      </c>
      <c r="AM102" s="6">
        <v>7443</v>
      </c>
      <c r="AN102" s="6" t="s">
        <v>57</v>
      </c>
      <c r="AO102" s="6">
        <v>5</v>
      </c>
      <c r="AP102" s="6">
        <v>280</v>
      </c>
      <c r="AQ102" s="31" t="e">
        <f t="shared" si="15"/>
        <v>#VALUE!</v>
      </c>
      <c r="AR102" s="32" t="e">
        <f t="shared" si="16"/>
        <v>#VALUE!</v>
      </c>
      <c r="AS102" s="32" t="e">
        <f t="shared" si="18"/>
        <v>#VALUE!</v>
      </c>
    </row>
    <row r="103" ht="127.3" spans="1:45">
      <c r="A103" s="4" t="s">
        <v>471</v>
      </c>
      <c r="B103" s="4" t="s">
        <v>472</v>
      </c>
      <c r="C103" s="5" t="s">
        <v>182</v>
      </c>
      <c r="D103" s="4" t="s">
        <v>472</v>
      </c>
      <c r="E103" s="6" t="s">
        <v>473</v>
      </c>
      <c r="F103" s="6" t="s">
        <v>474</v>
      </c>
      <c r="G103" s="6" t="s">
        <v>475</v>
      </c>
      <c r="H103" s="6" t="s">
        <v>476</v>
      </c>
      <c r="I103" s="6" t="s">
        <v>99</v>
      </c>
      <c r="J103" s="6" t="s">
        <v>477</v>
      </c>
      <c r="K103" s="6">
        <v>1</v>
      </c>
      <c r="L103" s="14">
        <v>0.1</v>
      </c>
      <c r="M103" s="6">
        <v>10</v>
      </c>
      <c r="N103" s="6">
        <v>30.3</v>
      </c>
      <c r="O103" s="14"/>
      <c r="P103" s="14">
        <v>2.88</v>
      </c>
      <c r="Q103" s="6">
        <v>10</v>
      </c>
      <c r="R103" s="20">
        <f t="shared" si="12"/>
        <v>29800</v>
      </c>
      <c r="S103" s="21">
        <v>3</v>
      </c>
      <c r="T103" s="21">
        <v>5</v>
      </c>
      <c r="U103" s="6"/>
      <c r="V103" s="21">
        <v>0</v>
      </c>
      <c r="W103" s="6"/>
      <c r="X103" s="21">
        <v>0.5</v>
      </c>
      <c r="Y103" s="6"/>
      <c r="Z103" s="6" t="s">
        <v>478</v>
      </c>
      <c r="AA103" s="21">
        <v>0.89</v>
      </c>
      <c r="AB103" s="6" t="s">
        <v>479</v>
      </c>
      <c r="AC103" s="6" t="s">
        <v>480</v>
      </c>
      <c r="AD103" s="21">
        <v>0.85</v>
      </c>
      <c r="AE103" s="6"/>
      <c r="AF103" s="21">
        <v>0.3</v>
      </c>
      <c r="AG103" s="20">
        <f t="shared" si="13"/>
        <v>105400</v>
      </c>
      <c r="AH103" s="25">
        <f t="shared" si="14"/>
        <v>13.52</v>
      </c>
      <c r="AI103" s="7" t="s">
        <v>83</v>
      </c>
      <c r="AJ103" s="7">
        <v>90.2</v>
      </c>
      <c r="AK103" s="6" t="s">
        <v>481</v>
      </c>
      <c r="AL103" s="6" t="s">
        <v>482</v>
      </c>
      <c r="AM103" s="6">
        <v>14212</v>
      </c>
      <c r="AN103" s="6" t="s">
        <v>483</v>
      </c>
      <c r="AO103" s="6">
        <v>6</v>
      </c>
      <c r="AP103" s="6">
        <v>280</v>
      </c>
      <c r="AQ103" s="31">
        <f t="shared" si="15"/>
        <v>1.879053792</v>
      </c>
      <c r="AR103" s="32">
        <f t="shared" si="16"/>
        <v>7.19511067621421</v>
      </c>
      <c r="AS103" s="32">
        <f t="shared" si="18"/>
        <v>71951.1067621421</v>
      </c>
    </row>
    <row r="104" ht="127.3" spans="1:45">
      <c r="A104" s="4" t="s">
        <v>471</v>
      </c>
      <c r="B104" s="4" t="s">
        <v>472</v>
      </c>
      <c r="C104" s="5" t="s">
        <v>182</v>
      </c>
      <c r="D104" s="4" t="s">
        <v>472</v>
      </c>
      <c r="E104" s="6" t="s">
        <v>473</v>
      </c>
      <c r="F104" s="6" t="s">
        <v>474</v>
      </c>
      <c r="G104" s="6" t="s">
        <v>475</v>
      </c>
      <c r="H104" s="6" t="s">
        <v>476</v>
      </c>
      <c r="I104" s="6" t="s">
        <v>99</v>
      </c>
      <c r="J104" s="6" t="s">
        <v>477</v>
      </c>
      <c r="K104" s="6">
        <v>1</v>
      </c>
      <c r="L104" s="14">
        <v>0.1</v>
      </c>
      <c r="M104" s="6">
        <v>10</v>
      </c>
      <c r="N104" s="6">
        <v>30.3</v>
      </c>
      <c r="O104" s="14"/>
      <c r="P104" s="14">
        <v>2.88</v>
      </c>
      <c r="Q104" s="6">
        <v>10</v>
      </c>
      <c r="R104" s="20">
        <f t="shared" si="12"/>
        <v>29800</v>
      </c>
      <c r="S104" s="21">
        <v>3</v>
      </c>
      <c r="T104" s="21">
        <v>5</v>
      </c>
      <c r="U104" s="6"/>
      <c r="V104" s="21">
        <v>0</v>
      </c>
      <c r="W104" s="6"/>
      <c r="X104" s="21">
        <v>0.5</v>
      </c>
      <c r="Y104" s="6"/>
      <c r="Z104" s="6" t="s">
        <v>478</v>
      </c>
      <c r="AA104" s="21">
        <v>0.89</v>
      </c>
      <c r="AB104" s="6" t="s">
        <v>479</v>
      </c>
      <c r="AC104" s="6" t="s">
        <v>480</v>
      </c>
      <c r="AD104" s="21">
        <v>0.85</v>
      </c>
      <c r="AE104" s="6"/>
      <c r="AF104" s="21">
        <v>0.3</v>
      </c>
      <c r="AG104" s="20">
        <f t="shared" si="13"/>
        <v>105400</v>
      </c>
      <c r="AH104" s="25">
        <f t="shared" si="14"/>
        <v>13.52</v>
      </c>
      <c r="AI104" s="7" t="s">
        <v>56</v>
      </c>
      <c r="AJ104" s="26" t="s">
        <v>57</v>
      </c>
      <c r="AK104" s="6" t="s">
        <v>484</v>
      </c>
      <c r="AL104" s="6" t="s">
        <v>482</v>
      </c>
      <c r="AM104" s="6">
        <v>14212</v>
      </c>
      <c r="AN104" s="6" t="s">
        <v>483</v>
      </c>
      <c r="AO104" s="6">
        <v>6</v>
      </c>
      <c r="AP104" s="6">
        <v>280</v>
      </c>
      <c r="AQ104" s="31" t="e">
        <f t="shared" si="15"/>
        <v>#VALUE!</v>
      </c>
      <c r="AR104" s="32" t="e">
        <f t="shared" si="16"/>
        <v>#VALUE!</v>
      </c>
      <c r="AS104" s="32" t="e">
        <f t="shared" si="18"/>
        <v>#VALUE!</v>
      </c>
    </row>
    <row r="105" ht="56.55" spans="1:45">
      <c r="A105" s="4" t="s">
        <v>485</v>
      </c>
      <c r="B105" s="4" t="s">
        <v>486</v>
      </c>
      <c r="C105" s="5" t="s">
        <v>487</v>
      </c>
      <c r="D105" s="4" t="s">
        <v>486</v>
      </c>
      <c r="E105" s="6" t="s">
        <v>197</v>
      </c>
      <c r="F105" s="6" t="s">
        <v>445</v>
      </c>
      <c r="G105" s="6" t="s">
        <v>198</v>
      </c>
      <c r="H105" s="6" t="s">
        <v>488</v>
      </c>
      <c r="I105" s="6">
        <v>1</v>
      </c>
      <c r="J105" s="6" t="s">
        <v>489</v>
      </c>
      <c r="K105" s="6" t="s">
        <v>53</v>
      </c>
      <c r="L105" s="14" t="s">
        <v>53</v>
      </c>
      <c r="M105" s="6" t="s">
        <v>53</v>
      </c>
      <c r="N105" s="6">
        <v>31</v>
      </c>
      <c r="O105" s="14"/>
      <c r="P105" s="14">
        <v>3.1</v>
      </c>
      <c r="Q105" s="6">
        <v>10</v>
      </c>
      <c r="R105" s="20">
        <f t="shared" si="12"/>
        <v>31000</v>
      </c>
      <c r="S105" s="21">
        <v>2.4</v>
      </c>
      <c r="T105" s="21">
        <v>8</v>
      </c>
      <c r="U105" s="6"/>
      <c r="V105" s="21">
        <v>0</v>
      </c>
      <c r="W105" s="6"/>
      <c r="X105" s="21">
        <v>0</v>
      </c>
      <c r="Y105" s="6"/>
      <c r="Z105" s="6" t="s">
        <v>150</v>
      </c>
      <c r="AA105" s="21">
        <v>1.6</v>
      </c>
      <c r="AB105" s="6"/>
      <c r="AC105" s="6">
        <v>2</v>
      </c>
      <c r="AD105" s="21">
        <v>3</v>
      </c>
      <c r="AE105" s="6"/>
      <c r="AF105" s="21">
        <v>0</v>
      </c>
      <c r="AG105" s="20">
        <f t="shared" si="13"/>
        <v>150000</v>
      </c>
      <c r="AH105" s="25">
        <f t="shared" si="14"/>
        <v>18.1</v>
      </c>
      <c r="AI105" s="7" t="s">
        <v>83</v>
      </c>
      <c r="AJ105" s="7">
        <v>15.2</v>
      </c>
      <c r="AK105" s="6">
        <v>3.55</v>
      </c>
      <c r="AL105" s="6">
        <v>25000</v>
      </c>
      <c r="AM105" s="6">
        <v>15181</v>
      </c>
      <c r="AN105" s="7" t="s">
        <v>490</v>
      </c>
      <c r="AO105" s="6">
        <v>8</v>
      </c>
      <c r="AP105" s="6">
        <v>250</v>
      </c>
      <c r="AQ105" s="31">
        <f t="shared" si="15"/>
        <v>0.3537173</v>
      </c>
      <c r="AR105" s="32">
        <f t="shared" si="16"/>
        <v>51.1708078739717</v>
      </c>
      <c r="AS105" s="32">
        <f t="shared" si="18"/>
        <v>511708.078739717</v>
      </c>
    </row>
    <row r="106" ht="56.55" spans="1:45">
      <c r="A106" s="4" t="s">
        <v>485</v>
      </c>
      <c r="B106" s="4" t="s">
        <v>486</v>
      </c>
      <c r="C106" s="5" t="s">
        <v>487</v>
      </c>
      <c r="D106" s="4" t="s">
        <v>486</v>
      </c>
      <c r="E106" s="6" t="s">
        <v>197</v>
      </c>
      <c r="F106" s="6" t="s">
        <v>445</v>
      </c>
      <c r="G106" s="6" t="s">
        <v>198</v>
      </c>
      <c r="H106" s="6" t="s">
        <v>488</v>
      </c>
      <c r="I106" s="6">
        <v>1</v>
      </c>
      <c r="J106" s="6" t="s">
        <v>489</v>
      </c>
      <c r="K106" s="6" t="s">
        <v>53</v>
      </c>
      <c r="L106" s="14" t="s">
        <v>53</v>
      </c>
      <c r="M106" s="6" t="s">
        <v>53</v>
      </c>
      <c r="N106" s="6">
        <v>31</v>
      </c>
      <c r="O106" s="14"/>
      <c r="P106" s="14">
        <v>3.1</v>
      </c>
      <c r="Q106" s="6">
        <v>10</v>
      </c>
      <c r="R106" s="20">
        <f t="shared" si="12"/>
        <v>31000</v>
      </c>
      <c r="S106" s="21">
        <v>2.4</v>
      </c>
      <c r="T106" s="21">
        <v>8</v>
      </c>
      <c r="U106" s="6"/>
      <c r="V106" s="21">
        <v>0</v>
      </c>
      <c r="W106" s="6"/>
      <c r="X106" s="21">
        <v>0</v>
      </c>
      <c r="Y106" s="6"/>
      <c r="Z106" s="6" t="s">
        <v>150</v>
      </c>
      <c r="AA106" s="21">
        <v>1.6</v>
      </c>
      <c r="AB106" s="6"/>
      <c r="AC106" s="6">
        <v>2</v>
      </c>
      <c r="AD106" s="21">
        <v>3</v>
      </c>
      <c r="AE106" s="6"/>
      <c r="AF106" s="21">
        <v>0</v>
      </c>
      <c r="AG106" s="20">
        <f t="shared" si="13"/>
        <v>150000</v>
      </c>
      <c r="AH106" s="25">
        <f t="shared" si="14"/>
        <v>18.1</v>
      </c>
      <c r="AI106" s="7" t="s">
        <v>56</v>
      </c>
      <c r="AJ106" s="26" t="s">
        <v>57</v>
      </c>
      <c r="AK106" s="6">
        <v>6.4</v>
      </c>
      <c r="AL106" s="6">
        <v>25000</v>
      </c>
      <c r="AM106" s="6">
        <v>15181</v>
      </c>
      <c r="AN106" s="6" t="s">
        <v>490</v>
      </c>
      <c r="AO106" s="6">
        <v>8</v>
      </c>
      <c r="AP106" s="6">
        <v>250</v>
      </c>
      <c r="AQ106" s="31" t="e">
        <f t="shared" si="15"/>
        <v>#VALUE!</v>
      </c>
      <c r="AR106" s="32" t="e">
        <f t="shared" si="16"/>
        <v>#VALUE!</v>
      </c>
      <c r="AS106" s="32" t="e">
        <f t="shared" si="18"/>
        <v>#VALUE!</v>
      </c>
    </row>
    <row r="107" ht="84.85" spans="1:45">
      <c r="A107" s="4" t="s">
        <v>491</v>
      </c>
      <c r="B107" s="4" t="s">
        <v>492</v>
      </c>
      <c r="C107" s="5" t="s">
        <v>493</v>
      </c>
      <c r="D107" s="4" t="s">
        <v>492</v>
      </c>
      <c r="E107" s="6" t="s">
        <v>430</v>
      </c>
      <c r="F107" s="6" t="s">
        <v>173</v>
      </c>
      <c r="G107" s="6" t="s">
        <v>108</v>
      </c>
      <c r="H107" s="6" t="s">
        <v>494</v>
      </c>
      <c r="I107" s="6">
        <v>1</v>
      </c>
      <c r="J107" s="6" t="s">
        <v>495</v>
      </c>
      <c r="K107" s="6" t="s">
        <v>53</v>
      </c>
      <c r="L107" s="14" t="s">
        <v>53</v>
      </c>
      <c r="M107" s="6" t="s">
        <v>53</v>
      </c>
      <c r="N107" s="6">
        <v>5.2</v>
      </c>
      <c r="O107" s="14"/>
      <c r="P107" s="14">
        <v>0.52</v>
      </c>
      <c r="Q107" s="6">
        <v>10</v>
      </c>
      <c r="R107" s="20">
        <f t="shared" si="12"/>
        <v>5200</v>
      </c>
      <c r="S107" s="21">
        <v>0.5</v>
      </c>
      <c r="T107" s="21">
        <v>1.92</v>
      </c>
      <c r="U107" s="6"/>
      <c r="V107" s="21">
        <v>0</v>
      </c>
      <c r="W107" s="6"/>
      <c r="X107" s="21">
        <v>0.85</v>
      </c>
      <c r="Y107" s="6"/>
      <c r="Z107" s="6" t="s">
        <v>496</v>
      </c>
      <c r="AA107" s="21">
        <v>0.2</v>
      </c>
      <c r="AB107" s="7" t="s">
        <v>497</v>
      </c>
      <c r="AC107" s="6" t="s">
        <v>102</v>
      </c>
      <c r="AD107" s="21">
        <v>0.1</v>
      </c>
      <c r="AE107" s="6"/>
      <c r="AF107" s="21">
        <v>0</v>
      </c>
      <c r="AG107" s="20">
        <f t="shared" si="13"/>
        <v>35700</v>
      </c>
      <c r="AH107" s="25">
        <f t="shared" si="14"/>
        <v>4.09</v>
      </c>
      <c r="AI107" s="7" t="s">
        <v>83</v>
      </c>
      <c r="AJ107" s="16">
        <v>1.53</v>
      </c>
      <c r="AK107" s="15">
        <v>2.17</v>
      </c>
      <c r="AL107" s="6" t="s">
        <v>439</v>
      </c>
      <c r="AM107" s="6">
        <v>2828</v>
      </c>
      <c r="AN107" s="6">
        <v>0.9</v>
      </c>
      <c r="AO107" s="6">
        <v>8</v>
      </c>
      <c r="AP107" s="6">
        <v>300</v>
      </c>
      <c r="AQ107" s="31">
        <f t="shared" si="15"/>
        <v>-0.004343808</v>
      </c>
      <c r="AR107" s="32">
        <f t="shared" si="16"/>
        <v>-941.570161480434</v>
      </c>
      <c r="AS107" s="32">
        <f t="shared" si="18"/>
        <v>-9415701.61480434</v>
      </c>
    </row>
    <row r="108" ht="84.85" spans="1:45">
      <c r="A108" s="4" t="s">
        <v>491</v>
      </c>
      <c r="B108" s="4" t="s">
        <v>492</v>
      </c>
      <c r="C108" s="5" t="s">
        <v>493</v>
      </c>
      <c r="D108" s="4" t="s">
        <v>492</v>
      </c>
      <c r="E108" s="6" t="s">
        <v>430</v>
      </c>
      <c r="F108" s="6" t="s">
        <v>173</v>
      </c>
      <c r="G108" s="6" t="s">
        <v>108</v>
      </c>
      <c r="H108" s="6" t="s">
        <v>494</v>
      </c>
      <c r="I108" s="6">
        <v>1</v>
      </c>
      <c r="J108" s="6" t="s">
        <v>495</v>
      </c>
      <c r="K108" s="6" t="s">
        <v>53</v>
      </c>
      <c r="L108" s="14" t="s">
        <v>53</v>
      </c>
      <c r="M108" s="6" t="s">
        <v>53</v>
      </c>
      <c r="N108" s="6">
        <v>5.2</v>
      </c>
      <c r="O108" s="14"/>
      <c r="P108" s="14">
        <v>0.52</v>
      </c>
      <c r="Q108" s="6">
        <v>10</v>
      </c>
      <c r="R108" s="20">
        <f t="shared" si="12"/>
        <v>5200</v>
      </c>
      <c r="S108" s="21">
        <v>0.5</v>
      </c>
      <c r="T108" s="21">
        <v>1.92</v>
      </c>
      <c r="U108" s="6"/>
      <c r="V108" s="21">
        <v>0</v>
      </c>
      <c r="W108" s="6"/>
      <c r="X108" s="21">
        <v>0.85</v>
      </c>
      <c r="Y108" s="6"/>
      <c r="Z108" s="6" t="s">
        <v>496</v>
      </c>
      <c r="AA108" s="21">
        <v>0.2</v>
      </c>
      <c r="AB108" s="7" t="s">
        <v>497</v>
      </c>
      <c r="AC108" s="6" t="s">
        <v>102</v>
      </c>
      <c r="AD108" s="21">
        <v>0.1</v>
      </c>
      <c r="AE108" s="6"/>
      <c r="AF108" s="21">
        <v>0</v>
      </c>
      <c r="AG108" s="20">
        <f t="shared" si="13"/>
        <v>35700</v>
      </c>
      <c r="AH108" s="25">
        <f t="shared" si="14"/>
        <v>4.09</v>
      </c>
      <c r="AI108" s="7" t="s">
        <v>56</v>
      </c>
      <c r="AJ108" s="26" t="s">
        <v>57</v>
      </c>
      <c r="AK108" s="6" t="s">
        <v>498</v>
      </c>
      <c r="AL108" s="6" t="s">
        <v>439</v>
      </c>
      <c r="AM108" s="6">
        <v>2828</v>
      </c>
      <c r="AN108" s="6">
        <v>0.9</v>
      </c>
      <c r="AO108" s="6">
        <v>8</v>
      </c>
      <c r="AP108" s="6">
        <v>300</v>
      </c>
      <c r="AQ108" s="31" t="e">
        <f t="shared" si="15"/>
        <v>#VALUE!</v>
      </c>
      <c r="AR108" s="32" t="e">
        <f t="shared" si="16"/>
        <v>#VALUE!</v>
      </c>
      <c r="AS108" s="32" t="e">
        <f t="shared" si="18"/>
        <v>#VALUE!</v>
      </c>
    </row>
    <row r="109" ht="84.85" spans="1:45">
      <c r="A109" s="4" t="s">
        <v>491</v>
      </c>
      <c r="B109" s="4" t="s">
        <v>492</v>
      </c>
      <c r="C109" s="5" t="s">
        <v>487</v>
      </c>
      <c r="D109" s="4" t="s">
        <v>492</v>
      </c>
      <c r="E109" s="6" t="s">
        <v>430</v>
      </c>
      <c r="F109" s="6" t="s">
        <v>173</v>
      </c>
      <c r="G109" s="6" t="s">
        <v>108</v>
      </c>
      <c r="H109" s="6" t="s">
        <v>499</v>
      </c>
      <c r="I109" s="6">
        <v>1</v>
      </c>
      <c r="J109" s="6" t="s">
        <v>500</v>
      </c>
      <c r="K109" s="6" t="s">
        <v>53</v>
      </c>
      <c r="L109" s="14" t="s">
        <v>53</v>
      </c>
      <c r="M109" s="6" t="s">
        <v>53</v>
      </c>
      <c r="N109" s="6">
        <v>16.8</v>
      </c>
      <c r="O109" s="14"/>
      <c r="P109" s="14">
        <v>1.68</v>
      </c>
      <c r="Q109" s="6">
        <v>10</v>
      </c>
      <c r="R109" s="20">
        <f t="shared" si="12"/>
        <v>16800</v>
      </c>
      <c r="S109" s="21">
        <v>1.5</v>
      </c>
      <c r="T109" s="21">
        <v>14.4</v>
      </c>
      <c r="U109" s="6"/>
      <c r="V109" s="21">
        <v>0</v>
      </c>
      <c r="W109" s="6"/>
      <c r="X109" s="21">
        <v>0.85</v>
      </c>
      <c r="Y109" s="6"/>
      <c r="Z109" s="6" t="s">
        <v>150</v>
      </c>
      <c r="AA109" s="21">
        <v>0.5</v>
      </c>
      <c r="AB109" s="6"/>
      <c r="AC109" s="6" t="s">
        <v>102</v>
      </c>
      <c r="AD109" s="21">
        <v>0.2</v>
      </c>
      <c r="AE109" s="6"/>
      <c r="AF109" s="21">
        <v>0</v>
      </c>
      <c r="AG109" s="20">
        <f t="shared" si="13"/>
        <v>174500</v>
      </c>
      <c r="AH109" s="25">
        <f t="shared" si="14"/>
        <v>19.13</v>
      </c>
      <c r="AI109" s="7" t="s">
        <v>83</v>
      </c>
      <c r="AJ109" s="6">
        <v>3.1</v>
      </c>
      <c r="AK109" s="6">
        <v>2.17</v>
      </c>
      <c r="AL109" s="6" t="s">
        <v>501</v>
      </c>
      <c r="AM109" s="6">
        <v>6470</v>
      </c>
      <c r="AN109" s="6">
        <v>0.9</v>
      </c>
      <c r="AO109" s="6">
        <v>8</v>
      </c>
      <c r="AP109" s="6">
        <v>300</v>
      </c>
      <c r="AQ109" s="31">
        <f t="shared" si="15"/>
        <v>0.01444104</v>
      </c>
      <c r="AR109" s="32">
        <f t="shared" si="16"/>
        <v>1324.69683623894</v>
      </c>
      <c r="AS109" s="32">
        <f t="shared" si="18"/>
        <v>13246968.3623894</v>
      </c>
    </row>
    <row r="110" ht="70.7" spans="1:45">
      <c r="A110" s="4" t="s">
        <v>502</v>
      </c>
      <c r="B110" s="4" t="s">
        <v>503</v>
      </c>
      <c r="C110" s="5" t="s">
        <v>504</v>
      </c>
      <c r="D110" s="4" t="s">
        <v>503</v>
      </c>
      <c r="E110" s="6" t="s">
        <v>505</v>
      </c>
      <c r="F110" s="6" t="s">
        <v>506</v>
      </c>
      <c r="G110" s="6" t="s">
        <v>53</v>
      </c>
      <c r="H110" s="6" t="s">
        <v>507</v>
      </c>
      <c r="I110" s="6">
        <v>1</v>
      </c>
      <c r="J110" s="6" t="s">
        <v>508</v>
      </c>
      <c r="K110" s="6">
        <v>5.7</v>
      </c>
      <c r="L110" s="14">
        <v>0.57</v>
      </c>
      <c r="M110" s="6">
        <v>10</v>
      </c>
      <c r="N110" s="6">
        <v>14.8</v>
      </c>
      <c r="O110" s="14"/>
      <c r="P110" s="14">
        <v>1.41</v>
      </c>
      <c r="Q110" s="6">
        <v>10</v>
      </c>
      <c r="R110" s="20">
        <f t="shared" si="12"/>
        <v>19800</v>
      </c>
      <c r="S110" s="21">
        <v>3.6</v>
      </c>
      <c r="T110" s="21">
        <v>1.9</v>
      </c>
      <c r="U110" s="6"/>
      <c r="V110" s="21">
        <v>0</v>
      </c>
      <c r="W110" s="6"/>
      <c r="X110" s="21">
        <v>0</v>
      </c>
      <c r="Y110" s="6"/>
      <c r="Z110" s="6" t="s">
        <v>150</v>
      </c>
      <c r="AA110" s="21">
        <v>0.9</v>
      </c>
      <c r="AB110" s="6"/>
      <c r="AC110" s="6">
        <v>4</v>
      </c>
      <c r="AD110" s="21">
        <v>0.45</v>
      </c>
      <c r="AE110" s="6"/>
      <c r="AF110" s="21">
        <v>0</v>
      </c>
      <c r="AG110" s="20">
        <f t="shared" si="13"/>
        <v>68500</v>
      </c>
      <c r="AH110" s="25">
        <f t="shared" si="14"/>
        <v>8.83</v>
      </c>
      <c r="AI110" s="7" t="s">
        <v>83</v>
      </c>
      <c r="AJ110" s="26" t="s">
        <v>57</v>
      </c>
      <c r="AK110" s="22">
        <v>3.42</v>
      </c>
      <c r="AL110" s="6">
        <v>20000</v>
      </c>
      <c r="AM110" s="6">
        <v>12186</v>
      </c>
      <c r="AN110" s="6">
        <v>0.95</v>
      </c>
      <c r="AO110" s="6">
        <v>8</v>
      </c>
      <c r="AP110" s="6">
        <v>180</v>
      </c>
      <c r="AQ110" s="31" t="e">
        <f t="shared" si="15"/>
        <v>#VALUE!</v>
      </c>
      <c r="AR110" s="32" t="e">
        <f t="shared" si="16"/>
        <v>#VALUE!</v>
      </c>
      <c r="AS110" s="32" t="e">
        <f t="shared" si="18"/>
        <v>#VALUE!</v>
      </c>
    </row>
    <row r="111" ht="70.7" spans="1:45">
      <c r="A111" s="4" t="s">
        <v>502</v>
      </c>
      <c r="B111" s="4" t="s">
        <v>503</v>
      </c>
      <c r="C111" s="5" t="s">
        <v>509</v>
      </c>
      <c r="D111" s="4" t="s">
        <v>503</v>
      </c>
      <c r="E111" s="6" t="s">
        <v>505</v>
      </c>
      <c r="F111" s="6" t="s">
        <v>506</v>
      </c>
      <c r="G111" s="6" t="s">
        <v>53</v>
      </c>
      <c r="H111" s="6" t="s">
        <v>510</v>
      </c>
      <c r="I111" s="6">
        <v>1</v>
      </c>
      <c r="J111" s="6" t="s">
        <v>511</v>
      </c>
      <c r="K111" s="6">
        <v>3</v>
      </c>
      <c r="L111" s="14">
        <v>0.3</v>
      </c>
      <c r="M111" s="6">
        <v>10</v>
      </c>
      <c r="N111" s="6">
        <v>8.6</v>
      </c>
      <c r="O111" s="14"/>
      <c r="P111" s="14">
        <v>0.817</v>
      </c>
      <c r="Q111" s="6">
        <v>10</v>
      </c>
      <c r="R111" s="20">
        <f t="shared" si="12"/>
        <v>11170</v>
      </c>
      <c r="S111" s="21">
        <v>3.6</v>
      </c>
      <c r="T111" s="21">
        <v>1.7</v>
      </c>
      <c r="U111" s="6"/>
      <c r="V111" s="21">
        <v>0</v>
      </c>
      <c r="W111" s="6"/>
      <c r="X111" s="21">
        <v>0</v>
      </c>
      <c r="Y111" s="6"/>
      <c r="Z111" s="6" t="s">
        <v>121</v>
      </c>
      <c r="AA111" s="21">
        <v>0.89</v>
      </c>
      <c r="AB111" s="6"/>
      <c r="AC111" s="6" t="s">
        <v>512</v>
      </c>
      <c r="AD111" s="21">
        <v>0.45</v>
      </c>
      <c r="AE111" s="6"/>
      <c r="AF111" s="21">
        <v>0</v>
      </c>
      <c r="AG111" s="20">
        <f t="shared" si="13"/>
        <v>66400</v>
      </c>
      <c r="AH111" s="25">
        <f t="shared" si="14"/>
        <v>7.757</v>
      </c>
      <c r="AI111" s="7" t="s">
        <v>56</v>
      </c>
      <c r="AJ111" s="26" t="s">
        <v>57</v>
      </c>
      <c r="AK111" s="6" t="s">
        <v>513</v>
      </c>
      <c r="AL111" s="6" t="s">
        <v>514</v>
      </c>
      <c r="AM111" s="6">
        <v>9304.7</v>
      </c>
      <c r="AN111" s="6">
        <v>0.9</v>
      </c>
      <c r="AO111" s="6">
        <v>8</v>
      </c>
      <c r="AP111" s="6">
        <v>180</v>
      </c>
      <c r="AQ111" s="31" t="e">
        <f t="shared" si="15"/>
        <v>#VALUE!</v>
      </c>
      <c r="AR111" s="32" t="e">
        <f t="shared" si="16"/>
        <v>#VALUE!</v>
      </c>
      <c r="AS111" s="32" t="e">
        <f t="shared" si="18"/>
        <v>#VALUE!</v>
      </c>
    </row>
    <row r="112" ht="70.7" spans="1:45">
      <c r="A112" s="4" t="s">
        <v>502</v>
      </c>
      <c r="B112" s="4" t="s">
        <v>503</v>
      </c>
      <c r="C112" s="5" t="s">
        <v>515</v>
      </c>
      <c r="D112" s="4" t="s">
        <v>503</v>
      </c>
      <c r="E112" s="6" t="s">
        <v>505</v>
      </c>
      <c r="F112" s="6" t="s">
        <v>506</v>
      </c>
      <c r="G112" s="6" t="s">
        <v>53</v>
      </c>
      <c r="H112" s="6" t="s">
        <v>516</v>
      </c>
      <c r="I112" s="6">
        <v>1</v>
      </c>
      <c r="J112" s="6" t="s">
        <v>517</v>
      </c>
      <c r="K112" s="6" t="s">
        <v>53</v>
      </c>
      <c r="L112" s="14" t="s">
        <v>53</v>
      </c>
      <c r="M112" s="6" t="s">
        <v>53</v>
      </c>
      <c r="N112" s="6">
        <v>17</v>
      </c>
      <c r="O112" s="14"/>
      <c r="P112" s="14">
        <v>1.615</v>
      </c>
      <c r="Q112" s="6">
        <v>10</v>
      </c>
      <c r="R112" s="20">
        <f t="shared" si="12"/>
        <v>16150</v>
      </c>
      <c r="S112" s="21">
        <v>3.6</v>
      </c>
      <c r="T112" s="21">
        <v>4.32</v>
      </c>
      <c r="U112" s="6"/>
      <c r="V112" s="21">
        <v>0</v>
      </c>
      <c r="W112" s="6"/>
      <c r="X112" s="21">
        <v>0</v>
      </c>
      <c r="Y112" s="6"/>
      <c r="Z112" s="6">
        <v>0</v>
      </c>
      <c r="AA112" s="21">
        <v>0</v>
      </c>
      <c r="AB112" s="6"/>
      <c r="AC112" s="6">
        <v>0</v>
      </c>
      <c r="AD112" s="21">
        <v>0.45</v>
      </c>
      <c r="AE112" s="6"/>
      <c r="AF112" s="21">
        <v>0</v>
      </c>
      <c r="AG112" s="20">
        <f t="shared" si="13"/>
        <v>83700</v>
      </c>
      <c r="AH112" s="25">
        <f t="shared" si="14"/>
        <v>9.985</v>
      </c>
      <c r="AI112" s="7" t="s">
        <v>83</v>
      </c>
      <c r="AJ112" s="26" t="s">
        <v>57</v>
      </c>
      <c r="AK112" s="6">
        <v>3.69</v>
      </c>
      <c r="AL112" s="6">
        <v>24000</v>
      </c>
      <c r="AM112" s="6">
        <v>24000</v>
      </c>
      <c r="AN112" s="6">
        <v>0.85</v>
      </c>
      <c r="AO112" s="6">
        <v>8</v>
      </c>
      <c r="AP112" s="6">
        <v>180</v>
      </c>
      <c r="AQ112" s="31" t="e">
        <f t="shared" si="15"/>
        <v>#VALUE!</v>
      </c>
      <c r="AR112" s="32" t="e">
        <f t="shared" si="16"/>
        <v>#VALUE!</v>
      </c>
      <c r="AS112" s="32" t="e">
        <f t="shared" si="18"/>
        <v>#VALUE!</v>
      </c>
    </row>
    <row r="113" ht="84.85" spans="1:45">
      <c r="A113" s="4" t="s">
        <v>518</v>
      </c>
      <c r="B113" s="4" t="s">
        <v>519</v>
      </c>
      <c r="C113" s="5" t="s">
        <v>182</v>
      </c>
      <c r="D113" s="4" t="s">
        <v>519</v>
      </c>
      <c r="E113" s="6" t="s">
        <v>378</v>
      </c>
      <c r="F113" s="6" t="s">
        <v>173</v>
      </c>
      <c r="G113" s="6" t="s">
        <v>108</v>
      </c>
      <c r="H113" s="6" t="s">
        <v>520</v>
      </c>
      <c r="I113" s="6" t="s">
        <v>99</v>
      </c>
      <c r="J113" s="6" t="s">
        <v>521</v>
      </c>
      <c r="K113" s="6">
        <v>2</v>
      </c>
      <c r="L113" s="14" t="s">
        <v>522</v>
      </c>
      <c r="M113" s="6">
        <v>20</v>
      </c>
      <c r="N113" s="6">
        <v>16</v>
      </c>
      <c r="O113" s="14"/>
      <c r="P113" s="14">
        <v>1.6</v>
      </c>
      <c r="Q113" s="6">
        <v>10</v>
      </c>
      <c r="R113" s="20">
        <f t="shared" si="12"/>
        <v>17000</v>
      </c>
      <c r="S113" s="21">
        <v>1</v>
      </c>
      <c r="T113" s="21">
        <v>6</v>
      </c>
      <c r="U113" s="6"/>
      <c r="V113" s="21">
        <v>0</v>
      </c>
      <c r="W113" s="6"/>
      <c r="X113" s="21" t="s">
        <v>420</v>
      </c>
      <c r="Y113" s="6"/>
      <c r="Z113" s="6" t="s">
        <v>150</v>
      </c>
      <c r="AA113" s="21">
        <v>0.5</v>
      </c>
      <c r="AB113" s="6"/>
      <c r="AC113" s="6" t="s">
        <v>523</v>
      </c>
      <c r="AD113" s="21">
        <v>0.6</v>
      </c>
      <c r="AE113" s="6"/>
      <c r="AF113" s="21">
        <v>0</v>
      </c>
      <c r="AG113" s="20">
        <f t="shared" si="13"/>
        <v>93000</v>
      </c>
      <c r="AH113" s="25">
        <f t="shared" si="14"/>
        <v>11</v>
      </c>
      <c r="AI113" s="7" t="s">
        <v>83</v>
      </c>
      <c r="AJ113" s="6">
        <v>20.6</v>
      </c>
      <c r="AK113" s="6" t="s">
        <v>524</v>
      </c>
      <c r="AL113" s="6" t="s">
        <v>525</v>
      </c>
      <c r="AM113" s="6" t="s">
        <v>526</v>
      </c>
      <c r="AN113" s="6" t="s">
        <v>53</v>
      </c>
      <c r="AO113" s="6">
        <v>12</v>
      </c>
      <c r="AP113" s="6">
        <v>300</v>
      </c>
      <c r="AQ113" s="31">
        <f t="shared" si="15"/>
        <v>0.72630684</v>
      </c>
      <c r="AR113" s="32">
        <f t="shared" si="16"/>
        <v>15.1451141503775</v>
      </c>
      <c r="AS113" s="32">
        <f t="shared" si="18"/>
        <v>151451.141503775</v>
      </c>
    </row>
    <row r="114" ht="84.85" spans="1:45">
      <c r="A114" s="4" t="s">
        <v>527</v>
      </c>
      <c r="B114" s="4" t="s">
        <v>528</v>
      </c>
      <c r="C114" s="5" t="s">
        <v>529</v>
      </c>
      <c r="D114" s="4" t="s">
        <v>528</v>
      </c>
      <c r="E114" s="6" t="s">
        <v>530</v>
      </c>
      <c r="F114" s="6" t="s">
        <v>531</v>
      </c>
      <c r="G114" s="6" t="s">
        <v>50</v>
      </c>
      <c r="H114" s="6" t="s">
        <v>532</v>
      </c>
      <c r="I114" s="6">
        <v>1</v>
      </c>
      <c r="J114" s="6" t="s">
        <v>533</v>
      </c>
      <c r="K114" s="6" t="s">
        <v>53</v>
      </c>
      <c r="L114" s="14" t="s">
        <v>53</v>
      </c>
      <c r="M114" s="6" t="s">
        <v>53</v>
      </c>
      <c r="N114" s="6">
        <v>7.5</v>
      </c>
      <c r="O114" s="14"/>
      <c r="P114" s="14">
        <v>0.48</v>
      </c>
      <c r="Q114" s="6">
        <v>15</v>
      </c>
      <c r="R114" s="20">
        <f t="shared" si="12"/>
        <v>4800</v>
      </c>
      <c r="S114" s="21">
        <v>1.5</v>
      </c>
      <c r="T114" s="21">
        <v>8.86</v>
      </c>
      <c r="U114" s="6"/>
      <c r="V114" s="21">
        <v>0</v>
      </c>
      <c r="W114" s="6"/>
      <c r="X114" s="21">
        <v>0.3</v>
      </c>
      <c r="Y114" s="6"/>
      <c r="Z114" s="6" t="s">
        <v>54</v>
      </c>
      <c r="AA114" s="21">
        <v>0.02</v>
      </c>
      <c r="AB114" s="6"/>
      <c r="AC114" s="6" t="s">
        <v>534</v>
      </c>
      <c r="AD114" s="21">
        <v>0</v>
      </c>
      <c r="AE114" s="6"/>
      <c r="AF114" s="21">
        <v>0</v>
      </c>
      <c r="AG114" s="20">
        <f t="shared" si="13"/>
        <v>106800</v>
      </c>
      <c r="AH114" s="25">
        <f t="shared" si="14"/>
        <v>11.16</v>
      </c>
      <c r="AI114" s="7" t="s">
        <v>56</v>
      </c>
      <c r="AJ114" s="26" t="s">
        <v>57</v>
      </c>
      <c r="AK114" s="6" t="s">
        <v>535</v>
      </c>
      <c r="AL114" s="6">
        <v>15000</v>
      </c>
      <c r="AM114" s="6">
        <v>5524</v>
      </c>
      <c r="AN114" s="6">
        <v>0.95</v>
      </c>
      <c r="AO114" s="6">
        <v>24</v>
      </c>
      <c r="AP114" s="6">
        <v>300</v>
      </c>
      <c r="AQ114" s="31" t="e">
        <f t="shared" si="15"/>
        <v>#VALUE!</v>
      </c>
      <c r="AR114" s="32" t="e">
        <f t="shared" si="16"/>
        <v>#VALUE!</v>
      </c>
      <c r="AS114" s="32" t="e">
        <f t="shared" si="18"/>
        <v>#VALUE!</v>
      </c>
    </row>
    <row r="115" ht="84.85" spans="1:45">
      <c r="A115" s="4" t="s">
        <v>527</v>
      </c>
      <c r="B115" s="4" t="s">
        <v>528</v>
      </c>
      <c r="C115" s="5" t="s">
        <v>536</v>
      </c>
      <c r="D115" s="4" t="s">
        <v>528</v>
      </c>
      <c r="E115" s="6" t="s">
        <v>530</v>
      </c>
      <c r="F115" s="6" t="s">
        <v>531</v>
      </c>
      <c r="G115" s="6" t="s">
        <v>50</v>
      </c>
      <c r="H115" s="6" t="s">
        <v>537</v>
      </c>
      <c r="I115" s="6">
        <v>1</v>
      </c>
      <c r="J115" s="6" t="s">
        <v>538</v>
      </c>
      <c r="K115" s="6" t="s">
        <v>53</v>
      </c>
      <c r="L115" s="14" t="s">
        <v>53</v>
      </c>
      <c r="M115" s="6" t="s">
        <v>53</v>
      </c>
      <c r="N115" s="6">
        <v>11.25</v>
      </c>
      <c r="O115" s="14"/>
      <c r="P115" s="14">
        <v>0.71</v>
      </c>
      <c r="Q115" s="6">
        <v>15</v>
      </c>
      <c r="R115" s="20">
        <f t="shared" si="12"/>
        <v>7100</v>
      </c>
      <c r="S115" s="21">
        <v>1.5</v>
      </c>
      <c r="T115" s="21">
        <v>12.99</v>
      </c>
      <c r="U115" s="6"/>
      <c r="V115" s="21">
        <v>0</v>
      </c>
      <c r="W115" s="6"/>
      <c r="X115" s="21">
        <v>0.3</v>
      </c>
      <c r="Y115" s="6"/>
      <c r="Z115" s="6" t="s">
        <v>372</v>
      </c>
      <c r="AA115" s="21">
        <v>0.68</v>
      </c>
      <c r="AB115" s="7" t="s">
        <v>539</v>
      </c>
      <c r="AC115" s="6" t="s">
        <v>540</v>
      </c>
      <c r="AD115" s="21">
        <v>0</v>
      </c>
      <c r="AE115" s="6"/>
      <c r="AF115" s="21">
        <v>0</v>
      </c>
      <c r="AG115" s="20">
        <f t="shared" si="13"/>
        <v>154700</v>
      </c>
      <c r="AH115" s="25">
        <f t="shared" si="14"/>
        <v>16.18</v>
      </c>
      <c r="AI115" s="7" t="s">
        <v>83</v>
      </c>
      <c r="AJ115" s="26" t="s">
        <v>57</v>
      </c>
      <c r="AK115" s="6">
        <v>18.8</v>
      </c>
      <c r="AL115" s="6" t="s">
        <v>419</v>
      </c>
      <c r="AM115" s="6">
        <v>3230</v>
      </c>
      <c r="AN115" s="6">
        <v>0.95</v>
      </c>
      <c r="AO115" s="6">
        <v>24</v>
      </c>
      <c r="AP115" s="6">
        <v>300</v>
      </c>
      <c r="AQ115" s="31" t="e">
        <f t="shared" si="15"/>
        <v>#VALUE!</v>
      </c>
      <c r="AR115" s="32" t="e">
        <f t="shared" si="16"/>
        <v>#VALUE!</v>
      </c>
      <c r="AS115" s="32" t="e">
        <f t="shared" si="18"/>
        <v>#VALUE!</v>
      </c>
    </row>
    <row r="116" ht="99" spans="1:45">
      <c r="A116" s="4" t="s">
        <v>541</v>
      </c>
      <c r="B116" s="4" t="s">
        <v>542</v>
      </c>
      <c r="C116" s="5" t="s">
        <v>543</v>
      </c>
      <c r="D116" s="4" t="s">
        <v>542</v>
      </c>
      <c r="E116" s="6" t="s">
        <v>544</v>
      </c>
      <c r="F116" s="6" t="s">
        <v>545</v>
      </c>
      <c r="G116" s="6" t="s">
        <v>50</v>
      </c>
      <c r="H116" s="6" t="s">
        <v>546</v>
      </c>
      <c r="I116" s="6">
        <v>1</v>
      </c>
      <c r="J116" s="6" t="s">
        <v>547</v>
      </c>
      <c r="K116" s="6" t="s">
        <v>53</v>
      </c>
      <c r="L116" s="14" t="s">
        <v>53</v>
      </c>
      <c r="M116" s="6" t="s">
        <v>53</v>
      </c>
      <c r="N116" s="6">
        <v>7</v>
      </c>
      <c r="O116" s="14"/>
      <c r="P116" s="14">
        <v>0.7</v>
      </c>
      <c r="Q116" s="6">
        <v>10</v>
      </c>
      <c r="R116" s="20">
        <f t="shared" si="12"/>
        <v>7000</v>
      </c>
      <c r="S116" s="21">
        <v>1</v>
      </c>
      <c r="T116" s="21">
        <v>0.45</v>
      </c>
      <c r="U116" s="6"/>
      <c r="V116" s="21">
        <v>0</v>
      </c>
      <c r="W116" s="6"/>
      <c r="X116" s="21">
        <v>0</v>
      </c>
      <c r="Y116" s="6"/>
      <c r="Z116" s="6" t="s">
        <v>159</v>
      </c>
      <c r="AA116" s="21">
        <v>0.27</v>
      </c>
      <c r="AB116" s="6"/>
      <c r="AC116" s="6" t="s">
        <v>548</v>
      </c>
      <c r="AD116" s="21">
        <v>0.2</v>
      </c>
      <c r="AE116" s="6"/>
      <c r="AF116" s="21">
        <v>0</v>
      </c>
      <c r="AG116" s="20">
        <f t="shared" si="13"/>
        <v>19200</v>
      </c>
      <c r="AH116" s="25">
        <f t="shared" si="14"/>
        <v>2.62</v>
      </c>
      <c r="AI116" s="7" t="s">
        <v>56</v>
      </c>
      <c r="AJ116" s="26" t="s">
        <v>57</v>
      </c>
      <c r="AK116" s="6" t="s">
        <v>549</v>
      </c>
      <c r="AL116" s="6" t="s">
        <v>550</v>
      </c>
      <c r="AM116" s="6">
        <v>7588</v>
      </c>
      <c r="AN116" s="6">
        <v>0.85</v>
      </c>
      <c r="AO116" s="6">
        <v>1</v>
      </c>
      <c r="AP116" s="6">
        <v>150</v>
      </c>
      <c r="AQ116" s="31" t="e">
        <f t="shared" si="15"/>
        <v>#VALUE!</v>
      </c>
      <c r="AR116" s="32" t="e">
        <f t="shared" si="16"/>
        <v>#VALUE!</v>
      </c>
      <c r="AS116" s="32" t="e">
        <f t="shared" si="18"/>
        <v>#VALUE!</v>
      </c>
    </row>
    <row r="117" ht="99" spans="1:45">
      <c r="A117" s="4" t="s">
        <v>551</v>
      </c>
      <c r="B117" s="4" t="s">
        <v>552</v>
      </c>
      <c r="C117" s="5" t="s">
        <v>553</v>
      </c>
      <c r="D117" s="4" t="s">
        <v>552</v>
      </c>
      <c r="E117" s="6" t="s">
        <v>554</v>
      </c>
      <c r="F117" s="6">
        <v>3442</v>
      </c>
      <c r="G117" s="6" t="s">
        <v>108</v>
      </c>
      <c r="H117" s="6" t="s">
        <v>555</v>
      </c>
      <c r="I117" s="6">
        <v>1</v>
      </c>
      <c r="J117" s="6" t="s">
        <v>556</v>
      </c>
      <c r="K117" s="6">
        <v>10</v>
      </c>
      <c r="L117" s="14">
        <v>0.5</v>
      </c>
      <c r="M117" s="6">
        <v>20</v>
      </c>
      <c r="N117" s="6" t="s">
        <v>557</v>
      </c>
      <c r="O117" s="14"/>
      <c r="P117" s="14">
        <v>1.17</v>
      </c>
      <c r="Q117" s="6">
        <v>10</v>
      </c>
      <c r="R117" s="20">
        <f t="shared" si="12"/>
        <v>16700</v>
      </c>
      <c r="S117" s="21">
        <v>8</v>
      </c>
      <c r="T117" s="21">
        <v>1.82</v>
      </c>
      <c r="U117" s="6"/>
      <c r="V117" s="21">
        <v>0</v>
      </c>
      <c r="W117" s="6"/>
      <c r="X117" s="21">
        <v>0</v>
      </c>
      <c r="Y117" s="6"/>
      <c r="Z117" s="6" t="s">
        <v>558</v>
      </c>
      <c r="AA117" s="21">
        <v>1</v>
      </c>
      <c r="AB117" s="6" t="s">
        <v>559</v>
      </c>
      <c r="AC117" s="6" t="s">
        <v>560</v>
      </c>
      <c r="AD117" s="21">
        <v>1</v>
      </c>
      <c r="AE117" s="6"/>
      <c r="AF117" s="21">
        <v>0</v>
      </c>
      <c r="AG117" s="20">
        <f t="shared" si="13"/>
        <v>118200</v>
      </c>
      <c r="AH117" s="25">
        <f t="shared" si="14"/>
        <v>13.49</v>
      </c>
      <c r="AI117" s="7" t="s">
        <v>83</v>
      </c>
      <c r="AJ117" s="6">
        <v>14.2</v>
      </c>
      <c r="AK117" s="4">
        <v>6.08</v>
      </c>
      <c r="AL117" s="6">
        <v>20000</v>
      </c>
      <c r="AM117" s="6">
        <v>10472</v>
      </c>
      <c r="AN117" s="6">
        <v>0.85</v>
      </c>
      <c r="AO117" s="6">
        <v>4</v>
      </c>
      <c r="AP117" s="6">
        <v>240</v>
      </c>
      <c r="AQ117" s="31">
        <f t="shared" si="15"/>
        <v>0.0816313344</v>
      </c>
      <c r="AR117" s="32">
        <f t="shared" si="16"/>
        <v>165.255169465906</v>
      </c>
      <c r="AS117" s="32">
        <f t="shared" si="18"/>
        <v>1652551.69465906</v>
      </c>
    </row>
    <row r="118" ht="56.55" spans="1:45">
      <c r="A118" s="4" t="s">
        <v>561</v>
      </c>
      <c r="B118" s="4" t="s">
        <v>562</v>
      </c>
      <c r="C118" s="5" t="s">
        <v>563</v>
      </c>
      <c r="D118" s="4" t="s">
        <v>562</v>
      </c>
      <c r="E118" s="6" t="s">
        <v>473</v>
      </c>
      <c r="F118" s="6" t="s">
        <v>474</v>
      </c>
      <c r="G118" s="6" t="s">
        <v>108</v>
      </c>
      <c r="H118" s="6" t="s">
        <v>564</v>
      </c>
      <c r="I118" s="6">
        <v>1</v>
      </c>
      <c r="J118" s="6" t="s">
        <v>149</v>
      </c>
      <c r="K118" s="6" t="s">
        <v>53</v>
      </c>
      <c r="L118" s="14" t="s">
        <v>53</v>
      </c>
      <c r="M118" s="6" t="s">
        <v>53</v>
      </c>
      <c r="N118" s="6">
        <v>3.908</v>
      </c>
      <c r="O118" s="14"/>
      <c r="P118" s="14">
        <v>0.37</v>
      </c>
      <c r="Q118" s="6">
        <v>10</v>
      </c>
      <c r="R118" s="20">
        <f t="shared" si="12"/>
        <v>3700</v>
      </c>
      <c r="S118" s="21">
        <v>1.2</v>
      </c>
      <c r="T118" s="21">
        <v>1.62</v>
      </c>
      <c r="U118" s="6"/>
      <c r="V118" s="21">
        <v>0</v>
      </c>
      <c r="W118" s="6"/>
      <c r="X118" s="21">
        <v>0</v>
      </c>
      <c r="Y118" s="6"/>
      <c r="Z118" s="6" t="s">
        <v>150</v>
      </c>
      <c r="AA118" s="21">
        <v>0.15</v>
      </c>
      <c r="AB118" s="6"/>
      <c r="AC118" s="6" t="s">
        <v>102</v>
      </c>
      <c r="AD118" s="21">
        <v>0.2</v>
      </c>
      <c r="AE118" s="6"/>
      <c r="AF118" s="21">
        <v>0</v>
      </c>
      <c r="AG118" s="20">
        <f t="shared" si="13"/>
        <v>31700</v>
      </c>
      <c r="AH118" s="25">
        <f t="shared" si="14"/>
        <v>3.54</v>
      </c>
      <c r="AI118" s="6" t="s">
        <v>132</v>
      </c>
      <c r="AJ118" s="27">
        <v>3.97</v>
      </c>
      <c r="AK118" s="27">
        <v>2.8</v>
      </c>
      <c r="AL118" s="6">
        <v>5000</v>
      </c>
      <c r="AM118" s="6">
        <v>4887</v>
      </c>
      <c r="AN118" s="6" t="s">
        <v>53</v>
      </c>
      <c r="AO118" s="6">
        <v>9</v>
      </c>
      <c r="AP118" s="6">
        <v>300</v>
      </c>
      <c r="AQ118" s="31">
        <f t="shared" si="15"/>
        <v>0.015438033</v>
      </c>
      <c r="AR118" s="32">
        <f t="shared" si="16"/>
        <v>229.303823874453</v>
      </c>
      <c r="AS118" s="32">
        <f t="shared" si="18"/>
        <v>2293038.23874453</v>
      </c>
    </row>
    <row r="119" ht="56.55" spans="1:45">
      <c r="A119" s="4" t="s">
        <v>561</v>
      </c>
      <c r="B119" s="4" t="s">
        <v>562</v>
      </c>
      <c r="C119" s="5" t="s">
        <v>565</v>
      </c>
      <c r="D119" s="4" t="s">
        <v>562</v>
      </c>
      <c r="E119" s="6" t="s">
        <v>473</v>
      </c>
      <c r="F119" s="6" t="s">
        <v>474</v>
      </c>
      <c r="G119" s="6" t="s">
        <v>108</v>
      </c>
      <c r="H119" s="6" t="s">
        <v>566</v>
      </c>
      <c r="I119" s="6">
        <v>1</v>
      </c>
      <c r="J119" s="6" t="s">
        <v>52</v>
      </c>
      <c r="K119" s="6" t="s">
        <v>53</v>
      </c>
      <c r="L119" s="14" t="s">
        <v>53</v>
      </c>
      <c r="M119" s="6" t="s">
        <v>53</v>
      </c>
      <c r="N119" s="6">
        <v>11.28</v>
      </c>
      <c r="O119" s="14"/>
      <c r="P119" s="14">
        <v>1.07</v>
      </c>
      <c r="Q119" s="6">
        <v>10</v>
      </c>
      <c r="R119" s="20">
        <f t="shared" si="12"/>
        <v>10700</v>
      </c>
      <c r="S119" s="21">
        <v>1.2</v>
      </c>
      <c r="T119" s="21">
        <v>4.75</v>
      </c>
      <c r="U119" s="6"/>
      <c r="V119" s="21">
        <v>0</v>
      </c>
      <c r="W119" s="6"/>
      <c r="X119" s="21">
        <v>0</v>
      </c>
      <c r="Y119" s="6"/>
      <c r="Z119" s="6" t="s">
        <v>54</v>
      </c>
      <c r="AA119" s="21">
        <v>0.035</v>
      </c>
      <c r="AB119" s="6"/>
      <c r="AC119" s="6" t="s">
        <v>567</v>
      </c>
      <c r="AD119" s="21">
        <v>0.2</v>
      </c>
      <c r="AE119" s="6"/>
      <c r="AF119" s="21">
        <v>0</v>
      </c>
      <c r="AG119" s="20">
        <f t="shared" si="13"/>
        <v>61850</v>
      </c>
      <c r="AH119" s="25">
        <f t="shared" si="14"/>
        <v>7.255</v>
      </c>
      <c r="AI119" s="7" t="s">
        <v>56</v>
      </c>
      <c r="AJ119" s="26" t="s">
        <v>57</v>
      </c>
      <c r="AK119" s="6" t="s">
        <v>568</v>
      </c>
      <c r="AL119" s="6">
        <v>20000</v>
      </c>
      <c r="AM119" s="6">
        <v>24131</v>
      </c>
      <c r="AN119" s="6" t="s">
        <v>53</v>
      </c>
      <c r="AO119" s="6">
        <v>9</v>
      </c>
      <c r="AP119" s="6">
        <v>300</v>
      </c>
      <c r="AQ119" s="31" t="e">
        <f t="shared" si="15"/>
        <v>#VALUE!</v>
      </c>
      <c r="AR119" s="32" t="e">
        <f t="shared" si="16"/>
        <v>#VALUE!</v>
      </c>
      <c r="AS119" s="32" t="e">
        <f t="shared" si="18"/>
        <v>#VALUE!</v>
      </c>
    </row>
    <row r="120" ht="56.55" spans="1:45">
      <c r="A120" s="4" t="s">
        <v>561</v>
      </c>
      <c r="B120" s="4" t="s">
        <v>562</v>
      </c>
      <c r="C120" s="5" t="s">
        <v>569</v>
      </c>
      <c r="D120" s="4" t="s">
        <v>562</v>
      </c>
      <c r="E120" s="6" t="s">
        <v>473</v>
      </c>
      <c r="F120" s="6" t="s">
        <v>474</v>
      </c>
      <c r="G120" s="6" t="s">
        <v>108</v>
      </c>
      <c r="H120" s="6" t="s">
        <v>570</v>
      </c>
      <c r="I120" s="6">
        <v>1</v>
      </c>
      <c r="J120" s="6" t="s">
        <v>52</v>
      </c>
      <c r="K120" s="6" t="s">
        <v>53</v>
      </c>
      <c r="L120" s="14" t="s">
        <v>53</v>
      </c>
      <c r="M120" s="6" t="s">
        <v>53</v>
      </c>
      <c r="N120" s="6">
        <v>4.5</v>
      </c>
      <c r="O120" s="14"/>
      <c r="P120" s="14">
        <v>0.43</v>
      </c>
      <c r="Q120" s="6">
        <v>10</v>
      </c>
      <c r="R120" s="20">
        <f t="shared" si="12"/>
        <v>4300</v>
      </c>
      <c r="S120" s="21">
        <v>1.2</v>
      </c>
      <c r="T120" s="21">
        <v>0.4</v>
      </c>
      <c r="U120" s="6"/>
      <c r="V120" s="21">
        <v>0</v>
      </c>
      <c r="W120" s="6"/>
      <c r="X120" s="21">
        <v>0</v>
      </c>
      <c r="Y120" s="6"/>
      <c r="Z120" s="6" t="s">
        <v>54</v>
      </c>
      <c r="AA120" s="21">
        <v>0.025</v>
      </c>
      <c r="AB120" s="6"/>
      <c r="AC120" s="6" t="s">
        <v>567</v>
      </c>
      <c r="AD120" s="21">
        <v>0.2</v>
      </c>
      <c r="AE120" s="6"/>
      <c r="AF120" s="21">
        <v>0</v>
      </c>
      <c r="AG120" s="20">
        <f t="shared" si="13"/>
        <v>18250</v>
      </c>
      <c r="AH120" s="25">
        <f t="shared" si="14"/>
        <v>2.255</v>
      </c>
      <c r="AI120" s="7" t="s">
        <v>56</v>
      </c>
      <c r="AJ120" s="26" t="s">
        <v>57</v>
      </c>
      <c r="AK120" s="6" t="s">
        <v>202</v>
      </c>
      <c r="AL120" s="6" t="s">
        <v>453</v>
      </c>
      <c r="AM120" s="6">
        <v>1756</v>
      </c>
      <c r="AN120" s="6" t="s">
        <v>53</v>
      </c>
      <c r="AO120" s="6">
        <v>3</v>
      </c>
      <c r="AP120" s="6">
        <v>300</v>
      </c>
      <c r="AQ120" s="31" t="e">
        <f t="shared" si="15"/>
        <v>#VALUE!</v>
      </c>
      <c r="AR120" s="32" t="e">
        <f t="shared" si="16"/>
        <v>#VALUE!</v>
      </c>
      <c r="AS120" s="32" t="e">
        <f t="shared" si="18"/>
        <v>#VALUE!</v>
      </c>
    </row>
    <row r="121" ht="84.85" spans="1:45">
      <c r="A121" s="4" t="s">
        <v>571</v>
      </c>
      <c r="B121" s="4" t="s">
        <v>572</v>
      </c>
      <c r="C121" s="5" t="s">
        <v>493</v>
      </c>
      <c r="D121" s="4" t="s">
        <v>572</v>
      </c>
      <c r="E121" s="6" t="s">
        <v>378</v>
      </c>
      <c r="F121" s="6">
        <v>2913</v>
      </c>
      <c r="G121" s="6" t="s">
        <v>108</v>
      </c>
      <c r="H121" s="6" t="s">
        <v>573</v>
      </c>
      <c r="I121" s="6" t="s">
        <v>99</v>
      </c>
      <c r="J121" s="6" t="s">
        <v>574</v>
      </c>
      <c r="K121" s="6">
        <v>0.85</v>
      </c>
      <c r="L121" s="14">
        <v>0.04</v>
      </c>
      <c r="M121" s="6">
        <v>20</v>
      </c>
      <c r="N121" s="6">
        <v>5.28</v>
      </c>
      <c r="O121" s="14"/>
      <c r="P121" s="14">
        <v>0.53</v>
      </c>
      <c r="Q121" s="6">
        <v>10</v>
      </c>
      <c r="R121" s="20">
        <f t="shared" si="12"/>
        <v>5700</v>
      </c>
      <c r="S121" s="21">
        <v>0.75</v>
      </c>
      <c r="T121" s="21">
        <v>3.6</v>
      </c>
      <c r="U121" s="6"/>
      <c r="V121" s="21">
        <v>0</v>
      </c>
      <c r="W121" s="6"/>
      <c r="X121" s="21">
        <v>0.8</v>
      </c>
      <c r="Y121" s="6"/>
      <c r="Z121" s="6" t="s">
        <v>575</v>
      </c>
      <c r="AA121" s="21">
        <v>0.54</v>
      </c>
      <c r="AB121" s="7" t="s">
        <v>576</v>
      </c>
      <c r="AC121" s="6" t="s">
        <v>577</v>
      </c>
      <c r="AD121" s="21">
        <v>0.75</v>
      </c>
      <c r="AE121" s="6"/>
      <c r="AF121" s="21">
        <v>0</v>
      </c>
      <c r="AG121" s="20">
        <f t="shared" si="13"/>
        <v>64400</v>
      </c>
      <c r="AH121" s="25">
        <f t="shared" si="14"/>
        <v>7.01</v>
      </c>
      <c r="AI121" s="7" t="s">
        <v>83</v>
      </c>
      <c r="AJ121" s="6">
        <v>4.85</v>
      </c>
      <c r="AK121" s="6">
        <v>3.1</v>
      </c>
      <c r="AL121" s="6" t="s">
        <v>578</v>
      </c>
      <c r="AM121" s="6">
        <v>4743</v>
      </c>
      <c r="AN121" s="6" t="s">
        <v>53</v>
      </c>
      <c r="AO121" s="6">
        <v>10</v>
      </c>
      <c r="AP121" s="6">
        <v>300</v>
      </c>
      <c r="AQ121" s="31">
        <f t="shared" si="15"/>
        <v>0.02490075</v>
      </c>
      <c r="AR121" s="32">
        <f t="shared" si="16"/>
        <v>281.517624971135</v>
      </c>
      <c r="AS121" s="32">
        <f t="shared" si="18"/>
        <v>2815176.24971135</v>
      </c>
    </row>
    <row r="122" ht="84.85" spans="1:45">
      <c r="A122" s="4" t="s">
        <v>571</v>
      </c>
      <c r="B122" s="4" t="s">
        <v>572</v>
      </c>
      <c r="C122" s="5" t="s">
        <v>493</v>
      </c>
      <c r="D122" s="4" t="s">
        <v>572</v>
      </c>
      <c r="E122" s="6" t="s">
        <v>378</v>
      </c>
      <c r="F122" s="6">
        <v>2913</v>
      </c>
      <c r="G122" s="6" t="s">
        <v>108</v>
      </c>
      <c r="H122" s="6" t="s">
        <v>573</v>
      </c>
      <c r="I122" s="6" t="s">
        <v>99</v>
      </c>
      <c r="J122" s="6" t="s">
        <v>574</v>
      </c>
      <c r="K122" s="6">
        <v>0.85</v>
      </c>
      <c r="L122" s="14">
        <v>0.04</v>
      </c>
      <c r="M122" s="6">
        <v>20</v>
      </c>
      <c r="N122" s="6">
        <v>5.28</v>
      </c>
      <c r="O122" s="14"/>
      <c r="P122" s="14">
        <v>0.53</v>
      </c>
      <c r="Q122" s="6">
        <v>10</v>
      </c>
      <c r="R122" s="20">
        <f t="shared" si="12"/>
        <v>5700</v>
      </c>
      <c r="S122" s="21">
        <v>0.75</v>
      </c>
      <c r="T122" s="21">
        <v>3.6</v>
      </c>
      <c r="U122" s="6"/>
      <c r="V122" s="21">
        <v>0</v>
      </c>
      <c r="W122" s="6"/>
      <c r="X122" s="21">
        <v>0.8</v>
      </c>
      <c r="Y122" s="6"/>
      <c r="Z122" s="6" t="s">
        <v>575</v>
      </c>
      <c r="AA122" s="21">
        <v>0.54</v>
      </c>
      <c r="AB122" s="7" t="s">
        <v>576</v>
      </c>
      <c r="AC122" s="6" t="s">
        <v>577</v>
      </c>
      <c r="AD122" s="21">
        <v>0.75</v>
      </c>
      <c r="AE122" s="6"/>
      <c r="AF122" s="21">
        <v>0</v>
      </c>
      <c r="AG122" s="20">
        <f t="shared" si="13"/>
        <v>64400</v>
      </c>
      <c r="AH122" s="25">
        <f t="shared" si="14"/>
        <v>7.01</v>
      </c>
      <c r="AI122" s="7" t="s">
        <v>56</v>
      </c>
      <c r="AJ122" s="6" t="s">
        <v>579</v>
      </c>
      <c r="AK122" s="6" t="s">
        <v>93</v>
      </c>
      <c r="AL122" s="6" t="s">
        <v>578</v>
      </c>
      <c r="AM122" s="6">
        <v>4743</v>
      </c>
      <c r="AN122" s="6" t="s">
        <v>53</v>
      </c>
      <c r="AO122" s="6">
        <v>10</v>
      </c>
      <c r="AP122" s="6">
        <v>300</v>
      </c>
      <c r="AQ122" s="31">
        <f t="shared" si="15"/>
        <v>0.29496717</v>
      </c>
      <c r="AR122" s="32">
        <f t="shared" si="16"/>
        <v>23.7653566666419</v>
      </c>
      <c r="AS122" s="32">
        <f t="shared" si="18"/>
        <v>237653.566666419</v>
      </c>
    </row>
    <row r="123" ht="84.85" spans="1:45">
      <c r="A123" s="4" t="s">
        <v>571</v>
      </c>
      <c r="B123" s="4" t="s">
        <v>572</v>
      </c>
      <c r="C123" s="5" t="s">
        <v>487</v>
      </c>
      <c r="D123" s="4" t="s">
        <v>572</v>
      </c>
      <c r="E123" s="6" t="s">
        <v>378</v>
      </c>
      <c r="F123" s="6">
        <v>2913</v>
      </c>
      <c r="G123" s="6" t="s">
        <v>108</v>
      </c>
      <c r="H123" s="6" t="s">
        <v>580</v>
      </c>
      <c r="I123" s="6">
        <v>1</v>
      </c>
      <c r="J123" s="6" t="s">
        <v>91</v>
      </c>
      <c r="K123" s="6">
        <v>0.85</v>
      </c>
      <c r="L123" s="14">
        <v>0.04</v>
      </c>
      <c r="M123" s="6">
        <v>20</v>
      </c>
      <c r="N123" s="6">
        <v>13.18</v>
      </c>
      <c r="O123" s="14"/>
      <c r="P123" s="14">
        <v>1.32</v>
      </c>
      <c r="Q123" s="6">
        <v>10</v>
      </c>
      <c r="R123" s="20">
        <f t="shared" si="12"/>
        <v>13600</v>
      </c>
      <c r="S123" s="21">
        <v>0.75</v>
      </c>
      <c r="T123" s="21">
        <v>14.5</v>
      </c>
      <c r="U123" s="6"/>
      <c r="V123" s="21">
        <v>0</v>
      </c>
      <c r="W123" s="6"/>
      <c r="X123" s="21">
        <v>0.8</v>
      </c>
      <c r="Y123" s="6"/>
      <c r="Z123" s="6" t="s">
        <v>150</v>
      </c>
      <c r="AA123" s="21">
        <v>0.6</v>
      </c>
      <c r="AB123" s="6"/>
      <c r="AC123" s="6" t="s">
        <v>102</v>
      </c>
      <c r="AD123" s="21">
        <v>0.75</v>
      </c>
      <c r="AE123" s="6"/>
      <c r="AF123" s="21">
        <v>0</v>
      </c>
      <c r="AG123" s="20">
        <f t="shared" si="13"/>
        <v>174000</v>
      </c>
      <c r="AH123" s="25">
        <f t="shared" si="14"/>
        <v>18.76</v>
      </c>
      <c r="AI123" s="7" t="s">
        <v>83</v>
      </c>
      <c r="AJ123" s="6">
        <v>4.7</v>
      </c>
      <c r="AK123" s="6">
        <v>3.35</v>
      </c>
      <c r="AL123" s="6" t="s">
        <v>581</v>
      </c>
      <c r="AM123" s="6">
        <v>2873</v>
      </c>
      <c r="AN123" s="6" t="s">
        <v>53</v>
      </c>
      <c r="AO123" s="6">
        <v>24</v>
      </c>
      <c r="AP123" s="6">
        <v>300</v>
      </c>
      <c r="AQ123" s="31">
        <f t="shared" si="15"/>
        <v>0.02792556</v>
      </c>
      <c r="AR123" s="32">
        <f t="shared" si="16"/>
        <v>671.785991041899</v>
      </c>
      <c r="AS123" s="32">
        <f t="shared" si="18"/>
        <v>6717859.91041899</v>
      </c>
    </row>
    <row r="124" ht="84.85" spans="1:45">
      <c r="A124" s="4" t="s">
        <v>571</v>
      </c>
      <c r="B124" s="4" t="s">
        <v>572</v>
      </c>
      <c r="C124" s="5" t="s">
        <v>487</v>
      </c>
      <c r="D124" s="4" t="s">
        <v>572</v>
      </c>
      <c r="E124" s="6" t="s">
        <v>378</v>
      </c>
      <c r="F124" s="6">
        <v>2913</v>
      </c>
      <c r="G124" s="6" t="s">
        <v>108</v>
      </c>
      <c r="H124" s="7" t="s">
        <v>580</v>
      </c>
      <c r="I124" s="6">
        <v>1</v>
      </c>
      <c r="J124" s="7" t="s">
        <v>175</v>
      </c>
      <c r="K124" s="6">
        <v>0.85</v>
      </c>
      <c r="L124" s="14">
        <v>0.04</v>
      </c>
      <c r="M124" s="6">
        <v>20</v>
      </c>
      <c r="N124" s="6">
        <v>13.18</v>
      </c>
      <c r="O124" s="14"/>
      <c r="P124" s="14">
        <v>1.32</v>
      </c>
      <c r="Q124" s="6">
        <v>10</v>
      </c>
      <c r="R124" s="20">
        <f t="shared" si="12"/>
        <v>13600</v>
      </c>
      <c r="S124" s="21">
        <v>0.75</v>
      </c>
      <c r="T124" s="21">
        <v>14.5</v>
      </c>
      <c r="U124" s="6"/>
      <c r="V124" s="21">
        <v>0</v>
      </c>
      <c r="W124" s="6"/>
      <c r="X124" s="21">
        <v>0.8</v>
      </c>
      <c r="Y124" s="6"/>
      <c r="Z124" s="6" t="s">
        <v>150</v>
      </c>
      <c r="AA124" s="21">
        <v>0.6</v>
      </c>
      <c r="AB124" s="6"/>
      <c r="AC124" s="6" t="s">
        <v>102</v>
      </c>
      <c r="AD124" s="21">
        <v>0.75</v>
      </c>
      <c r="AE124" s="6"/>
      <c r="AF124" s="21">
        <v>0</v>
      </c>
      <c r="AG124" s="20">
        <f t="shared" si="13"/>
        <v>174000</v>
      </c>
      <c r="AH124" s="25">
        <f t="shared" si="14"/>
        <v>18.76</v>
      </c>
      <c r="AI124" s="7" t="s">
        <v>56</v>
      </c>
      <c r="AJ124" s="6" t="s">
        <v>582</v>
      </c>
      <c r="AK124" s="6" t="s">
        <v>583</v>
      </c>
      <c r="AL124" s="6" t="s">
        <v>581</v>
      </c>
      <c r="AM124" s="6">
        <v>2873</v>
      </c>
      <c r="AN124" s="6" t="s">
        <v>53</v>
      </c>
      <c r="AO124" s="6">
        <v>24</v>
      </c>
      <c r="AP124" s="6">
        <v>300</v>
      </c>
      <c r="AQ124" s="31">
        <f t="shared" si="15"/>
        <v>0.406058328</v>
      </c>
      <c r="AR124" s="32">
        <f t="shared" si="16"/>
        <v>46.2002591903496</v>
      </c>
      <c r="AS124" s="32">
        <f t="shared" si="18"/>
        <v>462002.591903496</v>
      </c>
    </row>
  </sheetData>
  <autoFilter xmlns:etc="http://www.wps.cn/officeDocument/2017/etCustomData" ref="A1:AS124" etc:filterBottomFollowUsedRange="0">
    <extLst/>
  </autoFilter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Jiho Woo</dc:creator>
  <cp:lastModifiedBy>Jiho</cp:lastModifiedBy>
  <dcterms:created xsi:type="dcterms:W3CDTF">2023-05-12T11:15:00Z</dcterms:created>
  <dcterms:modified xsi:type="dcterms:W3CDTF">2025-03-23T15:38:17Z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D4434D8B87044BF18EDE43BAEE0A72A3_12</vt:lpwstr>
  </property>
  <property fmtid="{D5CDD505-2E9C-101B-9397-08002B2CF9AE}" pid="4" name="KSOReadingLayout">
    <vt:bool>true</vt:bool>
  </property>
</Properties>
</file>