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codeName="ThisWorkbook" defaultThemeVersion="166925"/>
  <mc:AlternateContent xmlns:mc="http://schemas.openxmlformats.org/markup-compatibility/2006">
    <mc:Choice Requires="x15">
      <x15ac:absPath xmlns:x15ac="http://schemas.microsoft.com/office/spreadsheetml/2010/11/ac" url="D:\Onedrive\Documents\Uni\ENGN4221\"/>
    </mc:Choice>
  </mc:AlternateContent>
  <xr:revisionPtr revIDLastSave="0" documentId="10_ncr:8000_{FB99C413-C39B-4E83-8279-C5C22D3CDB0D}" xr6:coauthVersionLast="28" xr6:coauthVersionMax="28" xr10:uidLastSave="{00000000-0000-0000-0000-000000000000}"/>
  <workbookProtection workbookPassword="CEF3" lockStructure="1"/>
  <bookViews>
    <workbookView xWindow="0" yWindow="0" windowWidth="21570" windowHeight="7965" tabRatio="903" xr2:uid="{00000000-000D-0000-FFFF-FFFF00000000}"/>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71027"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BP74" i="4"/>
  <c r="BP63" i="4" s="1"/>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63" i="4" s="1"/>
  <c r="CH73" i="4"/>
  <c r="CH74" i="4"/>
  <c r="CH75" i="4"/>
  <c r="CH76" i="4"/>
  <c r="CH77" i="4"/>
  <c r="CH78" i="4"/>
  <c r="CN73" i="4"/>
  <c r="CN69" i="4"/>
  <c r="CN70" i="4"/>
  <c r="CN71" i="4"/>
  <c r="CN72" i="4"/>
  <c r="CN74" i="4"/>
  <c r="CN75" i="4"/>
  <c r="CN76" i="4"/>
  <c r="CN77" i="4"/>
  <c r="CN78" i="4"/>
  <c r="M79" i="30"/>
  <c r="M80" i="30"/>
  <c r="M81" i="30"/>
  <c r="M82" i="30"/>
  <c r="C59" i="30" s="1"/>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C62" i="30" s="1"/>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Y87" i="34"/>
  <c r="Y88" i="34"/>
  <c r="Y89" i="34"/>
  <c r="Y90" i="34"/>
  <c r="Y91" i="34"/>
  <c r="Y92" i="34"/>
  <c r="Y93" i="34"/>
  <c r="S80" i="34"/>
  <c r="S79" i="34"/>
  <c r="S81" i="34"/>
  <c r="S82" i="34"/>
  <c r="S83" i="34"/>
  <c r="C60" i="34" s="1"/>
  <c r="S84" i="34"/>
  <c r="S85" i="34"/>
  <c r="S86" i="34"/>
  <c r="S87" i="34"/>
  <c r="S88" i="34"/>
  <c r="S89" i="34"/>
  <c r="S90" i="34"/>
  <c r="S91" i="34"/>
  <c r="C68" i="34" s="1"/>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C70" i="30" s="1"/>
  <c r="BI85" i="30"/>
  <c r="BI79" i="30"/>
  <c r="BI80" i="30"/>
  <c r="BI81" i="30"/>
  <c r="BI82" i="30"/>
  <c r="BI83" i="30"/>
  <c r="BI84" i="30"/>
  <c r="BI86" i="30"/>
  <c r="BI87" i="30"/>
  <c r="BI88" i="30"/>
  <c r="BI89" i="30"/>
  <c r="BI90" i="30"/>
  <c r="BI91" i="30"/>
  <c r="BI92" i="30"/>
  <c r="BI93" i="30"/>
  <c r="BO86" i="30"/>
  <c r="BO73" i="30" s="1"/>
  <c r="BO79" i="30"/>
  <c r="BO80" i="30"/>
  <c r="BO81" i="30"/>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73" i="30" s="1"/>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73" i="34" s="1"/>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C61" i="34" s="1"/>
  <c r="AW86" i="34"/>
  <c r="AW87" i="34"/>
  <c r="AW88" i="34"/>
  <c r="AW89" i="34"/>
  <c r="AW90" i="34"/>
  <c r="AW91" i="34"/>
  <c r="AW92" i="34"/>
  <c r="AW93" i="34"/>
  <c r="F61" i="35"/>
  <c r="AQ84" i="34"/>
  <c r="AQ79" i="34"/>
  <c r="AQ80" i="34"/>
  <c r="AQ73" i="34" s="1"/>
  <c r="AQ81" i="34"/>
  <c r="AQ82" i="34"/>
  <c r="AQ83" i="34"/>
  <c r="AQ85" i="34"/>
  <c r="AQ86" i="34"/>
  <c r="AQ87" i="34"/>
  <c r="AQ88" i="34"/>
  <c r="AQ89" i="34"/>
  <c r="AQ90" i="34"/>
  <c r="AQ91" i="34"/>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S81" i="35"/>
  <c r="Y81" i="35"/>
  <c r="Y73" i="35" s="1"/>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CS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9" i="34"/>
  <c r="C64" i="34"/>
  <c r="Y73" i="34"/>
  <c r="M73" i="30"/>
  <c r="DG52" i="4"/>
  <c r="DG53" i="4"/>
  <c r="DG54" i="4"/>
  <c r="DG55" i="4"/>
  <c r="DG56" i="4"/>
  <c r="DG57" i="4"/>
  <c r="DG58" i="4"/>
  <c r="DG59" i="4"/>
  <c r="DG60" i="4"/>
  <c r="DG51" i="4"/>
  <c r="C60" i="30" l="1"/>
  <c r="C66" i="35"/>
  <c r="C59" i="35"/>
  <c r="C62" i="34"/>
  <c r="CB63" i="4"/>
  <c r="C57" i="4"/>
  <c r="H63" i="4"/>
  <c r="C67" i="34"/>
  <c r="C67" i="30"/>
  <c r="CN63" i="4"/>
  <c r="BD63" i="4"/>
  <c r="C56" i="4"/>
  <c r="C58" i="35"/>
  <c r="C69" i="34"/>
  <c r="C56" i="34"/>
  <c r="C69" i="30"/>
  <c r="C56" i="30"/>
  <c r="C58" i="4"/>
  <c r="C58" i="34"/>
  <c r="CA73" i="35"/>
  <c r="AQ73" i="35"/>
  <c r="BI73" i="34"/>
  <c r="CA73" i="34"/>
  <c r="CS73" i="30"/>
  <c r="CA73" i="30"/>
  <c r="BC73" i="30"/>
  <c r="M73" i="34"/>
  <c r="C64" i="30"/>
  <c r="C59" i="4"/>
  <c r="C61" i="35"/>
  <c r="AK73" i="35"/>
  <c r="C63" i="34"/>
  <c r="C57" i="30"/>
  <c r="C69" i="35"/>
  <c r="C65" i="35"/>
  <c r="C63" i="35"/>
  <c r="CG73" i="35"/>
  <c r="C57" i="35"/>
  <c r="C58" i="30"/>
  <c r="C60" i="4"/>
  <c r="BJ63" i="4"/>
  <c r="C68" i="35"/>
  <c r="BI73" i="35"/>
  <c r="C56" i="35"/>
  <c r="C66" i="34"/>
  <c r="AW73" i="34"/>
  <c r="BC73" i="34"/>
  <c r="BO73" i="34"/>
  <c r="BU73" i="34"/>
  <c r="CG73" i="34"/>
  <c r="CM73" i="34"/>
  <c r="C68" i="30"/>
  <c r="CM73" i="30"/>
  <c r="BU73" i="30"/>
  <c r="BI73" i="30"/>
  <c r="AW73" i="30"/>
  <c r="C70" i="34"/>
  <c r="C57" i="34"/>
  <c r="C70" i="35"/>
  <c r="CM73" i="35"/>
  <c r="BU73" i="35"/>
  <c r="BC73" i="35"/>
  <c r="AK73" i="34"/>
  <c r="C66" i="30"/>
  <c r="AW73" i="35"/>
  <c r="C64" i="35"/>
  <c r="AE73" i="35"/>
  <c r="BO73" i="35"/>
  <c r="C65" i="34"/>
  <c r="C65" i="30"/>
  <c r="C67" i="35"/>
  <c r="C62" i="35"/>
  <c r="AQ73" i="30"/>
  <c r="BV63" i="4"/>
  <c r="AR63" i="4"/>
  <c r="C52" i="4"/>
  <c r="AL63" i="4"/>
  <c r="AF63" i="4"/>
  <c r="Z63" i="4"/>
  <c r="T63" i="4"/>
  <c r="C55" i="4"/>
  <c r="C54" i="4"/>
  <c r="C53" i="4"/>
  <c r="N63" i="4"/>
  <c r="C51" i="4"/>
  <c r="H64" i="4"/>
  <c r="N64" i="4"/>
  <c r="T64" i="4"/>
  <c r="Z64" i="4"/>
  <c r="AF64" i="4"/>
  <c r="AL64" i="4"/>
  <c r="AR64" i="4"/>
  <c r="AX64" i="4"/>
  <c r="BD64" i="4"/>
  <c r="BJ64" i="4"/>
  <c r="BP64" i="4"/>
  <c r="BV64" i="4"/>
  <c r="CB64" i="4"/>
  <c r="CH64" i="4"/>
  <c r="CN64" i="4"/>
  <c r="S73" i="35"/>
  <c r="C61" i="30"/>
  <c r="AE73" i="34"/>
  <c r="M73" i="35"/>
  <c r="S73" i="30"/>
  <c r="C63" i="30"/>
  <c r="S73" i="34"/>
  <c r="Y73" i="30"/>
  <c r="AE73" i="30"/>
  <c r="C60" i="35"/>
  <c r="AK73" i="30"/>
  <c r="AX63" i="4"/>
  <c r="E67" i="30" l="1"/>
  <c r="D67" i="30" s="1"/>
  <c r="D90" i="30" s="1"/>
  <c r="BV65" i="4"/>
  <c r="BP65" i="4"/>
  <c r="E66" i="30"/>
  <c r="D66" i="30" s="1"/>
  <c r="D89" i="30" s="1"/>
  <c r="BJ65" i="4"/>
  <c r="E65" i="30"/>
  <c r="D65" i="30" s="1"/>
  <c r="D88" i="30" s="1"/>
  <c r="BD65" i="4"/>
  <c r="E64" i="30"/>
  <c r="D64" i="30" s="1"/>
  <c r="D87" i="30" s="1"/>
  <c r="AX65" i="4"/>
  <c r="E63" i="30"/>
  <c r="AR65" i="4"/>
  <c r="E62" i="30"/>
  <c r="AL65" i="4"/>
  <c r="E61" i="30"/>
  <c r="AF65" i="4"/>
  <c r="E60" i="30"/>
  <c r="E59" i="30"/>
  <c r="Z65" i="4"/>
  <c r="CN65" i="4"/>
  <c r="E70" i="30"/>
  <c r="D70" i="30" s="1"/>
  <c r="D93" i="30" s="1"/>
  <c r="E58" i="30"/>
  <c r="T65" i="4"/>
  <c r="E69" i="30"/>
  <c r="D69" i="30" s="1"/>
  <c r="D92" i="30" s="1"/>
  <c r="CH65" i="4"/>
  <c r="E57" i="30"/>
  <c r="N65" i="4"/>
  <c r="CB65" i="4"/>
  <c r="E68" i="30"/>
  <c r="D68" i="30" s="1"/>
  <c r="D91" i="30" s="1"/>
  <c r="E56" i="30"/>
  <c r="H65" i="4"/>
  <c r="D63" i="30" l="1"/>
  <c r="D86" i="30" s="1"/>
  <c r="D62" i="30"/>
  <c r="D85" i="30" s="1"/>
  <c r="D60" i="30"/>
  <c r="D83" i="30" s="1"/>
  <c r="D61" i="30"/>
  <c r="D84" i="30" s="1"/>
  <c r="D59" i="30"/>
  <c r="D82" i="30" s="1"/>
  <c r="D58" i="30"/>
  <c r="D81" i="30" s="1"/>
  <c r="D57" i="30"/>
  <c r="D80" i="30" s="1"/>
  <c r="D56" i="30"/>
  <c r="D79" i="30" s="1"/>
  <c r="BI74" i="30" l="1"/>
  <c r="BC74" i="30"/>
  <c r="BC75" i="30" s="1"/>
  <c r="CA74" i="30"/>
  <c r="CA75" i="30" s="1"/>
  <c r="S74" i="30"/>
  <c r="AQ74" i="30"/>
  <c r="AQ75" i="30" s="1"/>
  <c r="M74" i="30"/>
  <c r="M75" i="30" s="1"/>
  <c r="BU74" i="30"/>
  <c r="BU75" i="30" s="1"/>
  <c r="CG74" i="30"/>
  <c r="E68" i="34" s="1"/>
  <c r="D68" i="34" s="1"/>
  <c r="D91" i="34" s="1"/>
  <c r="AW74" i="30"/>
  <c r="E62" i="34" s="1"/>
  <c r="D62" i="34" s="1"/>
  <c r="D85" i="34" s="1"/>
  <c r="AE74" i="30"/>
  <c r="AE75" i="30" s="1"/>
  <c r="Y74" i="30"/>
  <c r="Y75" i="30" s="1"/>
  <c r="BO74" i="30"/>
  <c r="BO75" i="30" s="1"/>
  <c r="CM74" i="30"/>
  <c r="E69" i="34" s="1"/>
  <c r="D69" i="34" s="1"/>
  <c r="D92" i="34" s="1"/>
  <c r="AK74" i="30"/>
  <c r="AK75" i="30" s="1"/>
  <c r="CS74" i="30"/>
  <c r="E70" i="34" s="1"/>
  <c r="D70" i="34" s="1"/>
  <c r="D93" i="34" s="1"/>
  <c r="S75" i="30"/>
  <c r="E57" i="34"/>
  <c r="D57" i="34" s="1"/>
  <c r="D80" i="34" s="1"/>
  <c r="E64" i="34"/>
  <c r="D64" i="34" s="1"/>
  <c r="D87" i="34" s="1"/>
  <c r="BI75" i="30"/>
  <c r="E63" i="34" l="1"/>
  <c r="D63" i="34" s="1"/>
  <c r="D86" i="34" s="1"/>
  <c r="E67" i="34"/>
  <c r="D67" i="34" s="1"/>
  <c r="D90" i="34" s="1"/>
  <c r="E61" i="34"/>
  <c r="D61" i="34" s="1"/>
  <c r="D84" i="34" s="1"/>
  <c r="E66" i="34"/>
  <c r="D66" i="34" s="1"/>
  <c r="D89" i="34" s="1"/>
  <c r="E58" i="34"/>
  <c r="D58" i="34" s="1"/>
  <c r="D81" i="34" s="1"/>
  <c r="E59" i="34"/>
  <c r="D59" i="34" s="1"/>
  <c r="D82" i="34" s="1"/>
  <c r="E65" i="34"/>
  <c r="D65" i="34" s="1"/>
  <c r="D88" i="34" s="1"/>
  <c r="E56" i="34"/>
  <c r="D56" i="34" s="1"/>
  <c r="D79" i="34" s="1"/>
  <c r="CG75" i="30"/>
  <c r="AW75" i="30"/>
  <c r="CS75" i="30"/>
  <c r="CM75" i="30"/>
  <c r="E60" i="34"/>
  <c r="D60" i="34" s="1"/>
  <c r="D83" i="34" s="1"/>
  <c r="BO74" i="34" l="1"/>
  <c r="M74" i="34"/>
  <c r="BU74" i="34"/>
  <c r="AQ74" i="34"/>
  <c r="AE74" i="34"/>
  <c r="CG74" i="34"/>
  <c r="E68" i="35" s="1"/>
  <c r="D68" i="35" s="1"/>
  <c r="D91" i="35" s="1"/>
  <c r="CA74" i="34"/>
  <c r="CA75" i="34" s="1"/>
  <c r="BC74" i="34"/>
  <c r="BC75" i="34" s="1"/>
  <c r="AW74" i="34"/>
  <c r="E62" i="35" s="1"/>
  <c r="D62" i="35" s="1"/>
  <c r="D85" i="35" s="1"/>
  <c r="Y74" i="34"/>
  <c r="E58" i="35" s="1"/>
  <c r="D58" i="35" s="1"/>
  <c r="D81" i="35" s="1"/>
  <c r="S74" i="34"/>
  <c r="S75" i="34" s="1"/>
  <c r="CS74" i="34"/>
  <c r="E70" i="35" s="1"/>
  <c r="D70" i="35" s="1"/>
  <c r="D93" i="35" s="1"/>
  <c r="CM74" i="34"/>
  <c r="CM75" i="34" s="1"/>
  <c r="AK74" i="34"/>
  <c r="AK75" i="34" s="1"/>
  <c r="BI74" i="34"/>
  <c r="E64" i="35" s="1"/>
  <c r="D64" i="35" s="1"/>
  <c r="D87" i="35" s="1"/>
  <c r="E66" i="35"/>
  <c r="D66" i="35" s="1"/>
  <c r="D89" i="35" s="1"/>
  <c r="BU75" i="34"/>
  <c r="E56" i="35"/>
  <c r="D56" i="35" s="1"/>
  <c r="D79" i="35" s="1"/>
  <c r="M75" i="34"/>
  <c r="AQ75" i="34"/>
  <c r="E61" i="35"/>
  <c r="D61" i="35" s="1"/>
  <c r="D84" i="35" s="1"/>
  <c r="BO75" i="34"/>
  <c r="E65" i="35"/>
  <c r="D65" i="35" s="1"/>
  <c r="D88" i="35" s="1"/>
  <c r="AE75" i="34"/>
  <c r="E59" i="35"/>
  <c r="D59" i="35" s="1"/>
  <c r="D82" i="35" s="1"/>
  <c r="CG75" i="34" l="1"/>
  <c r="Y75" i="34"/>
  <c r="E67" i="35"/>
  <c r="D67" i="35" s="1"/>
  <c r="D90" i="35" s="1"/>
  <c r="AW75" i="34"/>
  <c r="E63" i="35"/>
  <c r="D63" i="35" s="1"/>
  <c r="D86" i="35" s="1"/>
  <c r="BI75" i="34"/>
  <c r="E57" i="35"/>
  <c r="D57" i="35" s="1"/>
  <c r="D80" i="35" s="1"/>
  <c r="E69" i="35"/>
  <c r="D69" i="35" s="1"/>
  <c r="D92" i="35" s="1"/>
  <c r="E60" i="35"/>
  <c r="D60" i="35" s="1"/>
  <c r="D83" i="35" s="1"/>
  <c r="CS75" i="34"/>
  <c r="CS74" i="35" l="1"/>
  <c r="CS75" i="35" s="1"/>
  <c r="S74" i="35"/>
  <c r="S75" i="35" s="1"/>
  <c r="M74" i="35"/>
  <c r="M75" i="35" s="1"/>
  <c r="CG74" i="35"/>
  <c r="CG75" i="35" s="1"/>
  <c r="CA74" i="35"/>
  <c r="CA75" i="35" s="1"/>
  <c r="BU74" i="35"/>
  <c r="BU75" i="35" s="1"/>
  <c r="BO74" i="35"/>
  <c r="BO75" i="35" s="1"/>
  <c r="BC74" i="35"/>
  <c r="BC75" i="35" s="1"/>
  <c r="CM74" i="35"/>
  <c r="CM75" i="35" s="1"/>
  <c r="AQ74" i="35"/>
  <c r="AQ75" i="35" s="1"/>
  <c r="AW74" i="35"/>
  <c r="AW75" i="35" s="1"/>
  <c r="AK74" i="35"/>
  <c r="AK75" i="35" s="1"/>
  <c r="AE74" i="35"/>
  <c r="AE75" i="35" s="1"/>
  <c r="BI74" i="35"/>
  <c r="BI75" i="35" s="1"/>
  <c r="Y74" i="35"/>
  <c r="Y75" i="35" s="1"/>
</calcChain>
</file>

<file path=xl/sharedStrings.xml><?xml version="1.0" encoding="utf-8"?>
<sst xmlns="http://schemas.openxmlformats.org/spreadsheetml/2006/main" count="311" uniqueCount="83">
  <si>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</si>
  <si>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</si>
  <si>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</si>
  <si>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</si>
  <si>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</si>
  <si>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</si>
  <si>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</si>
  <si>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</si>
  <si>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</si>
  <si>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</si>
  <si>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</si>
  <si>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</si>
  <si>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</si>
  <si>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</si>
  <si>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</si>
  <si>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</si>
  <si>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</si>
  <si>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</si>
  <si>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</si>
  <si>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</si>
  <si>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</si>
  <si>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</si>
  <si>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</si>
  <si>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</si>
  <si>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</si>
  <si>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</si>
  <si>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</si>
  <si>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</si>
  <si>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</si>
  <si>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</si>
  <si>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</si>
  <si>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</si>
  <si>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</si>
  <si>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</si>
  <si>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</si>
  <si>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</si>
  <si>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</si>
  <si>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</si>
  <si>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</si>
  <si>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</si>
  <si>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</si>
  <si>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</si>
  <si>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</si>
  <si>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</si>
  <si>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</si>
  <si>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</si>
  <si>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</si>
  <si>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</si>
  <si>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</si>
  <si>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</si>
  <si>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</si>
  <si>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</si>
  <si>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</si>
  <si>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</si>
  <si>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</si>
  <si>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</si>
  <si>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</si>
  <si>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</si>
  <si>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</si>
  <si>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</si>
  <si>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</si>
  <si>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</si>
  <si>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</si>
  <si>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</si>
  <si>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</si>
  <si>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Personnel Tracking</t>
  </si>
  <si>
    <t>Equipment Tracking</t>
  </si>
  <si>
    <t xml:space="preserve">Asset Location Analysis </t>
  </si>
  <si>
    <t>Emergency Notification</t>
  </si>
  <si>
    <t>Fatigue Monitoring</t>
  </si>
  <si>
    <t>Seawater Detection</t>
  </si>
  <si>
    <t xml:space="preserve">Pattern Analysis Software </t>
  </si>
  <si>
    <t>Centralised Data Processing</t>
  </si>
  <si>
    <t>Audiovisual Alerts</t>
  </si>
  <si>
    <t xml:space="preserve">Heartrate Monitoring </t>
  </si>
  <si>
    <t>Water Detection</t>
  </si>
  <si>
    <t>Portable Tracking Devices</t>
  </si>
  <si>
    <t>Real time Data Processing</t>
  </si>
  <si>
    <t xml:space="preserve">Reliable Sensor Network </t>
  </si>
  <si>
    <t>Accelerometer</t>
  </si>
  <si>
    <t xml:space="preserve">Wearable </t>
  </si>
  <si>
    <t>No Latency</t>
  </si>
  <si>
    <t xml:space="preserve">Asset Tracking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</si>
</sst>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2"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3169314091343E-2"/>
          <c:y val="0.44695652173913042"/>
          <c:w val="0.83092179443026504"/>
          <c:h val="0.52695652173913043"/>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955B-4C57-9A1C-FEF74E604915}"/>
            </c:ext>
          </c:extLst>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955B-4C57-9A1C-FEF74E604915}"/>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955B-4C57-9A1C-FEF74E604915}"/>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955B-4C57-9A1C-FEF74E604915}"/>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955B-4C57-9A1C-FEF74E604915}"/>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955B-4C57-9A1C-FEF74E604915}"/>
            </c:ext>
          </c:extLst>
        </c:ser>
        <c:dLbls>
          <c:showLegendKey val="0"/>
          <c:showVal val="0"/>
          <c:showCatName val="0"/>
          <c:showSerName val="0"/>
          <c:showPercent val="0"/>
          <c:showBubbleSize val="0"/>
        </c:dLbls>
        <c:axId val="534317528"/>
        <c:axId val="1"/>
      </c:scatterChart>
      <c:valAx>
        <c:axId val="534317528"/>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534317528"/>
        <c:crosses val="max"/>
        <c:crossBetween val="midCat"/>
        <c:majorUnit val="1"/>
        <c:minorUnit val="0.02"/>
      </c:valAx>
      <c:spPr>
        <a:noFill/>
        <a:ln w="25400">
          <a:noFill/>
        </a:ln>
      </c:spPr>
    </c:plotArea>
    <c:legend>
      <c:legendPos val="t"/>
      <c:layout>
        <c:manualLayout>
          <c:xMode val="edge"/>
          <c:yMode val="edge"/>
          <c:x val="2.4154703326461194E-2"/>
          <c:y val="4.5217391304347827E-2"/>
          <c:w val="0.94203342973198656"/>
          <c:h val="0.309565217391304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a:extLst>
            <a:ext uri="{FF2B5EF4-FFF2-40B4-BE49-F238E27FC236}">
              <a16:creationId xmlns:a16="http://schemas.microsoft.com/office/drawing/2014/main" id="{39D7875F-91C8-423D-9D35-179BBAFC7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a:extLst>
            <a:ext uri="{FF2B5EF4-FFF2-40B4-BE49-F238E27FC236}">
              <a16:creationId xmlns:a16="http://schemas.microsoft.com/office/drawing/2014/main" id="{25BAA766-55EC-4D64-ADE0-0D2F322FEA9B}"/>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97B4B989-627C-444D-BCBF-A3B9B4C8F93C}"/>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a:extLst>
            <a:ext uri="{FF2B5EF4-FFF2-40B4-BE49-F238E27FC236}">
              <a16:creationId xmlns:a16="http://schemas.microsoft.com/office/drawing/2014/main" id="{6C9C4A7C-95A7-4FFE-B6C8-484EACA2F768}"/>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7F1DDA48-1A45-4E91-B6EC-04F43A89B328}"/>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a:extLst>
            <a:ext uri="{FF2B5EF4-FFF2-40B4-BE49-F238E27FC236}">
              <a16:creationId xmlns:a16="http://schemas.microsoft.com/office/drawing/2014/main" id="{53345E05-3774-4213-9619-2F2238AF2D2F}"/>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3841B48C-9C52-4437-945A-E70148B85ECB}"/>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C1AB1D2C-4E75-4606-B1D6-2816FE8A8557}"/>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A88FFEA5-0D31-4A19-861D-D93ACDF5B914}"/>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a:extLst>
            <a:ext uri="{FF2B5EF4-FFF2-40B4-BE49-F238E27FC236}">
              <a16:creationId xmlns:a16="http://schemas.microsoft.com/office/drawing/2014/main" id="{923E8AFA-94B5-4309-BBF4-18AEABF5703C}"/>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59A5ED02-C0D8-4913-8C25-FF687F1C5E2A}"/>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3BAC2A94-7FF1-4EAE-8A0B-5708D4284FAC}"/>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a:extLst>
            <a:ext uri="{FF2B5EF4-FFF2-40B4-BE49-F238E27FC236}">
              <a16:creationId xmlns:a16="http://schemas.microsoft.com/office/drawing/2014/main" id="{E855F7BD-8D47-46CC-8AC2-2EB0960C14D3}"/>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a:extLst>
            <a:ext uri="{FF2B5EF4-FFF2-40B4-BE49-F238E27FC236}">
              <a16:creationId xmlns:a16="http://schemas.microsoft.com/office/drawing/2014/main" id="{F23AFA87-929F-4C76-9EE9-07CCBF0E8E46}"/>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a:extLst>
            <a:ext uri="{FF2B5EF4-FFF2-40B4-BE49-F238E27FC236}">
              <a16:creationId xmlns:a16="http://schemas.microsoft.com/office/drawing/2014/main" id="{E28BC42B-8150-42AB-87B6-88D0D6452717}"/>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a:extLst>
            <a:ext uri="{FF2B5EF4-FFF2-40B4-BE49-F238E27FC236}">
              <a16:creationId xmlns:a16="http://schemas.microsoft.com/office/drawing/2014/main" id="{DBA6ABE1-E732-4373-B8D7-651CD487A45C}"/>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a:extLst>
            <a:ext uri="{FF2B5EF4-FFF2-40B4-BE49-F238E27FC236}">
              <a16:creationId xmlns:a16="http://schemas.microsoft.com/office/drawing/2014/main" id="{732A39D3-A2A1-42DE-BED5-4B97BCA64454}"/>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4C2284B9-E7B3-42AD-8506-70424AC28CAA}"/>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01BE2752-1CEB-40B5-B00C-25E2C404DAA8}"/>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1E7C4C2C-A85B-4050-B7C0-B7C488F2F664}"/>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a:extLst>
            <a:ext uri="{FF2B5EF4-FFF2-40B4-BE49-F238E27FC236}">
              <a16:creationId xmlns:a16="http://schemas.microsoft.com/office/drawing/2014/main" id="{54867C10-C752-4A3B-B49E-EC7E48EF36A3}"/>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a:extLst>
            <a:ext uri="{FF2B5EF4-FFF2-40B4-BE49-F238E27FC236}">
              <a16:creationId xmlns:a16="http://schemas.microsoft.com/office/drawing/2014/main" id="{AE05AD6E-116E-4AB7-A92B-E0FE48893F9E}"/>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a:extLst>
            <a:ext uri="{FF2B5EF4-FFF2-40B4-BE49-F238E27FC236}">
              <a16:creationId xmlns:a16="http://schemas.microsoft.com/office/drawing/2014/main" id="{D5C3C7EF-D323-4EAA-807B-18CD2D6540F1}"/>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a:extLst>
            <a:ext uri="{FF2B5EF4-FFF2-40B4-BE49-F238E27FC236}">
              <a16:creationId xmlns:a16="http://schemas.microsoft.com/office/drawing/2014/main" id="{00737A26-0773-4292-8641-82D8F04A2FCC}"/>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a:extLst>
            <a:ext uri="{FF2B5EF4-FFF2-40B4-BE49-F238E27FC236}">
              <a16:creationId xmlns:a16="http://schemas.microsoft.com/office/drawing/2014/main" id="{68299CD5-F3BA-4C8E-8FE6-41C9360A8CC2}"/>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a:extLst>
            <a:ext uri="{FF2B5EF4-FFF2-40B4-BE49-F238E27FC236}">
              <a16:creationId xmlns:a16="http://schemas.microsoft.com/office/drawing/2014/main" id="{1093BF45-FE8E-4BE9-91E7-A086863E17E8}"/>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a:extLst>
            <a:ext uri="{FF2B5EF4-FFF2-40B4-BE49-F238E27FC236}">
              <a16:creationId xmlns:a16="http://schemas.microsoft.com/office/drawing/2014/main" id="{1A349CB2-0642-4CE9-B00E-F9B242652BDF}"/>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66B682D8-E0B0-44FC-AED8-F8CBA6CB2929}"/>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DD80487F-7BF6-4636-831F-C0197CDD301B}"/>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C76118C9-77B3-4C54-B1B0-EF96FBF6BF62}"/>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DBC6965D-00CF-4734-8D9F-9920C9751D54}"/>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a:extLst>
            <a:ext uri="{FF2B5EF4-FFF2-40B4-BE49-F238E27FC236}">
              <a16:creationId xmlns:a16="http://schemas.microsoft.com/office/drawing/2014/main" id="{E9B18E0F-0B3D-41BE-BE2D-9B1DC4820994}"/>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9992BE8C-ECD7-40CC-B587-9415676775C8}"/>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49ABB45E-63E6-4B00-BBAA-339E8C7E2E08}"/>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a:extLst>
            <a:ext uri="{FF2B5EF4-FFF2-40B4-BE49-F238E27FC236}">
              <a16:creationId xmlns:a16="http://schemas.microsoft.com/office/drawing/2014/main" id="{F34F6BD5-6FBE-49E2-BABB-844D75F12203}"/>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CF619D44-31BF-4B78-87A7-B1853AAB1F51}"/>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55C7410D-20B0-4CF1-87F0-A1114812E9BB}"/>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34D1FE88-12EE-44D4-9B31-3D6B44BCF6E6}"/>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a:extLst>
            <a:ext uri="{FF2B5EF4-FFF2-40B4-BE49-F238E27FC236}">
              <a16:creationId xmlns:a16="http://schemas.microsoft.com/office/drawing/2014/main" id="{609082E8-EF8D-473A-ADCA-38659B85C88B}"/>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FD17E068-B75D-4B33-A938-86FB255B0D97}"/>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AE47F769-8ADF-404A-93A2-5BD8E4657B9C}"/>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a:extLst>
            <a:ext uri="{FF2B5EF4-FFF2-40B4-BE49-F238E27FC236}">
              <a16:creationId xmlns:a16="http://schemas.microsoft.com/office/drawing/2014/main" id="{D8007121-55E8-40AD-8446-B14780FFDD5C}"/>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a:extLst>
            <a:ext uri="{FF2B5EF4-FFF2-40B4-BE49-F238E27FC236}">
              <a16:creationId xmlns:a16="http://schemas.microsoft.com/office/drawing/2014/main" id="{EB29E101-C7F1-4B06-B4A6-03FA9F457043}"/>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a:extLst>
            <a:ext uri="{FF2B5EF4-FFF2-40B4-BE49-F238E27FC236}">
              <a16:creationId xmlns:a16="http://schemas.microsoft.com/office/drawing/2014/main" id="{66E7D11D-D17D-4EC7-B815-A979E105D59F}"/>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a:extLst>
            <a:ext uri="{FF2B5EF4-FFF2-40B4-BE49-F238E27FC236}">
              <a16:creationId xmlns:a16="http://schemas.microsoft.com/office/drawing/2014/main" id="{B4FE72FC-6301-4EC8-9538-1D3332E20F1B}"/>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a:extLst>
            <a:ext uri="{FF2B5EF4-FFF2-40B4-BE49-F238E27FC236}">
              <a16:creationId xmlns:a16="http://schemas.microsoft.com/office/drawing/2014/main" id="{0BC445CF-D5D4-452F-AFD6-8C0BDF9F44F0}"/>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7E97CAEE-3596-4A71-9E9D-056A8C4BA53C}"/>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7FF1262D-30E4-4082-BA17-B66821C3500B}"/>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CC660F62-3783-4FF4-871B-4A4F0125EB2F}"/>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a:extLst>
            <a:ext uri="{FF2B5EF4-FFF2-40B4-BE49-F238E27FC236}">
              <a16:creationId xmlns:a16="http://schemas.microsoft.com/office/drawing/2014/main" id="{F866BA67-6FD0-48E7-9745-AB7EE82B3B07}"/>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a:extLst>
            <a:ext uri="{FF2B5EF4-FFF2-40B4-BE49-F238E27FC236}">
              <a16:creationId xmlns:a16="http://schemas.microsoft.com/office/drawing/2014/main" id="{17806A0F-87EF-4D19-B0F4-32269142801E}"/>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a:extLst>
            <a:ext uri="{FF2B5EF4-FFF2-40B4-BE49-F238E27FC236}">
              <a16:creationId xmlns:a16="http://schemas.microsoft.com/office/drawing/2014/main" id="{645FD916-7E0C-484D-81C5-8A66E6E52B3F}"/>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a:extLst>
            <a:ext uri="{FF2B5EF4-FFF2-40B4-BE49-F238E27FC236}">
              <a16:creationId xmlns:a16="http://schemas.microsoft.com/office/drawing/2014/main" id="{AADBDFAE-CB3F-4727-B7BF-ECBF784473BD}"/>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a:extLst>
            <a:ext uri="{FF2B5EF4-FFF2-40B4-BE49-F238E27FC236}">
              <a16:creationId xmlns:a16="http://schemas.microsoft.com/office/drawing/2014/main" id="{0546F457-0E8D-42F6-9A74-501C835AF4D4}"/>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a:extLst>
            <a:ext uri="{FF2B5EF4-FFF2-40B4-BE49-F238E27FC236}">
              <a16:creationId xmlns:a16="http://schemas.microsoft.com/office/drawing/2014/main" id="{663B6683-3CA1-4F92-8E6D-94D5A0830A09}"/>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a:extLst>
            <a:ext uri="{FF2B5EF4-FFF2-40B4-BE49-F238E27FC236}">
              <a16:creationId xmlns:a16="http://schemas.microsoft.com/office/drawing/2014/main" id="{1E2693EE-F20A-43AF-A36D-CBAA05C63259}"/>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3392B8F6-624C-46A1-93C9-AE1823A1D0B7}"/>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EBA75798-D8AB-4F58-99D3-E8F7D68ECD14}"/>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5C1C0284-CB93-4ED1-9DD4-42A9E100859C}"/>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606959AB-BF78-4108-9ACB-61DE987BF4DF}"/>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a:extLst>
            <a:ext uri="{FF2B5EF4-FFF2-40B4-BE49-F238E27FC236}">
              <a16:creationId xmlns:a16="http://schemas.microsoft.com/office/drawing/2014/main" id="{78746F6D-3401-4359-91D4-BD2A3A53C5B8}"/>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a:extLst>
            <a:ext uri="{FF2B5EF4-FFF2-40B4-BE49-F238E27FC236}">
              <a16:creationId xmlns:a16="http://schemas.microsoft.com/office/drawing/2014/main" id="{A84A6BF6-26C4-4DAC-9CC7-301AEF94B051}"/>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BDA74878-8C1A-4121-A122-203BFB5C29BB}"/>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881F96A3-B4BE-48E9-B76B-AA6EA2CD2F55}"/>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a:extLst>
            <a:ext uri="{FF2B5EF4-FFF2-40B4-BE49-F238E27FC236}">
              <a16:creationId xmlns:a16="http://schemas.microsoft.com/office/drawing/2014/main" id="{3EA10ECA-939B-4C2C-A359-90C44917B273}"/>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C35C211E-7C2A-476C-B88B-7C66C42F1534}"/>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C0597545-4E3A-496E-B13B-7601BD9C1853}"/>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E5DD6CA6-DFED-4A0A-8828-23D7C8A12C61}"/>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a:extLst>
            <a:ext uri="{FF2B5EF4-FFF2-40B4-BE49-F238E27FC236}">
              <a16:creationId xmlns:a16="http://schemas.microsoft.com/office/drawing/2014/main" id="{C5F32C98-C23B-4CF4-9649-14AFF384333C}"/>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0610EFC7-0882-42BE-B654-47D2D298F2D1}"/>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1C2504C8-0397-4724-AAF6-C3D3A12ECF9D}"/>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a:extLst>
            <a:ext uri="{FF2B5EF4-FFF2-40B4-BE49-F238E27FC236}">
              <a16:creationId xmlns:a16="http://schemas.microsoft.com/office/drawing/2014/main" id="{D89D0683-B3AD-4D24-B891-668C1FDBE1D6}"/>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a:extLst>
            <a:ext uri="{FF2B5EF4-FFF2-40B4-BE49-F238E27FC236}">
              <a16:creationId xmlns:a16="http://schemas.microsoft.com/office/drawing/2014/main" id="{D1B8FB31-C06C-4856-BFFF-FEFCCEBCC72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a:extLst>
            <a:ext uri="{FF2B5EF4-FFF2-40B4-BE49-F238E27FC236}">
              <a16:creationId xmlns:a16="http://schemas.microsoft.com/office/drawing/2014/main" id="{FB45D3A3-6708-4C8F-9B01-AECAE46E6740}"/>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a:extLst>
            <a:ext uri="{FF2B5EF4-FFF2-40B4-BE49-F238E27FC236}">
              <a16:creationId xmlns:a16="http://schemas.microsoft.com/office/drawing/2014/main" id="{EB34BC99-A5B0-4BBC-AABB-A37065304D79}"/>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a:extLst>
            <a:ext uri="{FF2B5EF4-FFF2-40B4-BE49-F238E27FC236}">
              <a16:creationId xmlns:a16="http://schemas.microsoft.com/office/drawing/2014/main" id="{E73719A1-28CB-41B0-8985-FF70330D18B2}"/>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E6379429-F7CC-47D6-A6B3-E1926D1A01BC}"/>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D9A7888F-B8E4-4557-94AC-3428BD0903D9}"/>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FAC10611-4307-44A4-82CC-3888B8B9F457}"/>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a:extLst>
            <a:ext uri="{FF2B5EF4-FFF2-40B4-BE49-F238E27FC236}">
              <a16:creationId xmlns:a16="http://schemas.microsoft.com/office/drawing/2014/main" id="{2041DC32-B938-4823-857E-8317FCD350F8}"/>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a:extLst>
            <a:ext uri="{FF2B5EF4-FFF2-40B4-BE49-F238E27FC236}">
              <a16:creationId xmlns:a16="http://schemas.microsoft.com/office/drawing/2014/main" id="{90233796-8D88-4383-8DBC-0154CD7BEC95}"/>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a:extLst>
            <a:ext uri="{FF2B5EF4-FFF2-40B4-BE49-F238E27FC236}">
              <a16:creationId xmlns:a16="http://schemas.microsoft.com/office/drawing/2014/main" id="{E66F4625-2DC8-4510-8760-6EEE54B95A36}"/>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a:extLst>
            <a:ext uri="{FF2B5EF4-FFF2-40B4-BE49-F238E27FC236}">
              <a16:creationId xmlns:a16="http://schemas.microsoft.com/office/drawing/2014/main" id="{D9AD7D52-DC06-4BBA-B8DE-9FA02F2A74D4}"/>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a:extLst>
            <a:ext uri="{FF2B5EF4-FFF2-40B4-BE49-F238E27FC236}">
              <a16:creationId xmlns:a16="http://schemas.microsoft.com/office/drawing/2014/main" id="{A3FFEE22-D22A-4BE6-BFA8-EADF0649B832}"/>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a:extLst>
            <a:ext uri="{FF2B5EF4-FFF2-40B4-BE49-F238E27FC236}">
              <a16:creationId xmlns:a16="http://schemas.microsoft.com/office/drawing/2014/main" id="{A2E824BE-7BBA-4FF2-A7BC-4ABCBEA58E04}"/>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a:extLst>
            <a:ext uri="{FF2B5EF4-FFF2-40B4-BE49-F238E27FC236}">
              <a16:creationId xmlns:a16="http://schemas.microsoft.com/office/drawing/2014/main" id="{7E34CBD7-6F9B-46F3-A415-BF1FDCE45200}"/>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9F6FEDD6-4DAF-4076-A16D-11033A71BDC2}"/>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DC9E34AF-E134-4EF1-B00A-15F44CCB7E04}"/>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C1DCCCF3-BB0A-45B4-B765-2CE7A65C60C6}"/>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065C0348-8EB0-4332-9021-4A8210C07C4D}"/>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a:extLst>
            <a:ext uri="{FF2B5EF4-FFF2-40B4-BE49-F238E27FC236}">
              <a16:creationId xmlns:a16="http://schemas.microsoft.com/office/drawing/2014/main" id="{2304BF29-F6FA-4AAC-9615-59BBE62ACAE9}"/>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a:extLst>
            <a:ext uri="{FF2B5EF4-FFF2-40B4-BE49-F238E27FC236}">
              <a16:creationId xmlns:a16="http://schemas.microsoft.com/office/drawing/2014/main" id="{FEA5D049-E290-4395-9374-550A776F5C7F}"/>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64AFCBE5-5D4D-405D-857B-D6D009013661}"/>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1527EF2F-77CE-4028-8BEE-DB175988F81A}"/>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a:extLst>
            <a:ext uri="{FF2B5EF4-FFF2-40B4-BE49-F238E27FC236}">
              <a16:creationId xmlns:a16="http://schemas.microsoft.com/office/drawing/2014/main" id="{AA378C94-D13E-43C1-93D1-7A65D1BA5C9C}"/>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CBD33337-8F94-4E04-9EEC-3D9EC1BEDC76}"/>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B0061730-39F1-456F-BA52-00B680F68E1E}"/>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DF3A7A05-AF87-46C0-9BDD-09C90D7D69C7}"/>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a:extLst>
            <a:ext uri="{FF2B5EF4-FFF2-40B4-BE49-F238E27FC236}">
              <a16:creationId xmlns:a16="http://schemas.microsoft.com/office/drawing/2014/main" id="{AA991257-FE4B-4D13-AD5D-41E7C1B23D34}"/>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DEF08892-D8EB-4D82-826F-9BD35D1FD07B}"/>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EE37201D-6065-45A8-B55B-248240E74E7D}"/>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a:extLst>
            <a:ext uri="{FF2B5EF4-FFF2-40B4-BE49-F238E27FC236}">
              <a16:creationId xmlns:a16="http://schemas.microsoft.com/office/drawing/2014/main" id="{2A174522-FFDF-4456-BDB3-C9E9C973F87B}"/>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a:extLst>
            <a:ext uri="{FF2B5EF4-FFF2-40B4-BE49-F238E27FC236}">
              <a16:creationId xmlns:a16="http://schemas.microsoft.com/office/drawing/2014/main" id="{94684CCE-C9E7-41DE-B301-F7DCB7D5B48C}"/>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a:extLst>
            <a:ext uri="{FF2B5EF4-FFF2-40B4-BE49-F238E27FC236}">
              <a16:creationId xmlns:a16="http://schemas.microsoft.com/office/drawing/2014/main" id="{D4A15EBA-E89E-4E59-AE57-A944612B1A73}"/>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a:extLst>
            <a:ext uri="{FF2B5EF4-FFF2-40B4-BE49-F238E27FC236}">
              <a16:creationId xmlns:a16="http://schemas.microsoft.com/office/drawing/2014/main" id="{2DD817D4-8CFC-4C0F-9A20-E33582C69DDD}"/>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a:extLst>
            <a:ext uri="{FF2B5EF4-FFF2-40B4-BE49-F238E27FC236}">
              <a16:creationId xmlns:a16="http://schemas.microsoft.com/office/drawing/2014/main" id="{C8590A94-D5B9-46D5-90C9-2E5F36AFFEDF}"/>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EB3142C9-B46B-404E-AFAE-F744E5F5B38B}"/>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E885CB6B-B629-45FA-BF98-084B7C6FDF96}"/>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C41A4555-A754-47E6-8201-4BA9DC2E3774}"/>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a:extLst>
            <a:ext uri="{FF2B5EF4-FFF2-40B4-BE49-F238E27FC236}">
              <a16:creationId xmlns:a16="http://schemas.microsoft.com/office/drawing/2014/main" id="{3AEAED3A-A6FA-40D1-8FD9-A1C151403CA8}"/>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a:extLst>
            <a:ext uri="{FF2B5EF4-FFF2-40B4-BE49-F238E27FC236}">
              <a16:creationId xmlns:a16="http://schemas.microsoft.com/office/drawing/2014/main" id="{521700F3-DDCE-479E-97DE-1ABCA0DF6CDD}"/>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a:extLst>
            <a:ext uri="{FF2B5EF4-FFF2-40B4-BE49-F238E27FC236}">
              <a16:creationId xmlns:a16="http://schemas.microsoft.com/office/drawing/2014/main" id="{A51C1E6B-B9C5-48BD-8D5C-23EB2C82BA60}"/>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a:extLst>
            <a:ext uri="{FF2B5EF4-FFF2-40B4-BE49-F238E27FC236}">
              <a16:creationId xmlns:a16="http://schemas.microsoft.com/office/drawing/2014/main" id="{1052C844-5533-49E1-9C4E-F06A5530BFBE}"/>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a:extLst>
            <a:ext uri="{FF2B5EF4-FFF2-40B4-BE49-F238E27FC236}">
              <a16:creationId xmlns:a16="http://schemas.microsoft.com/office/drawing/2014/main" id="{427F7F50-F356-4D7D-BEA0-DBBC0A956A33}"/>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a:extLst>
            <a:ext uri="{FF2B5EF4-FFF2-40B4-BE49-F238E27FC236}">
              <a16:creationId xmlns:a16="http://schemas.microsoft.com/office/drawing/2014/main" id="{A53ADAEA-CDAC-4360-AA2A-F51E0BFA9AA4}"/>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a:extLst>
            <a:ext uri="{FF2B5EF4-FFF2-40B4-BE49-F238E27FC236}">
              <a16:creationId xmlns:a16="http://schemas.microsoft.com/office/drawing/2014/main" id="{19BB241A-69B2-40DE-A799-BF9865C4F29B}"/>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94890C7D-B5F6-44FF-A54D-8EBACF8CD2A6}"/>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76592950-F912-4F6D-B3B3-5EBE9883790B}"/>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EC702036-AA7B-46EC-A498-FDBC4A57FDA1}"/>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91BD5BD7-BD9B-471B-9A09-2A2C0753726D}"/>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a:extLst>
            <a:ext uri="{FF2B5EF4-FFF2-40B4-BE49-F238E27FC236}">
              <a16:creationId xmlns:a16="http://schemas.microsoft.com/office/drawing/2014/main" id="{5CC61E88-9CE4-4153-A242-199DED4BD672}"/>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6AD46E11-A3FE-4CD1-B1B3-3B6F0A73B2C6}"/>
            </a:ext>
          </a:extLst>
        </xdr:cNvPr>
        <xdr:cNvGrpSpPr>
          <a:grpSpLocks/>
        </xdr:cNvGrpSpPr>
      </xdr:nvGrpSpPr>
      <xdr:grpSpPr bwMode="auto">
        <a:xfrm>
          <a:off x="190500" y="209550"/>
          <a:ext cx="4867275" cy="495300"/>
          <a:chOff x="20" y="22"/>
          <a:chExt cx="576" cy="52"/>
        </a:xfrm>
      </xdr:grpSpPr>
      <xdr:pic>
        <xdr:nvPicPr>
          <xdr:cNvPr id="16385" name="Picture 1" descr="bg_head_middle">
            <a:extLst>
              <a:ext uri="{FF2B5EF4-FFF2-40B4-BE49-F238E27FC236}">
                <a16:creationId xmlns:a16="http://schemas.microsoft.com/office/drawing/2014/main" id="{8BA2BA47-D6EA-4DE3-8FEA-D2E7600AF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a:extLst>
              <a:ext uri="{FF2B5EF4-FFF2-40B4-BE49-F238E27FC236}">
                <a16:creationId xmlns:a16="http://schemas.microsoft.com/office/drawing/2014/main" id="{DB7EEB46-6FCD-4E4E-92E8-F6ACBE299A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61DEFAB2-A518-45D5-943A-426EA60F4FD0}"/>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AU"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5600AEC7-9B0A-4428-B0C4-1DCD88E92844}"/>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AU"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DB06E2A6-EE25-4754-A98B-D4F6313FA843}"/>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AU"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a:extLst>
            <a:ext uri="{FF2B5EF4-FFF2-40B4-BE49-F238E27FC236}">
              <a16:creationId xmlns:a16="http://schemas.microsoft.com/office/drawing/2014/main" id="{61D5E3B6-FFB5-4FFB-BFA8-314E0375879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a:extLst>
            <a:ext uri="{FF2B5EF4-FFF2-40B4-BE49-F238E27FC236}">
              <a16:creationId xmlns:a16="http://schemas.microsoft.com/office/drawing/2014/main" id="{B2732FB6-C334-4C3A-8F04-731C611CBE9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G306"/>
  <sheetViews>
    <sheetView tabSelected="1" zoomScale="85" zoomScaleNormal="85" zoomScaleSheetLayoutView="100" workbookViewId="0">
      <selection activeCell="D5" sqref="D5:G6"/>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216" t="s">
        <v>51</v>
      </c>
      <c r="C2" s="216"/>
      <c r="D2" s="214" t="s">
        <v>82</v>
      </c>
      <c r="E2" s="214"/>
      <c r="F2" s="214"/>
      <c r="G2" s="214"/>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19" t="s">
        <v>37</v>
      </c>
      <c r="CZ2" s="220"/>
      <c r="DA2" s="220"/>
      <c r="DB2" s="220"/>
      <c r="DC2" s="220"/>
      <c r="DD2" s="220"/>
      <c r="DE2" s="221"/>
      <c r="DF2" s="51"/>
      <c r="DG2" s="79"/>
    </row>
    <row r="3" spans="1:111" s="65" customFormat="1" ht="6" customHeight="1" x14ac:dyDescent="0.2">
      <c r="A3" s="51"/>
      <c r="B3" s="216"/>
      <c r="C3" s="216"/>
      <c r="D3" s="215"/>
      <c r="E3" s="215"/>
      <c r="F3" s="215"/>
      <c r="G3" s="215"/>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2"/>
      <c r="CZ3" s="223"/>
      <c r="DA3" s="223"/>
      <c r="DB3" s="223"/>
      <c r="DC3" s="223"/>
      <c r="DD3" s="223"/>
      <c r="DE3" s="224"/>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97"/>
      <c r="AZ4" s="197"/>
      <c r="BA4" s="197"/>
      <c r="BB4" s="197"/>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216" t="s">
        <v>52</v>
      </c>
      <c r="C5" s="216"/>
      <c r="D5" s="214"/>
      <c r="E5" s="214"/>
      <c r="F5" s="214"/>
      <c r="G5" s="214"/>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97"/>
      <c r="AZ5" s="197"/>
      <c r="BA5" s="197"/>
      <c r="BB5" s="197"/>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3" t="s">
        <v>33</v>
      </c>
      <c r="CZ5" s="200" t="s">
        <v>42</v>
      </c>
      <c r="DA5" s="200"/>
      <c r="DB5" s="200"/>
      <c r="DC5" s="200"/>
      <c r="DD5" s="200"/>
      <c r="DE5" s="199">
        <v>9</v>
      </c>
      <c r="DF5" s="54"/>
      <c r="DG5" s="79"/>
    </row>
    <row r="6" spans="1:111" s="65" customFormat="1" ht="6" customHeight="1" x14ac:dyDescent="0.2">
      <c r="A6" s="51"/>
      <c r="B6" s="216"/>
      <c r="C6" s="216"/>
      <c r="D6" s="215"/>
      <c r="E6" s="215"/>
      <c r="F6" s="215"/>
      <c r="G6" s="215"/>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3"/>
      <c r="CZ6" s="200"/>
      <c r="DA6" s="200"/>
      <c r="DB6" s="200"/>
      <c r="DC6" s="200"/>
      <c r="DD6" s="200"/>
      <c r="DE6" s="199"/>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97"/>
      <c r="AW7" s="197"/>
      <c r="AX7" s="197"/>
      <c r="AY7" s="197"/>
      <c r="AZ7" s="75"/>
      <c r="BA7" s="75"/>
      <c r="BB7" s="197"/>
      <c r="BC7" s="197"/>
      <c r="BD7" s="197"/>
      <c r="BE7" s="197"/>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216" t="s">
        <v>53</v>
      </c>
      <c r="C8" s="216"/>
      <c r="D8" s="217"/>
      <c r="E8" s="217"/>
      <c r="F8" s="217"/>
      <c r="G8" s="217"/>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97"/>
      <c r="AW8" s="197"/>
      <c r="AX8" s="197"/>
      <c r="AY8" s="197"/>
      <c r="AZ8" s="75"/>
      <c r="BA8" s="75"/>
      <c r="BB8" s="197"/>
      <c r="BC8" s="197"/>
      <c r="BD8" s="197"/>
      <c r="BE8" s="197"/>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3"/>
      <c r="CZ9" s="200"/>
      <c r="DA9" s="200"/>
      <c r="DB9" s="200"/>
      <c r="DC9" s="200"/>
      <c r="DD9" s="200"/>
      <c r="DE9" s="199"/>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97"/>
      <c r="AT10" s="197"/>
      <c r="AU10" s="197"/>
      <c r="AV10" s="197"/>
      <c r="AW10" s="75"/>
      <c r="AX10" s="75"/>
      <c r="AY10" s="197"/>
      <c r="AZ10" s="197"/>
      <c r="BA10" s="197"/>
      <c r="BB10" s="197"/>
      <c r="BC10" s="75"/>
      <c r="BD10" s="75"/>
      <c r="BE10" s="197"/>
      <c r="BF10" s="197"/>
      <c r="BG10" s="197"/>
      <c r="BH10" s="197"/>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97"/>
      <c r="AT11" s="197"/>
      <c r="AU11" s="197"/>
      <c r="AV11" s="197"/>
      <c r="AW11" s="75"/>
      <c r="AX11" s="75"/>
      <c r="AY11" s="197"/>
      <c r="AZ11" s="197"/>
      <c r="BA11" s="197"/>
      <c r="BB11" s="197"/>
      <c r="BC11" s="75"/>
      <c r="BD11" s="75"/>
      <c r="BE11" s="197"/>
      <c r="BF11" s="197"/>
      <c r="BG11" s="197"/>
      <c r="BH11" s="197"/>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3"/>
      <c r="CZ12" s="200"/>
      <c r="DA12" s="200"/>
      <c r="DB12" s="200"/>
      <c r="DC12" s="200"/>
      <c r="DD12" s="200"/>
      <c r="DE12" s="199"/>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97"/>
      <c r="AQ13" s="197"/>
      <c r="AR13" s="197"/>
      <c r="AS13" s="197"/>
      <c r="AT13" s="75"/>
      <c r="AU13" s="75"/>
      <c r="AV13" s="197"/>
      <c r="AW13" s="197"/>
      <c r="AX13" s="197"/>
      <c r="AY13" s="197"/>
      <c r="AZ13" s="75"/>
      <c r="BA13" s="75"/>
      <c r="BB13" s="197"/>
      <c r="BC13" s="197"/>
      <c r="BD13" s="197"/>
      <c r="BE13" s="197"/>
      <c r="BF13" s="75"/>
      <c r="BG13" s="75"/>
      <c r="BH13" s="197"/>
      <c r="BI13" s="197"/>
      <c r="BJ13" s="197"/>
      <c r="BK13" s="197"/>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214"/>
      <c r="E14" s="214"/>
      <c r="F14" s="214"/>
      <c r="G14" s="214"/>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97"/>
      <c r="AQ14" s="197"/>
      <c r="AR14" s="197"/>
      <c r="AS14" s="197"/>
      <c r="AT14" s="75"/>
      <c r="AU14" s="75"/>
      <c r="AV14" s="197"/>
      <c r="AW14" s="197"/>
      <c r="AX14" s="197"/>
      <c r="AY14" s="197"/>
      <c r="AZ14" s="75"/>
      <c r="BA14" s="75"/>
      <c r="BB14" s="197"/>
      <c r="BC14" s="197"/>
      <c r="BD14" s="197"/>
      <c r="BE14" s="197"/>
      <c r="BF14" s="75"/>
      <c r="BG14" s="75"/>
      <c r="BH14" s="197"/>
      <c r="BI14" s="197"/>
      <c r="BJ14" s="197"/>
      <c r="BK14" s="197"/>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4"/>
      <c r="CZ15" s="200"/>
      <c r="DA15" s="200"/>
      <c r="DB15" s="200"/>
      <c r="DC15" s="200"/>
      <c r="DD15" s="200"/>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97"/>
      <c r="AN16" s="197"/>
      <c r="AO16" s="197"/>
      <c r="AP16" s="197"/>
      <c r="AQ16" s="75"/>
      <c r="AR16" s="75"/>
      <c r="AS16" s="197"/>
      <c r="AT16" s="197"/>
      <c r="AU16" s="197"/>
      <c r="AV16" s="197"/>
      <c r="AW16" s="75"/>
      <c r="AX16" s="75"/>
      <c r="AY16" s="197"/>
      <c r="AZ16" s="197"/>
      <c r="BA16" s="197"/>
      <c r="BB16" s="197"/>
      <c r="BC16" s="75"/>
      <c r="BD16" s="75"/>
      <c r="BE16" s="197"/>
      <c r="BF16" s="197"/>
      <c r="BG16" s="197"/>
      <c r="BH16" s="197"/>
      <c r="BI16" s="75"/>
      <c r="BJ16" s="75"/>
      <c r="BK16" s="197"/>
      <c r="BL16" s="197"/>
      <c r="BM16" s="197"/>
      <c r="BN16" s="197"/>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214"/>
      <c r="E17" s="214"/>
      <c r="F17" s="214"/>
      <c r="G17" s="214"/>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97"/>
      <c r="AN17" s="197"/>
      <c r="AO17" s="197"/>
      <c r="AP17" s="197"/>
      <c r="AQ17" s="75"/>
      <c r="AR17" s="75"/>
      <c r="AS17" s="197"/>
      <c r="AT17" s="197"/>
      <c r="AU17" s="197"/>
      <c r="AV17" s="197"/>
      <c r="AW17" s="75"/>
      <c r="AX17" s="75"/>
      <c r="AY17" s="197"/>
      <c r="AZ17" s="197"/>
      <c r="BA17" s="197"/>
      <c r="BB17" s="197"/>
      <c r="BC17" s="75"/>
      <c r="BD17" s="75"/>
      <c r="BE17" s="197"/>
      <c r="BF17" s="197"/>
      <c r="BG17" s="197"/>
      <c r="BH17" s="197"/>
      <c r="BI17" s="75"/>
      <c r="BJ17" s="75"/>
      <c r="BK17" s="197"/>
      <c r="BL17" s="197"/>
      <c r="BM17" s="197"/>
      <c r="BN17" s="197"/>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4"/>
      <c r="CZ18" s="200"/>
      <c r="DA18" s="200"/>
      <c r="DB18" s="200"/>
      <c r="DC18" s="200"/>
      <c r="DD18" s="200"/>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97"/>
      <c r="AK19" s="197"/>
      <c r="AL19" s="197"/>
      <c r="AM19" s="197"/>
      <c r="AN19" s="75"/>
      <c r="AO19" s="75"/>
      <c r="AP19" s="197"/>
      <c r="AQ19" s="197"/>
      <c r="AR19" s="197"/>
      <c r="AS19" s="197"/>
      <c r="AT19" s="75"/>
      <c r="AU19" s="75"/>
      <c r="AV19" s="197"/>
      <c r="AW19" s="197"/>
      <c r="AX19" s="197"/>
      <c r="AY19" s="197"/>
      <c r="AZ19" s="75"/>
      <c r="BA19" s="75"/>
      <c r="BB19" s="197"/>
      <c r="BC19" s="197"/>
      <c r="BD19" s="197"/>
      <c r="BE19" s="197"/>
      <c r="BF19" s="75"/>
      <c r="BG19" s="75"/>
      <c r="BH19" s="197"/>
      <c r="BI19" s="197"/>
      <c r="BJ19" s="197"/>
      <c r="BK19" s="197"/>
      <c r="BL19" s="75"/>
      <c r="BM19" s="75"/>
      <c r="BN19" s="197"/>
      <c r="BO19" s="197"/>
      <c r="BP19" s="197"/>
      <c r="BQ19" s="197"/>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214"/>
      <c r="E20" s="214"/>
      <c r="F20" s="214"/>
      <c r="G20" s="214"/>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97"/>
      <c r="AK20" s="197"/>
      <c r="AL20" s="197"/>
      <c r="AM20" s="197"/>
      <c r="AN20" s="75"/>
      <c r="AO20" s="75"/>
      <c r="AP20" s="197"/>
      <c r="AQ20" s="197"/>
      <c r="AR20" s="197"/>
      <c r="AS20" s="197"/>
      <c r="AT20" s="75"/>
      <c r="AU20" s="75"/>
      <c r="AV20" s="197"/>
      <c r="AW20" s="197"/>
      <c r="AX20" s="197"/>
      <c r="AY20" s="197"/>
      <c r="AZ20" s="75"/>
      <c r="BA20" s="75"/>
      <c r="BB20" s="197"/>
      <c r="BC20" s="197"/>
      <c r="BD20" s="197"/>
      <c r="BE20" s="197"/>
      <c r="BF20" s="75"/>
      <c r="BG20" s="75"/>
      <c r="BH20" s="197"/>
      <c r="BI20" s="197"/>
      <c r="BJ20" s="197"/>
      <c r="BK20" s="197"/>
      <c r="BL20" s="75"/>
      <c r="BM20" s="75"/>
      <c r="BN20" s="197"/>
      <c r="BO20" s="197"/>
      <c r="BP20" s="197"/>
      <c r="BQ20" s="197"/>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4"/>
      <c r="CZ21" s="200"/>
      <c r="DA21" s="200"/>
      <c r="DB21" s="200"/>
      <c r="DC21" s="200"/>
      <c r="DD21" s="200"/>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97" t="s">
        <v>34</v>
      </c>
      <c r="AH22" s="197"/>
      <c r="AI22" s="197"/>
      <c r="AJ22" s="197"/>
      <c r="AK22" s="75"/>
      <c r="AL22" s="75"/>
      <c r="AM22" s="197"/>
      <c r="AN22" s="197"/>
      <c r="AO22" s="197"/>
      <c r="AP22" s="197"/>
      <c r="AQ22" s="75"/>
      <c r="AR22" s="75"/>
      <c r="AS22" s="197"/>
      <c r="AT22" s="197"/>
      <c r="AU22" s="197"/>
      <c r="AV22" s="197"/>
      <c r="AW22" s="75"/>
      <c r="AX22" s="75"/>
      <c r="AY22" s="197"/>
      <c r="AZ22" s="197"/>
      <c r="BA22" s="197"/>
      <c r="BB22" s="197"/>
      <c r="BC22" s="75"/>
      <c r="BD22" s="75"/>
      <c r="BE22" s="197"/>
      <c r="BF22" s="197"/>
      <c r="BG22" s="197"/>
      <c r="BH22" s="197"/>
      <c r="BI22" s="75"/>
      <c r="BJ22" s="75"/>
      <c r="BK22" s="197"/>
      <c r="BL22" s="197"/>
      <c r="BM22" s="197"/>
      <c r="BN22" s="197"/>
      <c r="BO22" s="75"/>
      <c r="BP22" s="75"/>
      <c r="BQ22" s="197"/>
      <c r="BR22" s="197"/>
      <c r="BS22" s="197"/>
      <c r="BT22" s="197"/>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214"/>
      <c r="E23" s="214"/>
      <c r="F23" s="214"/>
      <c r="G23" s="214"/>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97"/>
      <c r="AH23" s="197"/>
      <c r="AI23" s="197"/>
      <c r="AJ23" s="197"/>
      <c r="AK23" s="75"/>
      <c r="AL23" s="75"/>
      <c r="AM23" s="197"/>
      <c r="AN23" s="197"/>
      <c r="AO23" s="197"/>
      <c r="AP23" s="197"/>
      <c r="AQ23" s="75"/>
      <c r="AR23" s="75"/>
      <c r="AS23" s="197"/>
      <c r="AT23" s="197"/>
      <c r="AU23" s="197"/>
      <c r="AV23" s="197"/>
      <c r="AW23" s="75"/>
      <c r="AX23" s="75"/>
      <c r="AY23" s="197"/>
      <c r="AZ23" s="197"/>
      <c r="BA23" s="197"/>
      <c r="BB23" s="197"/>
      <c r="BC23" s="75"/>
      <c r="BD23" s="75"/>
      <c r="BE23" s="197"/>
      <c r="BF23" s="197"/>
      <c r="BG23" s="197"/>
      <c r="BH23" s="197"/>
      <c r="BI23" s="75"/>
      <c r="BJ23" s="75"/>
      <c r="BK23" s="197"/>
      <c r="BL23" s="197"/>
      <c r="BM23" s="197"/>
      <c r="BN23" s="197"/>
      <c r="BO23" s="75"/>
      <c r="BP23" s="75"/>
      <c r="BQ23" s="197"/>
      <c r="BR23" s="197"/>
      <c r="BS23" s="197"/>
      <c r="BT23" s="197"/>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4"/>
      <c r="CZ24" s="200"/>
      <c r="DA24" s="200"/>
      <c r="DB24" s="200"/>
      <c r="DC24" s="200"/>
      <c r="DD24" s="200"/>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97" t="s">
        <v>34</v>
      </c>
      <c r="AE25" s="197"/>
      <c r="AF25" s="197"/>
      <c r="AG25" s="197"/>
      <c r="AH25" s="75"/>
      <c r="AI25" s="75"/>
      <c r="AJ25" s="197" t="s">
        <v>31</v>
      </c>
      <c r="AK25" s="197"/>
      <c r="AL25" s="197"/>
      <c r="AM25" s="197"/>
      <c r="AN25" s="75"/>
      <c r="AO25" s="75"/>
      <c r="AP25" s="197"/>
      <c r="AQ25" s="197"/>
      <c r="AR25" s="197"/>
      <c r="AS25" s="197"/>
      <c r="AT25" s="75"/>
      <c r="AU25" s="75"/>
      <c r="AV25" s="197"/>
      <c r="AW25" s="197"/>
      <c r="AX25" s="197"/>
      <c r="AY25" s="197"/>
      <c r="AZ25" s="75"/>
      <c r="BA25" s="75"/>
      <c r="BB25" s="197"/>
      <c r="BC25" s="197"/>
      <c r="BD25" s="197"/>
      <c r="BE25" s="197"/>
      <c r="BF25" s="75"/>
      <c r="BG25" s="75"/>
      <c r="BH25" s="197"/>
      <c r="BI25" s="197"/>
      <c r="BJ25" s="197"/>
      <c r="BK25" s="197"/>
      <c r="BL25" s="75"/>
      <c r="BM25" s="75"/>
      <c r="BN25" s="197"/>
      <c r="BO25" s="197"/>
      <c r="BP25" s="197"/>
      <c r="BQ25" s="197"/>
      <c r="BR25" s="75"/>
      <c r="BS25" s="75"/>
      <c r="BT25" s="197"/>
      <c r="BU25" s="197"/>
      <c r="BV25" s="197"/>
      <c r="BW25" s="197"/>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214"/>
      <c r="E26" s="214"/>
      <c r="F26" s="214"/>
      <c r="G26" s="214"/>
      <c r="H26" s="119"/>
      <c r="I26" s="119"/>
      <c r="J26" s="75"/>
      <c r="K26" s="75"/>
      <c r="L26" s="75"/>
      <c r="M26" s="75"/>
      <c r="N26" s="75"/>
      <c r="O26" s="75"/>
      <c r="P26" s="75"/>
      <c r="Q26" s="75"/>
      <c r="R26" s="75"/>
      <c r="S26" s="75"/>
      <c r="T26" s="75"/>
      <c r="U26" s="75"/>
      <c r="V26" s="75"/>
      <c r="W26" s="75"/>
      <c r="X26" s="75"/>
      <c r="Y26" s="75"/>
      <c r="Z26" s="75"/>
      <c r="AA26" s="75"/>
      <c r="AB26" s="75"/>
      <c r="AC26" s="75"/>
      <c r="AD26" s="197"/>
      <c r="AE26" s="197"/>
      <c r="AF26" s="197"/>
      <c r="AG26" s="197"/>
      <c r="AH26" s="75"/>
      <c r="AI26" s="75"/>
      <c r="AJ26" s="197"/>
      <c r="AK26" s="197"/>
      <c r="AL26" s="197"/>
      <c r="AM26" s="197"/>
      <c r="AN26" s="75"/>
      <c r="AO26" s="75"/>
      <c r="AP26" s="197"/>
      <c r="AQ26" s="197"/>
      <c r="AR26" s="197"/>
      <c r="AS26" s="197"/>
      <c r="AT26" s="75"/>
      <c r="AU26" s="75"/>
      <c r="AV26" s="197"/>
      <c r="AW26" s="197"/>
      <c r="AX26" s="197"/>
      <c r="AY26" s="197"/>
      <c r="AZ26" s="75"/>
      <c r="BA26" s="75"/>
      <c r="BB26" s="197"/>
      <c r="BC26" s="197"/>
      <c r="BD26" s="197"/>
      <c r="BE26" s="197"/>
      <c r="BF26" s="75"/>
      <c r="BG26" s="75"/>
      <c r="BH26" s="197"/>
      <c r="BI26" s="197"/>
      <c r="BJ26" s="197"/>
      <c r="BK26" s="197"/>
      <c r="BL26" s="75"/>
      <c r="BM26" s="75"/>
      <c r="BN26" s="197"/>
      <c r="BO26" s="197"/>
      <c r="BP26" s="197"/>
      <c r="BQ26" s="197"/>
      <c r="BR26" s="75"/>
      <c r="BS26" s="75"/>
      <c r="BT26" s="197"/>
      <c r="BU26" s="197"/>
      <c r="BV26" s="197"/>
      <c r="BW26" s="197"/>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5"/>
      <c r="CZ27" s="200"/>
      <c r="DA27" s="200"/>
      <c r="DB27" s="200"/>
      <c r="DC27" s="200"/>
      <c r="DD27" s="200"/>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97" t="s">
        <v>34</v>
      </c>
      <c r="AB28" s="197"/>
      <c r="AC28" s="197"/>
      <c r="AD28" s="197"/>
      <c r="AE28" s="75"/>
      <c r="AF28" s="75"/>
      <c r="AG28" s="197" t="s">
        <v>31</v>
      </c>
      <c r="AH28" s="197"/>
      <c r="AI28" s="197"/>
      <c r="AJ28" s="197"/>
      <c r="AK28" s="75"/>
      <c r="AL28" s="75"/>
      <c r="AM28" s="197" t="s">
        <v>4</v>
      </c>
      <c r="AN28" s="197"/>
      <c r="AO28" s="197"/>
      <c r="AP28" s="197"/>
      <c r="AQ28" s="75"/>
      <c r="AR28" s="75"/>
      <c r="AS28" s="197"/>
      <c r="AT28" s="197"/>
      <c r="AU28" s="197"/>
      <c r="AV28" s="197"/>
      <c r="AW28" s="75"/>
      <c r="AX28" s="75"/>
      <c r="AY28" s="197"/>
      <c r="AZ28" s="197"/>
      <c r="BA28" s="197"/>
      <c r="BB28" s="197"/>
      <c r="BC28" s="75"/>
      <c r="BD28" s="75"/>
      <c r="BE28" s="197"/>
      <c r="BF28" s="197"/>
      <c r="BG28" s="197"/>
      <c r="BH28" s="197"/>
      <c r="BI28" s="75"/>
      <c r="BJ28" s="75"/>
      <c r="BK28" s="197"/>
      <c r="BL28" s="197"/>
      <c r="BM28" s="197"/>
      <c r="BN28" s="197"/>
      <c r="BO28" s="75"/>
      <c r="BP28" s="75"/>
      <c r="BQ28" s="197"/>
      <c r="BR28" s="197"/>
      <c r="BS28" s="197"/>
      <c r="BT28" s="197"/>
      <c r="BU28" s="75"/>
      <c r="BV28" s="75"/>
      <c r="BW28" s="197"/>
      <c r="BX28" s="197"/>
      <c r="BY28" s="197"/>
      <c r="BZ28" s="197"/>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214"/>
      <c r="E29" s="214"/>
      <c r="F29" s="214"/>
      <c r="G29" s="214"/>
      <c r="H29" s="119"/>
      <c r="I29" s="119"/>
      <c r="J29" s="75"/>
      <c r="K29" s="75"/>
      <c r="L29" s="75"/>
      <c r="M29" s="75"/>
      <c r="N29" s="75"/>
      <c r="O29" s="75"/>
      <c r="P29" s="75"/>
      <c r="Q29" s="75"/>
      <c r="R29" s="75"/>
      <c r="S29" s="75"/>
      <c r="T29" s="75"/>
      <c r="U29" s="75"/>
      <c r="V29" s="75"/>
      <c r="W29" s="75"/>
      <c r="X29" s="75"/>
      <c r="Y29" s="75"/>
      <c r="Z29" s="75"/>
      <c r="AA29" s="197"/>
      <c r="AB29" s="197"/>
      <c r="AC29" s="197"/>
      <c r="AD29" s="197"/>
      <c r="AE29" s="75"/>
      <c r="AF29" s="75"/>
      <c r="AG29" s="197"/>
      <c r="AH29" s="197"/>
      <c r="AI29" s="197"/>
      <c r="AJ29" s="197"/>
      <c r="AK29" s="75"/>
      <c r="AL29" s="75"/>
      <c r="AM29" s="197"/>
      <c r="AN29" s="197"/>
      <c r="AO29" s="197"/>
      <c r="AP29" s="197"/>
      <c r="AQ29" s="75"/>
      <c r="AR29" s="75"/>
      <c r="AS29" s="197"/>
      <c r="AT29" s="197"/>
      <c r="AU29" s="197"/>
      <c r="AV29" s="197"/>
      <c r="AW29" s="75"/>
      <c r="AX29" s="75"/>
      <c r="AY29" s="197"/>
      <c r="AZ29" s="197"/>
      <c r="BA29" s="197"/>
      <c r="BB29" s="197"/>
      <c r="BC29" s="75"/>
      <c r="BD29" s="75"/>
      <c r="BE29" s="197"/>
      <c r="BF29" s="197"/>
      <c r="BG29" s="197"/>
      <c r="BH29" s="197"/>
      <c r="BI29" s="75"/>
      <c r="BJ29" s="75"/>
      <c r="BK29" s="197"/>
      <c r="BL29" s="197"/>
      <c r="BM29" s="197"/>
      <c r="BN29" s="197"/>
      <c r="BO29" s="75"/>
      <c r="BP29" s="75"/>
      <c r="BQ29" s="197"/>
      <c r="BR29" s="197"/>
      <c r="BS29" s="197"/>
      <c r="BT29" s="197"/>
      <c r="BU29" s="75"/>
      <c r="BV29" s="75"/>
      <c r="BW29" s="197"/>
      <c r="BX29" s="197"/>
      <c r="BY29" s="197"/>
      <c r="BZ29" s="197"/>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5"/>
      <c r="CZ30" s="200"/>
      <c r="DA30" s="200"/>
      <c r="DB30" s="200"/>
      <c r="DC30" s="200"/>
      <c r="DD30" s="200"/>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97" t="s">
        <v>34</v>
      </c>
      <c r="Y31" s="197"/>
      <c r="Z31" s="197"/>
      <c r="AA31" s="197"/>
      <c r="AB31" s="75"/>
      <c r="AC31" s="75"/>
      <c r="AD31" s="197" t="s">
        <v>30</v>
      </c>
      <c r="AE31" s="197"/>
      <c r="AF31" s="197"/>
      <c r="AG31" s="197"/>
      <c r="AH31" s="75"/>
      <c r="AI31" s="75"/>
      <c r="AJ31" s="197" t="s">
        <v>4</v>
      </c>
      <c r="AK31" s="197"/>
      <c r="AL31" s="197"/>
      <c r="AM31" s="197"/>
      <c r="AN31" s="75"/>
      <c r="AO31" s="75"/>
      <c r="AP31" s="197" t="s">
        <v>4</v>
      </c>
      <c r="AQ31" s="197"/>
      <c r="AR31" s="197"/>
      <c r="AS31" s="197"/>
      <c r="AT31" s="75"/>
      <c r="AU31" s="75"/>
      <c r="AV31" s="197"/>
      <c r="AW31" s="197"/>
      <c r="AX31" s="197"/>
      <c r="AY31" s="197"/>
      <c r="AZ31" s="75"/>
      <c r="BA31" s="75"/>
      <c r="BB31" s="197"/>
      <c r="BC31" s="197"/>
      <c r="BD31" s="197"/>
      <c r="BE31" s="197"/>
      <c r="BF31" s="75"/>
      <c r="BG31" s="75"/>
      <c r="BH31" s="197"/>
      <c r="BI31" s="197"/>
      <c r="BJ31" s="197"/>
      <c r="BK31" s="197"/>
      <c r="BL31" s="75"/>
      <c r="BM31" s="75"/>
      <c r="BN31" s="197"/>
      <c r="BO31" s="197"/>
      <c r="BP31" s="197"/>
      <c r="BQ31" s="197"/>
      <c r="BR31" s="75"/>
      <c r="BS31" s="75"/>
      <c r="BT31" s="197"/>
      <c r="BU31" s="197"/>
      <c r="BV31" s="197"/>
      <c r="BW31" s="197"/>
      <c r="BX31" s="75"/>
      <c r="BY31" s="75"/>
      <c r="BZ31" s="197"/>
      <c r="CA31" s="197"/>
      <c r="CB31" s="197"/>
      <c r="CC31" s="197"/>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214"/>
      <c r="E32" s="214"/>
      <c r="F32" s="214"/>
      <c r="G32" s="214"/>
      <c r="H32" s="119"/>
      <c r="I32" s="119"/>
      <c r="J32" s="75"/>
      <c r="K32" s="75"/>
      <c r="L32" s="75"/>
      <c r="M32" s="75"/>
      <c r="N32" s="75"/>
      <c r="O32" s="75"/>
      <c r="P32" s="75"/>
      <c r="Q32" s="75"/>
      <c r="R32" s="75"/>
      <c r="S32" s="75"/>
      <c r="T32" s="75"/>
      <c r="U32" s="75"/>
      <c r="V32" s="75"/>
      <c r="W32" s="75"/>
      <c r="X32" s="197"/>
      <c r="Y32" s="197"/>
      <c r="Z32" s="197"/>
      <c r="AA32" s="197"/>
      <c r="AB32" s="75"/>
      <c r="AC32" s="75"/>
      <c r="AD32" s="197"/>
      <c r="AE32" s="197"/>
      <c r="AF32" s="197"/>
      <c r="AG32" s="197"/>
      <c r="AH32" s="75"/>
      <c r="AI32" s="75"/>
      <c r="AJ32" s="197"/>
      <c r="AK32" s="197"/>
      <c r="AL32" s="197"/>
      <c r="AM32" s="197"/>
      <c r="AN32" s="75"/>
      <c r="AO32" s="75"/>
      <c r="AP32" s="197"/>
      <c r="AQ32" s="197"/>
      <c r="AR32" s="197"/>
      <c r="AS32" s="197"/>
      <c r="AT32" s="75"/>
      <c r="AU32" s="75"/>
      <c r="AV32" s="197"/>
      <c r="AW32" s="197"/>
      <c r="AX32" s="197"/>
      <c r="AY32" s="197"/>
      <c r="AZ32" s="75"/>
      <c r="BA32" s="75"/>
      <c r="BB32" s="197"/>
      <c r="BC32" s="197"/>
      <c r="BD32" s="197"/>
      <c r="BE32" s="197"/>
      <c r="BF32" s="75"/>
      <c r="BG32" s="75"/>
      <c r="BH32" s="197"/>
      <c r="BI32" s="197"/>
      <c r="BJ32" s="197"/>
      <c r="BK32" s="197"/>
      <c r="BL32" s="75"/>
      <c r="BM32" s="75"/>
      <c r="BN32" s="197"/>
      <c r="BO32" s="197"/>
      <c r="BP32" s="197"/>
      <c r="BQ32" s="197"/>
      <c r="BR32" s="75"/>
      <c r="BS32" s="75"/>
      <c r="BT32" s="197"/>
      <c r="BU32" s="197"/>
      <c r="BV32" s="197"/>
      <c r="BW32" s="197"/>
      <c r="BX32" s="75"/>
      <c r="BY32" s="75"/>
      <c r="BZ32" s="197"/>
      <c r="CA32" s="197"/>
      <c r="CB32" s="197"/>
      <c r="CC32" s="197"/>
      <c r="CD32" s="75"/>
      <c r="CE32" s="75"/>
      <c r="CF32" s="75"/>
      <c r="CG32" s="75"/>
      <c r="CH32" s="75"/>
      <c r="CI32" s="75"/>
      <c r="CJ32" s="75"/>
      <c r="CK32" s="75"/>
      <c r="CL32" s="75"/>
      <c r="CM32" s="75"/>
      <c r="CN32" s="75"/>
      <c r="CO32" s="75"/>
      <c r="CP32" s="75"/>
      <c r="CQ32" s="75"/>
      <c r="CR32" s="75"/>
      <c r="CS32" s="75"/>
      <c r="CT32" s="53"/>
      <c r="CU32" s="51"/>
      <c r="CV32" s="51"/>
      <c r="CW32" s="51"/>
      <c r="CX32" s="53"/>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5"/>
      <c r="CZ33" s="200"/>
      <c r="DA33" s="200"/>
      <c r="DB33" s="200"/>
      <c r="DC33" s="200"/>
      <c r="DD33" s="200"/>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97" t="s">
        <v>30</v>
      </c>
      <c r="V34" s="197"/>
      <c r="W34" s="197"/>
      <c r="X34" s="197"/>
      <c r="Y34" s="75"/>
      <c r="Z34" s="75"/>
      <c r="AA34" s="197" t="s">
        <v>30</v>
      </c>
      <c r="AB34" s="197"/>
      <c r="AC34" s="197"/>
      <c r="AD34" s="197"/>
      <c r="AE34" s="75"/>
      <c r="AF34" s="75"/>
      <c r="AG34" s="197" t="s">
        <v>4</v>
      </c>
      <c r="AH34" s="197"/>
      <c r="AI34" s="197"/>
      <c r="AJ34" s="197"/>
      <c r="AK34" s="75"/>
      <c r="AL34" s="75"/>
      <c r="AM34" s="197" t="s">
        <v>34</v>
      </c>
      <c r="AN34" s="197"/>
      <c r="AO34" s="197"/>
      <c r="AP34" s="197"/>
      <c r="AQ34" s="75"/>
      <c r="AR34" s="75"/>
      <c r="AS34" s="197" t="s">
        <v>30</v>
      </c>
      <c r="AT34" s="197"/>
      <c r="AU34" s="197"/>
      <c r="AV34" s="197"/>
      <c r="AW34" s="75"/>
      <c r="AX34" s="75"/>
      <c r="AY34" s="197"/>
      <c r="AZ34" s="197"/>
      <c r="BA34" s="197"/>
      <c r="BB34" s="197"/>
      <c r="BC34" s="75"/>
      <c r="BD34" s="75"/>
      <c r="BE34" s="197"/>
      <c r="BF34" s="197"/>
      <c r="BG34" s="197"/>
      <c r="BH34" s="197"/>
      <c r="BI34" s="75"/>
      <c r="BJ34" s="75"/>
      <c r="BK34" s="197"/>
      <c r="BL34" s="197"/>
      <c r="BM34" s="197"/>
      <c r="BN34" s="197"/>
      <c r="BO34" s="75"/>
      <c r="BP34" s="75"/>
      <c r="BQ34" s="197"/>
      <c r="BR34" s="197"/>
      <c r="BS34" s="197"/>
      <c r="BT34" s="197"/>
      <c r="BU34" s="75"/>
      <c r="BV34" s="75"/>
      <c r="BW34" s="197"/>
      <c r="BX34" s="197"/>
      <c r="BY34" s="197"/>
      <c r="BZ34" s="197"/>
      <c r="CA34" s="75"/>
      <c r="CB34" s="75"/>
      <c r="CC34" s="197"/>
      <c r="CD34" s="197"/>
      <c r="CE34" s="197"/>
      <c r="CF34" s="197"/>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97"/>
      <c r="V35" s="197"/>
      <c r="W35" s="197"/>
      <c r="X35" s="197"/>
      <c r="Y35" s="75"/>
      <c r="Z35" s="75"/>
      <c r="AA35" s="197"/>
      <c r="AB35" s="197"/>
      <c r="AC35" s="197"/>
      <c r="AD35" s="197"/>
      <c r="AE35" s="75"/>
      <c r="AF35" s="75"/>
      <c r="AG35" s="197"/>
      <c r="AH35" s="197"/>
      <c r="AI35" s="197"/>
      <c r="AJ35" s="197"/>
      <c r="AK35" s="75"/>
      <c r="AL35" s="75"/>
      <c r="AM35" s="197"/>
      <c r="AN35" s="197"/>
      <c r="AO35" s="197"/>
      <c r="AP35" s="197"/>
      <c r="AQ35" s="75"/>
      <c r="AR35" s="75"/>
      <c r="AS35" s="197"/>
      <c r="AT35" s="197"/>
      <c r="AU35" s="197"/>
      <c r="AV35" s="197"/>
      <c r="AW35" s="75"/>
      <c r="AX35" s="75"/>
      <c r="AY35" s="197"/>
      <c r="AZ35" s="197"/>
      <c r="BA35" s="197"/>
      <c r="BB35" s="197"/>
      <c r="BC35" s="75"/>
      <c r="BD35" s="75"/>
      <c r="BE35" s="197"/>
      <c r="BF35" s="197"/>
      <c r="BG35" s="197"/>
      <c r="BH35" s="197"/>
      <c r="BI35" s="75"/>
      <c r="BJ35" s="75"/>
      <c r="BK35" s="197"/>
      <c r="BL35" s="197"/>
      <c r="BM35" s="197"/>
      <c r="BN35" s="197"/>
      <c r="BO35" s="75"/>
      <c r="BP35" s="75"/>
      <c r="BQ35" s="197"/>
      <c r="BR35" s="197"/>
      <c r="BS35" s="197"/>
      <c r="BT35" s="197"/>
      <c r="BU35" s="75"/>
      <c r="BV35" s="75"/>
      <c r="BW35" s="197"/>
      <c r="BX35" s="197"/>
      <c r="BY35" s="197"/>
      <c r="BZ35" s="197"/>
      <c r="CA35" s="75"/>
      <c r="CB35" s="75"/>
      <c r="CC35" s="197"/>
      <c r="CD35" s="197"/>
      <c r="CE35" s="197"/>
      <c r="CF35" s="197"/>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97" t="s">
        <v>4</v>
      </c>
      <c r="S37" s="197"/>
      <c r="T37" s="197"/>
      <c r="U37" s="197"/>
      <c r="V37" s="75"/>
      <c r="W37" s="75"/>
      <c r="X37" s="197" t="s">
        <v>34</v>
      </c>
      <c r="Y37" s="197"/>
      <c r="Z37" s="197"/>
      <c r="AA37" s="197"/>
      <c r="AB37" s="75"/>
      <c r="AC37" s="75"/>
      <c r="AD37" s="197" t="s">
        <v>4</v>
      </c>
      <c r="AE37" s="197"/>
      <c r="AF37" s="197"/>
      <c r="AG37" s="197"/>
      <c r="AH37" s="75"/>
      <c r="AI37" s="75"/>
      <c r="AJ37" s="197" t="s">
        <v>4</v>
      </c>
      <c r="AK37" s="197"/>
      <c r="AL37" s="197"/>
      <c r="AM37" s="197"/>
      <c r="AN37" s="75"/>
      <c r="AO37" s="75"/>
      <c r="AP37" s="197" t="s">
        <v>31</v>
      </c>
      <c r="AQ37" s="197"/>
      <c r="AR37" s="197"/>
      <c r="AS37" s="197"/>
      <c r="AT37" s="75"/>
      <c r="AU37" s="75"/>
      <c r="AV37" s="197" t="s">
        <v>30</v>
      </c>
      <c r="AW37" s="197"/>
      <c r="AX37" s="197"/>
      <c r="AY37" s="197"/>
      <c r="AZ37" s="75"/>
      <c r="BA37" s="75"/>
      <c r="BB37" s="197"/>
      <c r="BC37" s="197"/>
      <c r="BD37" s="197"/>
      <c r="BE37" s="197"/>
      <c r="BF37" s="75"/>
      <c r="BG37" s="75"/>
      <c r="BH37" s="197"/>
      <c r="BI37" s="197"/>
      <c r="BJ37" s="197"/>
      <c r="BK37" s="197"/>
      <c r="BL37" s="75"/>
      <c r="BM37" s="75"/>
      <c r="BN37" s="197"/>
      <c r="BO37" s="197"/>
      <c r="BP37" s="197"/>
      <c r="BQ37" s="197"/>
      <c r="BR37" s="75"/>
      <c r="BS37" s="75"/>
      <c r="BT37" s="197"/>
      <c r="BU37" s="197"/>
      <c r="BV37" s="197"/>
      <c r="BW37" s="197"/>
      <c r="BX37" s="75"/>
      <c r="BY37" s="75"/>
      <c r="BZ37" s="197"/>
      <c r="CA37" s="197"/>
      <c r="CB37" s="197"/>
      <c r="CC37" s="197"/>
      <c r="CD37" s="75"/>
      <c r="CE37" s="75"/>
      <c r="CF37" s="197"/>
      <c r="CG37" s="197"/>
      <c r="CH37" s="197"/>
      <c r="CI37" s="197"/>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97"/>
      <c r="S38" s="197"/>
      <c r="T38" s="197"/>
      <c r="U38" s="197"/>
      <c r="V38" s="75"/>
      <c r="W38" s="75"/>
      <c r="X38" s="197"/>
      <c r="Y38" s="197"/>
      <c r="Z38" s="197"/>
      <c r="AA38" s="197"/>
      <c r="AB38" s="75"/>
      <c r="AC38" s="75"/>
      <c r="AD38" s="197"/>
      <c r="AE38" s="197"/>
      <c r="AF38" s="197"/>
      <c r="AG38" s="197"/>
      <c r="AH38" s="75"/>
      <c r="AI38" s="75"/>
      <c r="AJ38" s="197"/>
      <c r="AK38" s="197"/>
      <c r="AL38" s="197"/>
      <c r="AM38" s="197"/>
      <c r="AN38" s="75"/>
      <c r="AO38" s="75"/>
      <c r="AP38" s="197"/>
      <c r="AQ38" s="197"/>
      <c r="AR38" s="197"/>
      <c r="AS38" s="197"/>
      <c r="AT38" s="75"/>
      <c r="AU38" s="75"/>
      <c r="AV38" s="197"/>
      <c r="AW38" s="197"/>
      <c r="AX38" s="197"/>
      <c r="AY38" s="197"/>
      <c r="AZ38" s="75"/>
      <c r="BA38" s="75"/>
      <c r="BB38" s="197"/>
      <c r="BC38" s="197"/>
      <c r="BD38" s="197"/>
      <c r="BE38" s="197"/>
      <c r="BF38" s="75"/>
      <c r="BG38" s="75"/>
      <c r="BH38" s="197"/>
      <c r="BI38" s="197"/>
      <c r="BJ38" s="197"/>
      <c r="BK38" s="197"/>
      <c r="BL38" s="75"/>
      <c r="BM38" s="75"/>
      <c r="BN38" s="197"/>
      <c r="BO38" s="197"/>
      <c r="BP38" s="197"/>
      <c r="BQ38" s="197"/>
      <c r="BR38" s="75"/>
      <c r="BS38" s="75"/>
      <c r="BT38" s="197"/>
      <c r="BU38" s="197"/>
      <c r="BV38" s="197"/>
      <c r="BW38" s="197"/>
      <c r="BX38" s="124"/>
      <c r="BY38" s="75"/>
      <c r="BZ38" s="197"/>
      <c r="CA38" s="197"/>
      <c r="CB38" s="197"/>
      <c r="CC38" s="197"/>
      <c r="CD38" s="75"/>
      <c r="CE38" s="75"/>
      <c r="CF38" s="197"/>
      <c r="CG38" s="197"/>
      <c r="CH38" s="197"/>
      <c r="CI38" s="197"/>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97" t="s">
        <v>31</v>
      </c>
      <c r="P40" s="197"/>
      <c r="Q40" s="197"/>
      <c r="R40" s="197"/>
      <c r="S40" s="75"/>
      <c r="T40" s="75"/>
      <c r="U40" s="197" t="s">
        <v>31</v>
      </c>
      <c r="V40" s="197"/>
      <c r="W40" s="197"/>
      <c r="X40" s="197"/>
      <c r="Y40" s="75"/>
      <c r="Z40" s="75"/>
      <c r="AA40" s="197" t="s">
        <v>4</v>
      </c>
      <c r="AB40" s="197"/>
      <c r="AC40" s="197"/>
      <c r="AD40" s="197"/>
      <c r="AE40" s="75"/>
      <c r="AF40" s="75"/>
      <c r="AG40" s="197" t="s">
        <v>4</v>
      </c>
      <c r="AH40" s="197"/>
      <c r="AI40" s="197"/>
      <c r="AJ40" s="197"/>
      <c r="AK40" s="75"/>
      <c r="AL40" s="75"/>
      <c r="AM40" s="197" t="s">
        <v>31</v>
      </c>
      <c r="AN40" s="197"/>
      <c r="AO40" s="197"/>
      <c r="AP40" s="197"/>
      <c r="AQ40" s="75"/>
      <c r="AR40" s="75"/>
      <c r="AS40" s="197" t="s">
        <v>30</v>
      </c>
      <c r="AT40" s="197"/>
      <c r="AU40" s="197"/>
      <c r="AV40" s="197"/>
      <c r="AW40" s="75"/>
      <c r="AX40" s="75"/>
      <c r="AY40" s="197" t="s">
        <v>34</v>
      </c>
      <c r="AZ40" s="197"/>
      <c r="BA40" s="197"/>
      <c r="BB40" s="197"/>
      <c r="BC40" s="75"/>
      <c r="BD40" s="75"/>
      <c r="BE40" s="197"/>
      <c r="BF40" s="197"/>
      <c r="BG40" s="197"/>
      <c r="BH40" s="197"/>
      <c r="BI40" s="75"/>
      <c r="BJ40" s="75"/>
      <c r="BK40" s="197"/>
      <c r="BL40" s="197"/>
      <c r="BM40" s="197"/>
      <c r="BN40" s="197"/>
      <c r="BO40" s="75"/>
      <c r="BP40" s="75"/>
      <c r="BQ40" s="197"/>
      <c r="BR40" s="197"/>
      <c r="BS40" s="197"/>
      <c r="BT40" s="197"/>
      <c r="BU40" s="75"/>
      <c r="BV40" s="75"/>
      <c r="BW40" s="197"/>
      <c r="BX40" s="197"/>
      <c r="BY40" s="197"/>
      <c r="BZ40" s="197"/>
      <c r="CA40" s="75"/>
      <c r="CB40" s="75"/>
      <c r="CC40" s="197"/>
      <c r="CD40" s="197"/>
      <c r="CE40" s="197"/>
      <c r="CF40" s="197"/>
      <c r="CG40" s="75"/>
      <c r="CH40" s="75"/>
      <c r="CI40" s="197"/>
      <c r="CJ40" s="197"/>
      <c r="CK40" s="197"/>
      <c r="CL40" s="197"/>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97"/>
      <c r="P41" s="197"/>
      <c r="Q41" s="197"/>
      <c r="R41" s="197"/>
      <c r="S41" s="75"/>
      <c r="T41" s="75"/>
      <c r="U41" s="197"/>
      <c r="V41" s="197"/>
      <c r="W41" s="197"/>
      <c r="X41" s="197"/>
      <c r="Y41" s="75"/>
      <c r="Z41" s="75"/>
      <c r="AA41" s="197"/>
      <c r="AB41" s="197"/>
      <c r="AC41" s="197"/>
      <c r="AD41" s="197"/>
      <c r="AE41" s="75"/>
      <c r="AF41" s="75"/>
      <c r="AG41" s="197"/>
      <c r="AH41" s="197"/>
      <c r="AI41" s="197"/>
      <c r="AJ41" s="197"/>
      <c r="AK41" s="75"/>
      <c r="AL41" s="75"/>
      <c r="AM41" s="197"/>
      <c r="AN41" s="197"/>
      <c r="AO41" s="197"/>
      <c r="AP41" s="197"/>
      <c r="AQ41" s="75"/>
      <c r="AR41" s="75"/>
      <c r="AS41" s="197"/>
      <c r="AT41" s="197"/>
      <c r="AU41" s="197"/>
      <c r="AV41" s="197"/>
      <c r="AW41" s="75"/>
      <c r="AX41" s="75"/>
      <c r="AY41" s="197"/>
      <c r="AZ41" s="197"/>
      <c r="BA41" s="197"/>
      <c r="BB41" s="197"/>
      <c r="BC41" s="75"/>
      <c r="BD41" s="75"/>
      <c r="BE41" s="197"/>
      <c r="BF41" s="197"/>
      <c r="BG41" s="197"/>
      <c r="BH41" s="197"/>
      <c r="BI41" s="75"/>
      <c r="BJ41" s="75"/>
      <c r="BK41" s="197"/>
      <c r="BL41" s="197"/>
      <c r="BM41" s="197"/>
      <c r="BN41" s="197"/>
      <c r="BO41" s="75"/>
      <c r="BP41" s="75"/>
      <c r="BQ41" s="197"/>
      <c r="BR41" s="197"/>
      <c r="BS41" s="197"/>
      <c r="BT41" s="197"/>
      <c r="BU41" s="75"/>
      <c r="BV41" s="75"/>
      <c r="BW41" s="197"/>
      <c r="BX41" s="197"/>
      <c r="BY41" s="197"/>
      <c r="BZ41" s="197"/>
      <c r="CA41" s="75"/>
      <c r="CB41" s="75"/>
      <c r="CC41" s="197"/>
      <c r="CD41" s="197"/>
      <c r="CE41" s="197"/>
      <c r="CF41" s="197"/>
      <c r="CG41" s="75"/>
      <c r="CH41" s="75"/>
      <c r="CI41" s="197"/>
      <c r="CJ41" s="197"/>
      <c r="CK41" s="197"/>
      <c r="CL41" s="197"/>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97" t="s">
        <v>34</v>
      </c>
      <c r="M43" s="197"/>
      <c r="N43" s="197"/>
      <c r="O43" s="197"/>
      <c r="P43" s="75"/>
      <c r="Q43" s="75"/>
      <c r="R43" s="197" t="s">
        <v>31</v>
      </c>
      <c r="S43" s="197"/>
      <c r="T43" s="197"/>
      <c r="U43" s="197"/>
      <c r="V43" s="75"/>
      <c r="W43" s="75"/>
      <c r="X43" s="197" t="s">
        <v>31</v>
      </c>
      <c r="Y43" s="197"/>
      <c r="Z43" s="197"/>
      <c r="AA43" s="197"/>
      <c r="AB43" s="75"/>
      <c r="AC43" s="75"/>
      <c r="AD43" s="197" t="s">
        <v>30</v>
      </c>
      <c r="AE43" s="197"/>
      <c r="AF43" s="197"/>
      <c r="AG43" s="197"/>
      <c r="AH43" s="75"/>
      <c r="AI43" s="75"/>
      <c r="AJ43" s="197" t="s">
        <v>31</v>
      </c>
      <c r="AK43" s="197"/>
      <c r="AL43" s="197"/>
      <c r="AM43" s="197"/>
      <c r="AN43" s="75"/>
      <c r="AO43" s="75"/>
      <c r="AP43" s="197" t="s">
        <v>31</v>
      </c>
      <c r="AQ43" s="197"/>
      <c r="AR43" s="197"/>
      <c r="AS43" s="197"/>
      <c r="AT43" s="75"/>
      <c r="AU43" s="75"/>
      <c r="AV43" s="197" t="s">
        <v>30</v>
      </c>
      <c r="AW43" s="197"/>
      <c r="AX43" s="197"/>
      <c r="AY43" s="197"/>
      <c r="AZ43" s="75"/>
      <c r="BA43" s="75"/>
      <c r="BB43" s="197" t="s">
        <v>31</v>
      </c>
      <c r="BC43" s="197"/>
      <c r="BD43" s="197"/>
      <c r="BE43" s="197"/>
      <c r="BF43" s="75"/>
      <c r="BG43" s="75"/>
      <c r="BH43" s="197"/>
      <c r="BI43" s="197"/>
      <c r="BJ43" s="197"/>
      <c r="BK43" s="197"/>
      <c r="BL43" s="75"/>
      <c r="BM43" s="75"/>
      <c r="BN43" s="197"/>
      <c r="BO43" s="197"/>
      <c r="BP43" s="197"/>
      <c r="BQ43" s="197"/>
      <c r="BR43" s="75"/>
      <c r="BS43" s="75"/>
      <c r="BT43" s="197"/>
      <c r="BU43" s="197"/>
      <c r="BV43" s="197"/>
      <c r="BW43" s="197"/>
      <c r="BX43" s="75"/>
      <c r="BY43" s="75"/>
      <c r="BZ43" s="197"/>
      <c r="CA43" s="197"/>
      <c r="CB43" s="197"/>
      <c r="CC43" s="197"/>
      <c r="CD43" s="75"/>
      <c r="CE43" s="75"/>
      <c r="CF43" s="197"/>
      <c r="CG43" s="197"/>
      <c r="CH43" s="197"/>
      <c r="CI43" s="197"/>
      <c r="CJ43" s="75"/>
      <c r="CK43" s="75"/>
      <c r="CL43" s="197"/>
      <c r="CM43" s="197"/>
      <c r="CN43" s="197"/>
      <c r="CO43" s="197"/>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97"/>
      <c r="M44" s="197"/>
      <c r="N44" s="197"/>
      <c r="O44" s="197"/>
      <c r="P44" s="75"/>
      <c r="Q44" s="75"/>
      <c r="R44" s="197"/>
      <c r="S44" s="197"/>
      <c r="T44" s="197"/>
      <c r="U44" s="197"/>
      <c r="V44" s="75"/>
      <c r="W44" s="75"/>
      <c r="X44" s="197"/>
      <c r="Y44" s="197"/>
      <c r="Z44" s="197"/>
      <c r="AA44" s="197"/>
      <c r="AB44" s="75"/>
      <c r="AC44" s="75"/>
      <c r="AD44" s="197"/>
      <c r="AE44" s="197"/>
      <c r="AF44" s="197"/>
      <c r="AG44" s="197"/>
      <c r="AH44" s="75"/>
      <c r="AI44" s="75"/>
      <c r="AJ44" s="197"/>
      <c r="AK44" s="197"/>
      <c r="AL44" s="197"/>
      <c r="AM44" s="197"/>
      <c r="AN44" s="75"/>
      <c r="AO44" s="75"/>
      <c r="AP44" s="197"/>
      <c r="AQ44" s="197"/>
      <c r="AR44" s="197"/>
      <c r="AS44" s="197"/>
      <c r="AT44" s="75"/>
      <c r="AU44" s="75"/>
      <c r="AV44" s="197"/>
      <c r="AW44" s="197"/>
      <c r="AX44" s="197"/>
      <c r="AY44" s="197"/>
      <c r="AZ44" s="75"/>
      <c r="BA44" s="75"/>
      <c r="BB44" s="197"/>
      <c r="BC44" s="197"/>
      <c r="BD44" s="197"/>
      <c r="BE44" s="197"/>
      <c r="BF44" s="75"/>
      <c r="BG44" s="75"/>
      <c r="BH44" s="197"/>
      <c r="BI44" s="197"/>
      <c r="BJ44" s="197"/>
      <c r="BK44" s="197"/>
      <c r="BL44" s="75"/>
      <c r="BM44" s="75"/>
      <c r="BN44" s="197"/>
      <c r="BO44" s="197"/>
      <c r="BP44" s="197"/>
      <c r="BQ44" s="197"/>
      <c r="BR44" s="75"/>
      <c r="BS44" s="75"/>
      <c r="BT44" s="197"/>
      <c r="BU44" s="197"/>
      <c r="BV44" s="197"/>
      <c r="BW44" s="197"/>
      <c r="BX44" s="75"/>
      <c r="BY44" s="75"/>
      <c r="BZ44" s="197"/>
      <c r="CA44" s="197"/>
      <c r="CB44" s="197"/>
      <c r="CC44" s="197"/>
      <c r="CD44" s="75"/>
      <c r="CE44" s="75"/>
      <c r="CF44" s="197"/>
      <c r="CG44" s="197"/>
      <c r="CH44" s="197"/>
      <c r="CI44" s="197"/>
      <c r="CJ44" s="75"/>
      <c r="CK44" s="75"/>
      <c r="CL44" s="197"/>
      <c r="CM44" s="197"/>
      <c r="CN44" s="197"/>
      <c r="CO44" s="197"/>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1" t="s">
        <v>25</v>
      </c>
      <c r="G47" s="198"/>
      <c r="H47" s="195">
        <v>1</v>
      </c>
      <c r="I47" s="196"/>
      <c r="J47" s="196"/>
      <c r="K47" s="196"/>
      <c r="L47" s="196"/>
      <c r="M47" s="196"/>
      <c r="N47" s="195">
        <v>2</v>
      </c>
      <c r="O47" s="196"/>
      <c r="P47" s="196"/>
      <c r="Q47" s="196"/>
      <c r="R47" s="196"/>
      <c r="S47" s="196"/>
      <c r="T47" s="195">
        <v>3</v>
      </c>
      <c r="U47" s="196"/>
      <c r="V47" s="196"/>
      <c r="W47" s="196"/>
      <c r="X47" s="196"/>
      <c r="Y47" s="196"/>
      <c r="Z47" s="195">
        <v>4</v>
      </c>
      <c r="AA47" s="196"/>
      <c r="AB47" s="196"/>
      <c r="AC47" s="196"/>
      <c r="AD47" s="196"/>
      <c r="AE47" s="196"/>
      <c r="AF47" s="195">
        <v>5</v>
      </c>
      <c r="AG47" s="196"/>
      <c r="AH47" s="196"/>
      <c r="AI47" s="196"/>
      <c r="AJ47" s="196"/>
      <c r="AK47" s="196"/>
      <c r="AL47" s="195">
        <v>6</v>
      </c>
      <c r="AM47" s="196"/>
      <c r="AN47" s="196"/>
      <c r="AO47" s="196"/>
      <c r="AP47" s="196"/>
      <c r="AQ47" s="196"/>
      <c r="AR47" s="195">
        <v>7</v>
      </c>
      <c r="AS47" s="196"/>
      <c r="AT47" s="196"/>
      <c r="AU47" s="196"/>
      <c r="AV47" s="196"/>
      <c r="AW47" s="196"/>
      <c r="AX47" s="195">
        <v>8</v>
      </c>
      <c r="AY47" s="196"/>
      <c r="AZ47" s="196"/>
      <c r="BA47" s="196"/>
      <c r="BB47" s="196"/>
      <c r="BC47" s="196"/>
      <c r="BD47" s="195">
        <v>9</v>
      </c>
      <c r="BE47" s="196"/>
      <c r="BF47" s="196"/>
      <c r="BG47" s="196"/>
      <c r="BH47" s="196"/>
      <c r="BI47" s="196"/>
      <c r="BJ47" s="195">
        <v>10</v>
      </c>
      <c r="BK47" s="196"/>
      <c r="BL47" s="196"/>
      <c r="BM47" s="196"/>
      <c r="BN47" s="196"/>
      <c r="BO47" s="196"/>
      <c r="BP47" s="195">
        <v>11</v>
      </c>
      <c r="BQ47" s="196"/>
      <c r="BR47" s="196"/>
      <c r="BS47" s="196"/>
      <c r="BT47" s="196"/>
      <c r="BU47" s="196"/>
      <c r="BV47" s="195">
        <v>12</v>
      </c>
      <c r="BW47" s="196"/>
      <c r="BX47" s="196"/>
      <c r="BY47" s="196"/>
      <c r="BZ47" s="196"/>
      <c r="CA47" s="196"/>
      <c r="CB47" s="195">
        <v>13</v>
      </c>
      <c r="CC47" s="196"/>
      <c r="CD47" s="196"/>
      <c r="CE47" s="196"/>
      <c r="CF47" s="196"/>
      <c r="CG47" s="196"/>
      <c r="CH47" s="195">
        <v>14</v>
      </c>
      <c r="CI47" s="196"/>
      <c r="CJ47" s="196"/>
      <c r="CK47" s="196"/>
      <c r="CL47" s="196"/>
      <c r="CM47" s="196"/>
      <c r="CN47" s="195">
        <v>15</v>
      </c>
      <c r="CO47" s="196"/>
      <c r="CP47" s="196"/>
      <c r="CQ47" s="196"/>
      <c r="CR47" s="196"/>
      <c r="CS47" s="196"/>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1" t="s">
        <v>28</v>
      </c>
      <c r="G48" s="192"/>
      <c r="H48" s="161" t="s">
        <v>4</v>
      </c>
      <c r="I48" s="162"/>
      <c r="J48" s="162"/>
      <c r="K48" s="162"/>
      <c r="L48" s="162"/>
      <c r="M48" s="163"/>
      <c r="N48" s="161" t="s">
        <v>0</v>
      </c>
      <c r="O48" s="162"/>
      <c r="P48" s="162"/>
      <c r="Q48" s="162"/>
      <c r="R48" s="162"/>
      <c r="S48" s="163"/>
      <c r="T48" s="161" t="s">
        <v>5</v>
      </c>
      <c r="U48" s="162"/>
      <c r="V48" s="162"/>
      <c r="W48" s="162"/>
      <c r="X48" s="162"/>
      <c r="Y48" s="163"/>
      <c r="Z48" s="161" t="s">
        <v>0</v>
      </c>
      <c r="AA48" s="162"/>
      <c r="AB48" s="162"/>
      <c r="AC48" s="162"/>
      <c r="AD48" s="162"/>
      <c r="AE48" s="163"/>
      <c r="AF48" s="161" t="s">
        <v>5</v>
      </c>
      <c r="AG48" s="162"/>
      <c r="AH48" s="162"/>
      <c r="AI48" s="162"/>
      <c r="AJ48" s="162"/>
      <c r="AK48" s="163"/>
      <c r="AL48" s="161" t="s">
        <v>5</v>
      </c>
      <c r="AM48" s="162"/>
      <c r="AN48" s="162"/>
      <c r="AO48" s="162"/>
      <c r="AP48" s="162"/>
      <c r="AQ48" s="163"/>
      <c r="AR48" s="161" t="s">
        <v>5</v>
      </c>
      <c r="AS48" s="162"/>
      <c r="AT48" s="162"/>
      <c r="AU48" s="162"/>
      <c r="AV48" s="162"/>
      <c r="AW48" s="163"/>
      <c r="AX48" s="161" t="s">
        <v>5</v>
      </c>
      <c r="AY48" s="162"/>
      <c r="AZ48" s="162"/>
      <c r="BA48" s="162"/>
      <c r="BB48" s="162"/>
      <c r="BC48" s="163"/>
      <c r="BD48" s="161"/>
      <c r="BE48" s="162"/>
      <c r="BF48" s="162"/>
      <c r="BG48" s="162"/>
      <c r="BH48" s="162"/>
      <c r="BI48" s="163"/>
      <c r="BJ48" s="161"/>
      <c r="BK48" s="162"/>
      <c r="BL48" s="162"/>
      <c r="BM48" s="162"/>
      <c r="BN48" s="162"/>
      <c r="BO48" s="163"/>
      <c r="BP48" s="161"/>
      <c r="BQ48" s="162"/>
      <c r="BR48" s="162"/>
      <c r="BS48" s="162"/>
      <c r="BT48" s="162"/>
      <c r="BU48" s="163"/>
      <c r="BV48" s="161"/>
      <c r="BW48" s="162"/>
      <c r="BX48" s="162"/>
      <c r="BY48" s="162"/>
      <c r="BZ48" s="162"/>
      <c r="CA48" s="163"/>
      <c r="CB48" s="161"/>
      <c r="CC48" s="162"/>
      <c r="CD48" s="162"/>
      <c r="CE48" s="162"/>
      <c r="CF48" s="162"/>
      <c r="CG48" s="163"/>
      <c r="CH48" s="161"/>
      <c r="CI48" s="162"/>
      <c r="CJ48" s="162"/>
      <c r="CK48" s="162"/>
      <c r="CL48" s="162"/>
      <c r="CM48" s="163"/>
      <c r="CN48" s="190"/>
      <c r="CO48" s="190"/>
      <c r="CP48" s="190"/>
      <c r="CQ48" s="190"/>
      <c r="CR48" s="190"/>
      <c r="CS48" s="190"/>
      <c r="CT48" s="155" t="s">
        <v>26</v>
      </c>
      <c r="CU48" s="201"/>
      <c r="CV48" s="201"/>
      <c r="CW48" s="201"/>
      <c r="CX48" s="201"/>
      <c r="CY48" s="201"/>
      <c r="CZ48" s="201"/>
      <c r="DA48" s="201"/>
      <c r="DB48" s="201"/>
      <c r="DC48" s="201"/>
      <c r="DD48" s="201"/>
      <c r="DE48" s="202"/>
      <c r="DF48" s="51"/>
      <c r="DG48" s="82"/>
    </row>
    <row r="49" spans="1:111" ht="83.25" customHeight="1" x14ac:dyDescent="0.2">
      <c r="A49" s="17"/>
      <c r="B49" s="153" t="s">
        <v>24</v>
      </c>
      <c r="C49" s="153" t="s">
        <v>35</v>
      </c>
      <c r="D49" s="193" t="s">
        <v>2</v>
      </c>
      <c r="E49" s="193" t="s">
        <v>10</v>
      </c>
      <c r="F49" s="95"/>
      <c r="G49" s="110" t="s">
        <v>57</v>
      </c>
      <c r="H49" s="167" t="s">
        <v>76</v>
      </c>
      <c r="I49" s="168"/>
      <c r="J49" s="168"/>
      <c r="K49" s="168"/>
      <c r="L49" s="168"/>
      <c r="M49" s="169"/>
      <c r="N49" s="167" t="s">
        <v>78</v>
      </c>
      <c r="O49" s="168"/>
      <c r="P49" s="168"/>
      <c r="Q49" s="168"/>
      <c r="R49" s="168"/>
      <c r="S49" s="169"/>
      <c r="T49" s="167" t="s">
        <v>71</v>
      </c>
      <c r="U49" s="168"/>
      <c r="V49" s="168"/>
      <c r="W49" s="168"/>
      <c r="X49" s="168"/>
      <c r="Y49" s="169"/>
      <c r="Z49" s="167" t="s">
        <v>72</v>
      </c>
      <c r="AA49" s="168"/>
      <c r="AB49" s="168"/>
      <c r="AC49" s="168"/>
      <c r="AD49" s="168"/>
      <c r="AE49" s="169"/>
      <c r="AF49" s="167" t="s">
        <v>73</v>
      </c>
      <c r="AG49" s="168"/>
      <c r="AH49" s="168"/>
      <c r="AI49" s="168"/>
      <c r="AJ49" s="168"/>
      <c r="AK49" s="169"/>
      <c r="AL49" s="167" t="s">
        <v>74</v>
      </c>
      <c r="AM49" s="168"/>
      <c r="AN49" s="168"/>
      <c r="AO49" s="168"/>
      <c r="AP49" s="168"/>
      <c r="AQ49" s="169"/>
      <c r="AR49" s="167" t="s">
        <v>75</v>
      </c>
      <c r="AS49" s="168"/>
      <c r="AT49" s="168"/>
      <c r="AU49" s="168"/>
      <c r="AV49" s="168"/>
      <c r="AW49" s="169"/>
      <c r="AX49" s="167" t="s">
        <v>77</v>
      </c>
      <c r="AY49" s="168"/>
      <c r="AZ49" s="168"/>
      <c r="BA49" s="168"/>
      <c r="BB49" s="168"/>
      <c r="BC49" s="169"/>
      <c r="BD49" s="167" t="s">
        <v>79</v>
      </c>
      <c r="BE49" s="168"/>
      <c r="BF49" s="168"/>
      <c r="BG49" s="168"/>
      <c r="BH49" s="168"/>
      <c r="BI49" s="169"/>
      <c r="BJ49" s="167"/>
      <c r="BK49" s="168"/>
      <c r="BL49" s="168"/>
      <c r="BM49" s="168"/>
      <c r="BN49" s="168"/>
      <c r="BO49" s="169"/>
      <c r="BP49" s="167"/>
      <c r="BQ49" s="168"/>
      <c r="BR49" s="168"/>
      <c r="BS49" s="168"/>
      <c r="BT49" s="168"/>
      <c r="BU49" s="169"/>
      <c r="BV49" s="167"/>
      <c r="BW49" s="168"/>
      <c r="BX49" s="168"/>
      <c r="BY49" s="168"/>
      <c r="BZ49" s="168"/>
      <c r="CA49" s="169"/>
      <c r="CB49" s="167"/>
      <c r="CC49" s="168"/>
      <c r="CD49" s="168"/>
      <c r="CE49" s="168"/>
      <c r="CF49" s="168"/>
      <c r="CG49" s="169"/>
      <c r="CH49" s="167"/>
      <c r="CI49" s="168"/>
      <c r="CJ49" s="168"/>
      <c r="CK49" s="168"/>
      <c r="CL49" s="168"/>
      <c r="CM49" s="169"/>
      <c r="CN49" s="167"/>
      <c r="CO49" s="168"/>
      <c r="CP49" s="168"/>
      <c r="CQ49" s="168"/>
      <c r="CR49" s="168"/>
      <c r="CS49" s="169"/>
      <c r="CT49" s="212" t="s">
        <v>27</v>
      </c>
      <c r="CU49" s="212" t="s">
        <v>11</v>
      </c>
      <c r="CV49" s="212" t="s">
        <v>12</v>
      </c>
      <c r="CW49" s="212" t="s">
        <v>13</v>
      </c>
      <c r="CX49" s="212" t="s">
        <v>14</v>
      </c>
      <c r="CY49" s="212" t="s">
        <v>15</v>
      </c>
      <c r="CZ49" s="104"/>
      <c r="DA49" s="105"/>
      <c r="DB49" s="105"/>
      <c r="DC49" s="105"/>
      <c r="DD49" s="105"/>
      <c r="DE49" s="106"/>
      <c r="DF49" s="17"/>
      <c r="DG49" s="206" t="s">
        <v>49</v>
      </c>
    </row>
    <row r="50" spans="1:111" ht="83.25" customHeight="1" x14ac:dyDescent="0.2">
      <c r="A50" s="17"/>
      <c r="B50" s="154"/>
      <c r="C50" s="154"/>
      <c r="D50" s="194"/>
      <c r="E50" s="194"/>
      <c r="F50" s="101" t="s">
        <v>56</v>
      </c>
      <c r="G50" s="103"/>
      <c r="H50" s="170"/>
      <c r="I50" s="171"/>
      <c r="J50" s="171"/>
      <c r="K50" s="171"/>
      <c r="L50" s="171"/>
      <c r="M50" s="172"/>
      <c r="N50" s="170"/>
      <c r="O50" s="171"/>
      <c r="P50" s="171"/>
      <c r="Q50" s="171"/>
      <c r="R50" s="171"/>
      <c r="S50" s="172"/>
      <c r="T50" s="170"/>
      <c r="U50" s="171"/>
      <c r="V50" s="171"/>
      <c r="W50" s="171"/>
      <c r="X50" s="171"/>
      <c r="Y50" s="172"/>
      <c r="Z50" s="170"/>
      <c r="AA50" s="171"/>
      <c r="AB50" s="171"/>
      <c r="AC50" s="171"/>
      <c r="AD50" s="171"/>
      <c r="AE50" s="172"/>
      <c r="AF50" s="170"/>
      <c r="AG50" s="171"/>
      <c r="AH50" s="171"/>
      <c r="AI50" s="171"/>
      <c r="AJ50" s="171"/>
      <c r="AK50" s="172"/>
      <c r="AL50" s="170"/>
      <c r="AM50" s="171"/>
      <c r="AN50" s="171"/>
      <c r="AO50" s="171"/>
      <c r="AP50" s="171"/>
      <c r="AQ50" s="172"/>
      <c r="AR50" s="170"/>
      <c r="AS50" s="171"/>
      <c r="AT50" s="171"/>
      <c r="AU50" s="171"/>
      <c r="AV50" s="171"/>
      <c r="AW50" s="172"/>
      <c r="AX50" s="170"/>
      <c r="AY50" s="171"/>
      <c r="AZ50" s="171"/>
      <c r="BA50" s="171"/>
      <c r="BB50" s="171"/>
      <c r="BC50" s="172"/>
      <c r="BD50" s="170"/>
      <c r="BE50" s="171"/>
      <c r="BF50" s="171"/>
      <c r="BG50" s="171"/>
      <c r="BH50" s="171"/>
      <c r="BI50" s="172"/>
      <c r="BJ50" s="170"/>
      <c r="BK50" s="171"/>
      <c r="BL50" s="171"/>
      <c r="BM50" s="171"/>
      <c r="BN50" s="171"/>
      <c r="BO50" s="172"/>
      <c r="BP50" s="170"/>
      <c r="BQ50" s="171"/>
      <c r="BR50" s="171"/>
      <c r="BS50" s="171"/>
      <c r="BT50" s="171"/>
      <c r="BU50" s="172"/>
      <c r="BV50" s="170"/>
      <c r="BW50" s="171"/>
      <c r="BX50" s="171"/>
      <c r="BY50" s="171"/>
      <c r="BZ50" s="171"/>
      <c r="CA50" s="172"/>
      <c r="CB50" s="170"/>
      <c r="CC50" s="171"/>
      <c r="CD50" s="171"/>
      <c r="CE50" s="171"/>
      <c r="CF50" s="171"/>
      <c r="CG50" s="172"/>
      <c r="CH50" s="170"/>
      <c r="CI50" s="171"/>
      <c r="CJ50" s="171"/>
      <c r="CK50" s="171"/>
      <c r="CL50" s="171"/>
      <c r="CM50" s="172"/>
      <c r="CN50" s="170"/>
      <c r="CO50" s="171"/>
      <c r="CP50" s="171"/>
      <c r="CQ50" s="171"/>
      <c r="CR50" s="171"/>
      <c r="CS50" s="172"/>
      <c r="CT50" s="213"/>
      <c r="CU50" s="213"/>
      <c r="CV50" s="213"/>
      <c r="CW50" s="213"/>
      <c r="CX50" s="213"/>
      <c r="CY50" s="213"/>
      <c r="CZ50" s="107">
        <v>0</v>
      </c>
      <c r="DA50" s="108">
        <v>1</v>
      </c>
      <c r="DB50" s="108">
        <v>2</v>
      </c>
      <c r="DC50" s="108">
        <v>3</v>
      </c>
      <c r="DD50" s="108">
        <v>4</v>
      </c>
      <c r="DE50" s="109">
        <v>5</v>
      </c>
      <c r="DF50" s="17"/>
      <c r="DG50" s="207"/>
    </row>
    <row r="51" spans="1:111" s="65" customFormat="1" ht="23.25" customHeight="1" x14ac:dyDescent="0.2">
      <c r="A51" s="51"/>
      <c r="B51" s="31">
        <v>1</v>
      </c>
      <c r="C51" s="30">
        <f t="shared" ref="C51:C60" si="0">MAX($H69:$CS69)</f>
        <v>9</v>
      </c>
      <c r="D51" s="39">
        <f t="shared" ref="D51:D60" si="1">IF(ISNUMBER($E51), ($E51/SUM($E$51:$E$60))*100, "")</f>
        <v>31.578947368421051</v>
      </c>
      <c r="E51" s="42">
        <v>6</v>
      </c>
      <c r="F51" s="159" t="s">
        <v>65</v>
      </c>
      <c r="G51" s="160"/>
      <c r="H51" s="150" t="s">
        <v>33</v>
      </c>
      <c r="I51" s="151"/>
      <c r="J51" s="151"/>
      <c r="K51" s="151"/>
      <c r="L51" s="151"/>
      <c r="M51" s="152"/>
      <c r="N51" s="150" t="s">
        <v>33</v>
      </c>
      <c r="O51" s="151"/>
      <c r="P51" s="151"/>
      <c r="Q51" s="151"/>
      <c r="R51" s="151"/>
      <c r="S51" s="152"/>
      <c r="T51" s="150" t="s">
        <v>0</v>
      </c>
      <c r="U51" s="151"/>
      <c r="V51" s="151"/>
      <c r="W51" s="151"/>
      <c r="X51" s="151"/>
      <c r="Y51" s="152"/>
      <c r="Z51" s="150" t="s">
        <v>32</v>
      </c>
      <c r="AA51" s="151"/>
      <c r="AB51" s="151"/>
      <c r="AC51" s="151"/>
      <c r="AD51" s="151"/>
      <c r="AE51" s="152"/>
      <c r="AF51" s="150" t="s">
        <v>32</v>
      </c>
      <c r="AG51" s="151"/>
      <c r="AH51" s="151"/>
      <c r="AI51" s="151"/>
      <c r="AJ51" s="151"/>
      <c r="AK51" s="152"/>
      <c r="AL51" s="150" t="s">
        <v>32</v>
      </c>
      <c r="AM51" s="151"/>
      <c r="AN51" s="151"/>
      <c r="AO51" s="151"/>
      <c r="AP51" s="151"/>
      <c r="AQ51" s="152"/>
      <c r="AR51" s="150" t="s">
        <v>33</v>
      </c>
      <c r="AS51" s="151"/>
      <c r="AT51" s="151"/>
      <c r="AU51" s="151"/>
      <c r="AV51" s="151"/>
      <c r="AW51" s="152"/>
      <c r="AX51" s="150" t="s">
        <v>33</v>
      </c>
      <c r="AY51" s="151"/>
      <c r="AZ51" s="151"/>
      <c r="BA51" s="151"/>
      <c r="BB51" s="151"/>
      <c r="BC51" s="152"/>
      <c r="BD51" s="150" t="s">
        <v>33</v>
      </c>
      <c r="BE51" s="151"/>
      <c r="BF51" s="151"/>
      <c r="BG51" s="151"/>
      <c r="BH51" s="151"/>
      <c r="BI51" s="152"/>
      <c r="BJ51" s="150"/>
      <c r="BK51" s="151"/>
      <c r="BL51" s="151"/>
      <c r="BM51" s="151"/>
      <c r="BN51" s="151"/>
      <c r="BO51" s="152"/>
      <c r="BP51" s="150"/>
      <c r="BQ51" s="151"/>
      <c r="BR51" s="151"/>
      <c r="BS51" s="151"/>
      <c r="BT51" s="151"/>
      <c r="BU51" s="152"/>
      <c r="BV51" s="150"/>
      <c r="BW51" s="151"/>
      <c r="BX51" s="151"/>
      <c r="BY51" s="151"/>
      <c r="BZ51" s="151"/>
      <c r="CA51" s="152"/>
      <c r="CB51" s="150"/>
      <c r="CC51" s="151"/>
      <c r="CD51" s="151"/>
      <c r="CE51" s="151"/>
      <c r="CF51" s="151"/>
      <c r="CG51" s="152"/>
      <c r="CH51" s="150"/>
      <c r="CI51" s="151"/>
      <c r="CJ51" s="151"/>
      <c r="CK51" s="151"/>
      <c r="CL51" s="151"/>
      <c r="CM51" s="152"/>
      <c r="CN51" s="189"/>
      <c r="CO51" s="189"/>
      <c r="CP51" s="189"/>
      <c r="CQ51" s="189"/>
      <c r="CR51" s="189"/>
      <c r="CS51" s="189"/>
      <c r="CT51" s="45"/>
      <c r="CU51" s="45"/>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15.789473684210526</v>
      </c>
      <c r="E52" s="42">
        <v>3</v>
      </c>
      <c r="F52" s="159" t="s">
        <v>66</v>
      </c>
      <c r="G52" s="160"/>
      <c r="H52" s="150" t="s">
        <v>33</v>
      </c>
      <c r="I52" s="151"/>
      <c r="J52" s="151"/>
      <c r="K52" s="151"/>
      <c r="L52" s="151"/>
      <c r="M52" s="152"/>
      <c r="N52" s="150" t="s">
        <v>33</v>
      </c>
      <c r="O52" s="151"/>
      <c r="P52" s="151"/>
      <c r="Q52" s="151"/>
      <c r="R52" s="151"/>
      <c r="S52" s="152"/>
      <c r="T52" s="150" t="s">
        <v>0</v>
      </c>
      <c r="U52" s="151"/>
      <c r="V52" s="151"/>
      <c r="W52" s="151"/>
      <c r="X52" s="151"/>
      <c r="Y52" s="152"/>
      <c r="Z52" s="150" t="s">
        <v>32</v>
      </c>
      <c r="AA52" s="151"/>
      <c r="AB52" s="151"/>
      <c r="AC52" s="151"/>
      <c r="AD52" s="151"/>
      <c r="AE52" s="152"/>
      <c r="AF52" s="150" t="s">
        <v>0</v>
      </c>
      <c r="AG52" s="151"/>
      <c r="AH52" s="151"/>
      <c r="AI52" s="151"/>
      <c r="AJ52" s="151"/>
      <c r="AK52" s="152"/>
      <c r="AL52" s="150" t="s">
        <v>0</v>
      </c>
      <c r="AM52" s="151"/>
      <c r="AN52" s="151"/>
      <c r="AO52" s="151"/>
      <c r="AP52" s="151"/>
      <c r="AQ52" s="152"/>
      <c r="AR52" s="150" t="s">
        <v>32</v>
      </c>
      <c r="AS52" s="151"/>
      <c r="AT52" s="151"/>
      <c r="AU52" s="151"/>
      <c r="AV52" s="151"/>
      <c r="AW52" s="152"/>
      <c r="AX52" s="150" t="s">
        <v>33</v>
      </c>
      <c r="AY52" s="151"/>
      <c r="AZ52" s="151"/>
      <c r="BA52" s="151"/>
      <c r="BB52" s="151"/>
      <c r="BC52" s="152"/>
      <c r="BD52" s="150" t="s">
        <v>33</v>
      </c>
      <c r="BE52" s="151"/>
      <c r="BF52" s="151"/>
      <c r="BG52" s="151"/>
      <c r="BH52" s="151"/>
      <c r="BI52" s="152"/>
      <c r="BJ52" s="150"/>
      <c r="BK52" s="151"/>
      <c r="BL52" s="151"/>
      <c r="BM52" s="151"/>
      <c r="BN52" s="151"/>
      <c r="BO52" s="152"/>
      <c r="BP52" s="150"/>
      <c r="BQ52" s="151"/>
      <c r="BR52" s="151"/>
      <c r="BS52" s="151"/>
      <c r="BT52" s="151"/>
      <c r="BU52" s="152"/>
      <c r="BV52" s="150"/>
      <c r="BW52" s="151"/>
      <c r="BX52" s="151"/>
      <c r="BY52" s="151"/>
      <c r="BZ52" s="151"/>
      <c r="CA52" s="152"/>
      <c r="CB52" s="150"/>
      <c r="CC52" s="151"/>
      <c r="CD52" s="151"/>
      <c r="CE52" s="151"/>
      <c r="CF52" s="151"/>
      <c r="CG52" s="152"/>
      <c r="CH52" s="150"/>
      <c r="CI52" s="151"/>
      <c r="CJ52" s="151"/>
      <c r="CK52" s="151"/>
      <c r="CL52" s="151"/>
      <c r="CM52" s="152"/>
      <c r="CN52" s="150"/>
      <c r="CO52" s="151"/>
      <c r="CP52" s="151"/>
      <c r="CQ52" s="151"/>
      <c r="CR52" s="151"/>
      <c r="CS52" s="152"/>
      <c r="CT52" s="45"/>
      <c r="CU52" s="45"/>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10.526315789473683</v>
      </c>
      <c r="E53" s="42">
        <v>2</v>
      </c>
      <c r="F53" s="159" t="s">
        <v>67</v>
      </c>
      <c r="G53" s="160"/>
      <c r="H53" s="150" t="s">
        <v>33</v>
      </c>
      <c r="I53" s="151"/>
      <c r="J53" s="151"/>
      <c r="K53" s="151"/>
      <c r="L53" s="151"/>
      <c r="M53" s="152"/>
      <c r="N53" s="150" t="s">
        <v>33</v>
      </c>
      <c r="O53" s="151"/>
      <c r="P53" s="151"/>
      <c r="Q53" s="151"/>
      <c r="R53" s="151"/>
      <c r="S53" s="152"/>
      <c r="T53" s="150" t="s">
        <v>33</v>
      </c>
      <c r="U53" s="151"/>
      <c r="V53" s="151"/>
      <c r="W53" s="151"/>
      <c r="X53" s="151"/>
      <c r="Y53" s="152"/>
      <c r="Z53" s="150" t="s">
        <v>32</v>
      </c>
      <c r="AA53" s="151"/>
      <c r="AB53" s="151"/>
      <c r="AC53" s="151"/>
      <c r="AD53" s="151"/>
      <c r="AE53" s="152"/>
      <c r="AF53" s="150" t="s">
        <v>0</v>
      </c>
      <c r="AG53" s="151"/>
      <c r="AH53" s="151"/>
      <c r="AI53" s="151"/>
      <c r="AJ53" s="151"/>
      <c r="AK53" s="152"/>
      <c r="AL53" s="150" t="s">
        <v>0</v>
      </c>
      <c r="AM53" s="151"/>
      <c r="AN53" s="151"/>
      <c r="AO53" s="151"/>
      <c r="AP53" s="151"/>
      <c r="AQ53" s="152"/>
      <c r="AR53" s="150" t="s">
        <v>0</v>
      </c>
      <c r="AS53" s="151"/>
      <c r="AT53" s="151"/>
      <c r="AU53" s="151"/>
      <c r="AV53" s="151"/>
      <c r="AW53" s="152"/>
      <c r="AX53" s="150" t="s">
        <v>33</v>
      </c>
      <c r="AY53" s="151"/>
      <c r="AZ53" s="151"/>
      <c r="BA53" s="151"/>
      <c r="BB53" s="151"/>
      <c r="BC53" s="152"/>
      <c r="BD53" s="150" t="s">
        <v>0</v>
      </c>
      <c r="BE53" s="151"/>
      <c r="BF53" s="151"/>
      <c r="BG53" s="151"/>
      <c r="BH53" s="151"/>
      <c r="BI53" s="152"/>
      <c r="BJ53" s="150"/>
      <c r="BK53" s="151"/>
      <c r="BL53" s="151"/>
      <c r="BM53" s="151"/>
      <c r="BN53" s="151"/>
      <c r="BO53" s="152"/>
      <c r="BP53" s="150"/>
      <c r="BQ53" s="151"/>
      <c r="BR53" s="151"/>
      <c r="BS53" s="151"/>
      <c r="BT53" s="151"/>
      <c r="BU53" s="152"/>
      <c r="BV53" s="150"/>
      <c r="BW53" s="151"/>
      <c r="BX53" s="151"/>
      <c r="BY53" s="151"/>
      <c r="BZ53" s="151"/>
      <c r="CA53" s="152"/>
      <c r="CB53" s="150"/>
      <c r="CC53" s="151"/>
      <c r="CD53" s="151"/>
      <c r="CE53" s="151"/>
      <c r="CF53" s="151"/>
      <c r="CG53" s="152"/>
      <c r="CH53" s="150"/>
      <c r="CI53" s="151"/>
      <c r="CJ53" s="151"/>
      <c r="CK53" s="151"/>
      <c r="CL53" s="151"/>
      <c r="CM53" s="152"/>
      <c r="CN53" s="150"/>
      <c r="CO53" s="151"/>
      <c r="CP53" s="151"/>
      <c r="CQ53" s="151"/>
      <c r="CR53" s="151"/>
      <c r="CS53" s="152"/>
      <c r="CT53" s="45"/>
      <c r="CU53" s="45"/>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9</v>
      </c>
      <c r="D54" s="39">
        <f t="shared" si="1"/>
        <v>26.315789473684209</v>
      </c>
      <c r="E54" s="42">
        <v>5</v>
      </c>
      <c r="F54" s="159" t="s">
        <v>68</v>
      </c>
      <c r="G54" s="160"/>
      <c r="H54" s="150" t="s">
        <v>32</v>
      </c>
      <c r="I54" s="151"/>
      <c r="J54" s="151"/>
      <c r="K54" s="151"/>
      <c r="L54" s="151"/>
      <c r="M54" s="152"/>
      <c r="N54" s="150" t="s">
        <v>33</v>
      </c>
      <c r="O54" s="151"/>
      <c r="P54" s="151"/>
      <c r="Q54" s="151"/>
      <c r="R54" s="151"/>
      <c r="S54" s="152"/>
      <c r="T54" s="150" t="s">
        <v>0</v>
      </c>
      <c r="U54" s="151"/>
      <c r="V54" s="151"/>
      <c r="W54" s="151"/>
      <c r="X54" s="151"/>
      <c r="Y54" s="152"/>
      <c r="Z54" s="150" t="s">
        <v>32</v>
      </c>
      <c r="AA54" s="151"/>
      <c r="AB54" s="151"/>
      <c r="AC54" s="151"/>
      <c r="AD54" s="151"/>
      <c r="AE54" s="152"/>
      <c r="AF54" s="150" t="s">
        <v>33</v>
      </c>
      <c r="AG54" s="151"/>
      <c r="AH54" s="151"/>
      <c r="AI54" s="151"/>
      <c r="AJ54" s="151"/>
      <c r="AK54" s="152"/>
      <c r="AL54" s="150" t="s">
        <v>33</v>
      </c>
      <c r="AM54" s="151"/>
      <c r="AN54" s="151"/>
      <c r="AO54" s="151"/>
      <c r="AP54" s="151"/>
      <c r="AQ54" s="152"/>
      <c r="AR54" s="150" t="s">
        <v>32</v>
      </c>
      <c r="AS54" s="151"/>
      <c r="AT54" s="151"/>
      <c r="AU54" s="151"/>
      <c r="AV54" s="151"/>
      <c r="AW54" s="152"/>
      <c r="AX54" s="150" t="s">
        <v>33</v>
      </c>
      <c r="AY54" s="151"/>
      <c r="AZ54" s="151"/>
      <c r="BA54" s="151"/>
      <c r="BB54" s="151"/>
      <c r="BC54" s="152"/>
      <c r="BD54" s="150" t="s">
        <v>0</v>
      </c>
      <c r="BE54" s="151"/>
      <c r="BF54" s="151"/>
      <c r="BG54" s="151"/>
      <c r="BH54" s="151"/>
      <c r="BI54" s="152"/>
      <c r="BJ54" s="150"/>
      <c r="BK54" s="151"/>
      <c r="BL54" s="151"/>
      <c r="BM54" s="151"/>
      <c r="BN54" s="151"/>
      <c r="BO54" s="152"/>
      <c r="BP54" s="150"/>
      <c r="BQ54" s="151"/>
      <c r="BR54" s="151"/>
      <c r="BS54" s="151"/>
      <c r="BT54" s="151"/>
      <c r="BU54" s="152"/>
      <c r="BV54" s="150"/>
      <c r="BW54" s="151"/>
      <c r="BX54" s="151"/>
      <c r="BY54" s="151"/>
      <c r="BZ54" s="151"/>
      <c r="CA54" s="152"/>
      <c r="CB54" s="150"/>
      <c r="CC54" s="151"/>
      <c r="CD54" s="151"/>
      <c r="CE54" s="151"/>
      <c r="CF54" s="151"/>
      <c r="CG54" s="152"/>
      <c r="CH54" s="150"/>
      <c r="CI54" s="151"/>
      <c r="CJ54" s="151"/>
      <c r="CK54" s="151"/>
      <c r="CL54" s="151"/>
      <c r="CM54" s="152"/>
      <c r="CN54" s="150"/>
      <c r="CO54" s="151"/>
      <c r="CP54" s="151"/>
      <c r="CQ54" s="151"/>
      <c r="CR54" s="151"/>
      <c r="CS54" s="152"/>
      <c r="CT54" s="45"/>
      <c r="CU54" s="45"/>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10.526315789473683</v>
      </c>
      <c r="E55" s="42">
        <v>2</v>
      </c>
      <c r="F55" s="159" t="s">
        <v>69</v>
      </c>
      <c r="G55" s="160"/>
      <c r="H55" s="150" t="s">
        <v>33</v>
      </c>
      <c r="I55" s="151"/>
      <c r="J55" s="151"/>
      <c r="K55" s="151"/>
      <c r="L55" s="151"/>
      <c r="M55" s="152"/>
      <c r="N55" s="150" t="s">
        <v>32</v>
      </c>
      <c r="O55" s="151"/>
      <c r="P55" s="151"/>
      <c r="Q55" s="151"/>
      <c r="R55" s="151"/>
      <c r="S55" s="152"/>
      <c r="T55" s="150" t="s">
        <v>0</v>
      </c>
      <c r="U55" s="151"/>
      <c r="V55" s="151"/>
      <c r="W55" s="151"/>
      <c r="X55" s="151"/>
      <c r="Y55" s="152"/>
      <c r="Z55" s="150" t="s">
        <v>0</v>
      </c>
      <c r="AA55" s="151"/>
      <c r="AB55" s="151"/>
      <c r="AC55" s="151"/>
      <c r="AD55" s="151"/>
      <c r="AE55" s="152"/>
      <c r="AF55" s="150" t="s">
        <v>0</v>
      </c>
      <c r="AG55" s="151"/>
      <c r="AH55" s="151"/>
      <c r="AI55" s="151"/>
      <c r="AJ55" s="151"/>
      <c r="AK55" s="152"/>
      <c r="AL55" s="150" t="s">
        <v>33</v>
      </c>
      <c r="AM55" s="151"/>
      <c r="AN55" s="151"/>
      <c r="AO55" s="151"/>
      <c r="AP55" s="151"/>
      <c r="AQ55" s="152"/>
      <c r="AR55" s="150" t="s">
        <v>32</v>
      </c>
      <c r="AS55" s="151"/>
      <c r="AT55" s="151"/>
      <c r="AU55" s="151"/>
      <c r="AV55" s="151"/>
      <c r="AW55" s="152"/>
      <c r="AX55" s="150" t="s">
        <v>33</v>
      </c>
      <c r="AY55" s="151"/>
      <c r="AZ55" s="151"/>
      <c r="BA55" s="151"/>
      <c r="BB55" s="151"/>
      <c r="BC55" s="152"/>
      <c r="BD55" s="150" t="s">
        <v>32</v>
      </c>
      <c r="BE55" s="151"/>
      <c r="BF55" s="151"/>
      <c r="BG55" s="151"/>
      <c r="BH55" s="151"/>
      <c r="BI55" s="152"/>
      <c r="BJ55" s="150"/>
      <c r="BK55" s="151"/>
      <c r="BL55" s="151"/>
      <c r="BM55" s="151"/>
      <c r="BN55" s="151"/>
      <c r="BO55" s="152"/>
      <c r="BP55" s="150"/>
      <c r="BQ55" s="151"/>
      <c r="BR55" s="151"/>
      <c r="BS55" s="151"/>
      <c r="BT55" s="151"/>
      <c r="BU55" s="152"/>
      <c r="BV55" s="150"/>
      <c r="BW55" s="151"/>
      <c r="BX55" s="151"/>
      <c r="BY55" s="151"/>
      <c r="BZ55" s="151"/>
      <c r="CA55" s="152"/>
      <c r="CB55" s="150"/>
      <c r="CC55" s="151"/>
      <c r="CD55" s="151"/>
      <c r="CE55" s="151"/>
      <c r="CF55" s="151"/>
      <c r="CG55" s="152"/>
      <c r="CH55" s="150"/>
      <c r="CI55" s="151"/>
      <c r="CJ55" s="151"/>
      <c r="CK55" s="151"/>
      <c r="CL55" s="151"/>
      <c r="CM55" s="152"/>
      <c r="CN55" s="150"/>
      <c r="CO55" s="151"/>
      <c r="CP55" s="151"/>
      <c r="CQ55" s="151"/>
      <c r="CR55" s="151"/>
      <c r="CS55" s="152"/>
      <c r="CT55" s="45"/>
      <c r="CU55" s="45"/>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5.2631578947368416</v>
      </c>
      <c r="E56" s="42">
        <v>1</v>
      </c>
      <c r="F56" s="159" t="s">
        <v>70</v>
      </c>
      <c r="G56" s="160"/>
      <c r="H56" s="150" t="s">
        <v>33</v>
      </c>
      <c r="I56" s="151"/>
      <c r="J56" s="151"/>
      <c r="K56" s="151"/>
      <c r="L56" s="151"/>
      <c r="M56" s="152"/>
      <c r="N56" s="150" t="s">
        <v>0</v>
      </c>
      <c r="O56" s="151"/>
      <c r="P56" s="151"/>
      <c r="Q56" s="151"/>
      <c r="R56" s="151"/>
      <c r="S56" s="152"/>
      <c r="T56" s="150" t="s">
        <v>0</v>
      </c>
      <c r="U56" s="151"/>
      <c r="V56" s="151"/>
      <c r="W56" s="151"/>
      <c r="X56" s="151"/>
      <c r="Y56" s="152"/>
      <c r="Z56" s="150" t="s">
        <v>0</v>
      </c>
      <c r="AA56" s="151"/>
      <c r="AB56" s="151"/>
      <c r="AC56" s="151"/>
      <c r="AD56" s="151"/>
      <c r="AE56" s="152"/>
      <c r="AF56" s="150" t="s">
        <v>0</v>
      </c>
      <c r="AG56" s="151"/>
      <c r="AH56" s="151"/>
      <c r="AI56" s="151"/>
      <c r="AJ56" s="151"/>
      <c r="AK56" s="152"/>
      <c r="AL56" s="150" t="s">
        <v>32</v>
      </c>
      <c r="AM56" s="151"/>
      <c r="AN56" s="151"/>
      <c r="AO56" s="151"/>
      <c r="AP56" s="151"/>
      <c r="AQ56" s="152"/>
      <c r="AR56" s="150" t="s">
        <v>33</v>
      </c>
      <c r="AS56" s="151"/>
      <c r="AT56" s="151"/>
      <c r="AU56" s="151"/>
      <c r="AV56" s="151"/>
      <c r="AW56" s="152"/>
      <c r="AX56" s="150" t="s">
        <v>33</v>
      </c>
      <c r="AY56" s="151"/>
      <c r="AZ56" s="151"/>
      <c r="BA56" s="151"/>
      <c r="BB56" s="151"/>
      <c r="BC56" s="152"/>
      <c r="BD56" s="150" t="s">
        <v>32</v>
      </c>
      <c r="BE56" s="151"/>
      <c r="BF56" s="151"/>
      <c r="BG56" s="151"/>
      <c r="BH56" s="151"/>
      <c r="BI56" s="152"/>
      <c r="BJ56" s="150"/>
      <c r="BK56" s="151"/>
      <c r="BL56" s="151"/>
      <c r="BM56" s="151"/>
      <c r="BN56" s="151"/>
      <c r="BO56" s="152"/>
      <c r="BP56" s="150"/>
      <c r="BQ56" s="151"/>
      <c r="BR56" s="151"/>
      <c r="BS56" s="151"/>
      <c r="BT56" s="151"/>
      <c r="BU56" s="152"/>
      <c r="BV56" s="150"/>
      <c r="BW56" s="151"/>
      <c r="BX56" s="151"/>
      <c r="BY56" s="151"/>
      <c r="BZ56" s="151"/>
      <c r="CA56" s="152"/>
      <c r="CB56" s="150"/>
      <c r="CC56" s="151"/>
      <c r="CD56" s="151"/>
      <c r="CE56" s="151"/>
      <c r="CF56" s="151"/>
      <c r="CG56" s="152"/>
      <c r="CH56" s="150"/>
      <c r="CI56" s="151"/>
      <c r="CJ56" s="151"/>
      <c r="CK56" s="151"/>
      <c r="CL56" s="151"/>
      <c r="CM56" s="152"/>
      <c r="CN56" s="150"/>
      <c r="CO56" s="151"/>
      <c r="CP56" s="151"/>
      <c r="CQ56" s="151"/>
      <c r="CR56" s="151"/>
      <c r="CS56" s="152"/>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0</v>
      </c>
      <c r="D57" s="39" t="str">
        <f t="shared" si="1"/>
        <v/>
      </c>
      <c r="E57" s="42"/>
      <c r="F57" s="159"/>
      <c r="G57" s="160"/>
      <c r="H57" s="150"/>
      <c r="I57" s="151"/>
      <c r="J57" s="151"/>
      <c r="K57" s="151"/>
      <c r="L57" s="151"/>
      <c r="M57" s="152"/>
      <c r="N57" s="150"/>
      <c r="O57" s="151"/>
      <c r="P57" s="151"/>
      <c r="Q57" s="151"/>
      <c r="R57" s="151"/>
      <c r="S57" s="152"/>
      <c r="T57" s="150"/>
      <c r="U57" s="151"/>
      <c r="V57" s="151"/>
      <c r="W57" s="151"/>
      <c r="X57" s="151"/>
      <c r="Y57" s="152"/>
      <c r="Z57" s="150"/>
      <c r="AA57" s="151"/>
      <c r="AB57" s="151"/>
      <c r="AC57" s="151"/>
      <c r="AD57" s="151"/>
      <c r="AE57" s="152"/>
      <c r="AF57" s="150"/>
      <c r="AG57" s="151"/>
      <c r="AH57" s="151"/>
      <c r="AI57" s="151"/>
      <c r="AJ57" s="151"/>
      <c r="AK57" s="152"/>
      <c r="AL57" s="150"/>
      <c r="AM57" s="151"/>
      <c r="AN57" s="151"/>
      <c r="AO57" s="151"/>
      <c r="AP57" s="151"/>
      <c r="AQ57" s="152"/>
      <c r="AR57" s="150"/>
      <c r="AS57" s="151"/>
      <c r="AT57" s="151"/>
      <c r="AU57" s="151"/>
      <c r="AV57" s="151"/>
      <c r="AW57" s="152"/>
      <c r="AX57" s="150"/>
      <c r="AY57" s="151"/>
      <c r="AZ57" s="151"/>
      <c r="BA57" s="151"/>
      <c r="BB57" s="151"/>
      <c r="BC57" s="152"/>
      <c r="BD57" s="150"/>
      <c r="BE57" s="151"/>
      <c r="BF57" s="151"/>
      <c r="BG57" s="151"/>
      <c r="BH57" s="151"/>
      <c r="BI57" s="152"/>
      <c r="BJ57" s="150"/>
      <c r="BK57" s="151"/>
      <c r="BL57" s="151"/>
      <c r="BM57" s="151"/>
      <c r="BN57" s="151"/>
      <c r="BO57" s="152"/>
      <c r="BP57" s="150"/>
      <c r="BQ57" s="151"/>
      <c r="BR57" s="151"/>
      <c r="BS57" s="151"/>
      <c r="BT57" s="151"/>
      <c r="BU57" s="152"/>
      <c r="BV57" s="150"/>
      <c r="BW57" s="151"/>
      <c r="BX57" s="151"/>
      <c r="BY57" s="151"/>
      <c r="BZ57" s="151"/>
      <c r="CA57" s="152"/>
      <c r="CB57" s="150"/>
      <c r="CC57" s="151"/>
      <c r="CD57" s="151"/>
      <c r="CE57" s="151"/>
      <c r="CF57" s="151"/>
      <c r="CG57" s="152"/>
      <c r="CH57" s="150"/>
      <c r="CI57" s="151"/>
      <c r="CJ57" s="151"/>
      <c r="CK57" s="151"/>
      <c r="CL57" s="151"/>
      <c r="CM57" s="152"/>
      <c r="CN57" s="150"/>
      <c r="CO57" s="151"/>
      <c r="CP57" s="151"/>
      <c r="CQ57" s="151"/>
      <c r="CR57" s="151"/>
      <c r="CS57" s="152"/>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0</v>
      </c>
      <c r="D58" s="39" t="str">
        <f t="shared" si="1"/>
        <v/>
      </c>
      <c r="E58" s="42"/>
      <c r="F58" s="159"/>
      <c r="G58" s="160"/>
      <c r="H58" s="150"/>
      <c r="I58" s="151"/>
      <c r="J58" s="151"/>
      <c r="K58" s="151"/>
      <c r="L58" s="151"/>
      <c r="M58" s="152"/>
      <c r="N58" s="150"/>
      <c r="O58" s="151"/>
      <c r="P58" s="151"/>
      <c r="Q58" s="151"/>
      <c r="R58" s="151"/>
      <c r="S58" s="152"/>
      <c r="T58" s="150"/>
      <c r="U58" s="151"/>
      <c r="V58" s="151"/>
      <c r="W58" s="151"/>
      <c r="X58" s="151"/>
      <c r="Y58" s="152"/>
      <c r="Z58" s="150"/>
      <c r="AA58" s="151"/>
      <c r="AB58" s="151"/>
      <c r="AC58" s="151"/>
      <c r="AD58" s="151"/>
      <c r="AE58" s="152"/>
      <c r="AF58" s="150"/>
      <c r="AG58" s="151"/>
      <c r="AH58" s="151"/>
      <c r="AI58" s="151"/>
      <c r="AJ58" s="151"/>
      <c r="AK58" s="152"/>
      <c r="AL58" s="150"/>
      <c r="AM58" s="151"/>
      <c r="AN58" s="151"/>
      <c r="AO58" s="151"/>
      <c r="AP58" s="151"/>
      <c r="AQ58" s="152"/>
      <c r="AR58" s="150"/>
      <c r="AS58" s="151"/>
      <c r="AT58" s="151"/>
      <c r="AU58" s="151"/>
      <c r="AV58" s="151"/>
      <c r="AW58" s="152"/>
      <c r="AX58" s="150"/>
      <c r="AY58" s="151"/>
      <c r="AZ58" s="151"/>
      <c r="BA58" s="151"/>
      <c r="BB58" s="151"/>
      <c r="BC58" s="152"/>
      <c r="BD58" s="150"/>
      <c r="BE58" s="151"/>
      <c r="BF58" s="151"/>
      <c r="BG58" s="151"/>
      <c r="BH58" s="151"/>
      <c r="BI58" s="152"/>
      <c r="BJ58" s="150"/>
      <c r="BK58" s="151"/>
      <c r="BL58" s="151"/>
      <c r="BM58" s="151"/>
      <c r="BN58" s="151"/>
      <c r="BO58" s="152"/>
      <c r="BP58" s="150"/>
      <c r="BQ58" s="151"/>
      <c r="BR58" s="151"/>
      <c r="BS58" s="151"/>
      <c r="BT58" s="151"/>
      <c r="BU58" s="152"/>
      <c r="BV58" s="150"/>
      <c r="BW58" s="151"/>
      <c r="BX58" s="151"/>
      <c r="BY58" s="151"/>
      <c r="BZ58" s="151"/>
      <c r="CA58" s="152"/>
      <c r="CB58" s="150"/>
      <c r="CC58" s="151"/>
      <c r="CD58" s="151"/>
      <c r="CE58" s="151"/>
      <c r="CF58" s="151"/>
      <c r="CG58" s="152"/>
      <c r="CH58" s="150"/>
      <c r="CI58" s="151"/>
      <c r="CJ58" s="151"/>
      <c r="CK58" s="151"/>
      <c r="CL58" s="151"/>
      <c r="CM58" s="152"/>
      <c r="CN58" s="150"/>
      <c r="CO58" s="151"/>
      <c r="CP58" s="151"/>
      <c r="CQ58" s="151"/>
      <c r="CR58" s="151"/>
      <c r="CS58" s="152"/>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59"/>
      <c r="G59" s="160"/>
      <c r="H59" s="150"/>
      <c r="I59" s="151"/>
      <c r="J59" s="151"/>
      <c r="K59" s="151"/>
      <c r="L59" s="151"/>
      <c r="M59" s="152"/>
      <c r="N59" s="150"/>
      <c r="O59" s="151"/>
      <c r="P59" s="151"/>
      <c r="Q59" s="151"/>
      <c r="R59" s="151"/>
      <c r="S59" s="152"/>
      <c r="T59" s="150"/>
      <c r="U59" s="151"/>
      <c r="V59" s="151"/>
      <c r="W59" s="151"/>
      <c r="X59" s="151"/>
      <c r="Y59" s="152"/>
      <c r="Z59" s="150"/>
      <c r="AA59" s="151"/>
      <c r="AB59" s="151"/>
      <c r="AC59" s="151"/>
      <c r="AD59" s="151"/>
      <c r="AE59" s="152"/>
      <c r="AF59" s="150"/>
      <c r="AG59" s="151"/>
      <c r="AH59" s="151"/>
      <c r="AI59" s="151"/>
      <c r="AJ59" s="151"/>
      <c r="AK59" s="152"/>
      <c r="AL59" s="150"/>
      <c r="AM59" s="151"/>
      <c r="AN59" s="151"/>
      <c r="AO59" s="151"/>
      <c r="AP59" s="151"/>
      <c r="AQ59" s="152"/>
      <c r="AR59" s="150"/>
      <c r="AS59" s="151"/>
      <c r="AT59" s="151"/>
      <c r="AU59" s="151"/>
      <c r="AV59" s="151"/>
      <c r="AW59" s="152"/>
      <c r="AX59" s="150"/>
      <c r="AY59" s="151"/>
      <c r="AZ59" s="151"/>
      <c r="BA59" s="151"/>
      <c r="BB59" s="151"/>
      <c r="BC59" s="152"/>
      <c r="BD59" s="150"/>
      <c r="BE59" s="151"/>
      <c r="BF59" s="151"/>
      <c r="BG59" s="151"/>
      <c r="BH59" s="151"/>
      <c r="BI59" s="152"/>
      <c r="BJ59" s="150"/>
      <c r="BK59" s="151"/>
      <c r="BL59" s="151"/>
      <c r="BM59" s="151"/>
      <c r="BN59" s="151"/>
      <c r="BO59" s="152"/>
      <c r="BP59" s="150"/>
      <c r="BQ59" s="151"/>
      <c r="BR59" s="151"/>
      <c r="BS59" s="151"/>
      <c r="BT59" s="151"/>
      <c r="BU59" s="152"/>
      <c r="BV59" s="150"/>
      <c r="BW59" s="151"/>
      <c r="BX59" s="151"/>
      <c r="BY59" s="151"/>
      <c r="BZ59" s="151"/>
      <c r="CA59" s="152"/>
      <c r="CB59" s="150"/>
      <c r="CC59" s="151"/>
      <c r="CD59" s="151"/>
      <c r="CE59" s="151"/>
      <c r="CF59" s="151"/>
      <c r="CG59" s="152"/>
      <c r="CH59" s="150"/>
      <c r="CI59" s="151"/>
      <c r="CJ59" s="151"/>
      <c r="CK59" s="151"/>
      <c r="CL59" s="151"/>
      <c r="CM59" s="152"/>
      <c r="CN59" s="150"/>
      <c r="CO59" s="151"/>
      <c r="CP59" s="151"/>
      <c r="CQ59" s="151"/>
      <c r="CR59" s="151"/>
      <c r="CS59" s="152"/>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59"/>
      <c r="G60" s="160"/>
      <c r="H60" s="150"/>
      <c r="I60" s="151"/>
      <c r="J60" s="151"/>
      <c r="K60" s="151"/>
      <c r="L60" s="151"/>
      <c r="M60" s="152"/>
      <c r="N60" s="150"/>
      <c r="O60" s="151"/>
      <c r="P60" s="151"/>
      <c r="Q60" s="151"/>
      <c r="R60" s="151"/>
      <c r="S60" s="152"/>
      <c r="T60" s="150"/>
      <c r="U60" s="151"/>
      <c r="V60" s="151"/>
      <c r="W60" s="151"/>
      <c r="X60" s="151"/>
      <c r="Y60" s="152"/>
      <c r="Z60" s="150"/>
      <c r="AA60" s="151"/>
      <c r="AB60" s="151"/>
      <c r="AC60" s="151"/>
      <c r="AD60" s="151"/>
      <c r="AE60" s="152"/>
      <c r="AF60" s="150"/>
      <c r="AG60" s="151"/>
      <c r="AH60" s="151"/>
      <c r="AI60" s="151"/>
      <c r="AJ60" s="151"/>
      <c r="AK60" s="152"/>
      <c r="AL60" s="150"/>
      <c r="AM60" s="151"/>
      <c r="AN60" s="151"/>
      <c r="AO60" s="151"/>
      <c r="AP60" s="151"/>
      <c r="AQ60" s="152"/>
      <c r="AR60" s="150"/>
      <c r="AS60" s="151"/>
      <c r="AT60" s="151"/>
      <c r="AU60" s="151"/>
      <c r="AV60" s="151"/>
      <c r="AW60" s="152"/>
      <c r="AX60" s="150"/>
      <c r="AY60" s="151"/>
      <c r="AZ60" s="151"/>
      <c r="BA60" s="151"/>
      <c r="BB60" s="151"/>
      <c r="BC60" s="152"/>
      <c r="BD60" s="150"/>
      <c r="BE60" s="151"/>
      <c r="BF60" s="151"/>
      <c r="BG60" s="151"/>
      <c r="BH60" s="151"/>
      <c r="BI60" s="152"/>
      <c r="BJ60" s="150"/>
      <c r="BK60" s="151"/>
      <c r="BL60" s="151"/>
      <c r="BM60" s="151"/>
      <c r="BN60" s="151"/>
      <c r="BO60" s="152"/>
      <c r="BP60" s="150"/>
      <c r="BQ60" s="151"/>
      <c r="BR60" s="151"/>
      <c r="BS60" s="151"/>
      <c r="BT60" s="151"/>
      <c r="BU60" s="152"/>
      <c r="BV60" s="150"/>
      <c r="BW60" s="151"/>
      <c r="BX60" s="151"/>
      <c r="BY60" s="151"/>
      <c r="BZ60" s="151"/>
      <c r="CA60" s="152"/>
      <c r="CB60" s="150"/>
      <c r="CC60" s="151"/>
      <c r="CD60" s="151"/>
      <c r="CE60" s="151"/>
      <c r="CF60" s="151"/>
      <c r="CG60" s="152"/>
      <c r="CH60" s="150"/>
      <c r="CI60" s="151"/>
      <c r="CJ60" s="151"/>
      <c r="CK60" s="151"/>
      <c r="CL60" s="151"/>
      <c r="CM60" s="152"/>
      <c r="CN60" s="150"/>
      <c r="CO60" s="151"/>
      <c r="CP60" s="151"/>
      <c r="CQ60" s="151"/>
      <c r="CR60" s="151"/>
      <c r="CS60" s="152"/>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157" t="s">
        <v>9</v>
      </c>
      <c r="G61" s="158"/>
      <c r="H61" s="164" t="s">
        <v>80</v>
      </c>
      <c r="I61" s="165"/>
      <c r="J61" s="165"/>
      <c r="K61" s="165"/>
      <c r="L61" s="165"/>
      <c r="M61" s="166"/>
      <c r="N61" s="164" t="s">
        <v>81</v>
      </c>
      <c r="O61" s="165"/>
      <c r="P61" s="165"/>
      <c r="Q61" s="165"/>
      <c r="R61" s="165"/>
      <c r="S61" s="166"/>
      <c r="T61" s="164"/>
      <c r="U61" s="165"/>
      <c r="V61" s="165"/>
      <c r="W61" s="165"/>
      <c r="X61" s="165"/>
      <c r="Y61" s="166"/>
      <c r="Z61" s="164"/>
      <c r="AA61" s="165"/>
      <c r="AB61" s="165"/>
      <c r="AC61" s="165"/>
      <c r="AD61" s="165"/>
      <c r="AE61" s="166"/>
      <c r="AF61" s="164"/>
      <c r="AG61" s="165"/>
      <c r="AH61" s="165"/>
      <c r="AI61" s="165"/>
      <c r="AJ61" s="165"/>
      <c r="AK61" s="166"/>
      <c r="AL61" s="164"/>
      <c r="AM61" s="165"/>
      <c r="AN61" s="165"/>
      <c r="AO61" s="165"/>
      <c r="AP61" s="165"/>
      <c r="AQ61" s="166"/>
      <c r="AR61" s="164"/>
      <c r="AS61" s="165"/>
      <c r="AT61" s="165"/>
      <c r="AU61" s="165"/>
      <c r="AV61" s="165"/>
      <c r="AW61" s="166"/>
      <c r="AX61" s="164"/>
      <c r="AY61" s="165"/>
      <c r="AZ61" s="165"/>
      <c r="BA61" s="165"/>
      <c r="BB61" s="165"/>
      <c r="BC61" s="166"/>
      <c r="BD61" s="164"/>
      <c r="BE61" s="165"/>
      <c r="BF61" s="165"/>
      <c r="BG61" s="165"/>
      <c r="BH61" s="165"/>
      <c r="BI61" s="166"/>
      <c r="BJ61" s="164"/>
      <c r="BK61" s="165"/>
      <c r="BL61" s="165"/>
      <c r="BM61" s="165"/>
      <c r="BN61" s="165"/>
      <c r="BO61" s="166"/>
      <c r="BP61" s="164"/>
      <c r="BQ61" s="165"/>
      <c r="BR61" s="165"/>
      <c r="BS61" s="165"/>
      <c r="BT61" s="165"/>
      <c r="BU61" s="166"/>
      <c r="BV61" s="164"/>
      <c r="BW61" s="165"/>
      <c r="BX61" s="165"/>
      <c r="BY61" s="165"/>
      <c r="BZ61" s="165"/>
      <c r="CA61" s="166"/>
      <c r="CB61" s="164"/>
      <c r="CC61" s="165"/>
      <c r="CD61" s="165"/>
      <c r="CE61" s="165"/>
      <c r="CF61" s="165"/>
      <c r="CG61" s="166"/>
      <c r="CH61" s="164"/>
      <c r="CI61" s="165"/>
      <c r="CJ61" s="165"/>
      <c r="CK61" s="165"/>
      <c r="CL61" s="165"/>
      <c r="CM61" s="166"/>
      <c r="CN61" s="188"/>
      <c r="CO61" s="188"/>
      <c r="CP61" s="188"/>
      <c r="CQ61" s="188"/>
      <c r="CR61" s="188"/>
      <c r="CS61" s="188"/>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55" t="s">
        <v>36</v>
      </c>
      <c r="G62" s="156"/>
      <c r="H62" s="176"/>
      <c r="I62" s="177"/>
      <c r="J62" s="177"/>
      <c r="K62" s="177"/>
      <c r="L62" s="177"/>
      <c r="M62" s="178"/>
      <c r="N62" s="176"/>
      <c r="O62" s="177"/>
      <c r="P62" s="177"/>
      <c r="Q62" s="177"/>
      <c r="R62" s="177"/>
      <c r="S62" s="178"/>
      <c r="T62" s="176"/>
      <c r="U62" s="177"/>
      <c r="V62" s="177"/>
      <c r="W62" s="177"/>
      <c r="X62" s="177"/>
      <c r="Y62" s="178"/>
      <c r="Z62" s="176"/>
      <c r="AA62" s="177"/>
      <c r="AB62" s="177"/>
      <c r="AC62" s="177"/>
      <c r="AD62" s="177"/>
      <c r="AE62" s="178"/>
      <c r="AF62" s="176"/>
      <c r="AG62" s="177"/>
      <c r="AH62" s="177"/>
      <c r="AI62" s="177"/>
      <c r="AJ62" s="177"/>
      <c r="AK62" s="178"/>
      <c r="AL62" s="176"/>
      <c r="AM62" s="177"/>
      <c r="AN62" s="177"/>
      <c r="AO62" s="177"/>
      <c r="AP62" s="177"/>
      <c r="AQ62" s="178"/>
      <c r="AR62" s="176"/>
      <c r="AS62" s="177"/>
      <c r="AT62" s="177"/>
      <c r="AU62" s="177"/>
      <c r="AV62" s="177"/>
      <c r="AW62" s="178"/>
      <c r="AX62" s="176"/>
      <c r="AY62" s="177"/>
      <c r="AZ62" s="177"/>
      <c r="BA62" s="177"/>
      <c r="BB62" s="177"/>
      <c r="BC62" s="178"/>
      <c r="BD62" s="176"/>
      <c r="BE62" s="177"/>
      <c r="BF62" s="177"/>
      <c r="BG62" s="177"/>
      <c r="BH62" s="177"/>
      <c r="BI62" s="178"/>
      <c r="BJ62" s="176"/>
      <c r="BK62" s="177"/>
      <c r="BL62" s="177"/>
      <c r="BM62" s="177"/>
      <c r="BN62" s="177"/>
      <c r="BO62" s="178"/>
      <c r="BP62" s="176"/>
      <c r="BQ62" s="177"/>
      <c r="BR62" s="177"/>
      <c r="BS62" s="177"/>
      <c r="BT62" s="177"/>
      <c r="BU62" s="178"/>
      <c r="BV62" s="176"/>
      <c r="BW62" s="177"/>
      <c r="BX62" s="177"/>
      <c r="BY62" s="177"/>
      <c r="BZ62" s="177"/>
      <c r="CA62" s="178"/>
      <c r="CB62" s="176"/>
      <c r="CC62" s="177"/>
      <c r="CD62" s="177"/>
      <c r="CE62" s="177"/>
      <c r="CF62" s="177"/>
      <c r="CG62" s="178"/>
      <c r="CH62" s="176"/>
      <c r="CI62" s="177"/>
      <c r="CJ62" s="177"/>
      <c r="CK62" s="177"/>
      <c r="CL62" s="177"/>
      <c r="CM62" s="178"/>
      <c r="CN62" s="187"/>
      <c r="CO62" s="187"/>
      <c r="CP62" s="187"/>
      <c r="CQ62" s="187"/>
      <c r="CR62" s="187"/>
      <c r="CS62" s="187"/>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55" t="s">
        <v>3</v>
      </c>
      <c r="G63" s="156"/>
      <c r="H63" s="179">
        <f>MAX(H69:M78)</f>
        <v>9</v>
      </c>
      <c r="I63" s="180"/>
      <c r="J63" s="180"/>
      <c r="K63" s="180"/>
      <c r="L63" s="180"/>
      <c r="M63" s="181"/>
      <c r="N63" s="179">
        <f>MAX(N69:S78)</f>
        <v>9</v>
      </c>
      <c r="O63" s="180"/>
      <c r="P63" s="180"/>
      <c r="Q63" s="180"/>
      <c r="R63" s="180"/>
      <c r="S63" s="181"/>
      <c r="T63" s="179">
        <f>MAX(T69:Y78)</f>
        <v>9</v>
      </c>
      <c r="U63" s="180"/>
      <c r="V63" s="180"/>
      <c r="W63" s="180"/>
      <c r="X63" s="180"/>
      <c r="Y63" s="181"/>
      <c r="Z63" s="179">
        <f>MAX(Z69:AE78)</f>
        <v>3</v>
      </c>
      <c r="AA63" s="180"/>
      <c r="AB63" s="180"/>
      <c r="AC63" s="180"/>
      <c r="AD63" s="180"/>
      <c r="AE63" s="181"/>
      <c r="AF63" s="179">
        <f>MAX(AF69:AK78)</f>
        <v>9</v>
      </c>
      <c r="AG63" s="180"/>
      <c r="AH63" s="180"/>
      <c r="AI63" s="180"/>
      <c r="AJ63" s="180"/>
      <c r="AK63" s="181"/>
      <c r="AL63" s="179">
        <f>MAX(AL69:AQ78)</f>
        <v>9</v>
      </c>
      <c r="AM63" s="180"/>
      <c r="AN63" s="180"/>
      <c r="AO63" s="180"/>
      <c r="AP63" s="180"/>
      <c r="AQ63" s="181"/>
      <c r="AR63" s="179">
        <f>MAX(AR69:AW78)</f>
        <v>9</v>
      </c>
      <c r="AS63" s="180"/>
      <c r="AT63" s="180"/>
      <c r="AU63" s="180"/>
      <c r="AV63" s="180"/>
      <c r="AW63" s="181"/>
      <c r="AX63" s="179">
        <f>MAX(AX69:BC78)</f>
        <v>9</v>
      </c>
      <c r="AY63" s="180"/>
      <c r="AZ63" s="180"/>
      <c r="BA63" s="180"/>
      <c r="BB63" s="180"/>
      <c r="BC63" s="181"/>
      <c r="BD63" s="179">
        <f>MAX(BD69:BI78)</f>
        <v>9</v>
      </c>
      <c r="BE63" s="180"/>
      <c r="BF63" s="180"/>
      <c r="BG63" s="180"/>
      <c r="BH63" s="180"/>
      <c r="BI63" s="181"/>
      <c r="BJ63" s="179">
        <f>MAX(BJ69:BO78)</f>
        <v>0</v>
      </c>
      <c r="BK63" s="180"/>
      <c r="BL63" s="180"/>
      <c r="BM63" s="180"/>
      <c r="BN63" s="180"/>
      <c r="BO63" s="181"/>
      <c r="BP63" s="179">
        <f>MAX(BP69:BU78)</f>
        <v>0</v>
      </c>
      <c r="BQ63" s="180"/>
      <c r="BR63" s="180"/>
      <c r="BS63" s="180"/>
      <c r="BT63" s="180"/>
      <c r="BU63" s="181"/>
      <c r="BV63" s="179">
        <f>MAX(BV69:CA78)</f>
        <v>0</v>
      </c>
      <c r="BW63" s="180"/>
      <c r="BX63" s="180"/>
      <c r="BY63" s="180"/>
      <c r="BZ63" s="180"/>
      <c r="CA63" s="181"/>
      <c r="CB63" s="179">
        <f>MAX(CB69:CG78)</f>
        <v>0</v>
      </c>
      <c r="CC63" s="180"/>
      <c r="CD63" s="180"/>
      <c r="CE63" s="180"/>
      <c r="CF63" s="180"/>
      <c r="CG63" s="181"/>
      <c r="CH63" s="179">
        <f>MAX(CH69:CM78)</f>
        <v>0</v>
      </c>
      <c r="CI63" s="180"/>
      <c r="CJ63" s="180"/>
      <c r="CK63" s="180"/>
      <c r="CL63" s="180"/>
      <c r="CM63" s="181"/>
      <c r="CN63" s="179">
        <f>MAX(CN69:CS78)</f>
        <v>0</v>
      </c>
      <c r="CO63" s="180"/>
      <c r="CP63" s="180"/>
      <c r="CQ63" s="180"/>
      <c r="CR63" s="180"/>
      <c r="CS63" s="181"/>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55" t="s">
        <v>29</v>
      </c>
      <c r="G64" s="156"/>
      <c r="H64" s="182">
        <f>SUM($D69*H69,$D70*H70,$D71*H71,$D72*H72,$D73*H73,$D74*H74,$D75*H75,$D76*H76,$D77*H77,$D78*H78)</f>
        <v>742.10526315789468</v>
      </c>
      <c r="I64" s="183"/>
      <c r="J64" s="183"/>
      <c r="K64" s="183"/>
      <c r="L64" s="183"/>
      <c r="M64" s="184"/>
      <c r="N64" s="182">
        <f>SUM($D69*N69,$D70*N70,$D71*N71,$D72*N72,$D73*N73,$D74*N74,$D75*N75,$D76*N76,$D77*N77,$D78*N78)</f>
        <v>794.73684210526324</v>
      </c>
      <c r="O64" s="183"/>
      <c r="P64" s="183"/>
      <c r="Q64" s="183"/>
      <c r="R64" s="183"/>
      <c r="S64" s="184"/>
      <c r="T64" s="182">
        <f>SUM($D69*T69,$D70*T70,$D71*T71,$D72*T72,$D73*T73,$D74*T74,$D75*T75,$D76*T76,$D77*T77,$D78*T78)</f>
        <v>184.21052631578948</v>
      </c>
      <c r="U64" s="183"/>
      <c r="V64" s="183"/>
      <c r="W64" s="183"/>
      <c r="X64" s="183"/>
      <c r="Y64" s="184"/>
      <c r="Z64" s="182">
        <f>SUM($D69*Z69,$D70*Z70,$D71*Z71,$D72*Z72,$D73*Z73,$D74*Z74,$D75*Z75,$D76*Z76,$D77*Z77,$D78*Z78)</f>
        <v>268.4210526315789</v>
      </c>
      <c r="AA64" s="183"/>
      <c r="AB64" s="183"/>
      <c r="AC64" s="183"/>
      <c r="AD64" s="183"/>
      <c r="AE64" s="184"/>
      <c r="AF64" s="182">
        <f>SUM($D69*AF69,$D70*AF70,$D71*AF71,$D72*AF72,$D73*AF73,$D74*AF74,$D75*AF75,$D76*AF76,$D77*AF77,$D78*AF78)</f>
        <v>373.68421052631578</v>
      </c>
      <c r="AG64" s="183"/>
      <c r="AH64" s="183"/>
      <c r="AI64" s="183"/>
      <c r="AJ64" s="183"/>
      <c r="AK64" s="184"/>
      <c r="AL64" s="182">
        <f>SUM($D69*AL69,$D70*AL70,$D71*AL71,$D72*AL72,$D73*AL73,$D74*AL74,$D75*AL75,$D76*AL76,$D77*AL77,$D78*AL78)</f>
        <v>468.42105263157896</v>
      </c>
      <c r="AM64" s="183"/>
      <c r="AN64" s="183"/>
      <c r="AO64" s="183"/>
      <c r="AP64" s="183"/>
      <c r="AQ64" s="184"/>
      <c r="AR64" s="182">
        <f>SUM($D69*AR69,$D70*AR70,$D71*AR71,$D72*AR72,$D73*AR73,$D74*AR74,$D75*AR75,$D76*AR76,$D77*AR77,$D78*AR78)</f>
        <v>500</v>
      </c>
      <c r="AS64" s="183"/>
      <c r="AT64" s="183"/>
      <c r="AU64" s="183"/>
      <c r="AV64" s="183"/>
      <c r="AW64" s="184"/>
      <c r="AX64" s="182">
        <f>SUM($D69*AX69,$D70*AX70,$D71*AX71,$D72*AX72,$D73*AX73,$D74*AX74,$D75*AX75,$D76*AX76,$D77*AX77,$D78*AX78)</f>
        <v>900</v>
      </c>
      <c r="AY64" s="183"/>
      <c r="AZ64" s="183"/>
      <c r="BA64" s="183"/>
      <c r="BB64" s="183"/>
      <c r="BC64" s="184"/>
      <c r="BD64" s="182">
        <f>SUM($D69*BD69,$D70*BD70,$D71*BD71,$D72*BD72,$D73*BD73,$D74*BD74,$D75*BD75,$D76*BD76,$D77*BD77,$D78*BD78)</f>
        <v>510.5263157894737</v>
      </c>
      <c r="BE64" s="183"/>
      <c r="BF64" s="183"/>
      <c r="BG64" s="183"/>
      <c r="BH64" s="183"/>
      <c r="BI64" s="184"/>
      <c r="BJ64" s="182">
        <f>SUM($D69*BJ69,$D70*BJ70,$D71*BJ71,$D72*BJ72,$D73*BJ73,$D74*BJ74,$D75*BJ75,$D76*BJ76,$D77*BJ77,$D78*BJ78)</f>
        <v>0</v>
      </c>
      <c r="BK64" s="183"/>
      <c r="BL64" s="183"/>
      <c r="BM64" s="183"/>
      <c r="BN64" s="183"/>
      <c r="BO64" s="184"/>
      <c r="BP64" s="182">
        <f>SUM($D69*BP69,$D70*BP70,$D71*BP71,$D72*BP72,$D73*BP73,$D74*BP74,$D75*BP75,$D76*BP76,$D77*BP77,$D78*BP78)</f>
        <v>0</v>
      </c>
      <c r="BQ64" s="183"/>
      <c r="BR64" s="183"/>
      <c r="BS64" s="183"/>
      <c r="BT64" s="183"/>
      <c r="BU64" s="184"/>
      <c r="BV64" s="182">
        <f>SUM($D69*BV69,$D70*BV70,$D71*BV71,$D72*BV72,$D73*BV73,$D74*BV74,$D75*BV75,$D76*BV76,$D77*BV77,$D78*BV78)</f>
        <v>0</v>
      </c>
      <c r="BW64" s="183"/>
      <c r="BX64" s="183"/>
      <c r="BY64" s="183"/>
      <c r="BZ64" s="183"/>
      <c r="CA64" s="184"/>
      <c r="CB64" s="182">
        <f>SUM($D69*CB69,$D70*CB70,$D71*CB71,$D72*CB72,$D73*CB73,$D74*CB74,$D75*CB75,$D76*CB76,$D77*CB77,$D78*CB78)</f>
        <v>0</v>
      </c>
      <c r="CC64" s="183"/>
      <c r="CD64" s="183"/>
      <c r="CE64" s="183"/>
      <c r="CF64" s="183"/>
      <c r="CG64" s="184"/>
      <c r="CH64" s="182">
        <f>SUM($D69*CH69,$D70*CH70,$D71*CH71,$D72*CH72,$D73*CH73,$D74*CH74,$D75*CH75,$D76*CH76,$D77*CH77,$D78*CH78)</f>
        <v>0</v>
      </c>
      <c r="CI64" s="183"/>
      <c r="CJ64" s="183"/>
      <c r="CK64" s="183"/>
      <c r="CL64" s="183"/>
      <c r="CM64" s="184"/>
      <c r="CN64" s="182">
        <f>SUM($D69*CN69,$D70*CN70,$D71*CN71,$D72*CN72,$D73*CN73,$D74*CN74,$D75*CN75,$D76*CN76,$D77*CN77,$D78*CN78)</f>
        <v>0</v>
      </c>
      <c r="CO64" s="183"/>
      <c r="CP64" s="183"/>
      <c r="CQ64" s="183"/>
      <c r="CR64" s="183"/>
      <c r="CS64" s="184"/>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55" t="s">
        <v>1</v>
      </c>
      <c r="G65" s="156"/>
      <c r="H65" s="173">
        <f>IF(H$64&gt;0,(H$64/SUM($64:$64))*100, "")</f>
        <v>15.64927857935627</v>
      </c>
      <c r="I65" s="174"/>
      <c r="J65" s="174"/>
      <c r="K65" s="174"/>
      <c r="L65" s="174"/>
      <c r="M65" s="175"/>
      <c r="N65" s="173">
        <f>IF(N$64&gt;0,(N$64/SUM($64:$64))*100, "")</f>
        <v>16.759156492785799</v>
      </c>
      <c r="O65" s="174"/>
      <c r="P65" s="174"/>
      <c r="Q65" s="174"/>
      <c r="R65" s="174"/>
      <c r="S65" s="175"/>
      <c r="T65" s="173">
        <f>IF(T$64&gt;0,(T$64/SUM($64:$64))*100, "")</f>
        <v>3.8845726970033301</v>
      </c>
      <c r="U65" s="174"/>
      <c r="V65" s="174"/>
      <c r="W65" s="174"/>
      <c r="X65" s="174"/>
      <c r="Y65" s="175"/>
      <c r="Z65" s="173">
        <f>IF(Z$64&gt;0,(Z$64/SUM($64:$64))*100, "")</f>
        <v>5.6603773584905666</v>
      </c>
      <c r="AA65" s="174"/>
      <c r="AB65" s="174"/>
      <c r="AC65" s="174"/>
      <c r="AD65" s="174"/>
      <c r="AE65" s="175"/>
      <c r="AF65" s="173">
        <f>IF(AF$64&gt;0,(AF$64/SUM($64:$64))*100, "")</f>
        <v>7.8801331853496119</v>
      </c>
      <c r="AG65" s="174"/>
      <c r="AH65" s="174"/>
      <c r="AI65" s="174"/>
      <c r="AJ65" s="174"/>
      <c r="AK65" s="175"/>
      <c r="AL65" s="173">
        <f>IF(AL$64&gt;0,(AL$64/SUM($64:$64))*100, "")</f>
        <v>9.8779134295227546</v>
      </c>
      <c r="AM65" s="174"/>
      <c r="AN65" s="174"/>
      <c r="AO65" s="174"/>
      <c r="AP65" s="174"/>
      <c r="AQ65" s="175"/>
      <c r="AR65" s="173">
        <f>IF(AR$64&gt;0,(AR$64/SUM($64:$64))*100, "")</f>
        <v>10.543840177580467</v>
      </c>
      <c r="AS65" s="174"/>
      <c r="AT65" s="174"/>
      <c r="AU65" s="174"/>
      <c r="AV65" s="174"/>
      <c r="AW65" s="175"/>
      <c r="AX65" s="173">
        <f>IF(AX$64&gt;0,(AX$64/SUM($64:$64))*100, "")</f>
        <v>18.978912319644841</v>
      </c>
      <c r="AY65" s="174"/>
      <c r="AZ65" s="174"/>
      <c r="BA65" s="174"/>
      <c r="BB65" s="174"/>
      <c r="BC65" s="175"/>
      <c r="BD65" s="173">
        <f>IF(BD$64&gt;0,(BD$64/SUM($64:$64))*100, "")</f>
        <v>10.765815760266372</v>
      </c>
      <c r="BE65" s="174"/>
      <c r="BF65" s="174"/>
      <c r="BG65" s="174"/>
      <c r="BH65" s="174"/>
      <c r="BI65" s="175"/>
      <c r="BJ65" s="173" t="str">
        <f>IF(BJ$64&gt;0,(BJ$64/SUM($64:$64))*100, "")</f>
        <v/>
      </c>
      <c r="BK65" s="174"/>
      <c r="BL65" s="174"/>
      <c r="BM65" s="174"/>
      <c r="BN65" s="174"/>
      <c r="BO65" s="175"/>
      <c r="BP65" s="173" t="str">
        <f>IF(BP$64&gt;0,(BP$64/SUM($64:$64))*100, "")</f>
        <v/>
      </c>
      <c r="BQ65" s="174"/>
      <c r="BR65" s="174"/>
      <c r="BS65" s="174"/>
      <c r="BT65" s="174"/>
      <c r="BU65" s="175"/>
      <c r="BV65" s="173" t="str">
        <f>IF(BV$64&gt;0,(BV$64/SUM($64:$64))*100, "")</f>
        <v/>
      </c>
      <c r="BW65" s="174"/>
      <c r="BX65" s="174"/>
      <c r="BY65" s="174"/>
      <c r="BZ65" s="174"/>
      <c r="CA65" s="175"/>
      <c r="CB65" s="173" t="str">
        <f>IF(CB$64&gt;0,(CB$64/SUM($64:$64))*100, "")</f>
        <v/>
      </c>
      <c r="CC65" s="174"/>
      <c r="CD65" s="174"/>
      <c r="CE65" s="174"/>
      <c r="CF65" s="174"/>
      <c r="CG65" s="175"/>
      <c r="CH65" s="173" t="str">
        <f>IF(CH$64&gt;0,(CH$64/SUM($64:$64))*100, "")</f>
        <v/>
      </c>
      <c r="CI65" s="174"/>
      <c r="CJ65" s="174"/>
      <c r="CK65" s="174"/>
      <c r="CL65" s="174"/>
      <c r="CM65" s="175"/>
      <c r="CN65" s="173" t="str">
        <f>IF(CN$64&gt;0,(CN$64/SUM($64:$64))*100, "")</f>
        <v/>
      </c>
      <c r="CO65" s="174"/>
      <c r="CP65" s="174"/>
      <c r="CQ65" s="174"/>
      <c r="CR65" s="174"/>
      <c r="CS65" s="175"/>
      <c r="CT65" s="51"/>
      <c r="CU65" s="211" t="s">
        <v>48</v>
      </c>
      <c r="CV65" s="211"/>
      <c r="CW65" s="211"/>
      <c r="CX65" s="211"/>
      <c r="CY65" s="211"/>
      <c r="CZ65" s="211"/>
      <c r="DA65" s="211"/>
      <c r="DB65" s="211"/>
      <c r="DC65" s="211"/>
      <c r="DD65" s="211"/>
      <c r="DE65" s="211"/>
      <c r="DF65" s="51"/>
      <c r="DG65" s="88"/>
    </row>
    <row r="66" spans="1:111" ht="23.25" customHeight="1" x14ac:dyDescent="0.2">
      <c r="A66" s="17"/>
      <c r="B66" s="47"/>
      <c r="C66" s="47"/>
      <c r="D66" s="48"/>
      <c r="E66" s="48"/>
      <c r="F66" s="186"/>
      <c r="G66" s="18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5"/>
      <c r="G67" s="185"/>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08" t="s">
        <v>50</v>
      </c>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10"/>
      <c r="DG68" s="66"/>
    </row>
    <row r="69" spans="1:111" s="46" customFormat="1" ht="23.25" hidden="1" customHeight="1" x14ac:dyDescent="0.2">
      <c r="B69" s="78"/>
      <c r="C69" s="78"/>
      <c r="D69" s="43">
        <f t="shared" ref="D69:D78" si="3">IF($D51&lt;&gt;"",$D51,0)</f>
        <v>31.578947368421051</v>
      </c>
      <c r="E69" s="44"/>
      <c r="F69" s="148"/>
      <c r="G69" s="149"/>
      <c r="H69" s="143">
        <f t="shared" ref="H69:H78" si="4">IF(H51="Θ", 9, IF(H51="Ο", 3, IF(H51="▲", 1, "0")))</f>
        <v>9</v>
      </c>
      <c r="I69" s="146"/>
      <c r="J69" s="146"/>
      <c r="K69" s="146"/>
      <c r="L69" s="146"/>
      <c r="M69" s="147"/>
      <c r="N69" s="143">
        <f t="shared" ref="N69:N78" si="5">IF(N51="Θ", 9, IF(N51="Ο", 3, IF(N51="▲", 1, "0")))</f>
        <v>9</v>
      </c>
      <c r="O69" s="146"/>
      <c r="P69" s="146"/>
      <c r="Q69" s="146"/>
      <c r="R69" s="146"/>
      <c r="S69" s="147"/>
      <c r="T69" s="143">
        <f t="shared" ref="T69:T78" si="6">IF(T51="Θ", 9, IF(T51="Ο", 3, IF(T51="▲", 1, "0")))</f>
        <v>1</v>
      </c>
      <c r="U69" s="146"/>
      <c r="V69" s="146"/>
      <c r="W69" s="146"/>
      <c r="X69" s="146"/>
      <c r="Y69" s="147"/>
      <c r="Z69" s="143">
        <f t="shared" ref="Z69:Z78" si="7">IF(Z51="Θ", 9, IF(Z51="Ο", 3, IF(Z51="▲", 1, "0")))</f>
        <v>3</v>
      </c>
      <c r="AA69" s="146"/>
      <c r="AB69" s="146"/>
      <c r="AC69" s="146"/>
      <c r="AD69" s="146"/>
      <c r="AE69" s="147"/>
      <c r="AF69" s="143">
        <f t="shared" ref="AF69:AF78" si="8">IF(AF51="Θ", 9, IF(AF51="Ο", 3, IF(AF51="▲", 1, "0")))</f>
        <v>3</v>
      </c>
      <c r="AG69" s="146"/>
      <c r="AH69" s="146"/>
      <c r="AI69" s="146"/>
      <c r="AJ69" s="146"/>
      <c r="AK69" s="147"/>
      <c r="AL69" s="143">
        <f t="shared" ref="AL69:AL78" si="9">IF(AL51="Θ", 9, IF(AL51="Ο", 3, IF(AL51="▲", 1, "0")))</f>
        <v>3</v>
      </c>
      <c r="AM69" s="146"/>
      <c r="AN69" s="146"/>
      <c r="AO69" s="146"/>
      <c r="AP69" s="146"/>
      <c r="AQ69" s="147"/>
      <c r="AR69" s="143">
        <f t="shared" ref="AR69:AR78" si="10">IF(AR51="Θ", 9, IF(AR51="Ο", 3, IF(AR51="▲", 1, "0")))</f>
        <v>9</v>
      </c>
      <c r="AS69" s="146"/>
      <c r="AT69" s="146"/>
      <c r="AU69" s="146"/>
      <c r="AV69" s="146"/>
      <c r="AW69" s="147"/>
      <c r="AX69" s="143">
        <f t="shared" ref="AX69:AX78" si="11">IF(AX51="Θ", 9, IF(AX51="Ο", 3, IF(AX51="▲", 1, "0")))</f>
        <v>9</v>
      </c>
      <c r="AY69" s="146"/>
      <c r="AZ69" s="146"/>
      <c r="BA69" s="146"/>
      <c r="BB69" s="146"/>
      <c r="BC69" s="147"/>
      <c r="BD69" s="143">
        <f t="shared" ref="BD69:BD78" si="12">IF(BD51="Θ", 9, IF(BD51="Ο", 3, IF(BD51="▲", 1, "0")))</f>
        <v>9</v>
      </c>
      <c r="BE69" s="146"/>
      <c r="BF69" s="146"/>
      <c r="BG69" s="146"/>
      <c r="BH69" s="146"/>
      <c r="BI69" s="147"/>
      <c r="BJ69" s="143" t="str">
        <f t="shared" ref="BJ69:BJ78" si="13">IF(BJ51="Θ", 9, IF(BJ51="Ο", 3, IF(BJ51="▲", 1, "0")))</f>
        <v>0</v>
      </c>
      <c r="BK69" s="146"/>
      <c r="BL69" s="146"/>
      <c r="BM69" s="146"/>
      <c r="BN69" s="146"/>
      <c r="BO69" s="147"/>
      <c r="BP69" s="143" t="str">
        <f t="shared" ref="BP69:BP78" si="14">IF(BP51="Θ", 9, IF(BP51="Ο", 3, IF(BP51="▲", 1, "0")))</f>
        <v>0</v>
      </c>
      <c r="BQ69" s="146"/>
      <c r="BR69" s="146"/>
      <c r="BS69" s="146"/>
      <c r="BT69" s="146"/>
      <c r="BU69" s="147"/>
      <c r="BV69" s="143" t="str">
        <f t="shared" ref="BV69:BV78" si="15">IF(BV51="Θ", 9, IF(BV51="Ο", 3, IF(BV51="▲", 1, "0")))</f>
        <v>0</v>
      </c>
      <c r="BW69" s="146"/>
      <c r="BX69" s="146"/>
      <c r="BY69" s="146"/>
      <c r="BZ69" s="146"/>
      <c r="CA69" s="147"/>
      <c r="CB69" s="143" t="str">
        <f t="shared" ref="CB69:CB78" si="16">IF(CB51="Θ", 9, IF(CB51="Ο", 3, IF(CB51="▲", 1, "0")))</f>
        <v>0</v>
      </c>
      <c r="CC69" s="146"/>
      <c r="CD69" s="146"/>
      <c r="CE69" s="146"/>
      <c r="CF69" s="146"/>
      <c r="CG69" s="147"/>
      <c r="CH69" s="143" t="str">
        <f t="shared" ref="CH69:CH78" si="17">IF(CH51="Θ", 9, IF(CH51="Ο", 3, IF(CH51="▲", 1, "0")))</f>
        <v>0</v>
      </c>
      <c r="CI69" s="146"/>
      <c r="CJ69" s="146"/>
      <c r="CK69" s="146"/>
      <c r="CL69" s="146"/>
      <c r="CM69" s="147"/>
      <c r="CN69" s="143" t="str">
        <f t="shared" ref="CN69:CN78" si="18">IF(CN51="Θ", 9, IF(CN51="Ο", 3, IF(CN51="▲", 1, "0")))</f>
        <v>0</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15.789473684210526</v>
      </c>
      <c r="E70" s="44"/>
      <c r="F70" s="148"/>
      <c r="G70" s="149"/>
      <c r="H70" s="143">
        <f t="shared" si="4"/>
        <v>9</v>
      </c>
      <c r="I70" s="146"/>
      <c r="J70" s="146"/>
      <c r="K70" s="146"/>
      <c r="L70" s="146"/>
      <c r="M70" s="147"/>
      <c r="N70" s="143">
        <f t="shared" si="5"/>
        <v>9</v>
      </c>
      <c r="O70" s="146"/>
      <c r="P70" s="146"/>
      <c r="Q70" s="146"/>
      <c r="R70" s="146"/>
      <c r="S70" s="147"/>
      <c r="T70" s="143">
        <f t="shared" si="6"/>
        <v>1</v>
      </c>
      <c r="U70" s="146"/>
      <c r="V70" s="146"/>
      <c r="W70" s="146"/>
      <c r="X70" s="146"/>
      <c r="Y70" s="147"/>
      <c r="Z70" s="143">
        <f t="shared" si="7"/>
        <v>3</v>
      </c>
      <c r="AA70" s="146"/>
      <c r="AB70" s="146"/>
      <c r="AC70" s="146"/>
      <c r="AD70" s="146"/>
      <c r="AE70" s="147"/>
      <c r="AF70" s="143">
        <f t="shared" si="8"/>
        <v>1</v>
      </c>
      <c r="AG70" s="146"/>
      <c r="AH70" s="146"/>
      <c r="AI70" s="146"/>
      <c r="AJ70" s="146"/>
      <c r="AK70" s="147"/>
      <c r="AL70" s="143">
        <f t="shared" si="9"/>
        <v>1</v>
      </c>
      <c r="AM70" s="146"/>
      <c r="AN70" s="146"/>
      <c r="AO70" s="146"/>
      <c r="AP70" s="146"/>
      <c r="AQ70" s="147"/>
      <c r="AR70" s="143">
        <f t="shared" si="10"/>
        <v>3</v>
      </c>
      <c r="AS70" s="146"/>
      <c r="AT70" s="146"/>
      <c r="AU70" s="146"/>
      <c r="AV70" s="146"/>
      <c r="AW70" s="147"/>
      <c r="AX70" s="143">
        <f t="shared" si="11"/>
        <v>9</v>
      </c>
      <c r="AY70" s="146"/>
      <c r="AZ70" s="146"/>
      <c r="BA70" s="146"/>
      <c r="BB70" s="146"/>
      <c r="BC70" s="147"/>
      <c r="BD70" s="143">
        <f t="shared" si="12"/>
        <v>9</v>
      </c>
      <c r="BE70" s="146"/>
      <c r="BF70" s="146"/>
      <c r="BG70" s="146"/>
      <c r="BH70" s="146"/>
      <c r="BI70" s="147"/>
      <c r="BJ70" s="143" t="str">
        <f t="shared" si="13"/>
        <v>0</v>
      </c>
      <c r="BK70" s="146"/>
      <c r="BL70" s="146"/>
      <c r="BM70" s="146"/>
      <c r="BN70" s="146"/>
      <c r="BO70" s="147"/>
      <c r="BP70" s="143" t="str">
        <f t="shared" si="14"/>
        <v>0</v>
      </c>
      <c r="BQ70" s="146"/>
      <c r="BR70" s="146"/>
      <c r="BS70" s="146"/>
      <c r="BT70" s="146"/>
      <c r="BU70" s="147"/>
      <c r="BV70" s="143" t="str">
        <f t="shared" si="15"/>
        <v>0</v>
      </c>
      <c r="BW70" s="146"/>
      <c r="BX70" s="146"/>
      <c r="BY70" s="146"/>
      <c r="BZ70" s="146"/>
      <c r="CA70" s="147"/>
      <c r="CB70" s="143" t="str">
        <f t="shared" si="16"/>
        <v>0</v>
      </c>
      <c r="CC70" s="146"/>
      <c r="CD70" s="146"/>
      <c r="CE70" s="146"/>
      <c r="CF70" s="146"/>
      <c r="CG70" s="147"/>
      <c r="CH70" s="143" t="str">
        <f t="shared" si="17"/>
        <v>0</v>
      </c>
      <c r="CI70" s="146"/>
      <c r="CJ70" s="146"/>
      <c r="CK70" s="146"/>
      <c r="CL70" s="146"/>
      <c r="CM70" s="147"/>
      <c r="CN70" s="143" t="str">
        <f t="shared" si="18"/>
        <v>0</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10.526315789473683</v>
      </c>
      <c r="E71" s="44"/>
      <c r="F71" s="148"/>
      <c r="G71" s="149"/>
      <c r="H71" s="143">
        <f t="shared" si="4"/>
        <v>9</v>
      </c>
      <c r="I71" s="146"/>
      <c r="J71" s="146"/>
      <c r="K71" s="146"/>
      <c r="L71" s="146"/>
      <c r="M71" s="147"/>
      <c r="N71" s="143">
        <f t="shared" si="5"/>
        <v>9</v>
      </c>
      <c r="O71" s="146"/>
      <c r="P71" s="146"/>
      <c r="Q71" s="146"/>
      <c r="R71" s="146"/>
      <c r="S71" s="147"/>
      <c r="T71" s="143">
        <f t="shared" si="6"/>
        <v>9</v>
      </c>
      <c r="U71" s="146"/>
      <c r="V71" s="146"/>
      <c r="W71" s="146"/>
      <c r="X71" s="146"/>
      <c r="Y71" s="147"/>
      <c r="Z71" s="143">
        <f t="shared" si="7"/>
        <v>3</v>
      </c>
      <c r="AA71" s="146"/>
      <c r="AB71" s="146"/>
      <c r="AC71" s="146"/>
      <c r="AD71" s="146"/>
      <c r="AE71" s="147"/>
      <c r="AF71" s="143">
        <f t="shared" si="8"/>
        <v>1</v>
      </c>
      <c r="AG71" s="146"/>
      <c r="AH71" s="146"/>
      <c r="AI71" s="146"/>
      <c r="AJ71" s="146"/>
      <c r="AK71" s="147"/>
      <c r="AL71" s="143">
        <f t="shared" si="9"/>
        <v>1</v>
      </c>
      <c r="AM71" s="146"/>
      <c r="AN71" s="146"/>
      <c r="AO71" s="146"/>
      <c r="AP71" s="146"/>
      <c r="AQ71" s="147"/>
      <c r="AR71" s="143">
        <f t="shared" si="10"/>
        <v>1</v>
      </c>
      <c r="AS71" s="146"/>
      <c r="AT71" s="146"/>
      <c r="AU71" s="146"/>
      <c r="AV71" s="146"/>
      <c r="AW71" s="147"/>
      <c r="AX71" s="143">
        <f t="shared" si="11"/>
        <v>9</v>
      </c>
      <c r="AY71" s="146"/>
      <c r="AZ71" s="146"/>
      <c r="BA71" s="146"/>
      <c r="BB71" s="146"/>
      <c r="BC71" s="147"/>
      <c r="BD71" s="143">
        <f t="shared" si="12"/>
        <v>1</v>
      </c>
      <c r="BE71" s="146"/>
      <c r="BF71" s="146"/>
      <c r="BG71" s="146"/>
      <c r="BH71" s="146"/>
      <c r="BI71" s="147"/>
      <c r="BJ71" s="143" t="str">
        <f t="shared" si="13"/>
        <v>0</v>
      </c>
      <c r="BK71" s="146"/>
      <c r="BL71" s="146"/>
      <c r="BM71" s="146"/>
      <c r="BN71" s="146"/>
      <c r="BO71" s="147"/>
      <c r="BP71" s="143" t="str">
        <f t="shared" si="14"/>
        <v>0</v>
      </c>
      <c r="BQ71" s="146"/>
      <c r="BR71" s="146"/>
      <c r="BS71" s="146"/>
      <c r="BT71" s="146"/>
      <c r="BU71" s="147"/>
      <c r="BV71" s="143" t="str">
        <f t="shared" si="15"/>
        <v>0</v>
      </c>
      <c r="BW71" s="146"/>
      <c r="BX71" s="146"/>
      <c r="BY71" s="146"/>
      <c r="BZ71" s="146"/>
      <c r="CA71" s="147"/>
      <c r="CB71" s="143" t="str">
        <f t="shared" si="16"/>
        <v>0</v>
      </c>
      <c r="CC71" s="146"/>
      <c r="CD71" s="146"/>
      <c r="CE71" s="146"/>
      <c r="CF71" s="146"/>
      <c r="CG71" s="147"/>
      <c r="CH71" s="143" t="str">
        <f t="shared" si="17"/>
        <v>0</v>
      </c>
      <c r="CI71" s="146"/>
      <c r="CJ71" s="146"/>
      <c r="CK71" s="146"/>
      <c r="CL71" s="146"/>
      <c r="CM71" s="147"/>
      <c r="CN71" s="143" t="str">
        <f t="shared" si="18"/>
        <v>0</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26.315789473684209</v>
      </c>
      <c r="E72" s="44"/>
      <c r="F72" s="148"/>
      <c r="G72" s="149"/>
      <c r="H72" s="143">
        <f t="shared" si="4"/>
        <v>3</v>
      </c>
      <c r="I72" s="146"/>
      <c r="J72" s="146"/>
      <c r="K72" s="146"/>
      <c r="L72" s="146"/>
      <c r="M72" s="147"/>
      <c r="N72" s="143">
        <f t="shared" si="5"/>
        <v>9</v>
      </c>
      <c r="O72" s="146"/>
      <c r="P72" s="146"/>
      <c r="Q72" s="146"/>
      <c r="R72" s="146"/>
      <c r="S72" s="147"/>
      <c r="T72" s="143">
        <f t="shared" si="6"/>
        <v>1</v>
      </c>
      <c r="U72" s="146"/>
      <c r="V72" s="146"/>
      <c r="W72" s="146"/>
      <c r="X72" s="146"/>
      <c r="Y72" s="147"/>
      <c r="Z72" s="143">
        <f t="shared" si="7"/>
        <v>3</v>
      </c>
      <c r="AA72" s="146"/>
      <c r="AB72" s="146"/>
      <c r="AC72" s="146"/>
      <c r="AD72" s="146"/>
      <c r="AE72" s="147"/>
      <c r="AF72" s="143">
        <f t="shared" si="8"/>
        <v>9</v>
      </c>
      <c r="AG72" s="146"/>
      <c r="AH72" s="146"/>
      <c r="AI72" s="146"/>
      <c r="AJ72" s="146"/>
      <c r="AK72" s="147"/>
      <c r="AL72" s="143">
        <f t="shared" si="9"/>
        <v>9</v>
      </c>
      <c r="AM72" s="146"/>
      <c r="AN72" s="146"/>
      <c r="AO72" s="146"/>
      <c r="AP72" s="146"/>
      <c r="AQ72" s="147"/>
      <c r="AR72" s="143">
        <f t="shared" si="10"/>
        <v>3</v>
      </c>
      <c r="AS72" s="146"/>
      <c r="AT72" s="146"/>
      <c r="AU72" s="146"/>
      <c r="AV72" s="146"/>
      <c r="AW72" s="147"/>
      <c r="AX72" s="143">
        <f t="shared" si="11"/>
        <v>9</v>
      </c>
      <c r="AY72" s="146"/>
      <c r="AZ72" s="146"/>
      <c r="BA72" s="146"/>
      <c r="BB72" s="146"/>
      <c r="BC72" s="147"/>
      <c r="BD72" s="143">
        <f t="shared" si="12"/>
        <v>1</v>
      </c>
      <c r="BE72" s="146"/>
      <c r="BF72" s="146"/>
      <c r="BG72" s="146"/>
      <c r="BH72" s="146"/>
      <c r="BI72" s="147"/>
      <c r="BJ72" s="143" t="str">
        <f t="shared" si="13"/>
        <v>0</v>
      </c>
      <c r="BK72" s="146"/>
      <c r="BL72" s="146"/>
      <c r="BM72" s="146"/>
      <c r="BN72" s="146"/>
      <c r="BO72" s="147"/>
      <c r="BP72" s="143" t="str">
        <f t="shared" si="14"/>
        <v>0</v>
      </c>
      <c r="BQ72" s="146"/>
      <c r="BR72" s="146"/>
      <c r="BS72" s="146"/>
      <c r="BT72" s="146"/>
      <c r="BU72" s="147"/>
      <c r="BV72" s="143" t="str">
        <f t="shared" si="15"/>
        <v>0</v>
      </c>
      <c r="BW72" s="146"/>
      <c r="BX72" s="146"/>
      <c r="BY72" s="146"/>
      <c r="BZ72" s="146"/>
      <c r="CA72" s="147"/>
      <c r="CB72" s="143" t="str">
        <f t="shared" si="16"/>
        <v>0</v>
      </c>
      <c r="CC72" s="146"/>
      <c r="CD72" s="146"/>
      <c r="CE72" s="146"/>
      <c r="CF72" s="146"/>
      <c r="CG72" s="147"/>
      <c r="CH72" s="143" t="str">
        <f t="shared" si="17"/>
        <v>0</v>
      </c>
      <c r="CI72" s="146"/>
      <c r="CJ72" s="146"/>
      <c r="CK72" s="146"/>
      <c r="CL72" s="146"/>
      <c r="CM72" s="147"/>
      <c r="CN72" s="143" t="str">
        <f t="shared" si="18"/>
        <v>0</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10.526315789473683</v>
      </c>
      <c r="E73" s="44"/>
      <c r="F73" s="148"/>
      <c r="G73" s="149"/>
      <c r="H73" s="143">
        <f t="shared" si="4"/>
        <v>9</v>
      </c>
      <c r="I73" s="146"/>
      <c r="J73" s="146"/>
      <c r="K73" s="146"/>
      <c r="L73" s="146"/>
      <c r="M73" s="147"/>
      <c r="N73" s="143">
        <f t="shared" si="5"/>
        <v>3</v>
      </c>
      <c r="O73" s="146"/>
      <c r="P73" s="146"/>
      <c r="Q73" s="146"/>
      <c r="R73" s="146"/>
      <c r="S73" s="147"/>
      <c r="T73" s="143">
        <f t="shared" si="6"/>
        <v>1</v>
      </c>
      <c r="U73" s="146"/>
      <c r="V73" s="146"/>
      <c r="W73" s="146"/>
      <c r="X73" s="146"/>
      <c r="Y73" s="147"/>
      <c r="Z73" s="143">
        <f t="shared" si="7"/>
        <v>1</v>
      </c>
      <c r="AA73" s="146"/>
      <c r="AB73" s="146"/>
      <c r="AC73" s="146"/>
      <c r="AD73" s="146"/>
      <c r="AE73" s="147"/>
      <c r="AF73" s="143">
        <f t="shared" si="8"/>
        <v>1</v>
      </c>
      <c r="AG73" s="146"/>
      <c r="AH73" s="146"/>
      <c r="AI73" s="146"/>
      <c r="AJ73" s="146"/>
      <c r="AK73" s="147"/>
      <c r="AL73" s="143">
        <f t="shared" si="9"/>
        <v>9</v>
      </c>
      <c r="AM73" s="146"/>
      <c r="AN73" s="146"/>
      <c r="AO73" s="146"/>
      <c r="AP73" s="146"/>
      <c r="AQ73" s="147"/>
      <c r="AR73" s="143">
        <f t="shared" si="10"/>
        <v>3</v>
      </c>
      <c r="AS73" s="146"/>
      <c r="AT73" s="146"/>
      <c r="AU73" s="146"/>
      <c r="AV73" s="146"/>
      <c r="AW73" s="147"/>
      <c r="AX73" s="143">
        <f t="shared" si="11"/>
        <v>9</v>
      </c>
      <c r="AY73" s="146"/>
      <c r="AZ73" s="146"/>
      <c r="BA73" s="146"/>
      <c r="BB73" s="146"/>
      <c r="BC73" s="147"/>
      <c r="BD73" s="143">
        <f t="shared" si="12"/>
        <v>3</v>
      </c>
      <c r="BE73" s="146"/>
      <c r="BF73" s="146"/>
      <c r="BG73" s="146"/>
      <c r="BH73" s="146"/>
      <c r="BI73" s="147"/>
      <c r="BJ73" s="143" t="str">
        <f t="shared" si="13"/>
        <v>0</v>
      </c>
      <c r="BK73" s="146"/>
      <c r="BL73" s="146"/>
      <c r="BM73" s="146"/>
      <c r="BN73" s="146"/>
      <c r="BO73" s="147"/>
      <c r="BP73" s="143" t="str">
        <f t="shared" si="14"/>
        <v>0</v>
      </c>
      <c r="BQ73" s="146"/>
      <c r="BR73" s="146"/>
      <c r="BS73" s="146"/>
      <c r="BT73" s="146"/>
      <c r="BU73" s="147"/>
      <c r="BV73" s="143" t="str">
        <f t="shared" si="15"/>
        <v>0</v>
      </c>
      <c r="BW73" s="146"/>
      <c r="BX73" s="146"/>
      <c r="BY73" s="146"/>
      <c r="BZ73" s="146"/>
      <c r="CA73" s="147"/>
      <c r="CB73" s="143" t="str">
        <f t="shared" si="16"/>
        <v>0</v>
      </c>
      <c r="CC73" s="146"/>
      <c r="CD73" s="146"/>
      <c r="CE73" s="146"/>
      <c r="CF73" s="146"/>
      <c r="CG73" s="147"/>
      <c r="CH73" s="143" t="str">
        <f t="shared" si="17"/>
        <v>0</v>
      </c>
      <c r="CI73" s="146"/>
      <c r="CJ73" s="146"/>
      <c r="CK73" s="146"/>
      <c r="CL73" s="146"/>
      <c r="CM73" s="147"/>
      <c r="CN73" s="143" t="str">
        <f t="shared" si="18"/>
        <v>0</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5.2631578947368416</v>
      </c>
      <c r="E74" s="44"/>
      <c r="F74" s="148"/>
      <c r="G74" s="149"/>
      <c r="H74" s="143">
        <f t="shared" si="4"/>
        <v>9</v>
      </c>
      <c r="I74" s="146"/>
      <c r="J74" s="146"/>
      <c r="K74" s="146"/>
      <c r="L74" s="146"/>
      <c r="M74" s="147"/>
      <c r="N74" s="143">
        <f t="shared" si="5"/>
        <v>1</v>
      </c>
      <c r="O74" s="146"/>
      <c r="P74" s="146"/>
      <c r="Q74" s="146"/>
      <c r="R74" s="146"/>
      <c r="S74" s="147"/>
      <c r="T74" s="143">
        <f t="shared" si="6"/>
        <v>1</v>
      </c>
      <c r="U74" s="146"/>
      <c r="V74" s="146"/>
      <c r="W74" s="146"/>
      <c r="X74" s="146"/>
      <c r="Y74" s="147"/>
      <c r="Z74" s="143">
        <f t="shared" si="7"/>
        <v>1</v>
      </c>
      <c r="AA74" s="146"/>
      <c r="AB74" s="146"/>
      <c r="AC74" s="146"/>
      <c r="AD74" s="146"/>
      <c r="AE74" s="147"/>
      <c r="AF74" s="143">
        <f t="shared" si="8"/>
        <v>1</v>
      </c>
      <c r="AG74" s="146"/>
      <c r="AH74" s="146"/>
      <c r="AI74" s="146"/>
      <c r="AJ74" s="146"/>
      <c r="AK74" s="147"/>
      <c r="AL74" s="143">
        <f t="shared" si="9"/>
        <v>3</v>
      </c>
      <c r="AM74" s="146"/>
      <c r="AN74" s="146"/>
      <c r="AO74" s="146"/>
      <c r="AP74" s="146"/>
      <c r="AQ74" s="147"/>
      <c r="AR74" s="143">
        <f t="shared" si="10"/>
        <v>9</v>
      </c>
      <c r="AS74" s="146"/>
      <c r="AT74" s="146"/>
      <c r="AU74" s="146"/>
      <c r="AV74" s="146"/>
      <c r="AW74" s="147"/>
      <c r="AX74" s="143">
        <f t="shared" si="11"/>
        <v>9</v>
      </c>
      <c r="AY74" s="146"/>
      <c r="AZ74" s="146"/>
      <c r="BA74" s="146"/>
      <c r="BB74" s="146"/>
      <c r="BC74" s="147"/>
      <c r="BD74" s="143">
        <f t="shared" si="12"/>
        <v>3</v>
      </c>
      <c r="BE74" s="146"/>
      <c r="BF74" s="146"/>
      <c r="BG74" s="146"/>
      <c r="BH74" s="146"/>
      <c r="BI74" s="147"/>
      <c r="BJ74" s="143" t="str">
        <f t="shared" si="13"/>
        <v>0</v>
      </c>
      <c r="BK74" s="146"/>
      <c r="BL74" s="146"/>
      <c r="BM74" s="146"/>
      <c r="BN74" s="146"/>
      <c r="BO74" s="147"/>
      <c r="BP74" s="143" t="str">
        <f t="shared" si="14"/>
        <v>0</v>
      </c>
      <c r="BQ74" s="146"/>
      <c r="BR74" s="146"/>
      <c r="BS74" s="146"/>
      <c r="BT74" s="146"/>
      <c r="BU74" s="147"/>
      <c r="BV74" s="143" t="str">
        <f t="shared" si="15"/>
        <v>0</v>
      </c>
      <c r="BW74" s="146"/>
      <c r="BX74" s="146"/>
      <c r="BY74" s="146"/>
      <c r="BZ74" s="146"/>
      <c r="CA74" s="147"/>
      <c r="CB74" s="143" t="str">
        <f t="shared" si="16"/>
        <v>0</v>
      </c>
      <c r="CC74" s="146"/>
      <c r="CD74" s="146"/>
      <c r="CE74" s="146"/>
      <c r="CF74" s="146"/>
      <c r="CG74" s="147"/>
      <c r="CH74" s="143" t="str">
        <f t="shared" si="17"/>
        <v>0</v>
      </c>
      <c r="CI74" s="146"/>
      <c r="CJ74" s="146"/>
      <c r="CK74" s="146"/>
      <c r="CL74" s="146"/>
      <c r="CM74" s="147"/>
      <c r="CN74" s="143" t="str">
        <f t="shared" si="18"/>
        <v>0</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0</v>
      </c>
      <c r="E75" s="44"/>
      <c r="F75" s="148"/>
      <c r="G75" s="149"/>
      <c r="H75" s="143" t="str">
        <f t="shared" si="4"/>
        <v>0</v>
      </c>
      <c r="I75" s="146"/>
      <c r="J75" s="146"/>
      <c r="K75" s="146"/>
      <c r="L75" s="146"/>
      <c r="M75" s="147"/>
      <c r="N75" s="143" t="str">
        <f t="shared" si="5"/>
        <v>0</v>
      </c>
      <c r="O75" s="146"/>
      <c r="P75" s="146"/>
      <c r="Q75" s="146"/>
      <c r="R75" s="146"/>
      <c r="S75" s="147"/>
      <c r="T75" s="143" t="str">
        <f t="shared" si="6"/>
        <v>0</v>
      </c>
      <c r="U75" s="146"/>
      <c r="V75" s="146"/>
      <c r="W75" s="146"/>
      <c r="X75" s="146"/>
      <c r="Y75" s="147"/>
      <c r="Z75" s="143" t="str">
        <f t="shared" si="7"/>
        <v>0</v>
      </c>
      <c r="AA75" s="146"/>
      <c r="AB75" s="146"/>
      <c r="AC75" s="146"/>
      <c r="AD75" s="146"/>
      <c r="AE75" s="147"/>
      <c r="AF75" s="143" t="str">
        <f t="shared" si="8"/>
        <v>0</v>
      </c>
      <c r="AG75" s="146"/>
      <c r="AH75" s="146"/>
      <c r="AI75" s="146"/>
      <c r="AJ75" s="146"/>
      <c r="AK75" s="147"/>
      <c r="AL75" s="143" t="str">
        <f t="shared" si="9"/>
        <v>0</v>
      </c>
      <c r="AM75" s="146"/>
      <c r="AN75" s="146"/>
      <c r="AO75" s="146"/>
      <c r="AP75" s="146"/>
      <c r="AQ75" s="147"/>
      <c r="AR75" s="143" t="str">
        <f t="shared" si="10"/>
        <v>0</v>
      </c>
      <c r="AS75" s="146"/>
      <c r="AT75" s="146"/>
      <c r="AU75" s="146"/>
      <c r="AV75" s="146"/>
      <c r="AW75" s="147"/>
      <c r="AX75" s="143" t="str">
        <f t="shared" si="11"/>
        <v>0</v>
      </c>
      <c r="AY75" s="146"/>
      <c r="AZ75" s="146"/>
      <c r="BA75" s="146"/>
      <c r="BB75" s="146"/>
      <c r="BC75" s="147"/>
      <c r="BD75" s="143" t="str">
        <f t="shared" si="12"/>
        <v>0</v>
      </c>
      <c r="BE75" s="146"/>
      <c r="BF75" s="146"/>
      <c r="BG75" s="146"/>
      <c r="BH75" s="146"/>
      <c r="BI75" s="147"/>
      <c r="BJ75" s="143" t="str">
        <f t="shared" si="13"/>
        <v>0</v>
      </c>
      <c r="BK75" s="146"/>
      <c r="BL75" s="146"/>
      <c r="BM75" s="146"/>
      <c r="BN75" s="146"/>
      <c r="BO75" s="147"/>
      <c r="BP75" s="143" t="str">
        <f t="shared" si="14"/>
        <v>0</v>
      </c>
      <c r="BQ75" s="146"/>
      <c r="BR75" s="146"/>
      <c r="BS75" s="146"/>
      <c r="BT75" s="146"/>
      <c r="BU75" s="147"/>
      <c r="BV75" s="143" t="str">
        <f t="shared" si="15"/>
        <v>0</v>
      </c>
      <c r="BW75" s="146"/>
      <c r="BX75" s="146"/>
      <c r="BY75" s="146"/>
      <c r="BZ75" s="146"/>
      <c r="CA75" s="147"/>
      <c r="CB75" s="143" t="str">
        <f t="shared" si="16"/>
        <v>0</v>
      </c>
      <c r="CC75" s="146"/>
      <c r="CD75" s="146"/>
      <c r="CE75" s="146"/>
      <c r="CF75" s="146"/>
      <c r="CG75" s="147"/>
      <c r="CH75" s="143" t="str">
        <f t="shared" si="17"/>
        <v>0</v>
      </c>
      <c r="CI75" s="146"/>
      <c r="CJ75" s="146"/>
      <c r="CK75" s="146"/>
      <c r="CL75" s="146"/>
      <c r="CM75" s="147"/>
      <c r="CN75" s="143" t="str">
        <f t="shared" si="18"/>
        <v>0</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0</v>
      </c>
      <c r="E76" s="44"/>
      <c r="F76" s="148"/>
      <c r="G76" s="149"/>
      <c r="H76" s="143" t="str">
        <f t="shared" si="4"/>
        <v>0</v>
      </c>
      <c r="I76" s="146"/>
      <c r="J76" s="146"/>
      <c r="K76" s="146"/>
      <c r="L76" s="146"/>
      <c r="M76" s="147"/>
      <c r="N76" s="143" t="str">
        <f t="shared" si="5"/>
        <v>0</v>
      </c>
      <c r="O76" s="146"/>
      <c r="P76" s="146"/>
      <c r="Q76" s="146"/>
      <c r="R76" s="146"/>
      <c r="S76" s="147"/>
      <c r="T76" s="143" t="str">
        <f t="shared" si="6"/>
        <v>0</v>
      </c>
      <c r="U76" s="146"/>
      <c r="V76" s="146"/>
      <c r="W76" s="146"/>
      <c r="X76" s="146"/>
      <c r="Y76" s="147"/>
      <c r="Z76" s="143" t="str">
        <f t="shared" si="7"/>
        <v>0</v>
      </c>
      <c r="AA76" s="146"/>
      <c r="AB76" s="146"/>
      <c r="AC76" s="146"/>
      <c r="AD76" s="146"/>
      <c r="AE76" s="147"/>
      <c r="AF76" s="143" t="str">
        <f t="shared" si="8"/>
        <v>0</v>
      </c>
      <c r="AG76" s="146"/>
      <c r="AH76" s="146"/>
      <c r="AI76" s="146"/>
      <c r="AJ76" s="146"/>
      <c r="AK76" s="147"/>
      <c r="AL76" s="143" t="str">
        <f t="shared" si="9"/>
        <v>0</v>
      </c>
      <c r="AM76" s="146"/>
      <c r="AN76" s="146"/>
      <c r="AO76" s="146"/>
      <c r="AP76" s="146"/>
      <c r="AQ76" s="147"/>
      <c r="AR76" s="143" t="str">
        <f t="shared" si="10"/>
        <v>0</v>
      </c>
      <c r="AS76" s="146"/>
      <c r="AT76" s="146"/>
      <c r="AU76" s="146"/>
      <c r="AV76" s="146"/>
      <c r="AW76" s="147"/>
      <c r="AX76" s="143" t="str">
        <f t="shared" si="11"/>
        <v>0</v>
      </c>
      <c r="AY76" s="146"/>
      <c r="AZ76" s="146"/>
      <c r="BA76" s="146"/>
      <c r="BB76" s="146"/>
      <c r="BC76" s="147"/>
      <c r="BD76" s="143" t="str">
        <f t="shared" si="12"/>
        <v>0</v>
      </c>
      <c r="BE76" s="146"/>
      <c r="BF76" s="146"/>
      <c r="BG76" s="146"/>
      <c r="BH76" s="146"/>
      <c r="BI76" s="147"/>
      <c r="BJ76" s="143" t="str">
        <f t="shared" si="13"/>
        <v>0</v>
      </c>
      <c r="BK76" s="146"/>
      <c r="BL76" s="146"/>
      <c r="BM76" s="146"/>
      <c r="BN76" s="146"/>
      <c r="BO76" s="147"/>
      <c r="BP76" s="143" t="str">
        <f t="shared" si="14"/>
        <v>0</v>
      </c>
      <c r="BQ76" s="146"/>
      <c r="BR76" s="146"/>
      <c r="BS76" s="146"/>
      <c r="BT76" s="146"/>
      <c r="BU76" s="147"/>
      <c r="BV76" s="143" t="str">
        <f t="shared" si="15"/>
        <v>0</v>
      </c>
      <c r="BW76" s="146"/>
      <c r="BX76" s="146"/>
      <c r="BY76" s="146"/>
      <c r="BZ76" s="146"/>
      <c r="CA76" s="147"/>
      <c r="CB76" s="143" t="str">
        <f t="shared" si="16"/>
        <v>0</v>
      </c>
      <c r="CC76" s="146"/>
      <c r="CD76" s="146"/>
      <c r="CE76" s="146"/>
      <c r="CF76" s="146"/>
      <c r="CG76" s="147"/>
      <c r="CH76" s="143" t="str">
        <f t="shared" si="17"/>
        <v>0</v>
      </c>
      <c r="CI76" s="146"/>
      <c r="CJ76" s="146"/>
      <c r="CK76" s="146"/>
      <c r="CL76" s="146"/>
      <c r="CM76" s="147"/>
      <c r="CN76" s="143" t="str">
        <f t="shared" si="18"/>
        <v>0</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148"/>
      <c r="G77" s="149"/>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148"/>
      <c r="G78" s="149"/>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5"/>
      <c r="G79" s="185"/>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5"/>
      <c r="G80" s="185"/>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5"/>
      <c r="G81" s="185"/>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5"/>
      <c r="G82" s="1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5"/>
      <c r="G83" s="185"/>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5"/>
      <c r="G84" s="185"/>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5"/>
      <c r="G85" s="185"/>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5"/>
      <c r="G86" s="185"/>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5"/>
      <c r="G87" s="185"/>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5"/>
      <c r="G88" s="185"/>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5"/>
      <c r="G89" s="185"/>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5"/>
      <c r="G90" s="185"/>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5"/>
      <c r="G91" s="185"/>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5"/>
      <c r="G92" s="185"/>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5"/>
      <c r="G93" s="185"/>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5"/>
      <c r="G94" s="185"/>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5"/>
      <c r="G95" s="185"/>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5"/>
      <c r="G96" s="185"/>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5"/>
      <c r="G97" s="185"/>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5"/>
      <c r="G98" s="185"/>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5"/>
      <c r="G99" s="185"/>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5"/>
      <c r="G100" s="185"/>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5"/>
      <c r="G101" s="185"/>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5"/>
      <c r="G102" s="185"/>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5"/>
      <c r="G103" s="185"/>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5"/>
      <c r="G104" s="185"/>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5"/>
      <c r="G105" s="185"/>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5"/>
      <c r="G106" s="185"/>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5"/>
      <c r="G107" s="185"/>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5"/>
      <c r="G108" s="185"/>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5"/>
      <c r="G109" s="185"/>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5"/>
      <c r="G110" s="185"/>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5"/>
      <c r="G111" s="185"/>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5"/>
      <c r="G112" s="185"/>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5"/>
      <c r="G113" s="185"/>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5"/>
      <c r="G114" s="185"/>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5"/>
      <c r="G115" s="185"/>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5"/>
      <c r="G116" s="185"/>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5"/>
      <c r="G117" s="185"/>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5"/>
      <c r="G118" s="185"/>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5"/>
      <c r="G119" s="185"/>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5"/>
      <c r="G120" s="185"/>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5"/>
      <c r="G121" s="185"/>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5"/>
      <c r="G122" s="185"/>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5"/>
      <c r="G123" s="185"/>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5"/>
      <c r="G124" s="185"/>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5"/>
      <c r="G125" s="185"/>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5"/>
      <c r="G126" s="185"/>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5"/>
      <c r="G127" s="185"/>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5"/>
      <c r="G128" s="185"/>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5"/>
      <c r="G129" s="185"/>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5"/>
      <c r="G130" s="185"/>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5"/>
      <c r="G131" s="185"/>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5"/>
      <c r="G132" s="185"/>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5"/>
      <c r="G133" s="185"/>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5"/>
      <c r="G134" s="185"/>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5"/>
      <c r="G135" s="185"/>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5"/>
      <c r="G136" s="185"/>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5"/>
      <c r="G137" s="185"/>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5"/>
      <c r="G138" s="185"/>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5"/>
      <c r="G139" s="185"/>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5"/>
      <c r="G140" s="185"/>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5"/>
      <c r="G141" s="185"/>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5"/>
      <c r="G142" s="185"/>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5"/>
      <c r="G143" s="185"/>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5"/>
      <c r="G144" s="185"/>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5"/>
      <c r="G145" s="185"/>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5"/>
      <c r="G146" s="185"/>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5"/>
      <c r="G147" s="185"/>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5"/>
      <c r="G148" s="185"/>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5"/>
      <c r="G149" s="185"/>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5"/>
      <c r="G150" s="185"/>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5"/>
      <c r="G151" s="185"/>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5"/>
      <c r="G152" s="185"/>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5"/>
      <c r="G153" s="185"/>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5"/>
      <c r="G154" s="185"/>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5"/>
      <c r="G155" s="185"/>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5"/>
      <c r="G156" s="185"/>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5"/>
      <c r="G157" s="185"/>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5"/>
      <c r="G158" s="185"/>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5"/>
      <c r="G159" s="185"/>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5"/>
      <c r="G160" s="185"/>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5"/>
      <c r="G161" s="185"/>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5"/>
      <c r="G162" s="185"/>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5"/>
      <c r="G163" s="185"/>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5"/>
      <c r="G164" s="185"/>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5"/>
      <c r="G165" s="185"/>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5"/>
      <c r="G166" s="185"/>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5"/>
      <c r="G167" s="185"/>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5"/>
      <c r="G168" s="185"/>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5"/>
      <c r="G169" s="185"/>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5"/>
      <c r="G170" s="185"/>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5"/>
      <c r="G171" s="185"/>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5"/>
      <c r="G172" s="185"/>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5"/>
      <c r="G173" s="185"/>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5"/>
      <c r="G174" s="185"/>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5"/>
      <c r="G175" s="185"/>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5"/>
      <c r="G176" s="185"/>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5"/>
      <c r="G177" s="185"/>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5"/>
      <c r="G178" s="185"/>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5"/>
      <c r="G179" s="185"/>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5"/>
      <c r="G180" s="185"/>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5"/>
      <c r="G181" s="185"/>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5"/>
      <c r="G182" s="185"/>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5"/>
      <c r="G183" s="185"/>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5"/>
      <c r="G184" s="185"/>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5"/>
      <c r="G185" s="185"/>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5"/>
      <c r="G186" s="185"/>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5"/>
      <c r="G187" s="185"/>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5"/>
      <c r="G188" s="185"/>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5"/>
      <c r="G189" s="185"/>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5"/>
      <c r="G190" s="185"/>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5"/>
      <c r="G191" s="185"/>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5"/>
      <c r="G192" s="185"/>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5"/>
      <c r="G193" s="185"/>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5"/>
      <c r="G194" s="185"/>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5"/>
      <c r="G195" s="185"/>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5"/>
      <c r="G196" s="185"/>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5"/>
      <c r="G197" s="185"/>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5"/>
      <c r="G198" s="185"/>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5"/>
      <c r="G199" s="185"/>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5"/>
      <c r="G200" s="185"/>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5"/>
      <c r="G201" s="185"/>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5"/>
      <c r="G202" s="185"/>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5"/>
      <c r="G203" s="185"/>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5"/>
      <c r="G204" s="185"/>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5"/>
      <c r="G205" s="185"/>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5"/>
      <c r="G206" s="185"/>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5"/>
      <c r="G207" s="185"/>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5"/>
      <c r="G208" s="185"/>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5"/>
      <c r="G209" s="185"/>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5"/>
      <c r="G210" s="185"/>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5"/>
      <c r="G211" s="185"/>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5"/>
      <c r="G212" s="185"/>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5"/>
      <c r="G213" s="185"/>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5"/>
      <c r="G214" s="185"/>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5"/>
      <c r="G215" s="185"/>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5"/>
      <c r="G216" s="185"/>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5"/>
      <c r="G217" s="185"/>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5"/>
      <c r="G218" s="185"/>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5"/>
      <c r="G219" s="185"/>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5"/>
      <c r="G220" s="185"/>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5"/>
      <c r="G221" s="185"/>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5"/>
      <c r="G222" s="185"/>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5"/>
      <c r="G223" s="185"/>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5"/>
      <c r="G224" s="185"/>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5"/>
      <c r="G225" s="185"/>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5"/>
      <c r="G226" s="185"/>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5"/>
      <c r="G227" s="185"/>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5"/>
      <c r="G228" s="185"/>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5"/>
      <c r="G229" s="185"/>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5"/>
      <c r="G230" s="185"/>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5"/>
      <c r="G231" s="185"/>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5"/>
      <c r="G232" s="185"/>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5"/>
      <c r="G233" s="185"/>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5"/>
      <c r="G234" s="185"/>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5"/>
      <c r="G235" s="185"/>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5"/>
      <c r="G236" s="185"/>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5"/>
      <c r="G237" s="185"/>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5"/>
      <c r="G238" s="185"/>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5"/>
      <c r="G239" s="185"/>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5"/>
      <c r="G240" s="185"/>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5"/>
      <c r="G241" s="185"/>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5"/>
      <c r="G242" s="185"/>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5"/>
      <c r="G243" s="185"/>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5"/>
      <c r="G244" s="185"/>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5"/>
      <c r="G245" s="185"/>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5"/>
      <c r="G246" s="185"/>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5"/>
      <c r="G247" s="185"/>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5"/>
      <c r="G248" s="185"/>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5"/>
      <c r="G249" s="185"/>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5"/>
      <c r="G250" s="185"/>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5"/>
      <c r="G251" s="185"/>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5"/>
      <c r="G252" s="185"/>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5"/>
      <c r="G253" s="185"/>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5"/>
      <c r="G254" s="185"/>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5"/>
      <c r="G255" s="185"/>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5"/>
      <c r="G256" s="185"/>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5"/>
      <c r="G257" s="185"/>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5"/>
      <c r="G258" s="185"/>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5"/>
      <c r="G259" s="185"/>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5"/>
      <c r="G260" s="185"/>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5"/>
      <c r="G261" s="185"/>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5"/>
      <c r="G262" s="185"/>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5"/>
      <c r="G263" s="185"/>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5"/>
      <c r="G264" s="185"/>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5"/>
      <c r="G265" s="185"/>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5"/>
      <c r="G266" s="185"/>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5"/>
      <c r="G267" s="185"/>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5"/>
      <c r="G268" s="185"/>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5"/>
      <c r="G269" s="185"/>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5"/>
      <c r="G270" s="185"/>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5"/>
      <c r="G271" s="185"/>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5"/>
      <c r="G272" s="185"/>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5"/>
      <c r="G273" s="185"/>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5"/>
      <c r="G274" s="185"/>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5"/>
      <c r="G275" s="185"/>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5"/>
      <c r="G276" s="185"/>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5"/>
      <c r="G277" s="185"/>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5"/>
      <c r="G278" s="185"/>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5"/>
      <c r="G279" s="185"/>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5"/>
      <c r="G280" s="185"/>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5"/>
      <c r="G281" s="185"/>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5"/>
      <c r="G282" s="185"/>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5"/>
      <c r="G283" s="185"/>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5"/>
      <c r="G284" s="185"/>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5"/>
      <c r="G285" s="185"/>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5"/>
      <c r="G286" s="185"/>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5"/>
      <c r="G287" s="185"/>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5"/>
      <c r="G288" s="185"/>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5"/>
      <c r="G289" s="185"/>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5"/>
      <c r="G290" s="185"/>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5"/>
      <c r="G291" s="185"/>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5"/>
      <c r="G292" s="185"/>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5"/>
      <c r="G293" s="185"/>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5"/>
      <c r="G294" s="185"/>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5"/>
      <c r="G295" s="185"/>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5"/>
      <c r="G296" s="185"/>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5"/>
      <c r="G297" s="185"/>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5"/>
      <c r="G298" s="185"/>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5"/>
      <c r="G299" s="185"/>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5"/>
      <c r="G300" s="185"/>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5"/>
      <c r="G301" s="185"/>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5"/>
      <c r="G302" s="185"/>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5"/>
      <c r="G303" s="185"/>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5"/>
      <c r="G304" s="185"/>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5"/>
      <c r="G305" s="185"/>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5"/>
      <c r="G306" s="185"/>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X65:BC65"/>
    <mergeCell ref="BD65:BI65"/>
    <mergeCell ref="N65:S65"/>
    <mergeCell ref="T61:Y61"/>
    <mergeCell ref="Z61:AE61"/>
    <mergeCell ref="AF61:AK61"/>
    <mergeCell ref="AL62:AQ62"/>
    <mergeCell ref="AR62:AW62"/>
    <mergeCell ref="AX62:BC62"/>
    <mergeCell ref="AR61:AW61"/>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F74:G74"/>
    <mergeCell ref="F75:G75"/>
    <mergeCell ref="N69:S69"/>
    <mergeCell ref="T69:Y69"/>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xr:uid="{00000000-0002-0000-0000-00000000000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xr:uid="{00000000-0002-0000-0000-000004000000}">
      <formula1>Correlation_Options</formula1>
    </dataValidation>
    <dataValidation type="decimal" operator="greaterThanOrEqual" allowBlank="1" showErrorMessage="1" errorTitle="Invalid Value" error="Please enter a non-negative numeric value." sqref="E51:E60" xr:uid="{00000000-0002-0000-0000-00000500000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16"/>
  <sheetViews>
    <sheetView zoomScale="63" zoomScaleNormal="67"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f t="shared" ref="D56:D70" si="1">IF(ISNUMBER($E56), ($E56/SUM($E$56:$E$70))*100, "")</f>
        <v>15.64927857935627</v>
      </c>
      <c r="E56" s="112">
        <f>IF('House of Quality 1'!$H64&lt;&gt;0, 'House of Quality 1'!$H64,"")</f>
        <v>742.10526315789468</v>
      </c>
      <c r="F56" s="231" t="str">
        <f>IF('House of Quality 1'!$H49&lt;&gt;"", 'House of Quality 1'!$H49,"")</f>
        <v>Portable Tracking Devices</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f t="shared" si="1"/>
        <v>16.759156492785799</v>
      </c>
      <c r="E57" s="112">
        <f>IF('House of Quality 1'!$N64&lt;&gt;0,'House of Quality 1'!$N64, "")</f>
        <v>794.73684210526324</v>
      </c>
      <c r="F57" s="231" t="str">
        <f>IF('House of Quality 1'!$N49&lt;&gt;"",'House of Quality 1'!$N49, "")</f>
        <v xml:space="preserve">Reliable Sensor Network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f t="shared" si="1"/>
        <v>3.8845726970033301</v>
      </c>
      <c r="E58" s="112">
        <f>IF('House of Quality 1'!$T64&lt;&gt;0,'House of Quality 1'!$T64,"")</f>
        <v>184.21052631578948</v>
      </c>
      <c r="F58" s="231" t="str">
        <f>IF('House of Quality 1'!$T49&lt;&gt;"",'House of Quality 1'!$T49,"")</f>
        <v xml:space="preserve">Pattern Analysis Software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f t="shared" si="1"/>
        <v>5.6603773584905666</v>
      </c>
      <c r="E59" s="112">
        <f>IF('House of Quality 1'!$Z64&lt;&gt;0,'House of Quality 1'!$Z64,"")</f>
        <v>268.4210526315789</v>
      </c>
      <c r="F59" s="231" t="str">
        <f>IF('House of Quality 1'!$Z49&lt;&gt;"",'House of Quality 1'!$Z49,"")</f>
        <v>Centralised Data Processing</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f t="shared" si="1"/>
        <v>7.8801331853496119</v>
      </c>
      <c r="E60" s="112">
        <f>IF('House of Quality 1'!$AF64&lt;&gt;0,'House of Quality 1'!$AF64,"")</f>
        <v>373.68421052631578</v>
      </c>
      <c r="F60" s="231" t="str">
        <f>IF('House of Quality 1'!$AF49&lt;&gt;"",'House of Quality 1'!$AF49,"")</f>
        <v>Audiovisual Alerts</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f t="shared" si="1"/>
        <v>9.8779134295227546</v>
      </c>
      <c r="E61" s="112">
        <f>IF('House of Quality 1'!$AL64&lt;&gt;0,'House of Quality 1'!$AL64,"")</f>
        <v>468.42105263157896</v>
      </c>
      <c r="F61" s="231" t="str">
        <f>IF('House of Quality 1'!$AL49&lt;&gt;"",'House of Quality 1'!$AL49,"")</f>
        <v xml:space="preserve">Heartrate Monitoring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f t="shared" si="1"/>
        <v>10.543840177580467</v>
      </c>
      <c r="E62" s="112">
        <f>IF('House of Quality 1'!$AR64&lt;&gt;0,'House of Quality 1'!$AR64,"")</f>
        <v>500</v>
      </c>
      <c r="F62" s="231" t="str">
        <f>IF('House of Quality 1'!$AR49&lt;&gt;"",'House of Quality 1'!$AR49,"")</f>
        <v>Water Detection</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f t="shared" si="1"/>
        <v>18.978912319644841</v>
      </c>
      <c r="E63" s="112">
        <f>IF('House of Quality 1'!$AX64&lt;&gt;0,'House of Quality 1'!$AX64,"")</f>
        <v>900</v>
      </c>
      <c r="F63" s="231" t="str">
        <f>IF('House of Quality 1'!$AX49&lt;&gt;"",'House of Quality 1'!$AX49,"")</f>
        <v>Real time Data Processing</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f t="shared" si="1"/>
        <v>10.765815760266372</v>
      </c>
      <c r="E64" s="112">
        <f>IF('House of Quality 1'!$BD64&lt;&gt;0,'House of Quality 1'!$BD64,"")</f>
        <v>510.5263157894737</v>
      </c>
      <c r="F64" s="231" t="str">
        <f>IF('House of Quality 1'!$BD49&lt;&gt;"",'House of Quality 1'!$BD49,"")</f>
        <v>Accelerometer</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1" t="str">
        <f>IF('House of Quality 1'!$BJ49&lt;&gt;"",'House of Quality 1'!$BJ49,"")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1" t="str">
        <f>IF('House of Quality 1'!$BP49&lt;&gt;"",'House of Quality 1'!$BP49,"")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1" t="str">
        <f>IF('House of Quality 1'!$BV49&lt;&gt;"",'House of Quality 1'!$BV49,"")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1" t="str">
        <f>IF('House of Quality 1'!$CB49&lt;&gt;"",'House of Quality 1'!$CB49,"")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1" t="str">
        <f>IF('House of Quality 1'!$CH49&lt;&gt;"",'House of Quality 1'!$CH49,"")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1" t="str">
        <f>IF('House of Quality 1'!$CN49&lt;&gt;"",'House of Quality 1'!$CN49,"")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15.64927857935627</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16.759156492785799</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3.8845726970033301</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5.6603773584905666</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7.8801331853496119</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9.8779134295227546</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10.543840177580467</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18.978912319644841</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10.765815760266372</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5"/>
      <c r="G95" s="185"/>
      <c r="H95" s="185"/>
      <c r="I95" s="185"/>
      <c r="J95" s="185"/>
      <c r="K95" s="185"/>
      <c r="L95" s="185"/>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5"/>
      <c r="G96" s="185"/>
      <c r="H96" s="185"/>
      <c r="I96" s="185"/>
      <c r="J96" s="185"/>
      <c r="K96" s="185"/>
      <c r="L96" s="18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5"/>
      <c r="G97" s="185"/>
      <c r="H97" s="185"/>
      <c r="I97" s="185"/>
      <c r="J97" s="185"/>
      <c r="K97" s="185"/>
      <c r="L97" s="185"/>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5"/>
      <c r="G98" s="185"/>
      <c r="H98" s="185"/>
      <c r="I98" s="185"/>
      <c r="J98" s="185"/>
      <c r="K98" s="185"/>
      <c r="L98" s="185"/>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5"/>
      <c r="G99" s="185"/>
      <c r="H99" s="185"/>
      <c r="I99" s="185"/>
      <c r="J99" s="185"/>
      <c r="K99" s="185"/>
      <c r="L99" s="185"/>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5"/>
      <c r="G100" s="185"/>
      <c r="H100" s="185"/>
      <c r="I100" s="185"/>
      <c r="J100" s="185"/>
      <c r="K100" s="185"/>
      <c r="L100" s="18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5"/>
      <c r="G101" s="185"/>
      <c r="H101" s="185"/>
      <c r="I101" s="185"/>
      <c r="J101" s="185"/>
      <c r="K101" s="185"/>
      <c r="L101" s="185"/>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5"/>
      <c r="G102" s="185"/>
      <c r="H102" s="185"/>
      <c r="I102" s="185"/>
      <c r="J102" s="185"/>
      <c r="K102" s="185"/>
      <c r="L102" s="185"/>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5"/>
      <c r="G103" s="185"/>
      <c r="H103" s="185"/>
      <c r="I103" s="185"/>
      <c r="J103" s="185"/>
      <c r="K103" s="185"/>
      <c r="L103" s="185"/>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5"/>
      <c r="G104" s="185"/>
      <c r="H104" s="185"/>
      <c r="I104" s="185"/>
      <c r="J104" s="185"/>
      <c r="K104" s="185"/>
      <c r="L104" s="18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5"/>
      <c r="G105" s="185"/>
      <c r="H105" s="185"/>
      <c r="I105" s="185"/>
      <c r="J105" s="185"/>
      <c r="K105" s="185"/>
      <c r="L105" s="185"/>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5"/>
      <c r="G106" s="185"/>
      <c r="H106" s="185"/>
      <c r="I106" s="185"/>
      <c r="J106" s="185"/>
      <c r="K106" s="185"/>
      <c r="L106" s="185"/>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5"/>
      <c r="G107" s="185"/>
      <c r="H107" s="185"/>
      <c r="I107" s="185"/>
      <c r="J107" s="185"/>
      <c r="K107" s="185"/>
      <c r="L107" s="185"/>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5"/>
      <c r="G108" s="185"/>
      <c r="H108" s="185"/>
      <c r="I108" s="185"/>
      <c r="J108" s="185"/>
      <c r="K108" s="185"/>
      <c r="L108" s="18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5"/>
      <c r="G109" s="185"/>
      <c r="H109" s="185"/>
      <c r="I109" s="185"/>
      <c r="J109" s="185"/>
      <c r="K109" s="185"/>
      <c r="L109" s="185"/>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2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2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2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2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1" t="str">
        <f>IF('House of Quality 2'!$M$49&lt;&gt;"", 'House of Quality 2'!$M$49,"")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1" t="str">
        <f>IF('House of Quality 2'!$S$49&lt;&gt;"", 'House of Quality 2'!$S$49,"")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1" t="str">
        <f>IF('House of Quality 2'!$Y$49&lt;&gt;"", 'House of Quality 2'!$Y$49,"")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1" t="str">
        <f>IF('House of Quality 2'!$AE$49&lt;&gt;"", 'House of Quality 2'!$AE$49,"")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1" t="str">
        <f>IF('House of Quality 2'!$AK$49&lt;&gt;"", 'House of Quality 2'!$AK$49,"")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1" t="str">
        <f>IF('House of Quality 2'!$AQ$49&lt;&gt;"", 'House of Quality 2'!$AQ$49,"")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1" t="str">
        <f>IF('House of Quality 2'!$AW$49&lt;&gt;"", 'House of Quality 2'!$AW$49,"")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1" t="str">
        <f>IF('House of Quality 2'!$BC$49&lt;&gt;"", 'House of Quality 2'!$BC$49,"")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1" t="str">
        <f>IF('House of Quality 2'!$BI$49&lt;&gt;"", 'House of Quality 2'!$BI$49,"")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1" t="str">
        <f>IF('House of Quality 2'!$BO$49&lt;&gt;"", 'House of Quality 2'!$BO$49,"")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1" t="str">
        <f>IF('House of Quality 2'!$BU$49&lt;&gt;"", 'House of Quality 2'!$BU$49,"")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1" t="str">
        <f>IF('House of Quality 2'!$CA$49&lt;&gt;"", 'House of Quality 2'!$CA$49,"")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1" t="str">
        <f>IF('House of Quality 2'!$CG$49&lt;&gt;"", 'House of Quality 2'!$CG$49,"")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1" t="str">
        <f>IF('House of Quality 2'!$CM$49&lt;&gt;"", 'House of Quality 2'!$CM$49,"")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1" t="str">
        <f>IF('House of Quality 2'!$CS$49&lt;&gt;"", 'House of Quality 2'!$CS$49,"")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6:L76"/>
    <mergeCell ref="AK75:AP75"/>
    <mergeCell ref="AQ75:AV75"/>
    <mergeCell ref="AW75:BB75"/>
    <mergeCell ref="BC75:BH75"/>
    <mergeCell ref="BI75:BN75"/>
    <mergeCell ref="BO75:BT75"/>
    <mergeCell ref="F77:L77"/>
    <mergeCell ref="D78:CX78"/>
    <mergeCell ref="F79:L79"/>
    <mergeCell ref="M79:R79"/>
    <mergeCell ref="S79:X79"/>
    <mergeCell ref="Y79:AD79"/>
    <mergeCell ref="AE79:AJ79"/>
    <mergeCell ref="AK79:AP79"/>
    <mergeCell ref="AQ79:AV79"/>
    <mergeCell ref="AW79:BB79"/>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3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3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3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3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1" t="str">
        <f>IF('House of Quality 3'!$M$49&lt;&gt;"", 'House of Quality 3'!$M$49,"")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1" t="str">
        <f>IF('House of Quality 3'!$S$49&lt;&gt;"", 'House of Quality 3'!$S$49,"")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1" t="str">
        <f>IF('House of Quality 3'!$Y$49&lt;&gt;"", 'House of Quality 3'!$Y$49,"")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1" t="str">
        <f>IF('House of Quality 3'!$AE$49&lt;&gt;"", 'House of Quality 3'!$AE$49,"")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1" t="str">
        <f>IF('House of Quality 3'!$AK$49&lt;&gt;"", 'House of Quality 3'!$AK$49,"")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1" t="str">
        <f>IF('House of Quality 3'!$AQ$49&lt;&gt;"", 'House of Quality 3'!$AQ$49,"")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1" t="str">
        <f>IF('House of Quality 3'!$AW$49&lt;&gt;"", 'House of Quality 3'!$AW$49,"")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1" t="str">
        <f>IF('House of Quality 3'!$BC$49&lt;&gt;"", 'House of Quality 3'!$BC$49,"")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1" t="str">
        <f>IF('House of Quality 3'!$BI$49&lt;&gt;"", 'House of Quality 3'!$BI$49,"")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1" t="str">
        <f>IF('House of Quality 3'!$BO$49&lt;&gt;"", 'House of Quality 3'!$BO$49,"")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1" t="str">
        <f>IF('House of Quality 3'!$BU$49&lt;&gt;"", 'House of Quality 3'!$BU$49,"")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1" t="str">
        <f>IF('House of Quality 3'!$CA$49&lt;&gt;"", 'House of Quality 3'!$CA$49,"")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1" t="str">
        <f>IF('House of Quality 3'!$CG$49&lt;&gt;"", 'House of Quality 3'!$CG$49,"")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1" t="str">
        <f>IF('House of Quality 3'!$CM$49&lt;&gt;"", 'House of Quality 3'!$CM$49,"")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1" t="str">
        <f>IF('House of Quality 3'!$CS$49&lt;&gt;"", 'House of Quality 3'!$CS$49,"")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4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4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4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4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IV65536" sqref="IV65536"/>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5" t="s">
        <v>16</v>
      </c>
      <c r="E7" s="246"/>
      <c r="F7" s="246" t="s">
        <v>61</v>
      </c>
      <c r="G7" s="246"/>
      <c r="H7" s="246"/>
      <c r="I7" s="246"/>
      <c r="J7" s="251"/>
      <c r="K7" s="14"/>
      <c r="L7" s="8"/>
      <c r="N7" s="130"/>
      <c r="O7" s="135"/>
      <c r="P7" s="13"/>
    </row>
    <row r="8" spans="2:16" x14ac:dyDescent="0.2">
      <c r="B8" s="8"/>
      <c r="C8" s="12"/>
      <c r="D8" s="247" t="s">
        <v>17</v>
      </c>
      <c r="E8" s="248"/>
      <c r="F8" s="248" t="s">
        <v>62</v>
      </c>
      <c r="G8" s="248"/>
      <c r="H8" s="248"/>
      <c r="I8" s="248"/>
      <c r="J8" s="252"/>
      <c r="K8" s="14"/>
      <c r="L8" s="8"/>
      <c r="N8" s="130"/>
      <c r="O8" s="135"/>
      <c r="P8" s="13"/>
    </row>
    <row r="9" spans="2:16" x14ac:dyDescent="0.2">
      <c r="B9" s="8"/>
      <c r="C9" s="12"/>
      <c r="D9" s="249" t="s">
        <v>18</v>
      </c>
      <c r="E9" s="250"/>
      <c r="F9" s="253">
        <v>39427</v>
      </c>
      <c r="G9" s="253"/>
      <c r="H9" s="253"/>
      <c r="I9" s="253"/>
      <c r="J9" s="254"/>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3" t="s">
        <v>20</v>
      </c>
      <c r="E11" s="243"/>
      <c r="F11" s="243"/>
      <c r="G11" s="243"/>
      <c r="H11" s="243"/>
      <c r="I11" s="243"/>
      <c r="J11" s="243"/>
      <c r="K11" s="16"/>
      <c r="L11" s="8"/>
      <c r="N11" s="128"/>
      <c r="O11" s="138"/>
      <c r="P11" s="13"/>
    </row>
    <row r="12" spans="2:16" s="3" customFormat="1" x14ac:dyDescent="0.2">
      <c r="B12" s="17"/>
      <c r="C12" s="18"/>
      <c r="D12" s="244" t="s">
        <v>22</v>
      </c>
      <c r="E12" s="244"/>
      <c r="F12" s="244"/>
      <c r="G12" s="244"/>
      <c r="H12" s="244"/>
      <c r="I12" s="244"/>
      <c r="J12" s="244"/>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3" t="s">
        <v>21</v>
      </c>
      <c r="E14" s="243"/>
      <c r="F14" s="243"/>
      <c r="G14" s="243"/>
      <c r="H14" s="243"/>
      <c r="I14" s="243"/>
      <c r="J14" s="243"/>
      <c r="K14" s="16"/>
      <c r="L14" s="8"/>
      <c r="N14" s="128"/>
      <c r="O14" s="138"/>
      <c r="P14" s="13"/>
    </row>
    <row r="15" spans="2:16" s="3" customFormat="1" x14ac:dyDescent="0.2">
      <c r="B15" s="17"/>
      <c r="C15" s="18"/>
      <c r="D15" s="244" t="s">
        <v>55</v>
      </c>
      <c r="E15" s="244"/>
      <c r="F15" s="244"/>
      <c r="G15" s="244"/>
      <c r="H15" s="244"/>
      <c r="I15" s="244"/>
      <c r="J15" s="244"/>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3" t="s">
        <v>63</v>
      </c>
      <c r="E17" s="243"/>
      <c r="F17" s="243"/>
      <c r="G17" s="243"/>
      <c r="H17" s="243"/>
      <c r="I17" s="243"/>
      <c r="J17" s="243"/>
      <c r="K17" s="16"/>
      <c r="L17" s="8"/>
      <c r="N17" s="128"/>
      <c r="O17" s="138"/>
      <c r="P17" s="13"/>
    </row>
    <row r="18" spans="2:16" s="3" customFormat="1" ht="13.5" customHeight="1" x14ac:dyDescent="0.2">
      <c r="B18" s="17"/>
      <c r="C18" s="15"/>
      <c r="D18" s="255" t="s">
        <v>64</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3" t="s">
        <v>19</v>
      </c>
      <c r="E20" s="243"/>
      <c r="F20" s="243"/>
      <c r="G20" s="243"/>
      <c r="H20" s="243"/>
      <c r="I20" s="243"/>
      <c r="J20" s="243"/>
      <c r="K20" s="16"/>
      <c r="L20" s="8"/>
      <c r="N20" s="128"/>
      <c r="O20" s="138"/>
      <c r="P20" s="13"/>
    </row>
    <row r="21" spans="2:16" s="3" customFormat="1" x14ac:dyDescent="0.2">
      <c r="B21" s="17"/>
      <c r="C21" s="18"/>
      <c r="D21" s="244" t="s">
        <v>23</v>
      </c>
      <c r="E21" s="244"/>
      <c r="F21" s="244"/>
      <c r="G21" s="244"/>
      <c r="H21" s="244"/>
      <c r="I21" s="244"/>
      <c r="J21" s="244"/>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Jordans PC</dc:creator>
  <cp:keywords>"House of Quality", "Quality Function Deployment", QFD, HOQ</cp:keywords>
  <dc:description>©2007 QFD Online</dc:description>
  <cp:lastModifiedBy>Jordans PC</cp:lastModifiedBy>
  <cp:lastPrinted>2007-09-12T04:17:51Z</cp:lastPrinted>
  <dcterms:created xsi:type="dcterms:W3CDTF">2005-02-15T21:17:31Z</dcterms:created>
  <dcterms:modified xsi:type="dcterms:W3CDTF">2018-03-18T12:42:31Z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