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n\Box\Kim Lab\Collin Kessler\Content From Personal Computer (Archived)\(One Drive) Kim Lab\Enginering mutations\"/>
    </mc:Choice>
  </mc:AlternateContent>
  <xr:revisionPtr revIDLastSave="0" documentId="13_ncr:1_{5A76B75F-04E8-4957-BCDA-82431D2EB024}" xr6:coauthVersionLast="47" xr6:coauthVersionMax="47" xr10:uidLastSave="{00000000-0000-0000-0000-000000000000}"/>
  <bookViews>
    <workbookView xWindow="-120" yWindow="-120" windowWidth="29040" windowHeight="15720" xr2:uid="{448982EB-F0C8-4BAD-926A-FB38EF19F4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2" l="1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N4" i="2"/>
  <c r="N5" i="2" s="1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G4" i="2"/>
  <c r="G5" i="2" s="1"/>
  <c r="F4" i="2"/>
  <c r="F5" i="2" s="1"/>
  <c r="E4" i="2"/>
  <c r="E5" i="2" s="1"/>
  <c r="D4" i="2"/>
  <c r="D5" i="2" s="1"/>
  <c r="C4" i="2"/>
  <c r="C5" i="2" s="1"/>
</calcChain>
</file>

<file path=xl/sharedStrings.xml><?xml version="1.0" encoding="utf-8"?>
<sst xmlns="http://schemas.openxmlformats.org/spreadsheetml/2006/main" count="28" uniqueCount="22">
  <si>
    <t>Blanks</t>
  </si>
  <si>
    <t>LB</t>
  </si>
  <si>
    <t>PMM</t>
  </si>
  <si>
    <t>PMM + 200uM L,V,I</t>
  </si>
  <si>
    <t>PMM + 180uM L,V,I</t>
  </si>
  <si>
    <t>PMM + 220uM L,V,I</t>
  </si>
  <si>
    <t>PMM + 250uM L,V,I</t>
  </si>
  <si>
    <t>PMM + 300uM L,V,I</t>
  </si>
  <si>
    <t>IlvI ∆17 bp</t>
  </si>
  <si>
    <t>IlvI ∆23 bp</t>
  </si>
  <si>
    <t>Mucoid (M)</t>
  </si>
  <si>
    <t>Stock</t>
  </si>
  <si>
    <t xml:space="preserve">100000 nM </t>
  </si>
  <si>
    <t>dilute to:</t>
  </si>
  <si>
    <t>180 uM</t>
  </si>
  <si>
    <t>by adding</t>
  </si>
  <si>
    <t>45uL</t>
  </si>
  <si>
    <t>into 25mL</t>
  </si>
  <si>
    <t>[BCAA] uM</t>
  </si>
  <si>
    <t>PMM bcaa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</si>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</sst>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82941510908412E-2"/>
          <c:y val="0.11561266665357656"/>
          <c:w val="0.95439524474790804"/>
          <c:h val="0.7407726933574191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Sheet1!$A$2</c:f>
              <c:strCache>
                <c:ptCount val="1"/>
                <c:pt idx="0">
                  <c:v>Mucoid (M)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LB</c:v>
                </c:pt>
                <c:pt idx="1">
                  <c:v>PMM</c:v>
                </c:pt>
                <c:pt idx="2">
                  <c:v>PMM + 180uM L,V,I</c:v>
                </c:pt>
                <c:pt idx="3">
                  <c:v>PMM + 200uM L,V,I</c:v>
                </c:pt>
                <c:pt idx="4">
                  <c:v>PMM + 220uM L,V,I</c:v>
                </c:pt>
                <c:pt idx="5">
                  <c:v>PMM + 250uM L,V,I</c:v>
                </c:pt>
                <c:pt idx="6">
                  <c:v>PMM + 300uM L,V,I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1.0305</c:v>
                </c:pt>
                <c:pt idx="1">
                  <c:v>0.29430000000000001</c:v>
                </c:pt>
                <c:pt idx="2">
                  <c:v>0.35010000000000002</c:v>
                </c:pt>
                <c:pt idx="3">
                  <c:v>0.30320000000000003</c:v>
                </c:pt>
                <c:pt idx="4">
                  <c:v>0.37080000000000002</c:v>
                </c:pt>
                <c:pt idx="5">
                  <c:v>0.39500000000000002</c:v>
                </c:pt>
                <c:pt idx="6">
                  <c:v>0.36099999999999999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4-4A3D-9D70-87D41E1E89E6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IlvI ∆17 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LB</c:v>
                </c:pt>
                <c:pt idx="1">
                  <c:v>PMM</c:v>
                </c:pt>
                <c:pt idx="2">
                  <c:v>PMM + 180uM L,V,I</c:v>
                </c:pt>
                <c:pt idx="3">
                  <c:v>PMM + 200uM L,V,I</c:v>
                </c:pt>
                <c:pt idx="4">
                  <c:v>PMM + 220uM L,V,I</c:v>
                </c:pt>
                <c:pt idx="5">
                  <c:v>PMM + 250uM L,V,I</c:v>
                </c:pt>
                <c:pt idx="6">
                  <c:v>PMM + 300uM L,V,I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0.98060000000000003</c:v>
                </c:pt>
                <c:pt idx="1">
                  <c:v>0</c:v>
                </c:pt>
                <c:pt idx="2">
                  <c:v>0.1305</c:v>
                </c:pt>
                <c:pt idx="3">
                  <c:v>0.1512</c:v>
                </c:pt>
                <c:pt idx="4">
                  <c:v>0.2014</c:v>
                </c:pt>
                <c:pt idx="5">
                  <c:v>0.17499999999999999</c:v>
                </c:pt>
                <c:pt idx="6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4-4A3D-9D70-87D41E1E89E6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IlvI ∆23 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LB</c:v>
                </c:pt>
                <c:pt idx="1">
                  <c:v>PMM</c:v>
                </c:pt>
                <c:pt idx="2">
                  <c:v>PMM + 180uM L,V,I</c:v>
                </c:pt>
                <c:pt idx="3">
                  <c:v>PMM + 200uM L,V,I</c:v>
                </c:pt>
                <c:pt idx="4">
                  <c:v>PMM + 220uM L,V,I</c:v>
                </c:pt>
                <c:pt idx="5">
                  <c:v>PMM + 250uM L,V,I</c:v>
                </c:pt>
                <c:pt idx="6">
                  <c:v>PMM + 300uM L,V,I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0.6704</c:v>
                </c:pt>
                <c:pt idx="1">
                  <c:v>0</c:v>
                </c:pt>
                <c:pt idx="2">
                  <c:v>0.16300000000000001</c:v>
                </c:pt>
                <c:pt idx="3">
                  <c:v>0.16420000000000001</c:v>
                </c:pt>
                <c:pt idx="4">
                  <c:v>0.20069999999999999</c:v>
                </c:pt>
                <c:pt idx="5">
                  <c:v>0.17799999999999999</c:v>
                </c:pt>
                <c:pt idx="6">
                  <c:v>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4-4A3D-9D70-87D41E1E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14928"/>
        <c:axId val="2059266288"/>
      </c:barChart>
      <c:catAx>
        <c:axId val="21228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66288"/>
        <c:crosses val="autoZero"/>
        <c:auto val="1"/>
        <c:lblAlgn val="ctr"/>
        <c:lblOffset val="100"/>
        <c:noMultiLvlLbl val="0"/>
      </c:catAx>
      <c:valAx>
        <c:axId val="20592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BCAA Supplementation</a:t>
            </a:r>
            <a:r>
              <a:rPr lang="en-US" baseline="0"/>
              <a:t> Growth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Sheet2!$B$19:$N$19</c:f>
                <c:numCache>
                  <c:formatCode>General</c:formatCode>
                  <c:ptCount val="13"/>
                  <c:pt idx="0">
                    <c:v>9.9103120896511221E-4</c:v>
                  </c:pt>
                  <c:pt idx="1">
                    <c:v>9.9103120896511221E-4</c:v>
                  </c:pt>
                  <c:pt idx="2">
                    <c:v>8.7464278422679041E-3</c:v>
                  </c:pt>
                  <c:pt idx="3">
                    <c:v>1.8850918886280884E-3</c:v>
                  </c:pt>
                  <c:pt idx="4">
                    <c:v>5.3917927047901779E-3</c:v>
                  </c:pt>
                  <c:pt idx="5">
                    <c:v>7.4258236676383003E-3</c:v>
                  </c:pt>
                  <c:pt idx="6">
                    <c:v>8.0700061957844887E-3</c:v>
                  </c:pt>
                  <c:pt idx="7">
                    <c:v>6.1817704352625184E-3</c:v>
                  </c:pt>
                  <c:pt idx="8">
                    <c:v>9.2234174019952368E-3</c:v>
                  </c:pt>
                  <c:pt idx="9">
                    <c:v>9.0780347149432249E-3</c:v>
                  </c:pt>
                  <c:pt idx="10">
                    <c:v>9.9919610544820358E-3</c:v>
                  </c:pt>
                  <c:pt idx="11">
                    <c:v>2.0625487007237257E-2</c:v>
                  </c:pt>
                  <c:pt idx="12">
                    <c:v>1.0278271116430872E-2</c:v>
                  </c:pt>
                </c:numCache>
              </c:numRef>
            </c:plus>
            <c:minus>
              <c:numRef>
                <c:f>Sheet2!$B$19:$N$19</c:f>
                <c:numCache>
                  <c:formatCode>General</c:formatCode>
                  <c:ptCount val="13"/>
                  <c:pt idx="0">
                    <c:v>9.9103120896511221E-4</c:v>
                  </c:pt>
                  <c:pt idx="1">
                    <c:v>9.9103120896511221E-4</c:v>
                  </c:pt>
                  <c:pt idx="2">
                    <c:v>8.7464278422679041E-3</c:v>
                  </c:pt>
                  <c:pt idx="3">
                    <c:v>1.8850918886280884E-3</c:v>
                  </c:pt>
                  <c:pt idx="4">
                    <c:v>5.3917927047901779E-3</c:v>
                  </c:pt>
                  <c:pt idx="5">
                    <c:v>7.4258236676383003E-3</c:v>
                  </c:pt>
                  <c:pt idx="6">
                    <c:v>8.0700061957844887E-3</c:v>
                  </c:pt>
                  <c:pt idx="7">
                    <c:v>6.1817704352625184E-3</c:v>
                  </c:pt>
                  <c:pt idx="8">
                    <c:v>9.2234174019952368E-3</c:v>
                  </c:pt>
                  <c:pt idx="9">
                    <c:v>9.0780347149432249E-3</c:v>
                  </c:pt>
                  <c:pt idx="10">
                    <c:v>9.9919610544820358E-3</c:v>
                  </c:pt>
                  <c:pt idx="11">
                    <c:v>2.0625487007237257E-2</c:v>
                  </c:pt>
                  <c:pt idx="12">
                    <c:v>1.0278271116430872E-2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Sheet2!$B$17:$N$17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Sheet2!$B$18:$N$18</c:f>
              <c:numCache>
                <c:formatCode>General</c:formatCode>
                <c:ptCount val="13"/>
                <c:pt idx="0" formatCode="0.000">
                  <c:v>9.9103120896511221E-4</c:v>
                </c:pt>
                <c:pt idx="1">
                  <c:v>5.0124999999999996E-2</c:v>
                </c:pt>
                <c:pt idx="2">
                  <c:v>6.6250000000000003E-2</c:v>
                </c:pt>
                <c:pt idx="3">
                  <c:v>7.1125000000000008E-2</c:v>
                </c:pt>
                <c:pt idx="4">
                  <c:v>7.6249999999999998E-2</c:v>
                </c:pt>
                <c:pt idx="5">
                  <c:v>8.4999999999999992E-2</c:v>
                </c:pt>
                <c:pt idx="6">
                  <c:v>9.3625E-2</c:v>
                </c:pt>
                <c:pt idx="7">
                  <c:v>0.10825</c:v>
                </c:pt>
                <c:pt idx="8">
                  <c:v>0.11274999999999999</c:v>
                </c:pt>
                <c:pt idx="9">
                  <c:v>0.11512499999999999</c:v>
                </c:pt>
                <c:pt idx="10">
                  <c:v>0.123125</c:v>
                </c:pt>
                <c:pt idx="11">
                  <c:v>0.12837500000000002</c:v>
                </c:pt>
                <c:pt idx="12">
                  <c:v>0.12275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0-4E65-A663-AB6DB9A2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43263"/>
        <c:axId val="1040139103"/>
      </c:scatterChart>
      <c:valAx>
        <c:axId val="10401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BCAA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39103"/>
        <c:crosses val="autoZero"/>
        <c:crossBetween val="midCat"/>
      </c:valAx>
      <c:valAx>
        <c:axId val="10401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600</a:t>
                </a:r>
              </a:p>
              <a:p>
                <a:pPr>
                  <a:defRPr/>
                </a:pPr>
                <a:r>
                  <a:rPr lang="en-US"/>
                  <a:t>(overnight growth in PMM)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50004</xdr:colOff>
      <xdr:row>6</xdr:row>
      <xdr:rowOff>7143</xdr:rowOff>
    </xdr:from>
    <xdr:to>
      <xdr:col>9</xdr:col>
      <xdr:colOff>442911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F6CFA-9A6B-4D4B-AACC-41595D9D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473867</xdr:colOff>
      <xdr:row>23</xdr:row>
      <xdr:rowOff>2381</xdr:rowOff>
    </xdr:from>
    <xdr:to>
      <xdr:col>13</xdr:col>
      <xdr:colOff>673892</xdr:colOff>
      <xdr:row>38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FF4E9-6CCB-41BC-A392-C711F3C4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7366-48B4-471E-81D8-CAED05BE90E0}">
  <dimension ref="A1:H5"/>
  <sheetViews>
    <sheetView tabSelected="1" workbookViewId="0">
      <selection activeCell="M8" sqref="M8"/>
    </sheetView>
  </sheetViews>
  <sheetFormatPr defaultRowHeight="15" x14ac:dyDescent="0.25"/>
  <cols>
    <col min="1" max="1" width="21.140625" bestFit="1" customWidth="1"/>
    <col min="2" max="3" width="6.7109375" bestFit="1" customWidth="1"/>
    <col min="4" max="8" width="16.42578125" bestFit="1" customWidth="1"/>
  </cols>
  <sheetData>
    <row r="1" spans="1:8" x14ac:dyDescent="0.25"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t="s">
        <v>10</v>
      </c>
      <c r="B2">
        <v>1.0305</v>
      </c>
      <c r="C2">
        <v>0.29430000000000001</v>
      </c>
      <c r="D2">
        <v>0.35010000000000002</v>
      </c>
      <c r="E2">
        <v>0.30320000000000003</v>
      </c>
      <c r="F2">
        <v>0.37080000000000002</v>
      </c>
      <c r="G2">
        <v>0.39500000000000002</v>
      </c>
      <c r="H2">
        <v>0.36099999999999999</v>
      </c>
    </row>
    <row r="3" spans="1:8" x14ac:dyDescent="0.25">
      <c r="A3" t="s">
        <v>8</v>
      </c>
      <c r="B3">
        <v>0.98060000000000003</v>
      </c>
      <c r="C3">
        <v>0</v>
      </c>
      <c r="D3">
        <v>0.1305</v>
      </c>
      <c r="E3">
        <v>0.1512</v>
      </c>
      <c r="F3">
        <v>0.2014</v>
      </c>
      <c r="G3">
        <v>0.17499999999999999</v>
      </c>
      <c r="H3">
        <v>0.20100000000000001</v>
      </c>
    </row>
    <row r="4" spans="1:8" x14ac:dyDescent="0.25">
      <c r="A4" t="s">
        <v>9</v>
      </c>
      <c r="B4">
        <v>0.6704</v>
      </c>
      <c r="C4">
        <v>0</v>
      </c>
      <c r="D4">
        <v>0.16300000000000001</v>
      </c>
      <c r="E4">
        <v>0.16420000000000001</v>
      </c>
      <c r="F4">
        <v>0.20069999999999999</v>
      </c>
      <c r="G4">
        <v>0.17799999999999999</v>
      </c>
      <c r="H4">
        <v>0.19900000000000001</v>
      </c>
    </row>
    <row r="5" spans="1:8" x14ac:dyDescent="0.25">
      <c r="A5" t="s">
        <v>0</v>
      </c>
      <c r="B5">
        <v>4.3900000000000002E-2</v>
      </c>
      <c r="C5">
        <v>0</v>
      </c>
      <c r="E5">
        <v>2.8000000000000001E-2</v>
      </c>
      <c r="H5">
        <v>2.8000000000000001E-2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FB5E-E66D-452F-9344-228856B34639}">
  <dimension ref="A1:P33"/>
  <sheetViews>
    <sheetView workbookViewId="0">
      <selection activeCell="R27" sqref="R27"/>
    </sheetView>
  </sheetViews>
  <sheetFormatPr defaultRowHeight="15" x14ac:dyDescent="0.25"/>
  <cols>
    <col min="1" max="1" width="9.42578125" bestFit="1" customWidth="1"/>
    <col min="2" max="2" width="9.42578125" customWidth="1"/>
    <col min="3" max="6" width="9.140625" bestFit="1" customWidth="1"/>
    <col min="7" max="14" width="10.140625" bestFit="1" customWidth="1"/>
    <col min="16" max="16" width="20.42578125" bestFit="1" customWidth="1"/>
  </cols>
  <sheetData>
    <row r="1" spans="1:16" x14ac:dyDescent="0.25">
      <c r="A1" t="s">
        <v>11</v>
      </c>
      <c r="C1" s="1" t="s">
        <v>12</v>
      </c>
      <c r="E1" t="s">
        <v>13</v>
      </c>
      <c r="F1" t="s">
        <v>14</v>
      </c>
      <c r="H1" t="s">
        <v>15</v>
      </c>
      <c r="I1" t="s">
        <v>16</v>
      </c>
      <c r="J1" t="s">
        <v>17</v>
      </c>
    </row>
    <row r="2" spans="1:16" x14ac:dyDescent="0.2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/>
      <c r="P2" s="2"/>
    </row>
    <row r="3" spans="1:16" x14ac:dyDescent="0.25">
      <c r="A3" t="s">
        <v>18</v>
      </c>
      <c r="C3">
        <v>15</v>
      </c>
      <c r="D3">
        <v>30</v>
      </c>
      <c r="E3">
        <v>45</v>
      </c>
      <c r="F3">
        <v>60</v>
      </c>
      <c r="G3">
        <v>75</v>
      </c>
      <c r="H3">
        <v>90</v>
      </c>
      <c r="I3">
        <v>105</v>
      </c>
      <c r="J3">
        <v>120</v>
      </c>
      <c r="K3">
        <v>135</v>
      </c>
      <c r="L3">
        <v>150</v>
      </c>
      <c r="M3">
        <v>165</v>
      </c>
      <c r="N3">
        <v>180</v>
      </c>
    </row>
    <row r="4" spans="1:16" x14ac:dyDescent="0.25">
      <c r="A4" t="s">
        <v>19</v>
      </c>
      <c r="C4" s="3">
        <f>(C3*250)/180</f>
        <v>20.833333333333332</v>
      </c>
      <c r="D4" s="3">
        <f t="shared" ref="D4:N4" si="0">(D3*250)/180</f>
        <v>41.666666666666664</v>
      </c>
      <c r="E4" s="3">
        <f t="shared" si="0"/>
        <v>62.5</v>
      </c>
      <c r="F4" s="3">
        <f t="shared" si="0"/>
        <v>83.333333333333329</v>
      </c>
      <c r="G4" s="3">
        <f t="shared" si="0"/>
        <v>104.16666666666667</v>
      </c>
      <c r="H4" s="3">
        <f t="shared" si="0"/>
        <v>125</v>
      </c>
      <c r="I4" s="3">
        <f t="shared" si="0"/>
        <v>145.83333333333334</v>
      </c>
      <c r="J4" s="3">
        <f t="shared" si="0"/>
        <v>166.66666666666666</v>
      </c>
      <c r="K4" s="3">
        <f t="shared" si="0"/>
        <v>187.5</v>
      </c>
      <c r="L4" s="3">
        <f t="shared" si="0"/>
        <v>208.33333333333334</v>
      </c>
      <c r="M4" s="3">
        <f t="shared" si="0"/>
        <v>229.16666666666666</v>
      </c>
      <c r="N4" s="3">
        <f t="shared" si="0"/>
        <v>250</v>
      </c>
    </row>
    <row r="5" spans="1:16" x14ac:dyDescent="0.25">
      <c r="A5" t="s">
        <v>2</v>
      </c>
      <c r="C5" s="3">
        <f>250-C4</f>
        <v>229.16666666666666</v>
      </c>
      <c r="D5" s="3">
        <f t="shared" ref="D5:N5" si="1">250-D4</f>
        <v>208.33333333333334</v>
      </c>
      <c r="E5" s="3">
        <f t="shared" si="1"/>
        <v>187.5</v>
      </c>
      <c r="F5" s="3">
        <f t="shared" si="1"/>
        <v>166.66666666666669</v>
      </c>
      <c r="G5" s="3">
        <f t="shared" si="1"/>
        <v>145.83333333333331</v>
      </c>
      <c r="H5" s="3">
        <f t="shared" si="1"/>
        <v>125</v>
      </c>
      <c r="I5" s="3">
        <f t="shared" si="1"/>
        <v>104.16666666666666</v>
      </c>
      <c r="J5" s="3">
        <f t="shared" si="1"/>
        <v>83.333333333333343</v>
      </c>
      <c r="K5" s="3">
        <f t="shared" si="1"/>
        <v>62.5</v>
      </c>
      <c r="L5" s="3">
        <f t="shared" si="1"/>
        <v>41.666666666666657</v>
      </c>
      <c r="M5" s="3">
        <f t="shared" si="1"/>
        <v>20.833333333333343</v>
      </c>
      <c r="N5" s="3">
        <f t="shared" si="1"/>
        <v>0</v>
      </c>
    </row>
    <row r="7" spans="1:16" x14ac:dyDescent="0.25">
      <c r="A7" t="s">
        <v>18</v>
      </c>
      <c r="C7">
        <v>15</v>
      </c>
      <c r="D7">
        <v>30</v>
      </c>
      <c r="E7">
        <v>45</v>
      </c>
      <c r="F7">
        <v>60</v>
      </c>
      <c r="G7">
        <v>75</v>
      </c>
      <c r="H7">
        <v>90</v>
      </c>
      <c r="I7">
        <v>105</v>
      </c>
      <c r="J7">
        <v>120</v>
      </c>
      <c r="K7">
        <v>135</v>
      </c>
      <c r="L7">
        <v>150</v>
      </c>
      <c r="M7">
        <v>165</v>
      </c>
      <c r="N7">
        <v>180</v>
      </c>
    </row>
    <row r="8" spans="1:16" x14ac:dyDescent="0.25">
      <c r="C8">
        <v>4.9000000000000002E-2</v>
      </c>
      <c r="D8">
        <v>0.06</v>
      </c>
      <c r="E8">
        <v>7.0000000000000007E-2</v>
      </c>
      <c r="F8">
        <v>8.2000000000000003E-2</v>
      </c>
      <c r="G8">
        <v>8.1000000000000003E-2</v>
      </c>
      <c r="H8">
        <v>9.1999999999999998E-2</v>
      </c>
      <c r="I8">
        <v>0.109</v>
      </c>
      <c r="J8">
        <v>0.122</v>
      </c>
      <c r="K8">
        <v>0.123</v>
      </c>
      <c r="L8">
        <v>0.13300000000000001</v>
      </c>
      <c r="M8">
        <v>0.13600000000000001</v>
      </c>
      <c r="N8">
        <v>0.127</v>
      </c>
    </row>
    <row r="9" spans="1:16" x14ac:dyDescent="0.25">
      <c r="C9">
        <v>4.9000000000000002E-2</v>
      </c>
      <c r="D9">
        <v>7.1999999999999995E-2</v>
      </c>
      <c r="E9">
        <v>7.0000000000000007E-2</v>
      </c>
      <c r="F9">
        <v>7.1999999999999995E-2</v>
      </c>
      <c r="G9">
        <v>9.0999999999999998E-2</v>
      </c>
      <c r="H9">
        <v>0.10100000000000001</v>
      </c>
      <c r="I9">
        <v>0.11600000000000001</v>
      </c>
      <c r="J9">
        <v>0.125</v>
      </c>
      <c r="K9">
        <v>0.121</v>
      </c>
      <c r="L9">
        <v>0.125</v>
      </c>
      <c r="M9">
        <v>0.13800000000000001</v>
      </c>
      <c r="N9">
        <v>0.127</v>
      </c>
    </row>
    <row r="10" spans="1:16" x14ac:dyDescent="0.25">
      <c r="C10">
        <v>4.9000000000000002E-2</v>
      </c>
      <c r="D10">
        <v>6.5000000000000002E-2</v>
      </c>
      <c r="E10">
        <v>6.9000000000000006E-2</v>
      </c>
      <c r="F10">
        <v>7.3999999999999996E-2</v>
      </c>
      <c r="G10">
        <v>8.5999999999999993E-2</v>
      </c>
      <c r="H10">
        <v>9.9000000000000005E-2</v>
      </c>
      <c r="I10">
        <v>0.112</v>
      </c>
      <c r="J10">
        <v>0.11899999999999999</v>
      </c>
      <c r="K10">
        <v>0.127</v>
      </c>
      <c r="L10">
        <v>0.13800000000000001</v>
      </c>
      <c r="M10">
        <v>0.13</v>
      </c>
      <c r="N10">
        <v>0.124</v>
      </c>
    </row>
    <row r="11" spans="1:16" x14ac:dyDescent="0.25">
      <c r="C11">
        <v>0.05</v>
      </c>
      <c r="D11">
        <v>5.7000000000000002E-2</v>
      </c>
      <c r="E11">
        <v>7.1999999999999995E-2</v>
      </c>
      <c r="F11">
        <v>7.2999999999999995E-2</v>
      </c>
      <c r="G11">
        <v>7.5999999999999998E-2</v>
      </c>
      <c r="H11">
        <v>7.8E-2</v>
      </c>
      <c r="I11">
        <v>0.10299999999999999</v>
      </c>
      <c r="J11">
        <v>0.109</v>
      </c>
      <c r="K11">
        <v>0.121</v>
      </c>
      <c r="L11">
        <v>0.13</v>
      </c>
      <c r="M11">
        <v>0.13800000000000001</v>
      </c>
      <c r="N11">
        <v>0.13200000000000001</v>
      </c>
    </row>
    <row r="12" spans="1:16" x14ac:dyDescent="0.25">
      <c r="C12">
        <v>5.0999999999999997E-2</v>
      </c>
      <c r="D12">
        <v>6.4000000000000001E-2</v>
      </c>
      <c r="E12">
        <v>7.1999999999999995E-2</v>
      </c>
      <c r="F12">
        <v>7.4999999999999997E-2</v>
      </c>
      <c r="G12">
        <v>9.4E-2</v>
      </c>
      <c r="H12">
        <v>9.7000000000000003E-2</v>
      </c>
      <c r="I12">
        <v>0.104</v>
      </c>
      <c r="J12">
        <v>0.104</v>
      </c>
      <c r="K12">
        <v>0.113</v>
      </c>
      <c r="L12">
        <v>0.115</v>
      </c>
      <c r="M12">
        <v>0.13700000000000001</v>
      </c>
      <c r="N12">
        <v>9.9000000000000005E-2</v>
      </c>
    </row>
    <row r="13" spans="1:16" x14ac:dyDescent="0.25">
      <c r="C13">
        <v>5.0999999999999997E-2</v>
      </c>
      <c r="D13">
        <v>6.2E-2</v>
      </c>
      <c r="E13">
        <v>7.0000000000000007E-2</v>
      </c>
      <c r="F13">
        <v>7.4999999999999997E-2</v>
      </c>
      <c r="G13">
        <v>8.2000000000000003E-2</v>
      </c>
      <c r="H13">
        <v>9.2999999999999999E-2</v>
      </c>
      <c r="I13">
        <v>0.107</v>
      </c>
      <c r="J13">
        <v>0.11</v>
      </c>
      <c r="K13">
        <v>0.105</v>
      </c>
      <c r="L13">
        <v>0.11799999999999999</v>
      </c>
      <c r="M13">
        <v>0.13100000000000001</v>
      </c>
      <c r="N13">
        <v>0.126</v>
      </c>
    </row>
    <row r="14" spans="1:16" x14ac:dyDescent="0.25">
      <c r="C14">
        <v>5.0999999999999997E-2</v>
      </c>
      <c r="D14">
        <v>8.5000000000000006E-2</v>
      </c>
      <c r="E14">
        <v>7.4999999999999997E-2</v>
      </c>
      <c r="F14">
        <v>8.6999999999999994E-2</v>
      </c>
      <c r="G14">
        <v>9.4E-2</v>
      </c>
      <c r="H14">
        <v>0.10199999999999999</v>
      </c>
      <c r="I14">
        <v>0.11600000000000001</v>
      </c>
      <c r="J14">
        <v>0.115</v>
      </c>
      <c r="K14">
        <v>0.108</v>
      </c>
      <c r="L14">
        <v>0.11700000000000001</v>
      </c>
      <c r="M14">
        <v>0.13900000000000001</v>
      </c>
      <c r="N14">
        <v>0.128</v>
      </c>
    </row>
    <row r="15" spans="1:16" x14ac:dyDescent="0.25">
      <c r="C15">
        <v>5.0999999999999997E-2</v>
      </c>
      <c r="D15">
        <v>6.5000000000000002E-2</v>
      </c>
      <c r="E15">
        <v>7.0999999999999994E-2</v>
      </c>
      <c r="F15">
        <v>7.1999999999999995E-2</v>
      </c>
      <c r="G15">
        <v>7.5999999999999998E-2</v>
      </c>
      <c r="H15">
        <v>8.6999999999999994E-2</v>
      </c>
      <c r="I15">
        <v>9.9000000000000005E-2</v>
      </c>
      <c r="J15">
        <v>9.8000000000000004E-2</v>
      </c>
      <c r="K15">
        <v>0.10299999999999999</v>
      </c>
      <c r="L15">
        <v>0.109</v>
      </c>
      <c r="M15">
        <v>7.8E-2</v>
      </c>
      <c r="N15">
        <v>0.11899999999999999</v>
      </c>
    </row>
    <row r="17" spans="1:15" x14ac:dyDescent="0.25">
      <c r="A17" t="s">
        <v>18</v>
      </c>
      <c r="B17">
        <v>0</v>
      </c>
      <c r="C17">
        <v>15</v>
      </c>
      <c r="D17">
        <v>30</v>
      </c>
      <c r="E17">
        <v>45</v>
      </c>
      <c r="F17">
        <v>60</v>
      </c>
      <c r="G17">
        <v>75</v>
      </c>
      <c r="H17">
        <v>90</v>
      </c>
      <c r="I17">
        <v>105</v>
      </c>
      <c r="J17">
        <v>120</v>
      </c>
      <c r="K17">
        <v>135</v>
      </c>
      <c r="L17">
        <v>150</v>
      </c>
      <c r="M17">
        <v>165</v>
      </c>
      <c r="N17">
        <v>180</v>
      </c>
    </row>
    <row r="18" spans="1:15" x14ac:dyDescent="0.25">
      <c r="A18" t="s">
        <v>20</v>
      </c>
      <c r="B18" s="4">
        <v>9.9103120896511221E-4</v>
      </c>
      <c r="C18">
        <f>AVERAGE(C8:C15)</f>
        <v>5.0124999999999996E-2</v>
      </c>
      <c r="D18">
        <f t="shared" ref="D18:N18" si="2">AVERAGE(D8:D15)</f>
        <v>6.6250000000000003E-2</v>
      </c>
      <c r="E18">
        <f t="shared" si="2"/>
        <v>7.1125000000000008E-2</v>
      </c>
      <c r="F18">
        <f t="shared" si="2"/>
        <v>7.6249999999999998E-2</v>
      </c>
      <c r="G18">
        <f t="shared" si="2"/>
        <v>8.4999999999999992E-2</v>
      </c>
      <c r="H18">
        <f t="shared" si="2"/>
        <v>9.3625E-2</v>
      </c>
      <c r="I18">
        <f t="shared" si="2"/>
        <v>0.10825</v>
      </c>
      <c r="J18">
        <f t="shared" si="2"/>
        <v>0.11274999999999999</v>
      </c>
      <c r="K18">
        <f t="shared" si="2"/>
        <v>0.11512499999999999</v>
      </c>
      <c r="L18">
        <f t="shared" si="2"/>
        <v>0.123125</v>
      </c>
      <c r="M18">
        <f t="shared" si="2"/>
        <v>0.12837500000000002</v>
      </c>
      <c r="N18">
        <f t="shared" si="2"/>
        <v>0.12275</v>
      </c>
    </row>
    <row r="19" spans="1:15" x14ac:dyDescent="0.25">
      <c r="A19" t="s">
        <v>21</v>
      </c>
      <c r="B19" s="4">
        <v>9.9103120896511221E-4</v>
      </c>
      <c r="C19">
        <f>_xlfn.STDEV.S(C8:C15)</f>
        <v>9.9103120896511221E-4</v>
      </c>
      <c r="D19">
        <f t="shared" ref="D19:N19" si="3">_xlfn.STDEV.S(D8:D15)</f>
        <v>8.7464278422679041E-3</v>
      </c>
      <c r="E19">
        <f t="shared" si="3"/>
        <v>1.8850918886280884E-3</v>
      </c>
      <c r="F19">
        <f t="shared" si="3"/>
        <v>5.3917927047901779E-3</v>
      </c>
      <c r="G19">
        <f t="shared" si="3"/>
        <v>7.4258236676383003E-3</v>
      </c>
      <c r="H19">
        <f t="shared" si="3"/>
        <v>8.0700061957844887E-3</v>
      </c>
      <c r="I19">
        <f t="shared" si="3"/>
        <v>6.1817704352625184E-3</v>
      </c>
      <c r="J19">
        <f t="shared" si="3"/>
        <v>9.2234174019952368E-3</v>
      </c>
      <c r="K19">
        <f t="shared" si="3"/>
        <v>9.0780347149432249E-3</v>
      </c>
      <c r="L19">
        <f t="shared" si="3"/>
        <v>9.9919610544820358E-3</v>
      </c>
      <c r="M19">
        <f t="shared" si="3"/>
        <v>2.0625487007237257E-2</v>
      </c>
      <c r="N19">
        <f t="shared" si="3"/>
        <v>1.0278271116430872E-2</v>
      </c>
    </row>
    <row r="21" spans="1:15" x14ac:dyDescent="0.25">
      <c r="A21" t="s">
        <v>18</v>
      </c>
      <c r="C21" t="s">
        <v>20</v>
      </c>
      <c r="D21" t="s">
        <v>21</v>
      </c>
    </row>
    <row r="22" spans="1:15" x14ac:dyDescent="0.25">
      <c r="A22">
        <v>15</v>
      </c>
      <c r="C22" s="4">
        <v>5.0124999999999996E-2</v>
      </c>
      <c r="D22" s="4">
        <v>9.9103120896511221E-4</v>
      </c>
    </row>
    <row r="23" spans="1:15" x14ac:dyDescent="0.25">
      <c r="A23">
        <v>30</v>
      </c>
      <c r="C23" s="4">
        <v>6.6250000000000003E-2</v>
      </c>
      <c r="D23" s="4">
        <v>8.7464278422679041E-3</v>
      </c>
      <c r="N23">
        <v>300</v>
      </c>
      <c r="O23">
        <f>(0.0332*LN(N23))-0.0492</f>
        <v>0.14016557815858588</v>
      </c>
    </row>
    <row r="24" spans="1:15" x14ac:dyDescent="0.25">
      <c r="A24">
        <v>45</v>
      </c>
      <c r="C24" s="4">
        <v>7.1125000000000008E-2</v>
      </c>
      <c r="D24" s="4">
        <v>1.8850918886280884E-3</v>
      </c>
    </row>
    <row r="25" spans="1:15" x14ac:dyDescent="0.25">
      <c r="A25">
        <v>60</v>
      </c>
      <c r="C25" s="4">
        <v>7.6249999999999998E-2</v>
      </c>
      <c r="D25" s="4">
        <v>5.3917927047901779E-3</v>
      </c>
    </row>
    <row r="26" spans="1:15" x14ac:dyDescent="0.25">
      <c r="A26">
        <v>75</v>
      </c>
      <c r="C26" s="4">
        <v>8.4999999999999992E-2</v>
      </c>
      <c r="D26" s="4">
        <v>7.4258236676383003E-3</v>
      </c>
    </row>
    <row r="27" spans="1:15" x14ac:dyDescent="0.25">
      <c r="A27">
        <v>90</v>
      </c>
      <c r="C27" s="4">
        <v>9.3625E-2</v>
      </c>
      <c r="D27" s="4">
        <v>8.0700061957844887E-3</v>
      </c>
    </row>
    <row r="28" spans="1:15" x14ac:dyDescent="0.25">
      <c r="A28">
        <v>105</v>
      </c>
      <c r="C28" s="4">
        <v>0.10825</v>
      </c>
      <c r="D28" s="4">
        <v>6.1817704352625184E-3</v>
      </c>
    </row>
    <row r="29" spans="1:15" x14ac:dyDescent="0.25">
      <c r="A29">
        <v>120</v>
      </c>
      <c r="C29" s="4">
        <v>0.11274999999999999</v>
      </c>
      <c r="D29" s="4">
        <v>9.2234174019952368E-3</v>
      </c>
    </row>
    <row r="30" spans="1:15" x14ac:dyDescent="0.25">
      <c r="A30">
        <v>135</v>
      </c>
      <c r="C30" s="4">
        <v>0.11512499999999999</v>
      </c>
      <c r="D30" s="4">
        <v>9.0780347149432249E-3</v>
      </c>
    </row>
    <row r="31" spans="1:15" x14ac:dyDescent="0.25">
      <c r="A31">
        <v>150</v>
      </c>
      <c r="C31" s="4">
        <v>0.123125</v>
      </c>
      <c r="D31" s="4">
        <v>9.9919610544820358E-3</v>
      </c>
    </row>
    <row r="32" spans="1:15" x14ac:dyDescent="0.25">
      <c r="A32">
        <v>165</v>
      </c>
      <c r="C32" s="4">
        <v>0.12837500000000002</v>
      </c>
      <c r="D32" s="4">
        <v>2.0625487007237257E-2</v>
      </c>
    </row>
    <row r="33" spans="1:4" x14ac:dyDescent="0.25">
      <c r="A33">
        <v>180</v>
      </c>
      <c r="C33" s="4">
        <v>0.12275</v>
      </c>
      <c r="D33" s="4">
        <v>1.0278271116430872E-2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Kessler</dc:creator>
  <cp:lastModifiedBy>Collin Kessler</cp:lastModifiedBy>
  <dcterms:created xsi:type="dcterms:W3CDTF">2021-11-17T16:21:58Z</dcterms:created>
  <dcterms:modified xsi:type="dcterms:W3CDTF">2022-09-09T12:47:28Z</dcterms:modified>
</cp:coreProperties>
</file>