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w1\Documents\Work\Projects\L'Oreal Project\Manuscripts\"/>
    </mc:Choice>
  </mc:AlternateContent>
  <xr:revisionPtr revIDLastSave="0" documentId="13_ncr:1_{1333E865-BA42-4249-BE65-5C901FE57E30}" xr6:coauthVersionLast="36" xr6:coauthVersionMax="36" xr10:uidLastSave="{00000000-0000-0000-0000-000000000000}"/>
  <bookViews>
    <workbookView xWindow="675" yWindow="780" windowWidth="27645" windowHeight="15765" firstSheet="2" activeTab="9" xr2:uid="{00000000-000D-0000-FFFF-FFFF00000000}"/>
  </bookViews>
  <sheets>
    <sheet name="Ca06" sheetId="8" r:id="rId1"/>
    <sheet name="Ca06 (2)" sheetId="14" r:id="rId2"/>
    <sheet name="Ca15" sheetId="15" r:id="rId3"/>
    <sheet name="Ca15 (2)" sheetId="9" r:id="rId4"/>
    <sheet name="Mr" sheetId="7" r:id="rId5"/>
    <sheet name="Mr (2)" sheetId="16" r:id="rId6"/>
    <sheet name="Se" sheetId="10" r:id="rId7"/>
    <sheet name="Se (2)" sheetId="17" r:id="rId8"/>
    <sheet name="Summary" sheetId="19" r:id="rId9"/>
    <sheet name="Stats" sheetId="2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2" i="20" l="1"/>
  <c r="D139" i="20"/>
  <c r="C139" i="20"/>
  <c r="B139" i="20"/>
  <c r="D138" i="20"/>
  <c r="C138" i="20"/>
  <c r="B138" i="20"/>
  <c r="J139" i="20"/>
  <c r="I139" i="20"/>
  <c r="H139" i="20"/>
  <c r="J138" i="20"/>
  <c r="I138" i="20"/>
  <c r="H138" i="20"/>
  <c r="P139" i="20"/>
  <c r="O139" i="20"/>
  <c r="N139" i="20"/>
  <c r="P138" i="20"/>
  <c r="O138" i="20"/>
  <c r="N138" i="20"/>
  <c r="V139" i="20"/>
  <c r="U139" i="20"/>
  <c r="T139" i="20"/>
  <c r="V138" i="20"/>
  <c r="U138" i="20"/>
  <c r="T138" i="20"/>
  <c r="V103" i="20"/>
  <c r="U103" i="20"/>
  <c r="T103" i="20"/>
  <c r="U102" i="20"/>
  <c r="T102" i="20"/>
  <c r="P103" i="20"/>
  <c r="O103" i="20"/>
  <c r="N103" i="20"/>
  <c r="P102" i="20"/>
  <c r="O102" i="20"/>
  <c r="N102" i="20"/>
  <c r="J103" i="20"/>
  <c r="I103" i="20"/>
  <c r="H103" i="20"/>
  <c r="J102" i="20"/>
  <c r="I102" i="20"/>
  <c r="H102" i="20"/>
  <c r="D103" i="20"/>
  <c r="C103" i="20"/>
  <c r="B103" i="20"/>
  <c r="D102" i="20"/>
  <c r="C102" i="20"/>
  <c r="B102" i="20"/>
  <c r="X60" i="20"/>
  <c r="W60" i="20"/>
  <c r="V60" i="20"/>
  <c r="X59" i="20"/>
  <c r="W59" i="20"/>
  <c r="V59" i="20"/>
  <c r="R60" i="20"/>
  <c r="Q60" i="20"/>
  <c r="P60" i="20"/>
  <c r="R59" i="20"/>
  <c r="Q59" i="20"/>
  <c r="P59" i="20"/>
  <c r="L60" i="20"/>
  <c r="K60" i="20"/>
  <c r="J60" i="20"/>
  <c r="L59" i="20"/>
  <c r="K59" i="20"/>
  <c r="J59" i="20"/>
  <c r="F60" i="20"/>
  <c r="E60" i="20"/>
  <c r="F59" i="20"/>
  <c r="E59" i="20"/>
  <c r="D60" i="20"/>
  <c r="D59" i="20"/>
  <c r="U60" i="20"/>
  <c r="U59" i="20"/>
  <c r="T60" i="20"/>
  <c r="T59" i="20"/>
  <c r="O60" i="20"/>
  <c r="O59" i="20"/>
  <c r="N60" i="20"/>
  <c r="N59" i="20"/>
  <c r="I60" i="20"/>
  <c r="I59" i="20"/>
  <c r="H60" i="20"/>
  <c r="H59" i="20"/>
  <c r="C60" i="20"/>
  <c r="C59" i="20"/>
  <c r="B60" i="20"/>
  <c r="B59" i="20"/>
  <c r="X17" i="20"/>
  <c r="W17" i="20"/>
  <c r="V17" i="20"/>
  <c r="U17" i="20"/>
  <c r="T17" i="20"/>
  <c r="X16" i="20"/>
  <c r="W16" i="20"/>
  <c r="V16" i="20"/>
  <c r="U16" i="20"/>
  <c r="T16" i="20"/>
  <c r="R17" i="20"/>
  <c r="Q17" i="20"/>
  <c r="P17" i="20"/>
  <c r="O17" i="20"/>
  <c r="N17" i="20"/>
  <c r="R16" i="20"/>
  <c r="Q16" i="20"/>
  <c r="P16" i="20"/>
  <c r="O16" i="20"/>
  <c r="N16" i="20"/>
  <c r="L17" i="20"/>
  <c r="K17" i="20"/>
  <c r="J17" i="20"/>
  <c r="I17" i="20"/>
  <c r="H17" i="20"/>
  <c r="L16" i="20"/>
  <c r="K16" i="20"/>
  <c r="J16" i="20"/>
  <c r="I16" i="20"/>
  <c r="H16" i="20"/>
  <c r="F17" i="20"/>
  <c r="E17" i="20"/>
  <c r="D17" i="20"/>
  <c r="C17" i="20"/>
  <c r="F16" i="20"/>
  <c r="E16" i="20"/>
  <c r="D16" i="20"/>
  <c r="C16" i="20"/>
  <c r="B17" i="20"/>
  <c r="B16" i="20"/>
  <c r="T18" i="9" l="1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20" i="9" s="1"/>
  <c r="CH14" i="17"/>
  <c r="CJ14" i="17" s="1"/>
  <c r="CH13" i="17"/>
  <c r="CJ13" i="17" s="1"/>
  <c r="CH12" i="17"/>
  <c r="CJ12" i="17" s="1"/>
  <c r="CH11" i="17"/>
  <c r="CJ11" i="17" s="1"/>
  <c r="CH10" i="17"/>
  <c r="CJ10" i="17" s="1"/>
  <c r="CH9" i="17"/>
  <c r="CJ9" i="17" s="1"/>
  <c r="CH8" i="17"/>
  <c r="CJ8" i="17" s="1"/>
  <c r="CH7" i="17"/>
  <c r="CJ7" i="17" s="1"/>
  <c r="CH6" i="17"/>
  <c r="CJ6" i="17" s="1"/>
  <c r="CH5" i="17"/>
  <c r="CJ5" i="17" s="1"/>
  <c r="CH4" i="17"/>
  <c r="CJ4" i="17" s="1"/>
  <c r="CH3" i="17"/>
  <c r="CJ3" i="17" s="1"/>
  <c r="CL14" i="17"/>
  <c r="CN14" i="17" s="1"/>
  <c r="CL13" i="17"/>
  <c r="CN13" i="17" s="1"/>
  <c r="CL12" i="17"/>
  <c r="CN12" i="17" s="1"/>
  <c r="CL11" i="17"/>
  <c r="CN11" i="17" s="1"/>
  <c r="CL10" i="17"/>
  <c r="CN10" i="17" s="1"/>
  <c r="CL9" i="17"/>
  <c r="CN9" i="17" s="1"/>
  <c r="CL8" i="17"/>
  <c r="CN8" i="17" s="1"/>
  <c r="CL7" i="17"/>
  <c r="CN7" i="17" s="1"/>
  <c r="CL6" i="17"/>
  <c r="CN6" i="17" s="1"/>
  <c r="CL5" i="17"/>
  <c r="CN5" i="17" s="1"/>
  <c r="CL4" i="17"/>
  <c r="CN4" i="17" s="1"/>
  <c r="CL3" i="17"/>
  <c r="CN3" i="17" s="1"/>
  <c r="CP14" i="17"/>
  <c r="CR14" i="17" s="1"/>
  <c r="CP13" i="17"/>
  <c r="CR13" i="17" s="1"/>
  <c r="CP12" i="17"/>
  <c r="CR12" i="17" s="1"/>
  <c r="CP11" i="17"/>
  <c r="CR11" i="17" s="1"/>
  <c r="CP10" i="17"/>
  <c r="CR10" i="17" s="1"/>
  <c r="CP9" i="17"/>
  <c r="CR9" i="17" s="1"/>
  <c r="CP8" i="17"/>
  <c r="CR8" i="17" s="1"/>
  <c r="CP7" i="17"/>
  <c r="CR7" i="17" s="1"/>
  <c r="CP6" i="17"/>
  <c r="CR6" i="17" s="1"/>
  <c r="CP5" i="17"/>
  <c r="CR5" i="17" s="1"/>
  <c r="CP4" i="17"/>
  <c r="CR4" i="17" s="1"/>
  <c r="CP3" i="17"/>
  <c r="CR3" i="17" s="1"/>
  <c r="CT14" i="17"/>
  <c r="CV14" i="17" s="1"/>
  <c r="CT13" i="17"/>
  <c r="CV13" i="17" s="1"/>
  <c r="CT12" i="17"/>
  <c r="CV12" i="17" s="1"/>
  <c r="CT11" i="17"/>
  <c r="CV11" i="17" s="1"/>
  <c r="CT10" i="17"/>
  <c r="CV10" i="17" s="1"/>
  <c r="CT9" i="17"/>
  <c r="CV9" i="17" s="1"/>
  <c r="CT8" i="17"/>
  <c r="CV8" i="17" s="1"/>
  <c r="CT7" i="17"/>
  <c r="CV7" i="17" s="1"/>
  <c r="CT6" i="17"/>
  <c r="CV6" i="17" s="1"/>
  <c r="CT5" i="17"/>
  <c r="CV5" i="17" s="1"/>
  <c r="CT4" i="17"/>
  <c r="CV4" i="17" s="1"/>
  <c r="CT3" i="17"/>
  <c r="CV3" i="17" s="1"/>
  <c r="CB14" i="17"/>
  <c r="CD14" i="17" s="1"/>
  <c r="CB13" i="17"/>
  <c r="CD13" i="17" s="1"/>
  <c r="CB12" i="17"/>
  <c r="CD12" i="17" s="1"/>
  <c r="CB11" i="17"/>
  <c r="CD11" i="17" s="1"/>
  <c r="CB10" i="17"/>
  <c r="CD10" i="17" s="1"/>
  <c r="CB9" i="17"/>
  <c r="CD9" i="17" s="1"/>
  <c r="CB8" i="17"/>
  <c r="CD8" i="17" s="1"/>
  <c r="CB7" i="17"/>
  <c r="CD7" i="17" s="1"/>
  <c r="CB6" i="17"/>
  <c r="CD6" i="17" s="1"/>
  <c r="CB5" i="17"/>
  <c r="CD5" i="17" s="1"/>
  <c r="CB4" i="17"/>
  <c r="CD4" i="17" s="1"/>
  <c r="CB3" i="17"/>
  <c r="CD3" i="17" s="1"/>
  <c r="BX14" i="17"/>
  <c r="BZ14" i="17" s="1"/>
  <c r="BX13" i="17"/>
  <c r="BZ13" i="17" s="1"/>
  <c r="BX12" i="17"/>
  <c r="BZ12" i="17" s="1"/>
  <c r="BX11" i="17"/>
  <c r="BZ11" i="17" s="1"/>
  <c r="BX10" i="17"/>
  <c r="BZ10" i="17" s="1"/>
  <c r="BX9" i="17"/>
  <c r="BZ9" i="17" s="1"/>
  <c r="BX8" i="17"/>
  <c r="BZ8" i="17" s="1"/>
  <c r="BX7" i="17"/>
  <c r="BZ7" i="17" s="1"/>
  <c r="BX6" i="17"/>
  <c r="BZ6" i="17" s="1"/>
  <c r="BX5" i="17"/>
  <c r="BZ5" i="17" s="1"/>
  <c r="BX4" i="17"/>
  <c r="BZ4" i="17" s="1"/>
  <c r="BX3" i="17"/>
  <c r="BZ3" i="17" s="1"/>
  <c r="BT14" i="17"/>
  <c r="BV14" i="17" s="1"/>
  <c r="BT13" i="17"/>
  <c r="BV13" i="17" s="1"/>
  <c r="BT12" i="17"/>
  <c r="BV12" i="17" s="1"/>
  <c r="BT11" i="17"/>
  <c r="BV11" i="17" s="1"/>
  <c r="BT10" i="17"/>
  <c r="BV10" i="17" s="1"/>
  <c r="BT9" i="17"/>
  <c r="BV9" i="17" s="1"/>
  <c r="BT8" i="17"/>
  <c r="BV8" i="17" s="1"/>
  <c r="BT7" i="17"/>
  <c r="BV7" i="17" s="1"/>
  <c r="BT6" i="17"/>
  <c r="BV6" i="17" s="1"/>
  <c r="BT5" i="17"/>
  <c r="BV5" i="17" s="1"/>
  <c r="BT4" i="17"/>
  <c r="BV4" i="17" s="1"/>
  <c r="BT3" i="17"/>
  <c r="BV3" i="17" s="1"/>
  <c r="BP14" i="17"/>
  <c r="BR14" i="17" s="1"/>
  <c r="BP13" i="17"/>
  <c r="BR13" i="17" s="1"/>
  <c r="BP12" i="17"/>
  <c r="BR12" i="17" s="1"/>
  <c r="BP11" i="17"/>
  <c r="BR11" i="17" s="1"/>
  <c r="BP10" i="17"/>
  <c r="BR10" i="17" s="1"/>
  <c r="BP9" i="17"/>
  <c r="BR9" i="17" s="1"/>
  <c r="BP8" i="17"/>
  <c r="BR8" i="17" s="1"/>
  <c r="BP7" i="17"/>
  <c r="BR7" i="17" s="1"/>
  <c r="BP6" i="17"/>
  <c r="BR6" i="17" s="1"/>
  <c r="BP5" i="17"/>
  <c r="BR5" i="17" s="1"/>
  <c r="BP4" i="17"/>
  <c r="BR4" i="17" s="1"/>
  <c r="BP3" i="17"/>
  <c r="BR3" i="17" s="1"/>
  <c r="BJ14" i="17"/>
  <c r="BL14" i="17" s="1"/>
  <c r="BJ13" i="17"/>
  <c r="BL13" i="17" s="1"/>
  <c r="BJ12" i="17"/>
  <c r="BL12" i="17" s="1"/>
  <c r="BJ11" i="17"/>
  <c r="BL11" i="17" s="1"/>
  <c r="BJ10" i="17"/>
  <c r="BL10" i="17" s="1"/>
  <c r="BJ9" i="17"/>
  <c r="BL9" i="17" s="1"/>
  <c r="BJ8" i="17"/>
  <c r="BL8" i="17" s="1"/>
  <c r="BJ7" i="17"/>
  <c r="BL7" i="17" s="1"/>
  <c r="BJ6" i="17"/>
  <c r="BL6" i="17" s="1"/>
  <c r="BJ5" i="17"/>
  <c r="BL5" i="17" s="1"/>
  <c r="BJ4" i="17"/>
  <c r="BL4" i="17" s="1"/>
  <c r="BJ3" i="17"/>
  <c r="BL3" i="17" s="1"/>
  <c r="BF14" i="17"/>
  <c r="BH14" i="17" s="1"/>
  <c r="BF13" i="17"/>
  <c r="BH13" i="17" s="1"/>
  <c r="BF12" i="17"/>
  <c r="BH12" i="17" s="1"/>
  <c r="BF11" i="17"/>
  <c r="BH11" i="17" s="1"/>
  <c r="BF10" i="17"/>
  <c r="BH10" i="17" s="1"/>
  <c r="BF9" i="17"/>
  <c r="BH9" i="17" s="1"/>
  <c r="BF8" i="17"/>
  <c r="BH8" i="17" s="1"/>
  <c r="BF7" i="17"/>
  <c r="BH7" i="17" s="1"/>
  <c r="BF6" i="17"/>
  <c r="BH6" i="17" s="1"/>
  <c r="BF5" i="17"/>
  <c r="BH5" i="17" s="1"/>
  <c r="BF4" i="17"/>
  <c r="BH4" i="17" s="1"/>
  <c r="BF3" i="17"/>
  <c r="BH3" i="17" s="1"/>
  <c r="BB14" i="17"/>
  <c r="BD14" i="17" s="1"/>
  <c r="BB13" i="17"/>
  <c r="BD13" i="17" s="1"/>
  <c r="BB12" i="17"/>
  <c r="BD12" i="17" s="1"/>
  <c r="BB11" i="17"/>
  <c r="BD11" i="17" s="1"/>
  <c r="BB10" i="17"/>
  <c r="BD10" i="17" s="1"/>
  <c r="BB9" i="17"/>
  <c r="BD9" i="17" s="1"/>
  <c r="BB8" i="17"/>
  <c r="BD8" i="17" s="1"/>
  <c r="BB7" i="17"/>
  <c r="BD7" i="17" s="1"/>
  <c r="BB6" i="17"/>
  <c r="BD6" i="17" s="1"/>
  <c r="BB5" i="17"/>
  <c r="BD5" i="17" s="1"/>
  <c r="BB4" i="17"/>
  <c r="BD4" i="17" s="1"/>
  <c r="BB3" i="17"/>
  <c r="BD3" i="17" s="1"/>
  <c r="AX14" i="17"/>
  <c r="AZ14" i="17" s="1"/>
  <c r="AX13" i="17"/>
  <c r="AZ13" i="17" s="1"/>
  <c r="AX12" i="17"/>
  <c r="AZ12" i="17" s="1"/>
  <c r="AX11" i="17"/>
  <c r="AZ11" i="17" s="1"/>
  <c r="AX10" i="17"/>
  <c r="AZ10" i="17" s="1"/>
  <c r="AX9" i="17"/>
  <c r="AZ9" i="17" s="1"/>
  <c r="AX8" i="17"/>
  <c r="AZ8" i="17" s="1"/>
  <c r="AX7" i="17"/>
  <c r="AZ7" i="17" s="1"/>
  <c r="AX6" i="17"/>
  <c r="AZ6" i="17" s="1"/>
  <c r="AX5" i="17"/>
  <c r="AZ5" i="17" s="1"/>
  <c r="AX4" i="17"/>
  <c r="AZ4" i="17" s="1"/>
  <c r="AX3" i="17"/>
  <c r="AZ3" i="17" s="1"/>
  <c r="AR14" i="17"/>
  <c r="AT14" i="17" s="1"/>
  <c r="AR13" i="17"/>
  <c r="AT13" i="17" s="1"/>
  <c r="AR12" i="17"/>
  <c r="AT12" i="17" s="1"/>
  <c r="AR11" i="17"/>
  <c r="AT11" i="17" s="1"/>
  <c r="AR10" i="17"/>
  <c r="AT10" i="17" s="1"/>
  <c r="AR9" i="17"/>
  <c r="AT9" i="17" s="1"/>
  <c r="AR8" i="17"/>
  <c r="AT8" i="17" s="1"/>
  <c r="AR7" i="17"/>
  <c r="AT7" i="17" s="1"/>
  <c r="AR6" i="17"/>
  <c r="AT6" i="17" s="1"/>
  <c r="AR5" i="17"/>
  <c r="AT5" i="17" s="1"/>
  <c r="AR4" i="17"/>
  <c r="AT4" i="17" s="1"/>
  <c r="AR3" i="17"/>
  <c r="AT3" i="17" s="1"/>
  <c r="AN14" i="17"/>
  <c r="AP14" i="17" s="1"/>
  <c r="AN13" i="17"/>
  <c r="AP13" i="17" s="1"/>
  <c r="AN12" i="17"/>
  <c r="AP12" i="17" s="1"/>
  <c r="AN11" i="17"/>
  <c r="AP11" i="17" s="1"/>
  <c r="AN10" i="17"/>
  <c r="AP10" i="17" s="1"/>
  <c r="AN9" i="17"/>
  <c r="AP9" i="17" s="1"/>
  <c r="AN8" i="17"/>
  <c r="AP8" i="17" s="1"/>
  <c r="AN7" i="17"/>
  <c r="AP7" i="17" s="1"/>
  <c r="AN6" i="17"/>
  <c r="AP6" i="17" s="1"/>
  <c r="AN5" i="17"/>
  <c r="AP5" i="17" s="1"/>
  <c r="AN4" i="17"/>
  <c r="AP4" i="17" s="1"/>
  <c r="AN3" i="17"/>
  <c r="AP3" i="17" s="1"/>
  <c r="AJ14" i="17"/>
  <c r="AL14" i="17" s="1"/>
  <c r="AJ13" i="17"/>
  <c r="AL13" i="17" s="1"/>
  <c r="AJ12" i="17"/>
  <c r="AL12" i="17" s="1"/>
  <c r="AJ11" i="17"/>
  <c r="AL11" i="17" s="1"/>
  <c r="AJ10" i="17"/>
  <c r="AL10" i="17" s="1"/>
  <c r="AJ9" i="17"/>
  <c r="AL9" i="17" s="1"/>
  <c r="AJ8" i="17"/>
  <c r="AL8" i="17" s="1"/>
  <c r="AJ7" i="17"/>
  <c r="AL7" i="17" s="1"/>
  <c r="AJ6" i="17"/>
  <c r="AL6" i="17" s="1"/>
  <c r="AJ5" i="17"/>
  <c r="AL5" i="17" s="1"/>
  <c r="AJ4" i="17"/>
  <c r="AL4" i="17" s="1"/>
  <c r="AJ3" i="17"/>
  <c r="AL3" i="17" s="1"/>
  <c r="AF14" i="17"/>
  <c r="AH14" i="17" s="1"/>
  <c r="AF13" i="17"/>
  <c r="AH13" i="17" s="1"/>
  <c r="AF12" i="17"/>
  <c r="AH12" i="17" s="1"/>
  <c r="AF11" i="17"/>
  <c r="AH11" i="17" s="1"/>
  <c r="AF10" i="17"/>
  <c r="AH10" i="17" s="1"/>
  <c r="AF9" i="17"/>
  <c r="AH9" i="17" s="1"/>
  <c r="AF8" i="17"/>
  <c r="AH8" i="17" s="1"/>
  <c r="AF7" i="17"/>
  <c r="AH7" i="17" s="1"/>
  <c r="AF6" i="17"/>
  <c r="AH6" i="17" s="1"/>
  <c r="AF5" i="17"/>
  <c r="AH5" i="17" s="1"/>
  <c r="AF4" i="17"/>
  <c r="AH4" i="17" s="1"/>
  <c r="AF3" i="17"/>
  <c r="AH3" i="17" s="1"/>
  <c r="N14" i="17"/>
  <c r="P14" i="17" s="1"/>
  <c r="N13" i="17"/>
  <c r="P13" i="17" s="1"/>
  <c r="N12" i="17"/>
  <c r="P12" i="17" s="1"/>
  <c r="N11" i="17"/>
  <c r="P11" i="17" s="1"/>
  <c r="N10" i="17"/>
  <c r="P10" i="17" s="1"/>
  <c r="N9" i="17"/>
  <c r="P9" i="17" s="1"/>
  <c r="N8" i="17"/>
  <c r="P8" i="17" s="1"/>
  <c r="N7" i="17"/>
  <c r="P7" i="17" s="1"/>
  <c r="N6" i="17"/>
  <c r="P6" i="17" s="1"/>
  <c r="N5" i="17"/>
  <c r="P5" i="17" s="1"/>
  <c r="N4" i="17"/>
  <c r="P4" i="17" s="1"/>
  <c r="N3" i="17"/>
  <c r="P3" i="17" s="1"/>
  <c r="Z14" i="17"/>
  <c r="AB14" i="17" s="1"/>
  <c r="Z13" i="17"/>
  <c r="AB13" i="17" s="1"/>
  <c r="Z12" i="17"/>
  <c r="AB12" i="17" s="1"/>
  <c r="Z11" i="17"/>
  <c r="AB11" i="17" s="1"/>
  <c r="Z10" i="17"/>
  <c r="AB10" i="17" s="1"/>
  <c r="Z9" i="17"/>
  <c r="AB9" i="17" s="1"/>
  <c r="Z8" i="17"/>
  <c r="AB8" i="17" s="1"/>
  <c r="Z7" i="17"/>
  <c r="AB7" i="17" s="1"/>
  <c r="Z6" i="17"/>
  <c r="AB6" i="17" s="1"/>
  <c r="Z5" i="17"/>
  <c r="AB5" i="17" s="1"/>
  <c r="Z4" i="17"/>
  <c r="AB4" i="17" s="1"/>
  <c r="Z3" i="17"/>
  <c r="AB3" i="17" s="1"/>
  <c r="V14" i="17"/>
  <c r="X14" i="17" s="1"/>
  <c r="V13" i="17"/>
  <c r="X13" i="17" s="1"/>
  <c r="V12" i="17"/>
  <c r="X12" i="17" s="1"/>
  <c r="V11" i="17"/>
  <c r="X11" i="17" s="1"/>
  <c r="V10" i="17"/>
  <c r="X10" i="17" s="1"/>
  <c r="V9" i="17"/>
  <c r="X9" i="17" s="1"/>
  <c r="V8" i="17"/>
  <c r="X8" i="17" s="1"/>
  <c r="V7" i="17"/>
  <c r="X7" i="17" s="1"/>
  <c r="V6" i="17"/>
  <c r="X6" i="17" s="1"/>
  <c r="V5" i="17"/>
  <c r="X5" i="17" s="1"/>
  <c r="V4" i="17"/>
  <c r="X4" i="17" s="1"/>
  <c r="V3" i="17"/>
  <c r="X3" i="17" s="1"/>
  <c r="R14" i="17"/>
  <c r="T14" i="17" s="1"/>
  <c r="R13" i="17"/>
  <c r="T13" i="17" s="1"/>
  <c r="R12" i="17"/>
  <c r="T12" i="17" s="1"/>
  <c r="R11" i="17"/>
  <c r="T11" i="17" s="1"/>
  <c r="R10" i="17"/>
  <c r="T10" i="17" s="1"/>
  <c r="R9" i="17"/>
  <c r="T9" i="17" s="1"/>
  <c r="R8" i="17"/>
  <c r="T8" i="17" s="1"/>
  <c r="R7" i="17"/>
  <c r="T7" i="17" s="1"/>
  <c r="R6" i="17"/>
  <c r="T6" i="17" s="1"/>
  <c r="R5" i="17"/>
  <c r="T5" i="17" s="1"/>
  <c r="R4" i="17"/>
  <c r="T4" i="17" s="1"/>
  <c r="R3" i="17"/>
  <c r="T3" i="17" s="1"/>
  <c r="H34" i="17"/>
  <c r="F34" i="17"/>
  <c r="D34" i="17"/>
  <c r="B34" i="17"/>
  <c r="A34" i="17"/>
  <c r="H30" i="17"/>
  <c r="F30" i="17"/>
  <c r="D30" i="17"/>
  <c r="B30" i="17"/>
  <c r="A30" i="17"/>
  <c r="H26" i="17"/>
  <c r="F26" i="17"/>
  <c r="D26" i="17"/>
  <c r="B26" i="17"/>
  <c r="A26" i="17"/>
  <c r="H22" i="17"/>
  <c r="F22" i="17"/>
  <c r="D22" i="17"/>
  <c r="B22" i="17"/>
  <c r="A22" i="17"/>
  <c r="H18" i="17"/>
  <c r="F18" i="17"/>
  <c r="D18" i="17"/>
  <c r="B18" i="17"/>
  <c r="A18" i="17"/>
  <c r="H14" i="17"/>
  <c r="F14" i="17"/>
  <c r="D14" i="17"/>
  <c r="B14" i="17"/>
  <c r="A14" i="17"/>
  <c r="H10" i="17"/>
  <c r="F10" i="17"/>
  <c r="D10" i="17"/>
  <c r="B10" i="17"/>
  <c r="A10" i="17"/>
  <c r="H6" i="17"/>
  <c r="F6" i="17"/>
  <c r="D6" i="17"/>
  <c r="B6" i="17"/>
  <c r="A6" i="17"/>
  <c r="I33" i="17"/>
  <c r="I32" i="17"/>
  <c r="I31" i="17"/>
  <c r="I29" i="17"/>
  <c r="I28" i="17"/>
  <c r="I27" i="17"/>
  <c r="I25" i="17"/>
  <c r="I24" i="17"/>
  <c r="I23" i="17"/>
  <c r="I21" i="17"/>
  <c r="I20" i="17"/>
  <c r="I19" i="17"/>
  <c r="I17" i="17"/>
  <c r="I16" i="17"/>
  <c r="I15" i="17"/>
  <c r="I13" i="17"/>
  <c r="I12" i="17"/>
  <c r="I11" i="17"/>
  <c r="I9" i="17"/>
  <c r="I8" i="17"/>
  <c r="I7" i="17"/>
  <c r="I5" i="17"/>
  <c r="I4" i="17"/>
  <c r="I3" i="17"/>
  <c r="G33" i="17"/>
  <c r="G32" i="17"/>
  <c r="G31" i="17"/>
  <c r="G29" i="17"/>
  <c r="G28" i="17"/>
  <c r="G27" i="17"/>
  <c r="G25" i="17"/>
  <c r="G24" i="17"/>
  <c r="G23" i="17"/>
  <c r="G21" i="17"/>
  <c r="G20" i="17"/>
  <c r="G19" i="17"/>
  <c r="G17" i="17"/>
  <c r="G16" i="17"/>
  <c r="G15" i="17"/>
  <c r="G13" i="17"/>
  <c r="G12" i="17"/>
  <c r="G11" i="17"/>
  <c r="G9" i="17"/>
  <c r="G8" i="17"/>
  <c r="G7" i="17"/>
  <c r="G5" i="17"/>
  <c r="G4" i="17"/>
  <c r="G3" i="17"/>
  <c r="E33" i="17"/>
  <c r="E32" i="17"/>
  <c r="E31" i="17"/>
  <c r="E29" i="17"/>
  <c r="E28" i="17"/>
  <c r="E27" i="17"/>
  <c r="E25" i="17"/>
  <c r="E24" i="17"/>
  <c r="E23" i="17"/>
  <c r="E21" i="17"/>
  <c r="E20" i="17"/>
  <c r="E19" i="17"/>
  <c r="E17" i="17"/>
  <c r="E16" i="17"/>
  <c r="E15" i="17"/>
  <c r="E13" i="17"/>
  <c r="E12" i="17"/>
  <c r="E11" i="17"/>
  <c r="E9" i="17"/>
  <c r="E8" i="17"/>
  <c r="E7" i="17"/>
  <c r="E5" i="17"/>
  <c r="E4" i="17"/>
  <c r="E3" i="17"/>
  <c r="C33" i="17"/>
  <c r="C32" i="17"/>
  <c r="C31" i="17"/>
  <c r="C29" i="17"/>
  <c r="C28" i="17"/>
  <c r="C27" i="17"/>
  <c r="C25" i="17"/>
  <c r="C24" i="17"/>
  <c r="C23" i="17"/>
  <c r="C21" i="17"/>
  <c r="C20" i="17"/>
  <c r="C19" i="17"/>
  <c r="C17" i="17"/>
  <c r="C16" i="17"/>
  <c r="C15" i="17"/>
  <c r="C13" i="17"/>
  <c r="C12" i="17"/>
  <c r="C11" i="17"/>
  <c r="C9" i="17"/>
  <c r="C8" i="17"/>
  <c r="C7" i="17"/>
  <c r="C5" i="17"/>
  <c r="C4" i="17"/>
  <c r="C3" i="17"/>
  <c r="CV14" i="16"/>
  <c r="CV13" i="16"/>
  <c r="CV12" i="16"/>
  <c r="CV11" i="16"/>
  <c r="CV10" i="16"/>
  <c r="CV9" i="16"/>
  <c r="CV8" i="16"/>
  <c r="CV7" i="16"/>
  <c r="CV6" i="16"/>
  <c r="CV5" i="16"/>
  <c r="CV16" i="16" s="1"/>
  <c r="CV4" i="16"/>
  <c r="CV3" i="16"/>
  <c r="CR14" i="16"/>
  <c r="CR13" i="16"/>
  <c r="CR12" i="16"/>
  <c r="CR11" i="16"/>
  <c r="CR10" i="16"/>
  <c r="CR9" i="16"/>
  <c r="CR8" i="16"/>
  <c r="CR7" i="16"/>
  <c r="CR6" i="16"/>
  <c r="CR5" i="16"/>
  <c r="CR15" i="16" s="1"/>
  <c r="CR4" i="16"/>
  <c r="CR3" i="16"/>
  <c r="CR16" i="16" s="1"/>
  <c r="CN14" i="16"/>
  <c r="CN13" i="16"/>
  <c r="CN12" i="16"/>
  <c r="CN11" i="16"/>
  <c r="CN10" i="16"/>
  <c r="CN9" i="16"/>
  <c r="CN8" i="16"/>
  <c r="CN7" i="16"/>
  <c r="CN6" i="16"/>
  <c r="CN5" i="16"/>
  <c r="CN4" i="16"/>
  <c r="CN3" i="16"/>
  <c r="CN16" i="16" s="1"/>
  <c r="CJ14" i="16"/>
  <c r="CJ13" i="16"/>
  <c r="CJ12" i="16"/>
  <c r="CJ11" i="16"/>
  <c r="CJ10" i="16"/>
  <c r="CJ9" i="16"/>
  <c r="CJ8" i="16"/>
  <c r="CJ7" i="16"/>
  <c r="CJ6" i="16"/>
  <c r="CJ5" i="16"/>
  <c r="CJ4" i="16"/>
  <c r="CJ3" i="16"/>
  <c r="CJ16" i="16" s="1"/>
  <c r="CD14" i="16"/>
  <c r="CD13" i="16"/>
  <c r="CD12" i="16"/>
  <c r="CD11" i="16"/>
  <c r="CD10" i="16"/>
  <c r="CD9" i="16"/>
  <c r="CD8" i="16"/>
  <c r="CD7" i="16"/>
  <c r="CD6" i="16"/>
  <c r="CD5" i="16"/>
  <c r="CD4" i="16"/>
  <c r="CD3" i="16"/>
  <c r="CD15" i="16" s="1"/>
  <c r="BZ14" i="16"/>
  <c r="BZ13" i="16"/>
  <c r="BZ12" i="16"/>
  <c r="BZ11" i="16"/>
  <c r="BZ10" i="16"/>
  <c r="BZ9" i="16"/>
  <c r="BZ8" i="16"/>
  <c r="BZ7" i="16"/>
  <c r="BZ6" i="16"/>
  <c r="BZ5" i="16"/>
  <c r="BZ4" i="16"/>
  <c r="BZ3" i="16"/>
  <c r="BZ16" i="16" s="1"/>
  <c r="BV14" i="16"/>
  <c r="BV13" i="16"/>
  <c r="BV12" i="16"/>
  <c r="BV11" i="16"/>
  <c r="BV10" i="16"/>
  <c r="BV9" i="16"/>
  <c r="BV8" i="16"/>
  <c r="BV7" i="16"/>
  <c r="BV6" i="16"/>
  <c r="BV5" i="16"/>
  <c r="BV4" i="16"/>
  <c r="BV3" i="16"/>
  <c r="BV16" i="16" s="1"/>
  <c r="BR14" i="16"/>
  <c r="BR13" i="16"/>
  <c r="BR12" i="16"/>
  <c r="BR11" i="16"/>
  <c r="BR10" i="16"/>
  <c r="BR9" i="16"/>
  <c r="BR8" i="16"/>
  <c r="BR7" i="16"/>
  <c r="BR6" i="16"/>
  <c r="BR5" i="16"/>
  <c r="BR4" i="16"/>
  <c r="BR3" i="16"/>
  <c r="BR15" i="16" s="1"/>
  <c r="BL14" i="16"/>
  <c r="BL13" i="16"/>
  <c r="BL12" i="16"/>
  <c r="BL11" i="16"/>
  <c r="BL10" i="16"/>
  <c r="BL9" i="16"/>
  <c r="BL8" i="16"/>
  <c r="BL7" i="16"/>
  <c r="BL6" i="16"/>
  <c r="BL5" i="16"/>
  <c r="BL4" i="16"/>
  <c r="BL3" i="16"/>
  <c r="BL16" i="16" s="1"/>
  <c r="BH14" i="16"/>
  <c r="BH13" i="16"/>
  <c r="BH12" i="16"/>
  <c r="BH11" i="16"/>
  <c r="BH10" i="16"/>
  <c r="BH9" i="16"/>
  <c r="BH8" i="16"/>
  <c r="BH7" i="16"/>
  <c r="BH6" i="16"/>
  <c r="BH5" i="16"/>
  <c r="BH4" i="16"/>
  <c r="BH15" i="16" s="1"/>
  <c r="BH3" i="16"/>
  <c r="BH16" i="16" s="1"/>
  <c r="BD14" i="16"/>
  <c r="BD13" i="16"/>
  <c r="BD12" i="16"/>
  <c r="BD11" i="16"/>
  <c r="BD10" i="16"/>
  <c r="BD9" i="16"/>
  <c r="BD8" i="16"/>
  <c r="BD7" i="16"/>
  <c r="BD6" i="16"/>
  <c r="BD5" i="16"/>
  <c r="BD4" i="16"/>
  <c r="BD3" i="16"/>
  <c r="BD16" i="16" s="1"/>
  <c r="AZ14" i="16"/>
  <c r="AZ13" i="16"/>
  <c r="AZ12" i="16"/>
  <c r="AZ11" i="16"/>
  <c r="AZ10" i="16"/>
  <c r="AZ9" i="16"/>
  <c r="AZ8" i="16"/>
  <c r="AZ7" i="16"/>
  <c r="AZ16" i="16" s="1"/>
  <c r="AZ6" i="16"/>
  <c r="AZ5" i="16"/>
  <c r="AZ4" i="16"/>
  <c r="AZ3" i="16"/>
  <c r="AR18" i="16"/>
  <c r="AT18" i="16" s="1"/>
  <c r="AR17" i="16"/>
  <c r="AT17" i="16" s="1"/>
  <c r="AR16" i="16"/>
  <c r="AT16" i="16" s="1"/>
  <c r="AR15" i="16"/>
  <c r="AT15" i="16" s="1"/>
  <c r="AR14" i="16"/>
  <c r="AT14" i="16" s="1"/>
  <c r="AR13" i="16"/>
  <c r="AT13" i="16" s="1"/>
  <c r="AR12" i="16"/>
  <c r="AT12" i="16" s="1"/>
  <c r="AR11" i="16"/>
  <c r="AT11" i="16" s="1"/>
  <c r="AR10" i="16"/>
  <c r="AT10" i="16" s="1"/>
  <c r="AR9" i="16"/>
  <c r="AT9" i="16" s="1"/>
  <c r="AR8" i="16"/>
  <c r="AT8" i="16" s="1"/>
  <c r="AR7" i="16"/>
  <c r="AT7" i="16" s="1"/>
  <c r="AR6" i="16"/>
  <c r="AT6" i="16" s="1"/>
  <c r="AR5" i="16"/>
  <c r="AT5" i="16" s="1"/>
  <c r="AR4" i="16"/>
  <c r="AT4" i="16" s="1"/>
  <c r="AR3" i="16"/>
  <c r="AT3" i="16" s="1"/>
  <c r="AP18" i="16"/>
  <c r="AP17" i="16"/>
  <c r="AP16" i="16"/>
  <c r="AP15" i="16"/>
  <c r="AP14" i="16"/>
  <c r="AP13" i="16"/>
  <c r="AP12" i="16"/>
  <c r="AP11" i="16"/>
  <c r="AP10" i="16"/>
  <c r="AP9" i="16"/>
  <c r="AP8" i="16"/>
  <c r="AP7" i="16"/>
  <c r="AP6" i="16"/>
  <c r="AP5" i="16"/>
  <c r="AP4" i="16"/>
  <c r="AP3" i="16"/>
  <c r="AP20" i="16" s="1"/>
  <c r="AL18" i="16"/>
  <c r="AL17" i="16"/>
  <c r="AL16" i="16"/>
  <c r="AL15" i="16"/>
  <c r="AL14" i="16"/>
  <c r="AL13" i="16"/>
  <c r="AL12" i="16"/>
  <c r="AL11" i="16"/>
  <c r="AL10" i="16"/>
  <c r="AL9" i="16"/>
  <c r="AL8" i="16"/>
  <c r="AL7" i="16"/>
  <c r="AL6" i="16"/>
  <c r="AL5" i="16"/>
  <c r="AL4" i="16"/>
  <c r="AL3" i="16"/>
  <c r="AL20" i="16" s="1"/>
  <c r="AH18" i="16"/>
  <c r="AH17" i="16"/>
  <c r="AH16" i="16"/>
  <c r="AH15" i="16"/>
  <c r="AH14" i="16"/>
  <c r="AH13" i="16"/>
  <c r="AH12" i="16"/>
  <c r="AH11" i="16"/>
  <c r="AH10" i="16"/>
  <c r="AH9" i="16"/>
  <c r="AH8" i="16"/>
  <c r="AH7" i="16"/>
  <c r="AH6" i="16"/>
  <c r="AH5" i="16"/>
  <c r="AH4" i="16"/>
  <c r="AH3" i="16"/>
  <c r="AH20" i="16" s="1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AB20" i="16" s="1"/>
  <c r="X18" i="16"/>
  <c r="X17" i="16"/>
  <c r="X16" i="16"/>
  <c r="X15" i="16"/>
  <c r="X14" i="16"/>
  <c r="X13" i="16"/>
  <c r="X12" i="16"/>
  <c r="X11" i="16"/>
  <c r="X10" i="16"/>
  <c r="X9" i="16"/>
  <c r="X8" i="16"/>
  <c r="X7" i="16"/>
  <c r="X6" i="16"/>
  <c r="X5" i="16"/>
  <c r="X4" i="16"/>
  <c r="X3" i="16"/>
  <c r="X20" i="16" s="1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T20" i="16" s="1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P20" i="16" s="1"/>
  <c r="AN18" i="16"/>
  <c r="AN17" i="16"/>
  <c r="AN16" i="16"/>
  <c r="AN15" i="16"/>
  <c r="AN14" i="16"/>
  <c r="AN13" i="16"/>
  <c r="AN12" i="16"/>
  <c r="AN11" i="16"/>
  <c r="AN10" i="16"/>
  <c r="AN9" i="16"/>
  <c r="AN8" i="16"/>
  <c r="AN7" i="16"/>
  <c r="AN6" i="16"/>
  <c r="AN5" i="16"/>
  <c r="AN4" i="16"/>
  <c r="AN3" i="16"/>
  <c r="AJ18" i="16"/>
  <c r="AJ17" i="16"/>
  <c r="AJ16" i="16"/>
  <c r="AJ15" i="16"/>
  <c r="AJ14" i="16"/>
  <c r="AJ13" i="16"/>
  <c r="AJ12" i="16"/>
  <c r="AJ11" i="16"/>
  <c r="AJ10" i="16"/>
  <c r="AJ9" i="16"/>
  <c r="AJ8" i="16"/>
  <c r="AJ7" i="16"/>
  <c r="AJ6" i="16"/>
  <c r="AJ5" i="16"/>
  <c r="AJ4" i="16"/>
  <c r="AJ3" i="16"/>
  <c r="AF18" i="16"/>
  <c r="AF17" i="16"/>
  <c r="AF16" i="16"/>
  <c r="AF15" i="16"/>
  <c r="AF14" i="16"/>
  <c r="AF13" i="16"/>
  <c r="AF12" i="16"/>
  <c r="AF11" i="16"/>
  <c r="AF10" i="16"/>
  <c r="AF9" i="16"/>
  <c r="AF8" i="16"/>
  <c r="AF7" i="16"/>
  <c r="AF6" i="16"/>
  <c r="AF5" i="16"/>
  <c r="AF4" i="16"/>
  <c r="AF3" i="16"/>
  <c r="CH14" i="16"/>
  <c r="CH13" i="16"/>
  <c r="CH12" i="16"/>
  <c r="CH11" i="16"/>
  <c r="CH10" i="16"/>
  <c r="CH9" i="16"/>
  <c r="CH8" i="16"/>
  <c r="CH7" i="16"/>
  <c r="CH6" i="16"/>
  <c r="CH5" i="16"/>
  <c r="CH4" i="16"/>
  <c r="CH3" i="16"/>
  <c r="CL14" i="16"/>
  <c r="CL13" i="16"/>
  <c r="CL12" i="16"/>
  <c r="CL11" i="16"/>
  <c r="CL10" i="16"/>
  <c r="CL9" i="16"/>
  <c r="CL8" i="16"/>
  <c r="CL7" i="16"/>
  <c r="CL6" i="16"/>
  <c r="CL5" i="16"/>
  <c r="CL4" i="16"/>
  <c r="CL3" i="16"/>
  <c r="CP14" i="16"/>
  <c r="CP13" i="16"/>
  <c r="CP12" i="16"/>
  <c r="CP11" i="16"/>
  <c r="CP10" i="16"/>
  <c r="CP9" i="16"/>
  <c r="CP8" i="16"/>
  <c r="CP7" i="16"/>
  <c r="CP6" i="16"/>
  <c r="CP5" i="16"/>
  <c r="CP4" i="16"/>
  <c r="CP3" i="16"/>
  <c r="CT14" i="16"/>
  <c r="CT13" i="16"/>
  <c r="CT12" i="16"/>
  <c r="CT11" i="16"/>
  <c r="CT10" i="16"/>
  <c r="CT9" i="16"/>
  <c r="CT8" i="16"/>
  <c r="CT7" i="16"/>
  <c r="CT6" i="16"/>
  <c r="CT5" i="16"/>
  <c r="CT4" i="16"/>
  <c r="CT3" i="16"/>
  <c r="CB14" i="16"/>
  <c r="CB13" i="16"/>
  <c r="CB12" i="16"/>
  <c r="CB11" i="16"/>
  <c r="CB10" i="16"/>
  <c r="CB9" i="16"/>
  <c r="CB8" i="16"/>
  <c r="CB7" i="16"/>
  <c r="CB6" i="16"/>
  <c r="CB5" i="16"/>
  <c r="CB4" i="16"/>
  <c r="CB3" i="16"/>
  <c r="BX14" i="16"/>
  <c r="BX13" i="16"/>
  <c r="BX12" i="16"/>
  <c r="BX11" i="16"/>
  <c r="BX10" i="16"/>
  <c r="BX9" i="16"/>
  <c r="BX8" i="16"/>
  <c r="BX7" i="16"/>
  <c r="BX6" i="16"/>
  <c r="BX5" i="16"/>
  <c r="BX4" i="16"/>
  <c r="BX3" i="16"/>
  <c r="BT14" i="16"/>
  <c r="BT13" i="16"/>
  <c r="BT12" i="16"/>
  <c r="BT11" i="16"/>
  <c r="BT10" i="16"/>
  <c r="BT9" i="16"/>
  <c r="BT8" i="16"/>
  <c r="BT7" i="16"/>
  <c r="BT6" i="16"/>
  <c r="BT5" i="16"/>
  <c r="BT4" i="16"/>
  <c r="BT3" i="16"/>
  <c r="BP14" i="16"/>
  <c r="BP13" i="16"/>
  <c r="BP12" i="16"/>
  <c r="BP11" i="16"/>
  <c r="BP10" i="16"/>
  <c r="BP9" i="16"/>
  <c r="BP8" i="16"/>
  <c r="BP7" i="16"/>
  <c r="BP6" i="16"/>
  <c r="BP5" i="16"/>
  <c r="BP4" i="16"/>
  <c r="BP3" i="16"/>
  <c r="BJ14" i="16"/>
  <c r="BJ13" i="16"/>
  <c r="BJ12" i="16"/>
  <c r="BJ11" i="16"/>
  <c r="BJ10" i="16"/>
  <c r="BJ9" i="16"/>
  <c r="BJ8" i="16"/>
  <c r="BJ7" i="16"/>
  <c r="BJ6" i="16"/>
  <c r="BJ5" i="16"/>
  <c r="BJ4" i="16"/>
  <c r="BJ3" i="16"/>
  <c r="BF14" i="16"/>
  <c r="BF13" i="16"/>
  <c r="BF12" i="16"/>
  <c r="BF11" i="16"/>
  <c r="BF10" i="16"/>
  <c r="BF9" i="16"/>
  <c r="BF8" i="16"/>
  <c r="BF7" i="16"/>
  <c r="BF6" i="16"/>
  <c r="BF5" i="16"/>
  <c r="BF4" i="16"/>
  <c r="BF3" i="16"/>
  <c r="BB14" i="16"/>
  <c r="BB13" i="16"/>
  <c r="BB12" i="16"/>
  <c r="BB11" i="16"/>
  <c r="BB10" i="16"/>
  <c r="BB9" i="16"/>
  <c r="BB8" i="16"/>
  <c r="BB7" i="16"/>
  <c r="BB6" i="16"/>
  <c r="BB5" i="16"/>
  <c r="BB4" i="16"/>
  <c r="BB3" i="16"/>
  <c r="AX14" i="16"/>
  <c r="AX13" i="16"/>
  <c r="AX12" i="16"/>
  <c r="AX11" i="16"/>
  <c r="AX10" i="16"/>
  <c r="AX9" i="16"/>
  <c r="AX8" i="16"/>
  <c r="AX7" i="16"/>
  <c r="AX6" i="16"/>
  <c r="AX5" i="16"/>
  <c r="AX4" i="16"/>
  <c r="AX3" i="16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H34" i="16"/>
  <c r="F34" i="16"/>
  <c r="D34" i="16"/>
  <c r="B34" i="16"/>
  <c r="A34" i="16"/>
  <c r="H30" i="16"/>
  <c r="F30" i="16"/>
  <c r="D30" i="16"/>
  <c r="B30" i="16"/>
  <c r="A30" i="16"/>
  <c r="H26" i="16"/>
  <c r="F26" i="16"/>
  <c r="D26" i="16"/>
  <c r="B26" i="16"/>
  <c r="A26" i="16"/>
  <c r="H22" i="16"/>
  <c r="F22" i="16"/>
  <c r="D22" i="16"/>
  <c r="B22" i="16"/>
  <c r="A22" i="16"/>
  <c r="H18" i="16"/>
  <c r="F18" i="16"/>
  <c r="D18" i="16"/>
  <c r="B18" i="16"/>
  <c r="A18" i="16"/>
  <c r="H14" i="16"/>
  <c r="F14" i="16"/>
  <c r="D14" i="16"/>
  <c r="B14" i="16"/>
  <c r="A14" i="16"/>
  <c r="H10" i="16"/>
  <c r="F10" i="16"/>
  <c r="D10" i="16"/>
  <c r="B10" i="16"/>
  <c r="A10" i="16"/>
  <c r="H6" i="16"/>
  <c r="F6" i="16"/>
  <c r="D6" i="16"/>
  <c r="B6" i="16"/>
  <c r="A6" i="16"/>
  <c r="I33" i="16"/>
  <c r="I32" i="16"/>
  <c r="I31" i="16"/>
  <c r="I29" i="16"/>
  <c r="I28" i="16"/>
  <c r="I27" i="16"/>
  <c r="I25" i="16"/>
  <c r="I24" i="16"/>
  <c r="I23" i="16"/>
  <c r="I21" i="16"/>
  <c r="I20" i="16"/>
  <c r="I19" i="16"/>
  <c r="I17" i="16"/>
  <c r="I16" i="16"/>
  <c r="I15" i="16"/>
  <c r="I13" i="16"/>
  <c r="I12" i="16"/>
  <c r="I11" i="16"/>
  <c r="I9" i="16"/>
  <c r="I8" i="16"/>
  <c r="I7" i="16"/>
  <c r="I5" i="16"/>
  <c r="I4" i="16"/>
  <c r="I3" i="16"/>
  <c r="G33" i="16"/>
  <c r="G32" i="16"/>
  <c r="G31" i="16"/>
  <c r="G29" i="16"/>
  <c r="G28" i="16"/>
  <c r="G27" i="16"/>
  <c r="G25" i="16"/>
  <c r="G24" i="16"/>
  <c r="G23" i="16"/>
  <c r="G21" i="16"/>
  <c r="G20" i="16"/>
  <c r="G19" i="16"/>
  <c r="G17" i="16"/>
  <c r="G16" i="16"/>
  <c r="G15" i="16"/>
  <c r="G13" i="16"/>
  <c r="G12" i="16"/>
  <c r="G11" i="16"/>
  <c r="G9" i="16"/>
  <c r="G8" i="16"/>
  <c r="G7" i="16"/>
  <c r="G5" i="16"/>
  <c r="G4" i="16"/>
  <c r="G3" i="16"/>
  <c r="E33" i="16"/>
  <c r="E32" i="16"/>
  <c r="E31" i="16"/>
  <c r="E29" i="16"/>
  <c r="E28" i="16"/>
  <c r="E27" i="16"/>
  <c r="E25" i="16"/>
  <c r="E24" i="16"/>
  <c r="E23" i="16"/>
  <c r="E21" i="16"/>
  <c r="E20" i="16"/>
  <c r="E19" i="16"/>
  <c r="E17" i="16"/>
  <c r="E16" i="16"/>
  <c r="E15" i="16"/>
  <c r="E13" i="16"/>
  <c r="E12" i="16"/>
  <c r="E11" i="16"/>
  <c r="E9" i="16"/>
  <c r="E8" i="16"/>
  <c r="E7" i="16"/>
  <c r="E5" i="16"/>
  <c r="E4" i="16"/>
  <c r="E3" i="16"/>
  <c r="C33" i="16"/>
  <c r="C32" i="16"/>
  <c r="C31" i="16"/>
  <c r="C29" i="16"/>
  <c r="C28" i="16"/>
  <c r="C27" i="16"/>
  <c r="C25" i="16"/>
  <c r="C24" i="16"/>
  <c r="C23" i="16"/>
  <c r="C21" i="16"/>
  <c r="C20" i="16"/>
  <c r="C19" i="16"/>
  <c r="C17" i="16"/>
  <c r="C16" i="16"/>
  <c r="C15" i="16"/>
  <c r="C13" i="16"/>
  <c r="C12" i="16"/>
  <c r="C11" i="16"/>
  <c r="C9" i="16"/>
  <c r="C8" i="16"/>
  <c r="C7" i="16"/>
  <c r="C5" i="16"/>
  <c r="C4" i="16"/>
  <c r="C3" i="16"/>
  <c r="BL14" i="9"/>
  <c r="BL13" i="9"/>
  <c r="BL12" i="9"/>
  <c r="BL11" i="9"/>
  <c r="BL10" i="9"/>
  <c r="BL9" i="9"/>
  <c r="BL8" i="9"/>
  <c r="BL7" i="9"/>
  <c r="BL6" i="9"/>
  <c r="BL5" i="9"/>
  <c r="BL4" i="9"/>
  <c r="BL3" i="9"/>
  <c r="BL16" i="9" s="1"/>
  <c r="BH14" i="9"/>
  <c r="BH13" i="9"/>
  <c r="BH12" i="9"/>
  <c r="BH11" i="9"/>
  <c r="BH10" i="9"/>
  <c r="BH9" i="9"/>
  <c r="BH8" i="9"/>
  <c r="BH7" i="9"/>
  <c r="BH6" i="9"/>
  <c r="BH5" i="9"/>
  <c r="BH16" i="9" s="1"/>
  <c r="BH4" i="9"/>
  <c r="BH3" i="9"/>
  <c r="BH15" i="9" s="1"/>
  <c r="BD14" i="9"/>
  <c r="BD13" i="9"/>
  <c r="BD12" i="9"/>
  <c r="BD11" i="9"/>
  <c r="BD10" i="9"/>
  <c r="BD9" i="9"/>
  <c r="BD8" i="9"/>
  <c r="BD7" i="9"/>
  <c r="BD6" i="9"/>
  <c r="BD5" i="9"/>
  <c r="BD4" i="9"/>
  <c r="BD3" i="9"/>
  <c r="BD16" i="9" s="1"/>
  <c r="AZ15" i="9"/>
  <c r="AZ14" i="9"/>
  <c r="AZ13" i="9"/>
  <c r="AZ12" i="9"/>
  <c r="AZ11" i="9"/>
  <c r="AZ10" i="9"/>
  <c r="AZ9" i="9"/>
  <c r="AZ8" i="9"/>
  <c r="AZ7" i="9"/>
  <c r="AZ6" i="9"/>
  <c r="AZ16" i="9" s="1"/>
  <c r="AZ5" i="9"/>
  <c r="AZ4" i="9"/>
  <c r="AZ3" i="9"/>
  <c r="AT14" i="9"/>
  <c r="AT13" i="9"/>
  <c r="AT12" i="9"/>
  <c r="AT11" i="9"/>
  <c r="AT10" i="9"/>
  <c r="AT9" i="9"/>
  <c r="AT8" i="9"/>
  <c r="AT7" i="9"/>
  <c r="AT6" i="9"/>
  <c r="AT5" i="9"/>
  <c r="AT4" i="9"/>
  <c r="AT3" i="9"/>
  <c r="AT16" i="9" s="1"/>
  <c r="AP14" i="9"/>
  <c r="AP13" i="9"/>
  <c r="AP12" i="9"/>
  <c r="AP11" i="9"/>
  <c r="AP10" i="9"/>
  <c r="AP9" i="9"/>
  <c r="AP8" i="9"/>
  <c r="AP7" i="9"/>
  <c r="AP6" i="9"/>
  <c r="AP5" i="9"/>
  <c r="AP4" i="9"/>
  <c r="AP3" i="9"/>
  <c r="AP16" i="9" s="1"/>
  <c r="AL14" i="9"/>
  <c r="AL13" i="9"/>
  <c r="AL12" i="9"/>
  <c r="AL11" i="9"/>
  <c r="AL10" i="9"/>
  <c r="AL9" i="9"/>
  <c r="AL8" i="9"/>
  <c r="AL7" i="9"/>
  <c r="AL6" i="9"/>
  <c r="AL5" i="9"/>
  <c r="AL4" i="9"/>
  <c r="AL3" i="9"/>
  <c r="AL15" i="9" s="1"/>
  <c r="AH14" i="9"/>
  <c r="AH13" i="9"/>
  <c r="AH12" i="9"/>
  <c r="AH11" i="9"/>
  <c r="AH10" i="9"/>
  <c r="AH9" i="9"/>
  <c r="AH8" i="9"/>
  <c r="AH7" i="9"/>
  <c r="AH6" i="9"/>
  <c r="AH5" i="9"/>
  <c r="AH4" i="9"/>
  <c r="AH3" i="9"/>
  <c r="AH15" i="9" s="1"/>
  <c r="AB18" i="9"/>
  <c r="AB17" i="9"/>
  <c r="AB16" i="9"/>
  <c r="AB15" i="9"/>
  <c r="AB14" i="9"/>
  <c r="AB13" i="9"/>
  <c r="AB12" i="9"/>
  <c r="AB11" i="9"/>
  <c r="AB10" i="9"/>
  <c r="AB9" i="9"/>
  <c r="AB8" i="9"/>
  <c r="AB7" i="9"/>
  <c r="AB6" i="9"/>
  <c r="AB5" i="9"/>
  <c r="AB4" i="9"/>
  <c r="AB3" i="9"/>
  <c r="AB20" i="9" s="1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X3" i="9"/>
  <c r="X20" i="9" s="1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0" i="9" s="1"/>
  <c r="BJ14" i="9"/>
  <c r="BJ13" i="9"/>
  <c r="BJ12" i="9"/>
  <c r="BJ11" i="9"/>
  <c r="BJ10" i="9"/>
  <c r="BJ9" i="9"/>
  <c r="BJ8" i="9"/>
  <c r="BJ7" i="9"/>
  <c r="BJ6" i="9"/>
  <c r="BJ5" i="9"/>
  <c r="BJ4" i="9"/>
  <c r="BJ3" i="9"/>
  <c r="BF14" i="9"/>
  <c r="BF13" i="9"/>
  <c r="BF12" i="9"/>
  <c r="BF11" i="9"/>
  <c r="BF10" i="9"/>
  <c r="BF9" i="9"/>
  <c r="BF8" i="9"/>
  <c r="BF7" i="9"/>
  <c r="BF6" i="9"/>
  <c r="BF5" i="9"/>
  <c r="BF4" i="9"/>
  <c r="BF3" i="9"/>
  <c r="BB14" i="9"/>
  <c r="BB13" i="9"/>
  <c r="BB12" i="9"/>
  <c r="BB11" i="9"/>
  <c r="BB10" i="9"/>
  <c r="BB9" i="9"/>
  <c r="BB8" i="9"/>
  <c r="BB7" i="9"/>
  <c r="BB6" i="9"/>
  <c r="BB5" i="9"/>
  <c r="BB4" i="9"/>
  <c r="BB3" i="9"/>
  <c r="AX14" i="9"/>
  <c r="AX13" i="9"/>
  <c r="AX12" i="9"/>
  <c r="AX11" i="9"/>
  <c r="AX10" i="9"/>
  <c r="AX9" i="9"/>
  <c r="AX8" i="9"/>
  <c r="AX7" i="9"/>
  <c r="AX6" i="9"/>
  <c r="AX5" i="9"/>
  <c r="AX4" i="9"/>
  <c r="AX3" i="9"/>
  <c r="AR14" i="9"/>
  <c r="AR13" i="9"/>
  <c r="AR12" i="9"/>
  <c r="AR11" i="9"/>
  <c r="AR10" i="9"/>
  <c r="AR9" i="9"/>
  <c r="AR8" i="9"/>
  <c r="AR7" i="9"/>
  <c r="AR6" i="9"/>
  <c r="AR5" i="9"/>
  <c r="AR4" i="9"/>
  <c r="AR3" i="9"/>
  <c r="AN14" i="9"/>
  <c r="AN13" i="9"/>
  <c r="AN12" i="9"/>
  <c r="AN11" i="9"/>
  <c r="AN10" i="9"/>
  <c r="AN9" i="9"/>
  <c r="AN8" i="9"/>
  <c r="AN7" i="9"/>
  <c r="AN6" i="9"/>
  <c r="AN5" i="9"/>
  <c r="AN4" i="9"/>
  <c r="AN3" i="9"/>
  <c r="AJ14" i="9"/>
  <c r="AJ13" i="9"/>
  <c r="AJ12" i="9"/>
  <c r="AJ11" i="9"/>
  <c r="AJ10" i="9"/>
  <c r="AJ9" i="9"/>
  <c r="AJ8" i="9"/>
  <c r="AJ7" i="9"/>
  <c r="AJ6" i="9"/>
  <c r="AJ5" i="9"/>
  <c r="AJ4" i="9"/>
  <c r="AJ3" i="9"/>
  <c r="AF14" i="9"/>
  <c r="AF13" i="9"/>
  <c r="AF12" i="9"/>
  <c r="AF11" i="9"/>
  <c r="AF10" i="9"/>
  <c r="AF9" i="9"/>
  <c r="AF8" i="9"/>
  <c r="AF7" i="9"/>
  <c r="AF6" i="9"/>
  <c r="AF5" i="9"/>
  <c r="AF4" i="9"/>
  <c r="AF3" i="9"/>
  <c r="Z18" i="9"/>
  <c r="Z17" i="9"/>
  <c r="Z16" i="9"/>
  <c r="Z15" i="9"/>
  <c r="Z14" i="9"/>
  <c r="Z13" i="9"/>
  <c r="Z12" i="9"/>
  <c r="Z11" i="9"/>
  <c r="Z10" i="9"/>
  <c r="Z9" i="9"/>
  <c r="Z8" i="9"/>
  <c r="Z7" i="9"/>
  <c r="Z6" i="9"/>
  <c r="Z5" i="9"/>
  <c r="Z4" i="9"/>
  <c r="Z3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V5" i="9"/>
  <c r="V4" i="9"/>
  <c r="V3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3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I4" i="9"/>
  <c r="G4" i="9"/>
  <c r="E4" i="9"/>
  <c r="I3" i="9"/>
  <c r="G3" i="9"/>
  <c r="E3" i="9"/>
  <c r="I32" i="9"/>
  <c r="I31" i="9"/>
  <c r="I30" i="9"/>
  <c r="I28" i="9"/>
  <c r="I27" i="9"/>
  <c r="I26" i="9"/>
  <c r="I24" i="9"/>
  <c r="I23" i="9"/>
  <c r="I22" i="9"/>
  <c r="I20" i="9"/>
  <c r="I19" i="9"/>
  <c r="I18" i="9"/>
  <c r="I16" i="9"/>
  <c r="I15" i="9"/>
  <c r="I14" i="9"/>
  <c r="I12" i="9"/>
  <c r="I11" i="9"/>
  <c r="I10" i="9"/>
  <c r="I8" i="9"/>
  <c r="I7" i="9"/>
  <c r="I6" i="9"/>
  <c r="G32" i="9"/>
  <c r="G31" i="9"/>
  <c r="G30" i="9"/>
  <c r="G28" i="9"/>
  <c r="G27" i="9"/>
  <c r="G26" i="9"/>
  <c r="G24" i="9"/>
  <c r="G23" i="9"/>
  <c r="G22" i="9"/>
  <c r="G20" i="9"/>
  <c r="G19" i="9"/>
  <c r="G18" i="9"/>
  <c r="G16" i="9"/>
  <c r="G15" i="9"/>
  <c r="G14" i="9"/>
  <c r="G12" i="9"/>
  <c r="G11" i="9"/>
  <c r="G10" i="9"/>
  <c r="G8" i="9"/>
  <c r="G7" i="9"/>
  <c r="G6" i="9"/>
  <c r="E32" i="9"/>
  <c r="E31" i="9"/>
  <c r="E30" i="9"/>
  <c r="E28" i="9"/>
  <c r="E27" i="9"/>
  <c r="E26" i="9"/>
  <c r="E24" i="9"/>
  <c r="E23" i="9"/>
  <c r="E22" i="9"/>
  <c r="E20" i="9"/>
  <c r="E19" i="9"/>
  <c r="E18" i="9"/>
  <c r="E16" i="9"/>
  <c r="E15" i="9"/>
  <c r="E14" i="9"/>
  <c r="E12" i="9"/>
  <c r="E11" i="9"/>
  <c r="E10" i="9"/>
  <c r="E8" i="9"/>
  <c r="E7" i="9"/>
  <c r="E6" i="9"/>
  <c r="C4" i="9"/>
  <c r="C3" i="9"/>
  <c r="C32" i="9"/>
  <c r="C31" i="9"/>
  <c r="C30" i="9"/>
  <c r="C28" i="9"/>
  <c r="C27" i="9"/>
  <c r="C26" i="9"/>
  <c r="C24" i="9"/>
  <c r="C23" i="9"/>
  <c r="C22" i="9"/>
  <c r="C20" i="9"/>
  <c r="C19" i="9"/>
  <c r="C18" i="9"/>
  <c r="C16" i="9"/>
  <c r="C15" i="9"/>
  <c r="C14" i="9"/>
  <c r="C12" i="9"/>
  <c r="C11" i="9"/>
  <c r="C10" i="9"/>
  <c r="C8" i="9"/>
  <c r="C7" i="9"/>
  <c r="C6" i="9"/>
  <c r="A36" i="14"/>
  <c r="A35" i="14"/>
  <c r="H5" i="9"/>
  <c r="F5" i="9"/>
  <c r="D5" i="9"/>
  <c r="B5" i="9"/>
  <c r="A5" i="9"/>
  <c r="H33" i="9"/>
  <c r="F33" i="9"/>
  <c r="D33" i="9"/>
  <c r="B33" i="9"/>
  <c r="A33" i="9"/>
  <c r="H29" i="9"/>
  <c r="F29" i="9"/>
  <c r="D29" i="9"/>
  <c r="B29" i="9"/>
  <c r="A29" i="9"/>
  <c r="H25" i="9"/>
  <c r="F25" i="9"/>
  <c r="D25" i="9"/>
  <c r="B25" i="9"/>
  <c r="A25" i="9"/>
  <c r="H21" i="9"/>
  <c r="F21" i="9"/>
  <c r="D21" i="9"/>
  <c r="B21" i="9"/>
  <c r="A21" i="9"/>
  <c r="H17" i="9"/>
  <c r="F17" i="9"/>
  <c r="D17" i="9"/>
  <c r="B17" i="9"/>
  <c r="A17" i="9"/>
  <c r="H13" i="9"/>
  <c r="F13" i="9"/>
  <c r="D13" i="9"/>
  <c r="B13" i="9"/>
  <c r="A13" i="9"/>
  <c r="H9" i="9"/>
  <c r="F9" i="9"/>
  <c r="D9" i="9"/>
  <c r="B9" i="9"/>
  <c r="A9" i="9"/>
  <c r="BJ14" i="14"/>
  <c r="BL14" i="14" s="1"/>
  <c r="BJ13" i="14"/>
  <c r="BL13" i="14" s="1"/>
  <c r="BJ12" i="14"/>
  <c r="BL12" i="14" s="1"/>
  <c r="BJ11" i="14"/>
  <c r="BL11" i="14" s="1"/>
  <c r="BJ10" i="14"/>
  <c r="BL10" i="14" s="1"/>
  <c r="BJ9" i="14"/>
  <c r="BL9" i="14" s="1"/>
  <c r="BJ8" i="14"/>
  <c r="BL8" i="14" s="1"/>
  <c r="BJ7" i="14"/>
  <c r="BL7" i="14" s="1"/>
  <c r="BJ6" i="14"/>
  <c r="BL6" i="14" s="1"/>
  <c r="BJ5" i="14"/>
  <c r="BL5" i="14" s="1"/>
  <c r="BJ4" i="14"/>
  <c r="BL4" i="14" s="1"/>
  <c r="BJ3" i="14"/>
  <c r="BL3" i="14" s="1"/>
  <c r="BF14" i="14"/>
  <c r="BH14" i="14" s="1"/>
  <c r="BF13" i="14"/>
  <c r="BH13" i="14" s="1"/>
  <c r="BF12" i="14"/>
  <c r="BH12" i="14" s="1"/>
  <c r="BF11" i="14"/>
  <c r="BH11" i="14" s="1"/>
  <c r="BF10" i="14"/>
  <c r="BH10" i="14" s="1"/>
  <c r="BF9" i="14"/>
  <c r="BH9" i="14" s="1"/>
  <c r="BF8" i="14"/>
  <c r="BH8" i="14" s="1"/>
  <c r="BF7" i="14"/>
  <c r="BH7" i="14" s="1"/>
  <c r="BF6" i="14"/>
  <c r="BH6" i="14" s="1"/>
  <c r="BF5" i="14"/>
  <c r="BH5" i="14" s="1"/>
  <c r="BF4" i="14"/>
  <c r="BH4" i="14" s="1"/>
  <c r="BF3" i="14"/>
  <c r="BH3" i="14" s="1"/>
  <c r="BB14" i="14"/>
  <c r="BD14" i="14" s="1"/>
  <c r="BB13" i="14"/>
  <c r="BD13" i="14" s="1"/>
  <c r="BB12" i="14"/>
  <c r="BD12" i="14" s="1"/>
  <c r="BB11" i="14"/>
  <c r="BD11" i="14" s="1"/>
  <c r="BB10" i="14"/>
  <c r="BD10" i="14" s="1"/>
  <c r="BB9" i="14"/>
  <c r="BD9" i="14" s="1"/>
  <c r="BB8" i="14"/>
  <c r="BD8" i="14" s="1"/>
  <c r="BB7" i="14"/>
  <c r="BD7" i="14" s="1"/>
  <c r="BB6" i="14"/>
  <c r="BD6" i="14" s="1"/>
  <c r="BB5" i="14"/>
  <c r="BD5" i="14" s="1"/>
  <c r="BB4" i="14"/>
  <c r="BD4" i="14" s="1"/>
  <c r="BB3" i="14"/>
  <c r="BD3" i="14" s="1"/>
  <c r="AX14" i="14"/>
  <c r="AZ14" i="14" s="1"/>
  <c r="AX13" i="14"/>
  <c r="AZ13" i="14" s="1"/>
  <c r="AX12" i="14"/>
  <c r="AZ12" i="14" s="1"/>
  <c r="AX11" i="14"/>
  <c r="AZ11" i="14" s="1"/>
  <c r="AX10" i="14"/>
  <c r="AZ10" i="14" s="1"/>
  <c r="AX9" i="14"/>
  <c r="AZ9" i="14" s="1"/>
  <c r="AX8" i="14"/>
  <c r="AZ8" i="14" s="1"/>
  <c r="AX7" i="14"/>
  <c r="AZ7" i="14" s="1"/>
  <c r="AX6" i="14"/>
  <c r="AZ6" i="14" s="1"/>
  <c r="AX5" i="14"/>
  <c r="AZ5" i="14" s="1"/>
  <c r="AX4" i="14"/>
  <c r="AZ4" i="14" s="1"/>
  <c r="AX3" i="14"/>
  <c r="AZ3" i="14" s="1"/>
  <c r="AT14" i="14"/>
  <c r="AT13" i="14"/>
  <c r="AT12" i="14"/>
  <c r="AT11" i="14"/>
  <c r="AT10" i="14"/>
  <c r="AT9" i="14"/>
  <c r="AT8" i="14"/>
  <c r="AT7" i="14"/>
  <c r="AT6" i="14"/>
  <c r="AT5" i="14"/>
  <c r="AT4" i="14"/>
  <c r="AT3" i="14"/>
  <c r="AT16" i="14" s="1"/>
  <c r="AP14" i="14"/>
  <c r="AP13" i="14"/>
  <c r="AP12" i="14"/>
  <c r="AP11" i="14"/>
  <c r="AP10" i="14"/>
  <c r="AP9" i="14"/>
  <c r="AP8" i="14"/>
  <c r="AP7" i="14"/>
  <c r="AP6" i="14"/>
  <c r="AP5" i="14"/>
  <c r="AP4" i="14"/>
  <c r="AP3" i="14"/>
  <c r="AP16" i="14" s="1"/>
  <c r="AR14" i="14"/>
  <c r="AR13" i="14"/>
  <c r="AR12" i="14"/>
  <c r="AR11" i="14"/>
  <c r="AR10" i="14"/>
  <c r="AR9" i="14"/>
  <c r="AR8" i="14"/>
  <c r="AR7" i="14"/>
  <c r="AR6" i="14"/>
  <c r="AR5" i="14"/>
  <c r="AR4" i="14"/>
  <c r="AR3" i="14"/>
  <c r="AN14" i="14"/>
  <c r="AN13" i="14"/>
  <c r="AN12" i="14"/>
  <c r="AN11" i="14"/>
  <c r="AN10" i="14"/>
  <c r="AN9" i="14"/>
  <c r="AN8" i="14"/>
  <c r="AN7" i="14"/>
  <c r="AN6" i="14"/>
  <c r="AN5" i="14"/>
  <c r="AN4" i="14"/>
  <c r="AN3" i="14"/>
  <c r="AL4" i="14"/>
  <c r="AL3" i="14"/>
  <c r="AJ14" i="14"/>
  <c r="AL14" i="14" s="1"/>
  <c r="AJ13" i="14"/>
  <c r="AL13" i="14" s="1"/>
  <c r="AJ12" i="14"/>
  <c r="AL12" i="14" s="1"/>
  <c r="AJ11" i="14"/>
  <c r="AL11" i="14" s="1"/>
  <c r="AJ10" i="14"/>
  <c r="AL10" i="14" s="1"/>
  <c r="AJ9" i="14"/>
  <c r="AL9" i="14" s="1"/>
  <c r="AJ8" i="14"/>
  <c r="AL8" i="14" s="1"/>
  <c r="AJ7" i="14"/>
  <c r="AL7" i="14" s="1"/>
  <c r="AJ6" i="14"/>
  <c r="AL6" i="14" s="1"/>
  <c r="AJ5" i="14"/>
  <c r="AL5" i="14" s="1"/>
  <c r="AJ4" i="14"/>
  <c r="AJ3" i="14"/>
  <c r="AF14" i="14"/>
  <c r="AH14" i="14" s="1"/>
  <c r="AF13" i="14"/>
  <c r="AH13" i="14" s="1"/>
  <c r="AF12" i="14"/>
  <c r="AH12" i="14" s="1"/>
  <c r="AF11" i="14"/>
  <c r="AH11" i="14" s="1"/>
  <c r="AF10" i="14"/>
  <c r="AH10" i="14" s="1"/>
  <c r="AF9" i="14"/>
  <c r="AH9" i="14" s="1"/>
  <c r="AF8" i="14"/>
  <c r="AH8" i="14" s="1"/>
  <c r="AF7" i="14"/>
  <c r="AH7" i="14" s="1"/>
  <c r="AF6" i="14"/>
  <c r="AH6" i="14" s="1"/>
  <c r="AF5" i="14"/>
  <c r="AH5" i="14" s="1"/>
  <c r="AF4" i="14"/>
  <c r="AH4" i="14" s="1"/>
  <c r="AF3" i="14"/>
  <c r="AH3" i="14" s="1"/>
  <c r="H34" i="14"/>
  <c r="F34" i="14"/>
  <c r="D34" i="14"/>
  <c r="B34" i="14"/>
  <c r="A34" i="14"/>
  <c r="H30" i="14"/>
  <c r="F30" i="14"/>
  <c r="D30" i="14"/>
  <c r="B30" i="14"/>
  <c r="A30" i="14"/>
  <c r="H26" i="14"/>
  <c r="F26" i="14"/>
  <c r="D26" i="14"/>
  <c r="B26" i="14"/>
  <c r="A26" i="14"/>
  <c r="H22" i="14"/>
  <c r="F22" i="14"/>
  <c r="D22" i="14"/>
  <c r="B22" i="14"/>
  <c r="A22" i="14"/>
  <c r="H18" i="14"/>
  <c r="F18" i="14"/>
  <c r="D18" i="14"/>
  <c r="B18" i="14"/>
  <c r="A18" i="14"/>
  <c r="H14" i="14"/>
  <c r="F14" i="14"/>
  <c r="D14" i="14"/>
  <c r="B14" i="14"/>
  <c r="A14" i="14"/>
  <c r="H10" i="14"/>
  <c r="F10" i="14"/>
  <c r="D10" i="14"/>
  <c r="B10" i="14"/>
  <c r="A10" i="14"/>
  <c r="Z18" i="14"/>
  <c r="AB18" i="14" s="1"/>
  <c r="Z17" i="14"/>
  <c r="AB17" i="14" s="1"/>
  <c r="Z16" i="14"/>
  <c r="AB16" i="14" s="1"/>
  <c r="Z15" i="14"/>
  <c r="AB15" i="14" s="1"/>
  <c r="Z14" i="14"/>
  <c r="AB14" i="14" s="1"/>
  <c r="Z13" i="14"/>
  <c r="AB13" i="14" s="1"/>
  <c r="Z12" i="14"/>
  <c r="AB12" i="14" s="1"/>
  <c r="Z11" i="14"/>
  <c r="AB11" i="14" s="1"/>
  <c r="Z10" i="14"/>
  <c r="AB10" i="14" s="1"/>
  <c r="Z9" i="14"/>
  <c r="AB9" i="14" s="1"/>
  <c r="Z8" i="14"/>
  <c r="AB8" i="14" s="1"/>
  <c r="Z7" i="14"/>
  <c r="AB7" i="14" s="1"/>
  <c r="Z6" i="14"/>
  <c r="AB6" i="14" s="1"/>
  <c r="Z5" i="14"/>
  <c r="AB5" i="14" s="1"/>
  <c r="Z4" i="14"/>
  <c r="AB4" i="14" s="1"/>
  <c r="Z3" i="14"/>
  <c r="AB3" i="14" s="1"/>
  <c r="V18" i="14"/>
  <c r="X18" i="14" s="1"/>
  <c r="V17" i="14"/>
  <c r="X17" i="14" s="1"/>
  <c r="V16" i="14"/>
  <c r="X16" i="14" s="1"/>
  <c r="V15" i="14"/>
  <c r="X15" i="14" s="1"/>
  <c r="V14" i="14"/>
  <c r="X14" i="14" s="1"/>
  <c r="V13" i="14"/>
  <c r="X13" i="14" s="1"/>
  <c r="V12" i="14"/>
  <c r="X12" i="14" s="1"/>
  <c r="V11" i="14"/>
  <c r="X11" i="14" s="1"/>
  <c r="V10" i="14"/>
  <c r="X10" i="14" s="1"/>
  <c r="V9" i="14"/>
  <c r="X9" i="14" s="1"/>
  <c r="V8" i="14"/>
  <c r="X8" i="14" s="1"/>
  <c r="V7" i="14"/>
  <c r="X7" i="14" s="1"/>
  <c r="V6" i="14"/>
  <c r="X6" i="14" s="1"/>
  <c r="V5" i="14"/>
  <c r="X5" i="14" s="1"/>
  <c r="V4" i="14"/>
  <c r="X4" i="14" s="1"/>
  <c r="V3" i="14"/>
  <c r="X3" i="14" s="1"/>
  <c r="R18" i="14"/>
  <c r="T18" i="14" s="1"/>
  <c r="R17" i="14"/>
  <c r="T17" i="14" s="1"/>
  <c r="R16" i="14"/>
  <c r="T16" i="14" s="1"/>
  <c r="R15" i="14"/>
  <c r="T15" i="14" s="1"/>
  <c r="R14" i="14"/>
  <c r="T14" i="14" s="1"/>
  <c r="R13" i="14"/>
  <c r="T13" i="14" s="1"/>
  <c r="R12" i="14"/>
  <c r="T12" i="14" s="1"/>
  <c r="R11" i="14"/>
  <c r="T11" i="14" s="1"/>
  <c r="R10" i="14"/>
  <c r="T10" i="14" s="1"/>
  <c r="R9" i="14"/>
  <c r="T9" i="14" s="1"/>
  <c r="R8" i="14"/>
  <c r="T8" i="14" s="1"/>
  <c r="R7" i="14"/>
  <c r="T7" i="14" s="1"/>
  <c r="R6" i="14"/>
  <c r="T6" i="14" s="1"/>
  <c r="R5" i="14"/>
  <c r="T5" i="14" s="1"/>
  <c r="R4" i="14"/>
  <c r="T4" i="14" s="1"/>
  <c r="R3" i="14"/>
  <c r="T3" i="14" s="1"/>
  <c r="N18" i="14"/>
  <c r="P18" i="14" s="1"/>
  <c r="N17" i="14"/>
  <c r="P17" i="14" s="1"/>
  <c r="N16" i="14"/>
  <c r="P16" i="14" s="1"/>
  <c r="N15" i="14"/>
  <c r="P15" i="14" s="1"/>
  <c r="N14" i="14"/>
  <c r="P14" i="14" s="1"/>
  <c r="N13" i="14"/>
  <c r="P13" i="14" s="1"/>
  <c r="N12" i="14"/>
  <c r="P12" i="14" s="1"/>
  <c r="N11" i="14"/>
  <c r="P11" i="14" s="1"/>
  <c r="N10" i="14"/>
  <c r="P10" i="14" s="1"/>
  <c r="N9" i="14"/>
  <c r="P9" i="14" s="1"/>
  <c r="N8" i="14"/>
  <c r="P8" i="14" s="1"/>
  <c r="N7" i="14"/>
  <c r="P7" i="14" s="1"/>
  <c r="N6" i="14"/>
  <c r="P6" i="14" s="1"/>
  <c r="N5" i="14"/>
  <c r="P5" i="14" s="1"/>
  <c r="N4" i="14"/>
  <c r="P4" i="14" s="1"/>
  <c r="N3" i="14"/>
  <c r="P3" i="14" s="1"/>
  <c r="I33" i="14"/>
  <c r="I32" i="14"/>
  <c r="I31" i="14"/>
  <c r="I29" i="14"/>
  <c r="I28" i="14"/>
  <c r="I27" i="14"/>
  <c r="I25" i="14"/>
  <c r="I24" i="14"/>
  <c r="I23" i="14"/>
  <c r="I21" i="14"/>
  <c r="I20" i="14"/>
  <c r="I19" i="14"/>
  <c r="I17" i="14"/>
  <c r="I16" i="14"/>
  <c r="I15" i="14"/>
  <c r="I13" i="14"/>
  <c r="I12" i="14"/>
  <c r="I11" i="14"/>
  <c r="I9" i="14"/>
  <c r="I8" i="14"/>
  <c r="I7" i="14"/>
  <c r="I5" i="14"/>
  <c r="I4" i="14"/>
  <c r="I3" i="14"/>
  <c r="G33" i="14"/>
  <c r="G32" i="14"/>
  <c r="G31" i="14"/>
  <c r="G29" i="14"/>
  <c r="G28" i="14"/>
  <c r="G27" i="14"/>
  <c r="G25" i="14"/>
  <c r="G24" i="14"/>
  <c r="G23" i="14"/>
  <c r="G21" i="14"/>
  <c r="G20" i="14"/>
  <c r="G19" i="14"/>
  <c r="G17" i="14"/>
  <c r="G16" i="14"/>
  <c r="G15" i="14"/>
  <c r="G13" i="14"/>
  <c r="G12" i="14"/>
  <c r="G11" i="14"/>
  <c r="G9" i="14"/>
  <c r="G8" i="14"/>
  <c r="G7" i="14"/>
  <c r="G5" i="14"/>
  <c r="G4" i="14"/>
  <c r="G3" i="14"/>
  <c r="E33" i="14"/>
  <c r="E32" i="14"/>
  <c r="E31" i="14"/>
  <c r="E29" i="14"/>
  <c r="E28" i="14"/>
  <c r="E27" i="14"/>
  <c r="E25" i="14"/>
  <c r="E24" i="14"/>
  <c r="E23" i="14"/>
  <c r="E21" i="14"/>
  <c r="E20" i="14"/>
  <c r="E19" i="14"/>
  <c r="E17" i="14"/>
  <c r="E16" i="14"/>
  <c r="E15" i="14"/>
  <c r="E13" i="14"/>
  <c r="E12" i="14"/>
  <c r="E11" i="14"/>
  <c r="E9" i="14"/>
  <c r="E8" i="14"/>
  <c r="E7" i="14"/>
  <c r="E5" i="14"/>
  <c r="E4" i="14"/>
  <c r="E3" i="14"/>
  <c r="C33" i="14"/>
  <c r="C32" i="14"/>
  <c r="C31" i="14"/>
  <c r="C29" i="14"/>
  <c r="C28" i="14"/>
  <c r="C27" i="14"/>
  <c r="C25" i="14"/>
  <c r="C24" i="14"/>
  <c r="C23" i="14"/>
  <c r="C21" i="14"/>
  <c r="C20" i="14"/>
  <c r="C19" i="14"/>
  <c r="C17" i="14"/>
  <c r="C16" i="14"/>
  <c r="C15" i="14"/>
  <c r="C13" i="14"/>
  <c r="C12" i="14"/>
  <c r="C11" i="14"/>
  <c r="C9" i="14"/>
  <c r="C8" i="14"/>
  <c r="C7" i="14"/>
  <c r="C5" i="14"/>
  <c r="C4" i="14"/>
  <c r="C3" i="14"/>
  <c r="H6" i="14"/>
  <c r="F6" i="14"/>
  <c r="D6" i="14"/>
  <c r="B6" i="14"/>
  <c r="A6" i="14"/>
  <c r="T19" i="9" l="1"/>
  <c r="T15" i="17"/>
  <c r="AB15" i="17"/>
  <c r="AH16" i="17"/>
  <c r="AP16" i="17"/>
  <c r="AZ16" i="17"/>
  <c r="BH16" i="17"/>
  <c r="BR16" i="17"/>
  <c r="BZ16" i="17"/>
  <c r="CN16" i="17"/>
  <c r="P16" i="17"/>
  <c r="CV16" i="17"/>
  <c r="AB16" i="17"/>
  <c r="CN15" i="17"/>
  <c r="T16" i="17"/>
  <c r="AL16" i="17"/>
  <c r="AT16" i="17"/>
  <c r="BD16" i="17"/>
  <c r="BL16" i="17"/>
  <c r="BV16" i="17"/>
  <c r="CD16" i="17"/>
  <c r="X16" i="17"/>
  <c r="CJ16" i="17"/>
  <c r="CR16" i="17"/>
  <c r="CD15" i="17"/>
  <c r="P15" i="17"/>
  <c r="CV15" i="17"/>
  <c r="CR15" i="17"/>
  <c r="CJ15" i="17"/>
  <c r="BZ15" i="17"/>
  <c r="BV15" i="17"/>
  <c r="BR15" i="17"/>
  <c r="BL15" i="17"/>
  <c r="BH15" i="17"/>
  <c r="BD15" i="17"/>
  <c r="AZ15" i="17"/>
  <c r="AT15" i="17"/>
  <c r="AP15" i="17"/>
  <c r="AL15" i="17"/>
  <c r="AH15" i="17"/>
  <c r="X15" i="17"/>
  <c r="C18" i="17"/>
  <c r="G18" i="17"/>
  <c r="C22" i="17"/>
  <c r="E22" i="17"/>
  <c r="G22" i="17"/>
  <c r="I22" i="17"/>
  <c r="I14" i="17"/>
  <c r="C14" i="17"/>
  <c r="C26" i="17"/>
  <c r="G26" i="17"/>
  <c r="I26" i="17"/>
  <c r="D36" i="17"/>
  <c r="C34" i="17"/>
  <c r="G34" i="17"/>
  <c r="H36" i="17"/>
  <c r="E14" i="17"/>
  <c r="E34" i="17"/>
  <c r="G14" i="17"/>
  <c r="I34" i="17"/>
  <c r="B36" i="17"/>
  <c r="E26" i="17"/>
  <c r="I6" i="17"/>
  <c r="A36" i="17"/>
  <c r="F36" i="17"/>
  <c r="B35" i="17"/>
  <c r="C6" i="17"/>
  <c r="C30" i="17"/>
  <c r="E6" i="17"/>
  <c r="E18" i="17"/>
  <c r="E30" i="17"/>
  <c r="G6" i="17"/>
  <c r="G30" i="17"/>
  <c r="I18" i="17"/>
  <c r="I30" i="17"/>
  <c r="D35" i="17"/>
  <c r="C10" i="17"/>
  <c r="E10" i="17"/>
  <c r="G10" i="17"/>
  <c r="I10" i="17"/>
  <c r="F35" i="17"/>
  <c r="H35" i="17"/>
  <c r="A35" i="17"/>
  <c r="CV15" i="16"/>
  <c r="CN15" i="16"/>
  <c r="CJ15" i="16"/>
  <c r="CD16" i="16"/>
  <c r="BZ15" i="16"/>
  <c r="BV15" i="16"/>
  <c r="BR16" i="16"/>
  <c r="BL15" i="16"/>
  <c r="BD15" i="16"/>
  <c r="AZ15" i="16"/>
  <c r="AT20" i="16"/>
  <c r="AT19" i="16"/>
  <c r="AP19" i="16"/>
  <c r="AL19" i="16"/>
  <c r="AH19" i="16"/>
  <c r="AB19" i="16"/>
  <c r="X19" i="16"/>
  <c r="T19" i="16"/>
  <c r="P19" i="16"/>
  <c r="G22" i="16"/>
  <c r="E34" i="16"/>
  <c r="G34" i="16"/>
  <c r="C18" i="16"/>
  <c r="E18" i="16"/>
  <c r="G18" i="16"/>
  <c r="C30" i="16"/>
  <c r="E30" i="16"/>
  <c r="G30" i="16"/>
  <c r="I30" i="16"/>
  <c r="I14" i="16"/>
  <c r="C14" i="16"/>
  <c r="C26" i="16"/>
  <c r="E26" i="16"/>
  <c r="G14" i="16"/>
  <c r="G26" i="16"/>
  <c r="I26" i="16"/>
  <c r="E14" i="16"/>
  <c r="B36" i="16"/>
  <c r="I34" i="16"/>
  <c r="C34" i="16"/>
  <c r="G6" i="16"/>
  <c r="I6" i="16"/>
  <c r="A36" i="16"/>
  <c r="B35" i="16"/>
  <c r="C6" i="16"/>
  <c r="E6" i="16"/>
  <c r="I18" i="16"/>
  <c r="D35" i="16"/>
  <c r="C10" i="16"/>
  <c r="E10" i="16"/>
  <c r="G10" i="16"/>
  <c r="I10" i="16"/>
  <c r="F36" i="16"/>
  <c r="C22" i="16"/>
  <c r="E22" i="16"/>
  <c r="I22" i="16"/>
  <c r="H36" i="16"/>
  <c r="D36" i="16"/>
  <c r="F35" i="16"/>
  <c r="H35" i="16"/>
  <c r="A35" i="16"/>
  <c r="BL15" i="9"/>
  <c r="BD15" i="9"/>
  <c r="AT15" i="9"/>
  <c r="AP15" i="9"/>
  <c r="AL16" i="9"/>
  <c r="AH16" i="9"/>
  <c r="AB19" i="9"/>
  <c r="X19" i="9"/>
  <c r="P19" i="9"/>
  <c r="C5" i="9"/>
  <c r="E21" i="9"/>
  <c r="C21" i="9"/>
  <c r="I9" i="9"/>
  <c r="G25" i="9"/>
  <c r="C25" i="9"/>
  <c r="I25" i="9"/>
  <c r="E9" i="9"/>
  <c r="G21" i="9"/>
  <c r="E5" i="9"/>
  <c r="I17" i="9"/>
  <c r="A35" i="9"/>
  <c r="G5" i="9"/>
  <c r="G9" i="9"/>
  <c r="A34" i="9"/>
  <c r="E17" i="9"/>
  <c r="G29" i="9"/>
  <c r="I21" i="9"/>
  <c r="I33" i="9"/>
  <c r="C17" i="9"/>
  <c r="C29" i="9"/>
  <c r="E29" i="9"/>
  <c r="G33" i="9"/>
  <c r="I13" i="9"/>
  <c r="C9" i="9"/>
  <c r="E33" i="9"/>
  <c r="G13" i="9"/>
  <c r="C13" i="9"/>
  <c r="C33" i="9"/>
  <c r="E13" i="9"/>
  <c r="G17" i="9"/>
  <c r="I5" i="9"/>
  <c r="E25" i="9"/>
  <c r="I29" i="9"/>
  <c r="H35" i="9"/>
  <c r="B35" i="9"/>
  <c r="D35" i="9"/>
  <c r="F35" i="9"/>
  <c r="B34" i="9"/>
  <c r="D34" i="9"/>
  <c r="F34" i="9"/>
  <c r="H34" i="9"/>
  <c r="BL16" i="14"/>
  <c r="BL15" i="14"/>
  <c r="BH16" i="14"/>
  <c r="BH15" i="14"/>
  <c r="BD16" i="14"/>
  <c r="BD15" i="14"/>
  <c r="AZ16" i="14"/>
  <c r="AZ15" i="14"/>
  <c r="AT15" i="14"/>
  <c r="AP15" i="14"/>
  <c r="AL15" i="14"/>
  <c r="AL16" i="14"/>
  <c r="AH16" i="14"/>
  <c r="AH15" i="14"/>
  <c r="E6" i="14"/>
  <c r="C6" i="14"/>
  <c r="G6" i="14"/>
  <c r="I6" i="14"/>
  <c r="C10" i="14"/>
  <c r="E10" i="14"/>
  <c r="G10" i="14"/>
  <c r="I10" i="14"/>
  <c r="C18" i="14"/>
  <c r="E18" i="14"/>
  <c r="G18" i="14"/>
  <c r="I18" i="14"/>
  <c r="C22" i="14"/>
  <c r="E22" i="14"/>
  <c r="G22" i="14"/>
  <c r="I22" i="14"/>
  <c r="C34" i="14"/>
  <c r="E34" i="14"/>
  <c r="G34" i="14"/>
  <c r="I34" i="14"/>
  <c r="C14" i="14"/>
  <c r="E14" i="14"/>
  <c r="G14" i="14"/>
  <c r="I14" i="14"/>
  <c r="C26" i="14"/>
  <c r="E26" i="14"/>
  <c r="G26" i="14"/>
  <c r="I26" i="14"/>
  <c r="C30" i="14"/>
  <c r="E30" i="14"/>
  <c r="G30" i="14"/>
  <c r="I30" i="14"/>
  <c r="AB20" i="14"/>
  <c r="AB19" i="14"/>
  <c r="X20" i="14"/>
  <c r="X19" i="14"/>
  <c r="T20" i="14"/>
  <c r="T19" i="14"/>
  <c r="P20" i="14"/>
  <c r="P19" i="14"/>
  <c r="H36" i="14"/>
  <c r="D36" i="14"/>
  <c r="F36" i="14"/>
  <c r="B35" i="14"/>
  <c r="B36" i="14"/>
  <c r="D35" i="14"/>
  <c r="F35" i="14"/>
  <c r="H35" i="14"/>
  <c r="G35" i="17" l="1"/>
  <c r="E36" i="17"/>
  <c r="C35" i="17"/>
  <c r="G36" i="17"/>
  <c r="I36" i="17"/>
  <c r="I35" i="17"/>
  <c r="E35" i="17"/>
  <c r="C36" i="17"/>
  <c r="G35" i="16"/>
  <c r="I36" i="16"/>
  <c r="C36" i="16"/>
  <c r="E35" i="16"/>
  <c r="G36" i="16"/>
  <c r="C35" i="16"/>
  <c r="E36" i="16"/>
  <c r="I35" i="16"/>
  <c r="I35" i="9"/>
  <c r="C35" i="9"/>
  <c r="E35" i="9"/>
  <c r="C34" i="9"/>
  <c r="G35" i="9"/>
  <c r="E34" i="9"/>
  <c r="I34" i="9"/>
  <c r="G34" i="9"/>
  <c r="C36" i="14"/>
  <c r="I36" i="14"/>
  <c r="C35" i="14"/>
  <c r="I35" i="14"/>
  <c r="G36" i="14"/>
  <c r="G35" i="14"/>
  <c r="E36" i="14"/>
  <c r="E35" i="14"/>
</calcChain>
</file>

<file path=xl/sharedStrings.xml><?xml version="1.0" encoding="utf-8"?>
<sst xmlns="http://schemas.openxmlformats.org/spreadsheetml/2006/main" count="921" uniqueCount="77">
  <si>
    <t>Day 0</t>
  </si>
  <si>
    <t>Day 7</t>
  </si>
  <si>
    <t>Day 9</t>
  </si>
  <si>
    <t>Day 12</t>
  </si>
  <si>
    <t>Day 14</t>
  </si>
  <si>
    <t>Mr monoculture</t>
  </si>
  <si>
    <t>Mr coculture with Ca06</t>
  </si>
  <si>
    <t>Mr coculture with Ca15</t>
  </si>
  <si>
    <t>Mr coculture with Se</t>
  </si>
  <si>
    <t>Mr coculture with Ca06 and Se</t>
  </si>
  <si>
    <t>Mr coculture with Ca15 and Se</t>
  </si>
  <si>
    <t>Ca06 monoculture</t>
  </si>
  <si>
    <t>Ca06 coculture with Mr</t>
  </si>
  <si>
    <t>Ca06 coculture with Se</t>
  </si>
  <si>
    <t>Ca06 coculture with Mr and Se</t>
  </si>
  <si>
    <t>Ca15 monoculture</t>
  </si>
  <si>
    <t>Ca15 coculture with Mr</t>
  </si>
  <si>
    <t>Ca15 coculture with Se</t>
  </si>
  <si>
    <t>Ca15 coculture with Mr and Se</t>
  </si>
  <si>
    <t>Se monoculture</t>
  </si>
  <si>
    <t>Se coculture with Ca06</t>
  </si>
  <si>
    <t>Se coculture with Ca15</t>
  </si>
  <si>
    <t>Se coculture with Mr</t>
  </si>
  <si>
    <t>Se coculture with Ca06 and Mr</t>
  </si>
  <si>
    <t>Se coculture with Ca15 and Mr</t>
  </si>
  <si>
    <t>Malthusian</t>
  </si>
  <si>
    <t>AVG</t>
  </si>
  <si>
    <t>STD</t>
  </si>
  <si>
    <t>Mmono</t>
  </si>
  <si>
    <t>r</t>
  </si>
  <si>
    <t>Se</t>
  </si>
  <si>
    <t>Ca06</t>
  </si>
  <si>
    <t>Ca15</t>
  </si>
  <si>
    <t>Mr</t>
  </si>
  <si>
    <t>Ca06+Mr</t>
  </si>
  <si>
    <t>Ca15+Mr</t>
  </si>
  <si>
    <t>Ca06+Se</t>
  </si>
  <si>
    <t>Ca15+Se</t>
  </si>
  <si>
    <t>Mr+Se</t>
  </si>
  <si>
    <t>ANOVA (p)</t>
  </si>
  <si>
    <t>&lt;.0001</t>
  </si>
  <si>
    <t>M1 vs M2   nonsignificant</t>
  </si>
  <si>
    <t>M1 vs M3   P&lt;.01</t>
  </si>
  <si>
    <t>M1 vs M4   nonsignificant</t>
  </si>
  <si>
    <t>M1 vs M5   P&lt;.01</t>
  </si>
  <si>
    <t>M2 vs M3   P&lt;.01</t>
  </si>
  <si>
    <t>M2 vs M4   nonsignificant</t>
  </si>
  <si>
    <t>M2 vs M5   P&lt;.01</t>
  </si>
  <si>
    <t>M3 vs M4   nonsignificant</t>
  </si>
  <si>
    <t>M3 vs M5   nonsignificant</t>
  </si>
  <si>
    <t>M4 vs M5   nonsignificant</t>
  </si>
  <si>
    <t>M1 vs M3   nonsignificant</t>
  </si>
  <si>
    <t>M1 vs M4   P&lt;.01</t>
  </si>
  <si>
    <t>M1 vs M5   nonsignificant</t>
  </si>
  <si>
    <t>M2 vs M3   nonsignificant</t>
  </si>
  <si>
    <t>M2 vs M4   P&lt;.01</t>
  </si>
  <si>
    <t>M2 vs M5   nonsignificant</t>
  </si>
  <si>
    <t>M1 vs M5   P&lt;.05</t>
  </si>
  <si>
    <t>M2 vs M5   P&lt;.05</t>
  </si>
  <si>
    <t>M3 vs M5   P&lt;.01</t>
  </si>
  <si>
    <t>M3 vs M4   P&lt;.01</t>
  </si>
  <si>
    <t>M2 vs M3   P&lt;.05</t>
  </si>
  <si>
    <t>M1 vs M4   P&lt;.05</t>
  </si>
  <si>
    <t>M3 vs M5   P&lt;.05</t>
  </si>
  <si>
    <t>M1 vs M2   P&lt;.01</t>
  </si>
  <si>
    <t>Mean</t>
  </si>
  <si>
    <t>df</t>
  </si>
  <si>
    <t>t</t>
  </si>
  <si>
    <t>Tukey's HSD</t>
  </si>
  <si>
    <t>t-Test (p) one-tailed</t>
  </si>
  <si>
    <t>t-Test (p) two-tailed</t>
  </si>
  <si>
    <t>p &lt; 0.05</t>
  </si>
  <si>
    <t>p &lt; 0.01</t>
  </si>
  <si>
    <t>p &lt; 0.001</t>
  </si>
  <si>
    <t>*</t>
  </si>
  <si>
    <t>***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</si>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</sst>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1" fontId="3" fillId="0" borderId="1" xfId="0" applyNumberFormat="1" applyFont="1" applyBorder="1"/>
    <xf numFmtId="11" fontId="3" fillId="0" borderId="1" xfId="0" applyNumberFormat="1" applyFont="1" applyBorder="1" applyAlignment="1">
      <alignment wrapText="1"/>
    </xf>
    <xf numFmtId="11" fontId="3" fillId="0" borderId="2" xfId="0" applyNumberFormat="1" applyFont="1" applyBorder="1"/>
    <xf numFmtId="11" fontId="4" fillId="0" borderId="4" xfId="0" applyNumberFormat="1" applyFont="1" applyBorder="1"/>
    <xf numFmtId="11" fontId="4" fillId="0" borderId="5" xfId="0" applyNumberFormat="1" applyFont="1" applyBorder="1"/>
    <xf numFmtId="11" fontId="3" fillId="0" borderId="0" xfId="0" applyNumberFormat="1" applyFont="1" applyBorder="1"/>
    <xf numFmtId="11" fontId="3" fillId="0" borderId="0" xfId="0" applyNumberFormat="1" applyFont="1" applyBorder="1" applyAlignment="1">
      <alignment wrapText="1"/>
    </xf>
    <xf numFmtId="11" fontId="3" fillId="0" borderId="3" xfId="0" applyNumberFormat="1" applyFont="1" applyBorder="1"/>
    <xf numFmtId="11" fontId="5" fillId="0" borderId="0" xfId="0" applyNumberFormat="1" applyFont="1" applyBorder="1" applyAlignment="1">
      <alignment wrapText="1"/>
    </xf>
    <xf numFmtId="11" fontId="5" fillId="0" borderId="1" xfId="0" applyNumberFormat="1" applyFont="1" applyBorder="1" applyAlignment="1">
      <alignment wrapText="1"/>
    </xf>
    <xf numFmtId="11" fontId="3" fillId="0" borderId="6" xfId="0" applyNumberFormat="1" applyFont="1" applyBorder="1"/>
    <xf numFmtId="11" fontId="3" fillId="0" borderId="7" xfId="0" applyNumberFormat="1" applyFont="1" applyBorder="1"/>
    <xf numFmtId="11" fontId="3" fillId="0" borderId="8" xfId="0" applyNumberFormat="1" applyFont="1" applyBorder="1"/>
    <xf numFmtId="11" fontId="3" fillId="0" borderId="0" xfId="0" applyNumberFormat="1" applyFont="1" applyFill="1" applyBorder="1"/>
    <xf numFmtId="11" fontId="3" fillId="0" borderId="1" xfId="0" applyNumberFormat="1" applyFont="1" applyFill="1" applyBorder="1"/>
    <xf numFmtId="11" fontId="3" fillId="0" borderId="9" xfId="0" applyNumberFormat="1" applyFont="1" applyBorder="1"/>
    <xf numFmtId="11" fontId="3" fillId="0" borderId="10" xfId="0" applyNumberFormat="1" applyFont="1" applyBorder="1"/>
    <xf numFmtId="0" fontId="2" fillId="0" borderId="0" xfId="0" applyFont="1"/>
    <xf numFmtId="11" fontId="2" fillId="0" borderId="6" xfId="0" applyNumberFormat="1" applyFont="1" applyBorder="1"/>
    <xf numFmtId="11" fontId="2" fillId="0" borderId="7" xfId="0" applyNumberFormat="1" applyFont="1" applyBorder="1"/>
    <xf numFmtId="11" fontId="2" fillId="0" borderId="0" xfId="0" applyNumberFormat="1" applyFont="1"/>
    <xf numFmtId="11" fontId="2" fillId="0" borderId="0" xfId="0" applyNumberFormat="1" applyFont="1" applyBorder="1"/>
    <xf numFmtId="11" fontId="2" fillId="0" borderId="1" xfId="0" applyNumberFormat="1" applyFont="1" applyBorder="1"/>
    <xf numFmtId="11" fontId="2" fillId="0" borderId="9" xfId="0" applyNumberFormat="1" applyFont="1" applyBorder="1"/>
    <xf numFmtId="11" fontId="2" fillId="0" borderId="10" xfId="0" applyNumberFormat="1" applyFont="1" applyBorder="1"/>
    <xf numFmtId="11" fontId="2" fillId="0" borderId="2" xfId="0" applyNumberFormat="1" applyFont="1" applyBorder="1"/>
    <xf numFmtId="11" fontId="2" fillId="0" borderId="3" xfId="0" applyNumberFormat="1" applyFont="1" applyBorder="1"/>
    <xf numFmtId="11" fontId="2" fillId="0" borderId="0" xfId="0" applyNumberFormat="1" applyFont="1" applyFill="1" applyBorder="1"/>
    <xf numFmtId="11" fontId="2" fillId="0" borderId="2" xfId="0" applyNumberFormat="1" applyFont="1" applyFill="1" applyBorder="1"/>
    <xf numFmtId="11" fontId="4" fillId="0" borderId="0" xfId="0" applyNumberFormat="1" applyFont="1" applyBorder="1"/>
    <xf numFmtId="11" fontId="4" fillId="0" borderId="6" xfId="0" applyNumberFormat="1" applyFont="1" applyBorder="1"/>
    <xf numFmtId="2" fontId="3" fillId="0" borderId="6" xfId="0" applyNumberFormat="1" applyFont="1" applyBorder="1"/>
    <xf numFmtId="2" fontId="4" fillId="0" borderId="6" xfId="0" applyNumberFormat="1" applyFont="1" applyBorder="1"/>
    <xf numFmtId="2" fontId="2" fillId="0" borderId="0" xfId="0" applyNumberFormat="1" applyFont="1"/>
    <xf numFmtId="11" fontId="3" fillId="0" borderId="4" xfId="0" applyNumberFormat="1" applyFont="1" applyBorder="1"/>
    <xf numFmtId="2" fontId="3" fillId="0" borderId="0" xfId="0" applyNumberFormat="1" applyFont="1" applyBorder="1"/>
    <xf numFmtId="0" fontId="6" fillId="0" borderId="0" xfId="0" applyFont="1"/>
    <xf numFmtId="0" fontId="7" fillId="0" borderId="0" xfId="0" applyFont="1"/>
    <xf numFmtId="2" fontId="6" fillId="0" borderId="0" xfId="0" applyNumberFormat="1" applyFont="1"/>
    <xf numFmtId="2" fontId="4" fillId="0" borderId="4" xfId="0" applyNumberFormat="1" applyFont="1" applyBorder="1"/>
    <xf numFmtId="2" fontId="4" fillId="0" borderId="5" xfId="0" applyNumberFormat="1" applyFont="1" applyBorder="1"/>
    <xf numFmtId="0" fontId="1" fillId="0" borderId="0" xfId="0" applyFont="1"/>
    <xf numFmtId="0" fontId="8" fillId="0" borderId="0" xfId="0" applyFont="1"/>
    <xf numFmtId="0" fontId="9" fillId="0" borderId="0" xfId="0" applyFont="1"/>
    <xf numFmtId="2" fontId="8" fillId="0" borderId="0" xfId="0" applyNumberFormat="1" applyFont="1"/>
    <xf numFmtId="2" fontId="9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 (2)'!$B$38</c:f>
              <c:strCache>
                <c:ptCount val="1"/>
                <c:pt idx="0">
                  <c:v>Ca06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'Se (2)'!$B$41:$E$41</c:f>
                <c:numCache>
                  <c:formatCode>General</c:formatCode>
                  <c:ptCount val="4"/>
                  <c:pt idx="0">
                    <c:v>0.43922662828326703</c:v>
                  </c:pt>
                  <c:pt idx="1">
                    <c:v>0.38932907859255367</c:v>
                  </c:pt>
                  <c:pt idx="2">
                    <c:v>0.25932286478170269</c:v>
                  </c:pt>
                  <c:pt idx="3">
                    <c:v>0.3303071034808851</c:v>
                  </c:pt>
                </c:numCache>
              </c:numRef>
            </c:plus>
            <c:minus>
              <c:numRef>
                <c:f>'Se (2)'!$B$41:$E$41</c:f>
                <c:numCache>
                  <c:formatCode>General</c:formatCode>
                  <c:ptCount val="4"/>
                  <c:pt idx="0">
                    <c:v>0.43922662828326703</c:v>
                  </c:pt>
                  <c:pt idx="1">
                    <c:v>0.38932907859255367</c:v>
                  </c:pt>
                  <c:pt idx="2">
                    <c:v>0.25932286478170269</c:v>
                  </c:pt>
                  <c:pt idx="3">
                    <c:v>0.3303071034808851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 (2)'!$B$39:$E$39</c:f>
              <c:strCache>
                <c:ptCount val="4"/>
                <c:pt idx="0">
                  <c:v>Day 7</c:v>
                </c:pt>
                <c:pt idx="1">
                  <c:v>Day 9</c:v>
                </c:pt>
                <c:pt idx="2">
                  <c:v>Day 12</c:v>
                </c:pt>
                <c:pt idx="3">
                  <c:v>Day 14</c:v>
                </c:pt>
              </c:strCache>
            </c:strRef>
          </c:cat>
          <c:val>
            <c:numRef>
              <c:f>'Se (2)'!$B$40:$E$40</c:f>
              <c:numCache>
                <c:formatCode>0.00</c:formatCode>
                <c:ptCount val="4"/>
                <c:pt idx="0">
                  <c:v>0.24522814965524331</c:v>
                </c:pt>
                <c:pt idx="1">
                  <c:v>-1.1992788221686665E-2</c:v>
                </c:pt>
                <c:pt idx="2">
                  <c:v>0.12252181250546072</c:v>
                </c:pt>
                <c:pt idx="3">
                  <c:v>0.19510352336411976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3A5-BC5A-09FB2976B8E4}"/>
            </c:ext>
          </c:extLst>
        </c:ser>
        <c:ser>
          <c:idx val="1"/>
          <c:order val="1"/>
          <c:tx>
            <c:strRef>
              <c:f>'Se (2)'!$F$38</c:f>
              <c:strCache>
                <c:ptCount val="1"/>
                <c:pt idx="0">
                  <c:v>Ca15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'Se (2)'!$F$40:$I$40</c:f>
              <c:numCache>
                <c:formatCode>0.00</c:formatCode>
                <c:ptCount val="4"/>
                <c:pt idx="0">
                  <c:v>0.28322360421771869</c:v>
                </c:pt>
                <c:pt idx="1">
                  <c:v>-4.5659664961306135E-3</c:v>
                </c:pt>
                <c:pt idx="2">
                  <c:v>0.15045683860379544</c:v>
                </c:pt>
                <c:pt idx="3">
                  <c:v>0.2046971785573358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C-43A5-BC5A-09FB2976B8E4}"/>
            </c:ext>
          </c:extLst>
        </c:ser>
        <c:ser>
          <c:idx val="2"/>
          <c:order val="2"/>
          <c:tx>
            <c:strRef>
              <c:f>'Se (2)'!$J$38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 (2)'!$J$40:$M$40</c:f>
              <c:numCache>
                <c:formatCode>0.00</c:formatCode>
                <c:ptCount val="4"/>
                <c:pt idx="0">
                  <c:v>-0.61659658306116694</c:v>
                </c:pt>
                <c:pt idx="1">
                  <c:v>-0.487444426089223</c:v>
                </c:pt>
                <c:pt idx="2">
                  <c:v>0.23959306778189093</c:v>
                </c:pt>
                <c:pt idx="3">
                  <c:v>0.62703408475942812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C-43A5-BC5A-09FB2976B8E4}"/>
            </c:ext>
          </c:extLst>
        </c:ser>
        <c:ser>
          <c:idx val="3"/>
          <c:order val="3"/>
          <c:tx>
            <c:strRef>
              <c:f>'Se (2)'!$N$38</c:f>
              <c:strCache>
                <c:ptCount val="1"/>
                <c:pt idx="0">
                  <c:v>Ca06+Mr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 (2)'!$N$40:$Q$40</c:f>
              <c:numCache>
                <c:formatCode>0.00</c:formatCode>
                <c:ptCount val="4"/>
                <c:pt idx="0">
                  <c:v>-0.24348565556931634</c:v>
                </c:pt>
                <c:pt idx="1">
                  <c:v>-1.0011418432164496</c:v>
                </c:pt>
                <c:pt idx="2">
                  <c:v>-0.63955708144015511</c:v>
                </c:pt>
                <c:pt idx="3">
                  <c:v>-0.60504809161306283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C-43A5-BC5A-09FB2976B8E4}"/>
            </c:ext>
          </c:extLst>
        </c:ser>
        <c:ser>
          <c:idx val="4"/>
          <c:order val="4"/>
          <c:tx>
            <c:strRef>
              <c:f>'Se (2)'!$R$38</c:f>
              <c:strCache>
                <c:ptCount val="1"/>
                <c:pt idx="0">
                  <c:v>Ca15+Mr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 (2)'!$R$40:$U$40</c:f>
              <c:numCache>
                <c:formatCode>0.00</c:formatCode>
                <c:ptCount val="4"/>
                <c:pt idx="0">
                  <c:v>-0.73405922059307216</c:v>
                </c:pt>
                <c:pt idx="1">
                  <c:v>-0.72218031821170181</c:v>
                </c:pt>
                <c:pt idx="2">
                  <c:v>-1.0993060026371602</c:v>
                </c:pt>
                <c:pt idx="3">
                  <c:v>-0.54930933174108443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AC-43A5-BC5A-09FB2976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825680"/>
        <c:axId val="939890240"/>
      </c:lineChart>
      <c:catAx>
        <c:axId val="9928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90240"/>
        <c:crosses val="autoZero"/>
        <c:auto val="1"/>
        <c:lblAlgn val="ctr"/>
        <c:lblOffset val="100"/>
        <c:noMultiLvlLbl val="0"/>
      </c:catAx>
      <c:valAx>
        <c:axId val="9398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2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 (2)'!$B$38</c:f>
              <c:strCache>
                <c:ptCount val="1"/>
                <c:pt idx="0">
                  <c:v>Ca06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'Se (2)'!$B$41:$E$41</c:f>
                <c:numCache>
                  <c:formatCode>General</c:formatCode>
                  <c:ptCount val="4"/>
                  <c:pt idx="0">
                    <c:v>0.43922662828326703</c:v>
                  </c:pt>
                  <c:pt idx="1">
                    <c:v>0.38932907859255367</c:v>
                  </c:pt>
                  <c:pt idx="2">
                    <c:v>0.25932286478170269</c:v>
                  </c:pt>
                  <c:pt idx="3">
                    <c:v>0.3303071034808851</c:v>
                  </c:pt>
                </c:numCache>
              </c:numRef>
            </c:plus>
            <c:minus>
              <c:numRef>
                <c:f>'Se (2)'!$B$41:$E$41</c:f>
                <c:numCache>
                  <c:formatCode>General</c:formatCode>
                  <c:ptCount val="4"/>
                  <c:pt idx="0">
                    <c:v>0.43922662828326703</c:v>
                  </c:pt>
                  <c:pt idx="1">
                    <c:v>0.38932907859255367</c:v>
                  </c:pt>
                  <c:pt idx="2">
                    <c:v>0.25932286478170269</c:v>
                  </c:pt>
                  <c:pt idx="3">
                    <c:v>0.3303071034808851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 (2)'!$B$39:$E$39</c:f>
              <c:strCache>
                <c:ptCount val="4"/>
                <c:pt idx="0">
                  <c:v>Day 7</c:v>
                </c:pt>
                <c:pt idx="1">
                  <c:v>Day 9</c:v>
                </c:pt>
                <c:pt idx="2">
                  <c:v>Day 12</c:v>
                </c:pt>
                <c:pt idx="3">
                  <c:v>Day 14</c:v>
                </c:pt>
              </c:strCache>
            </c:strRef>
          </c:cat>
          <c:val>
            <c:numRef>
              <c:f>'Se (2)'!$B$40:$E$40</c:f>
              <c:numCache>
                <c:formatCode>0.00</c:formatCode>
                <c:ptCount val="4"/>
                <c:pt idx="0">
                  <c:v>0.24522814965524331</c:v>
                </c:pt>
                <c:pt idx="1">
                  <c:v>-1.1992788221686665E-2</c:v>
                </c:pt>
                <c:pt idx="2">
                  <c:v>0.12252181250546072</c:v>
                </c:pt>
                <c:pt idx="3">
                  <c:v>0.19510352336411976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B-4A71-AD43-79E6E2142424}"/>
            </c:ext>
          </c:extLst>
        </c:ser>
        <c:ser>
          <c:idx val="1"/>
          <c:order val="1"/>
          <c:tx>
            <c:strRef>
              <c:f>'Se (2)'!$F$38</c:f>
              <c:strCache>
                <c:ptCount val="1"/>
                <c:pt idx="0">
                  <c:v>Ca15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Summary!$F$4:$I$4</c:f>
                <c:numCache>
                  <c:formatCode>General</c:formatCode>
                  <c:ptCount val="4"/>
                  <c:pt idx="0">
                    <c:v>0.37392673016833061</c:v>
                  </c:pt>
                  <c:pt idx="1">
                    <c:v>0.297224409056837</c:v>
                  </c:pt>
                  <c:pt idx="2">
                    <c:v>0.31442204386090644</c:v>
                  </c:pt>
                  <c:pt idx="3">
                    <c:v>0.32014462750319478</c:v>
                  </c:pt>
                </c:numCache>
              </c:numRef>
            </c:plus>
            <c:minus>
              <c:numRef>
                <c:f>Summary!$F$4:$I$4</c:f>
                <c:numCache>
                  <c:formatCode>General</c:formatCode>
                  <c:ptCount val="4"/>
                  <c:pt idx="0">
                    <c:v>0.37392673016833061</c:v>
                  </c:pt>
                  <c:pt idx="1">
                    <c:v>0.297224409056837</c:v>
                  </c:pt>
                  <c:pt idx="2">
                    <c:v>0.31442204386090644</c:v>
                  </c:pt>
                  <c:pt idx="3">
                    <c:v>0.32014462750319478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 (2)'!$F$40:$I$40</c:f>
              <c:numCache>
                <c:formatCode>0.00</c:formatCode>
                <c:ptCount val="4"/>
                <c:pt idx="0">
                  <c:v>0.28322360421771869</c:v>
                </c:pt>
                <c:pt idx="1">
                  <c:v>-4.5659664961306135E-3</c:v>
                </c:pt>
                <c:pt idx="2">
                  <c:v>0.15045683860379544</c:v>
                </c:pt>
                <c:pt idx="3">
                  <c:v>0.2046971785573358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B-4A71-AD43-79E6E2142424}"/>
            </c:ext>
          </c:extLst>
        </c:ser>
        <c:ser>
          <c:idx val="2"/>
          <c:order val="2"/>
          <c:tx>
            <c:strRef>
              <c:f>'Se (2)'!$J$38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Summary!$J$4:$M$4</c:f>
                <c:numCache>
                  <c:formatCode>General</c:formatCode>
                  <c:ptCount val="4"/>
                  <c:pt idx="0">
                    <c:v>0.33171263653415839</c:v>
                  </c:pt>
                  <c:pt idx="1">
                    <c:v>0.30610596399110829</c:v>
                  </c:pt>
                  <c:pt idx="2">
                    <c:v>0.5601023081804658</c:v>
                  </c:pt>
                  <c:pt idx="3">
                    <c:v>0.2826280914372063</c:v>
                  </c:pt>
                </c:numCache>
              </c:numRef>
            </c:plus>
            <c:minus>
              <c:numRef>
                <c:f>Summary!$J$4:$M$4</c:f>
                <c:numCache>
                  <c:formatCode>General</c:formatCode>
                  <c:ptCount val="4"/>
                  <c:pt idx="0">
                    <c:v>0.33171263653415839</c:v>
                  </c:pt>
                  <c:pt idx="1">
                    <c:v>0.30610596399110829</c:v>
                  </c:pt>
                  <c:pt idx="2">
                    <c:v>0.5601023081804658</c:v>
                  </c:pt>
                  <c:pt idx="3">
                    <c:v>0.2826280914372063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 (2)'!$J$40:$M$40</c:f>
              <c:numCache>
                <c:formatCode>0.00</c:formatCode>
                <c:ptCount val="4"/>
                <c:pt idx="0">
                  <c:v>-0.61659658306116694</c:v>
                </c:pt>
                <c:pt idx="1">
                  <c:v>-0.487444426089223</c:v>
                </c:pt>
                <c:pt idx="2">
                  <c:v>0.23959306778189093</c:v>
                </c:pt>
                <c:pt idx="3">
                  <c:v>0.62703408475942812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B-4A71-AD43-79E6E2142424}"/>
            </c:ext>
          </c:extLst>
        </c:ser>
        <c:ser>
          <c:idx val="3"/>
          <c:order val="3"/>
          <c:tx>
            <c:strRef>
              <c:f>'Se (2)'!$N$38</c:f>
              <c:strCache>
                <c:ptCount val="1"/>
                <c:pt idx="0">
                  <c:v>Ca06+Mr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Summary!$N$4:$Q$4</c:f>
                <c:numCache>
                  <c:formatCode>General</c:formatCode>
                  <c:ptCount val="4"/>
                  <c:pt idx="0">
                    <c:v>0.28638348111524026</c:v>
                  </c:pt>
                  <c:pt idx="1">
                    <c:v>1.2885693161475189</c:v>
                  </c:pt>
                  <c:pt idx="2">
                    <c:v>1.3614075042643319</c:v>
                  </c:pt>
                  <c:pt idx="3">
                    <c:v>1.1639223766980449</c:v>
                  </c:pt>
                </c:numCache>
              </c:numRef>
            </c:plus>
            <c:minus>
              <c:numRef>
                <c:f>Summary!$N$4:$Q$4</c:f>
                <c:numCache>
                  <c:formatCode>General</c:formatCode>
                  <c:ptCount val="4"/>
                  <c:pt idx="0">
                    <c:v>0.28638348111524026</c:v>
                  </c:pt>
                  <c:pt idx="1">
                    <c:v>1.2885693161475189</c:v>
                  </c:pt>
                  <c:pt idx="2">
                    <c:v>1.3614075042643319</c:v>
                  </c:pt>
                  <c:pt idx="3">
                    <c:v>1.1639223766980449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 (2)'!$N$40:$Q$40</c:f>
              <c:numCache>
                <c:formatCode>0.00</c:formatCode>
                <c:ptCount val="4"/>
                <c:pt idx="0">
                  <c:v>-0.24348565556931634</c:v>
                </c:pt>
                <c:pt idx="1">
                  <c:v>-1.0011418432164496</c:v>
                </c:pt>
                <c:pt idx="2">
                  <c:v>-0.63955708144015511</c:v>
                </c:pt>
                <c:pt idx="3">
                  <c:v>-0.60504809161306283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B-4A71-AD43-79E6E2142424}"/>
            </c:ext>
          </c:extLst>
        </c:ser>
        <c:ser>
          <c:idx val="4"/>
          <c:order val="4"/>
          <c:tx>
            <c:strRef>
              <c:f>'Se (2)'!$R$38</c:f>
              <c:strCache>
                <c:ptCount val="1"/>
                <c:pt idx="0">
                  <c:v>Ca15+Mr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Summary!$R$4:$U$4</c:f>
                <c:numCache>
                  <c:formatCode>General</c:formatCode>
                  <c:ptCount val="4"/>
                  <c:pt idx="0">
                    <c:v>0.8080250641275849</c:v>
                  </c:pt>
                  <c:pt idx="1">
                    <c:v>0.58858511811734648</c:v>
                  </c:pt>
                  <c:pt idx="2">
                    <c:v>1.3486377998351611</c:v>
                  </c:pt>
                  <c:pt idx="3">
                    <c:v>1.2011635950529289</c:v>
                  </c:pt>
                </c:numCache>
              </c:numRef>
            </c:plus>
            <c:minus>
              <c:numRef>
                <c:f>Summary!$R$4:$U$4</c:f>
                <c:numCache>
                  <c:formatCode>General</c:formatCode>
                  <c:ptCount val="4"/>
                  <c:pt idx="0">
                    <c:v>0.8080250641275849</c:v>
                  </c:pt>
                  <c:pt idx="1">
                    <c:v>0.58858511811734648</c:v>
                  </c:pt>
                  <c:pt idx="2">
                    <c:v>1.3486377998351611</c:v>
                  </c:pt>
                  <c:pt idx="3">
                    <c:v>1.2011635950529289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 (2)'!$R$40:$U$40</c:f>
              <c:numCache>
                <c:formatCode>0.00</c:formatCode>
                <c:ptCount val="4"/>
                <c:pt idx="0">
                  <c:v>-0.73405922059307216</c:v>
                </c:pt>
                <c:pt idx="1">
                  <c:v>-0.72218031821170181</c:v>
                </c:pt>
                <c:pt idx="2">
                  <c:v>-1.0993060026371602</c:v>
                </c:pt>
                <c:pt idx="3">
                  <c:v>-0.54930933174108443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6B-4A71-AD43-79E6E2142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825680"/>
        <c:axId val="939890240"/>
      </c:lineChart>
      <c:catAx>
        <c:axId val="9928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90240"/>
        <c:crossesAt val="-14"/>
        <c:auto val="1"/>
        <c:lblAlgn val="ctr"/>
        <c:lblOffset val="100"/>
        <c:noMultiLvlLbl val="0"/>
      </c:catAx>
      <c:valAx>
        <c:axId val="939890240"/>
        <c:scaling>
          <c:orientation val="minMax"/>
          <c:max val="8"/>
          <c:min val="-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Selection</a:t>
                </a:r>
                <a:r>
                  <a:rPr lang="en-US" baseline="0"/>
                  <a:t> rate (</a:t>
                </a:r>
                <a:r>
                  <a:rPr lang="en-US" i="1" baseline="0"/>
                  <a:t>r</a:t>
                </a:r>
                <a:r>
                  <a:rPr lang="en-US" i="0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256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Summary!$B$5</c:f>
              <c:strCache>
                <c:ptCount val="1"/>
                <c:pt idx="0">
                  <c:v>Ca06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Summary!$B$8:$E$8</c:f>
                <c:numCache>
                  <c:formatCode>General</c:formatCode>
                  <c:ptCount val="4"/>
                  <c:pt idx="0">
                    <c:v>0.57588255992919968</c:v>
                  </c:pt>
                  <c:pt idx="1">
                    <c:v>0.62479513996965674</c:v>
                  </c:pt>
                  <c:pt idx="2">
                    <c:v>0.74589317524423004</c:v>
                  </c:pt>
                  <c:pt idx="3">
                    <c:v>1.1878939290889066</c:v>
                  </c:pt>
                </c:numCache>
              </c:numRef>
            </c:plus>
            <c:minus>
              <c:numRef>
                <c:f>Summary!$B$8:$E$8</c:f>
                <c:numCache>
                  <c:formatCode>General</c:formatCode>
                  <c:ptCount val="4"/>
                  <c:pt idx="0">
                    <c:v>0.57588255992919968</c:v>
                  </c:pt>
                  <c:pt idx="1">
                    <c:v>0.62479513996965674</c:v>
                  </c:pt>
                  <c:pt idx="2">
                    <c:v>0.74589317524423004</c:v>
                  </c:pt>
                  <c:pt idx="3">
                    <c:v>1.1878939290889066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 (2)'!$B$39:$E$39</c:f>
              <c:strCache>
                <c:ptCount val="4"/>
                <c:pt idx="0">
                  <c:v>Day 7</c:v>
                </c:pt>
                <c:pt idx="1">
                  <c:v>Day 9</c:v>
                </c:pt>
                <c:pt idx="2">
                  <c:v>Day 12</c:v>
                </c:pt>
                <c:pt idx="3">
                  <c:v>Day 14</c:v>
                </c:pt>
              </c:strCache>
            </c:strRef>
          </c:cat>
          <c:val>
            <c:numRef>
              <c:f>Summary!$B$7:$E$7</c:f>
              <c:numCache>
                <c:formatCode>0.00</c:formatCode>
                <c:ptCount val="4"/>
                <c:pt idx="0">
                  <c:v>-0.51878676528540923</c:v>
                </c:pt>
                <c:pt idx="1">
                  <c:v>-0.78431685060825851</c:v>
                </c:pt>
                <c:pt idx="2">
                  <c:v>-0.51805646317285903</c:v>
                </c:pt>
                <c:pt idx="3">
                  <c:v>-0.56101218827403221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B-466A-B9E2-F8D1FFE7A860}"/>
            </c:ext>
          </c:extLst>
        </c:ser>
        <c:ser>
          <c:idx val="1"/>
          <c:order val="1"/>
          <c:tx>
            <c:strRef>
              <c:f>Summary!$F$5</c:f>
              <c:strCache>
                <c:ptCount val="1"/>
                <c:pt idx="0">
                  <c:v>Ca15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Summary!$F$8:$I$8</c:f>
                <c:numCache>
                  <c:formatCode>General</c:formatCode>
                  <c:ptCount val="4"/>
                  <c:pt idx="0">
                    <c:v>0.79278406001479707</c:v>
                  </c:pt>
                  <c:pt idx="1">
                    <c:v>0.47707080381759581</c:v>
                  </c:pt>
                  <c:pt idx="2">
                    <c:v>0.60967069461560452</c:v>
                  </c:pt>
                  <c:pt idx="3">
                    <c:v>0.61134027107582756</c:v>
                  </c:pt>
                </c:numCache>
              </c:numRef>
            </c:plus>
            <c:minus>
              <c:numRef>
                <c:f>Summary!$F$8:$I$8</c:f>
                <c:numCache>
                  <c:formatCode>General</c:formatCode>
                  <c:ptCount val="4"/>
                  <c:pt idx="0">
                    <c:v>0.79278406001479707</c:v>
                  </c:pt>
                  <c:pt idx="1">
                    <c:v>0.47707080381759581</c:v>
                  </c:pt>
                  <c:pt idx="2">
                    <c:v>0.60967069461560452</c:v>
                  </c:pt>
                  <c:pt idx="3">
                    <c:v>0.61134027107582756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Summary!$F$7:$I$7</c:f>
              <c:numCache>
                <c:formatCode>0.00</c:formatCode>
                <c:ptCount val="4"/>
                <c:pt idx="0">
                  <c:v>-0.58956408919159609</c:v>
                </c:pt>
                <c:pt idx="1">
                  <c:v>-0.63452671290452534</c:v>
                </c:pt>
                <c:pt idx="2">
                  <c:v>-0.43616680304741329</c:v>
                </c:pt>
                <c:pt idx="3">
                  <c:v>-0.36829573363392565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B-466A-B9E2-F8D1FFE7A860}"/>
            </c:ext>
          </c:extLst>
        </c:ser>
        <c:ser>
          <c:idx val="2"/>
          <c:order val="2"/>
          <c:tx>
            <c:strRef>
              <c:f>Summary!$J$5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Summary!$J$8:$M$8</c:f>
                <c:numCache>
                  <c:formatCode>General</c:formatCode>
                  <c:ptCount val="4"/>
                  <c:pt idx="0">
                    <c:v>1.0532390208284961</c:v>
                  </c:pt>
                  <c:pt idx="1">
                    <c:v>0.74939830764316873</c:v>
                  </c:pt>
                  <c:pt idx="2">
                    <c:v>0.71813491113166272</c:v>
                  </c:pt>
                  <c:pt idx="3">
                    <c:v>0.78816046511107374</c:v>
                  </c:pt>
                </c:numCache>
              </c:numRef>
            </c:plus>
            <c:minus>
              <c:numRef>
                <c:f>Summary!$J$8:$M$8</c:f>
                <c:numCache>
                  <c:formatCode>General</c:formatCode>
                  <c:ptCount val="4"/>
                  <c:pt idx="0">
                    <c:v>1.0532390208284961</c:v>
                  </c:pt>
                  <c:pt idx="1">
                    <c:v>0.74939830764316873</c:v>
                  </c:pt>
                  <c:pt idx="2">
                    <c:v>0.71813491113166272</c:v>
                  </c:pt>
                  <c:pt idx="3">
                    <c:v>0.78816046511107374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Summary!$J$7:$M$7</c:f>
              <c:numCache>
                <c:formatCode>0.00</c:formatCode>
                <c:ptCount val="4"/>
                <c:pt idx="0">
                  <c:v>-1.9890254591423424</c:v>
                </c:pt>
                <c:pt idx="1">
                  <c:v>-2.2058083472311476</c:v>
                </c:pt>
                <c:pt idx="2">
                  <c:v>-2.9505146239804376</c:v>
                </c:pt>
                <c:pt idx="3">
                  <c:v>-3.2879503506466978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B-466A-B9E2-F8D1FFE7A860}"/>
            </c:ext>
          </c:extLst>
        </c:ser>
        <c:ser>
          <c:idx val="3"/>
          <c:order val="3"/>
          <c:tx>
            <c:strRef>
              <c:f>Summary!$N$5</c:f>
              <c:strCache>
                <c:ptCount val="1"/>
                <c:pt idx="0">
                  <c:v>Ca06+Se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Summary!$N$8:$Q$8</c:f>
                <c:numCache>
                  <c:formatCode>General</c:formatCode>
                  <c:ptCount val="4"/>
                  <c:pt idx="0">
                    <c:v>0.79781496334550139</c:v>
                  </c:pt>
                  <c:pt idx="1">
                    <c:v>1.272444417473872</c:v>
                  </c:pt>
                  <c:pt idx="2">
                    <c:v>2.1410566194286735</c:v>
                  </c:pt>
                  <c:pt idx="3">
                    <c:v>1.6184851033224075</c:v>
                  </c:pt>
                </c:numCache>
              </c:numRef>
            </c:plus>
            <c:minus>
              <c:numRef>
                <c:f>Summary!$N$8:$Q$8</c:f>
                <c:numCache>
                  <c:formatCode>General</c:formatCode>
                  <c:ptCount val="4"/>
                  <c:pt idx="0">
                    <c:v>0.79781496334550139</c:v>
                  </c:pt>
                  <c:pt idx="1">
                    <c:v>1.272444417473872</c:v>
                  </c:pt>
                  <c:pt idx="2">
                    <c:v>2.1410566194286735</c:v>
                  </c:pt>
                  <c:pt idx="3">
                    <c:v>1.6184851033224075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Summary!$N$7:$Q$7</c:f>
              <c:numCache>
                <c:formatCode>0.00</c:formatCode>
                <c:ptCount val="4"/>
                <c:pt idx="0">
                  <c:v>-2.1917919437619315</c:v>
                </c:pt>
                <c:pt idx="1">
                  <c:v>-2.0284823693023841</c:v>
                </c:pt>
                <c:pt idx="2">
                  <c:v>-3.8896407816490224</c:v>
                </c:pt>
                <c:pt idx="3">
                  <c:v>-4.1942059183454594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B-466A-B9E2-F8D1FFE7A860}"/>
            </c:ext>
          </c:extLst>
        </c:ser>
        <c:ser>
          <c:idx val="4"/>
          <c:order val="4"/>
          <c:tx>
            <c:strRef>
              <c:f>Summary!$R$5</c:f>
              <c:strCache>
                <c:ptCount val="1"/>
                <c:pt idx="0">
                  <c:v>Ca15+Se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Summary!$R$8:$U$8</c:f>
                <c:numCache>
                  <c:formatCode>General</c:formatCode>
                  <c:ptCount val="4"/>
                  <c:pt idx="0">
                    <c:v>1.9102052318226135</c:v>
                  </c:pt>
                  <c:pt idx="1">
                    <c:v>1.8311623688946079</c:v>
                  </c:pt>
                  <c:pt idx="2">
                    <c:v>1.8803305288915604</c:v>
                  </c:pt>
                  <c:pt idx="3">
                    <c:v>2.129152873611845</c:v>
                  </c:pt>
                </c:numCache>
              </c:numRef>
            </c:plus>
            <c:minus>
              <c:numRef>
                <c:f>Summary!$R$8:$U$8</c:f>
                <c:numCache>
                  <c:formatCode>General</c:formatCode>
                  <c:ptCount val="4"/>
                  <c:pt idx="0">
                    <c:v>1.9102052318226135</c:v>
                  </c:pt>
                  <c:pt idx="1">
                    <c:v>1.8311623688946079</c:v>
                  </c:pt>
                  <c:pt idx="2">
                    <c:v>1.8803305288915604</c:v>
                  </c:pt>
                  <c:pt idx="3">
                    <c:v>2.129152873611845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Summary!$R$7:$U$7</c:f>
              <c:numCache>
                <c:formatCode>0.00</c:formatCode>
                <c:ptCount val="4"/>
                <c:pt idx="0">
                  <c:v>-2.7976390837329261</c:v>
                </c:pt>
                <c:pt idx="1">
                  <c:v>-3.0675409474762811</c:v>
                </c:pt>
                <c:pt idx="2">
                  <c:v>-3.6870401107695465</c:v>
                </c:pt>
                <c:pt idx="3">
                  <c:v>-4.896788058620797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CB-466A-B9E2-F8D1FFE7A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825680"/>
        <c:axId val="939890240"/>
      </c:lineChart>
      <c:catAx>
        <c:axId val="9928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90240"/>
        <c:crossesAt val="-14"/>
        <c:auto val="1"/>
        <c:lblAlgn val="ctr"/>
        <c:lblOffset val="100"/>
        <c:noMultiLvlLbl val="0"/>
      </c:catAx>
      <c:valAx>
        <c:axId val="939890240"/>
        <c:scaling>
          <c:orientation val="minMax"/>
          <c:max val="8"/>
          <c:min val="-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Selection</a:t>
                </a:r>
                <a:r>
                  <a:rPr lang="en-US" baseline="0"/>
                  <a:t> rate (</a:t>
                </a:r>
                <a:r>
                  <a:rPr lang="en-US" i="1" baseline="0"/>
                  <a:t>r</a:t>
                </a:r>
                <a:r>
                  <a:rPr lang="en-US" i="0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256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Summary!$B$9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Summary!$B$12:$E$12</c:f>
                <c:numCache>
                  <c:formatCode>General</c:formatCode>
                  <c:ptCount val="4"/>
                  <c:pt idx="0">
                    <c:v>2.5270645753129557</c:v>
                  </c:pt>
                  <c:pt idx="1">
                    <c:v>3.1445995924576402</c:v>
                  </c:pt>
                  <c:pt idx="2">
                    <c:v>2.4631855176677497</c:v>
                  </c:pt>
                  <c:pt idx="3">
                    <c:v>2.5078070672964952</c:v>
                  </c:pt>
                </c:numCache>
              </c:numRef>
            </c:plus>
            <c:minus>
              <c:numRef>
                <c:f>Summary!$B$12:$E$12</c:f>
                <c:numCache>
                  <c:formatCode>General</c:formatCode>
                  <c:ptCount val="4"/>
                  <c:pt idx="0">
                    <c:v>2.5270645753129557</c:v>
                  </c:pt>
                  <c:pt idx="1">
                    <c:v>3.1445995924576402</c:v>
                  </c:pt>
                  <c:pt idx="2">
                    <c:v>2.4631855176677497</c:v>
                  </c:pt>
                  <c:pt idx="3">
                    <c:v>2.5078070672964952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 (2)'!$B$39:$E$39</c:f>
              <c:strCache>
                <c:ptCount val="4"/>
                <c:pt idx="0">
                  <c:v>Day 7</c:v>
                </c:pt>
                <c:pt idx="1">
                  <c:v>Day 9</c:v>
                </c:pt>
                <c:pt idx="2">
                  <c:v>Day 12</c:v>
                </c:pt>
                <c:pt idx="3">
                  <c:v>Day 14</c:v>
                </c:pt>
              </c:strCache>
            </c:strRef>
          </c:cat>
          <c:val>
            <c:numRef>
              <c:f>Summary!$B$11:$E$11</c:f>
              <c:numCache>
                <c:formatCode>0.00</c:formatCode>
                <c:ptCount val="4"/>
                <c:pt idx="0">
                  <c:v>1.6399120402772702</c:v>
                </c:pt>
                <c:pt idx="1">
                  <c:v>3.3257152883985355</c:v>
                </c:pt>
                <c:pt idx="2">
                  <c:v>4.7284733569741224</c:v>
                </c:pt>
                <c:pt idx="3">
                  <c:v>5.206582204364663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4E3-A8DD-AADEFFB1301E}"/>
            </c:ext>
          </c:extLst>
        </c:ser>
        <c:ser>
          <c:idx val="1"/>
          <c:order val="1"/>
          <c:tx>
            <c:strRef>
              <c:f>Summary!$F$9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Summary!$F$12:$I$12</c:f>
                <c:numCache>
                  <c:formatCode>General</c:formatCode>
                  <c:ptCount val="4"/>
                  <c:pt idx="0">
                    <c:v>2.1788757210444385</c:v>
                  </c:pt>
                  <c:pt idx="1">
                    <c:v>1.3242093387389182</c:v>
                  </c:pt>
                  <c:pt idx="2">
                    <c:v>1.645675424161928</c:v>
                  </c:pt>
                  <c:pt idx="3">
                    <c:v>1.8722295080979932</c:v>
                  </c:pt>
                </c:numCache>
              </c:numRef>
            </c:plus>
            <c:minus>
              <c:numRef>
                <c:f>Summary!$F$12:$I$12</c:f>
                <c:numCache>
                  <c:formatCode>General</c:formatCode>
                  <c:ptCount val="4"/>
                  <c:pt idx="0">
                    <c:v>2.1788757210444385</c:v>
                  </c:pt>
                  <c:pt idx="1">
                    <c:v>1.3242093387389182</c:v>
                  </c:pt>
                  <c:pt idx="2">
                    <c:v>1.645675424161928</c:v>
                  </c:pt>
                  <c:pt idx="3">
                    <c:v>1.8722295080979932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Summary!$F$11:$I$11</c:f>
              <c:numCache>
                <c:formatCode>0.00</c:formatCode>
                <c:ptCount val="4"/>
                <c:pt idx="0">
                  <c:v>-9.7710089990874653</c:v>
                </c:pt>
                <c:pt idx="1">
                  <c:v>-7.5132387216861112</c:v>
                </c:pt>
                <c:pt idx="2">
                  <c:v>-5.2259307394468424</c:v>
                </c:pt>
                <c:pt idx="3">
                  <c:v>-5.3600959722322186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4E3-A8DD-AADEFFB1301E}"/>
            </c:ext>
          </c:extLst>
        </c:ser>
        <c:ser>
          <c:idx val="2"/>
          <c:order val="2"/>
          <c:tx>
            <c:strRef>
              <c:f>Summary!$J$9</c:f>
              <c:strCache>
                <c:ptCount val="1"/>
                <c:pt idx="0">
                  <c:v>Mr+Se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Summary!$J$12:$M$12</c:f>
                <c:numCache>
                  <c:formatCode>General</c:formatCode>
                  <c:ptCount val="4"/>
                  <c:pt idx="0">
                    <c:v>1.8783855762830746</c:v>
                  </c:pt>
                  <c:pt idx="1">
                    <c:v>2.1558979794142941</c:v>
                  </c:pt>
                  <c:pt idx="2">
                    <c:v>1.1903426985549626</c:v>
                  </c:pt>
                  <c:pt idx="3">
                    <c:v>2.5271290935406707</c:v>
                  </c:pt>
                </c:numCache>
              </c:numRef>
            </c:plus>
            <c:minus>
              <c:numRef>
                <c:f>Summary!$J$12:$M$12</c:f>
                <c:numCache>
                  <c:formatCode>General</c:formatCode>
                  <c:ptCount val="4"/>
                  <c:pt idx="0">
                    <c:v>1.8783855762830746</c:v>
                  </c:pt>
                  <c:pt idx="1">
                    <c:v>2.1558979794142941</c:v>
                  </c:pt>
                  <c:pt idx="2">
                    <c:v>1.1903426985549626</c:v>
                  </c:pt>
                  <c:pt idx="3">
                    <c:v>2.5271290935406707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Summary!$J$11:$M$11</c:f>
              <c:numCache>
                <c:formatCode>0.00</c:formatCode>
                <c:ptCount val="4"/>
                <c:pt idx="0">
                  <c:v>-10.454932740173144</c:v>
                </c:pt>
                <c:pt idx="1">
                  <c:v>-8.3347217700948075</c:v>
                </c:pt>
                <c:pt idx="2">
                  <c:v>-5.8964715704518298</c:v>
                </c:pt>
                <c:pt idx="3">
                  <c:v>-5.8401144622381791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C-44E3-A8DD-AADEFFB1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825680"/>
        <c:axId val="939890240"/>
      </c:lineChart>
      <c:catAx>
        <c:axId val="9928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90240"/>
        <c:crossesAt val="-14"/>
        <c:auto val="1"/>
        <c:lblAlgn val="ctr"/>
        <c:lblOffset val="100"/>
        <c:noMultiLvlLbl val="0"/>
      </c:catAx>
      <c:valAx>
        <c:axId val="939890240"/>
        <c:scaling>
          <c:orientation val="minMax"/>
          <c:max val="8"/>
          <c:min val="-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Selection</a:t>
                </a:r>
                <a:r>
                  <a:rPr lang="en-US" baseline="0"/>
                  <a:t> rate (</a:t>
                </a:r>
                <a:r>
                  <a:rPr lang="en-US" i="1" baseline="0"/>
                  <a:t>r</a:t>
                </a:r>
                <a:r>
                  <a:rPr lang="en-US" i="0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256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Summary!$B$13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Summary!$B$16:$E$16</c:f>
                <c:numCache>
                  <c:formatCode>General</c:formatCode>
                  <c:ptCount val="4"/>
                  <c:pt idx="0">
                    <c:v>2.4736305311722027</c:v>
                  </c:pt>
                  <c:pt idx="1">
                    <c:v>2.281320357898327</c:v>
                  </c:pt>
                  <c:pt idx="2">
                    <c:v>2.4906237581326511</c:v>
                  </c:pt>
                  <c:pt idx="3">
                    <c:v>3.104608709146635</c:v>
                  </c:pt>
                </c:numCache>
              </c:numRef>
            </c:plus>
            <c:minus>
              <c:numRef>
                <c:f>Summary!$B$16:$E$16</c:f>
                <c:numCache>
                  <c:formatCode>General</c:formatCode>
                  <c:ptCount val="4"/>
                  <c:pt idx="0">
                    <c:v>2.4736305311722027</c:v>
                  </c:pt>
                  <c:pt idx="1">
                    <c:v>2.281320357898327</c:v>
                  </c:pt>
                  <c:pt idx="2">
                    <c:v>2.4906237581326511</c:v>
                  </c:pt>
                  <c:pt idx="3">
                    <c:v>3.104608709146635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 (2)'!$B$39:$E$39</c:f>
              <c:strCache>
                <c:ptCount val="4"/>
                <c:pt idx="0">
                  <c:v>Day 7</c:v>
                </c:pt>
                <c:pt idx="1">
                  <c:v>Day 9</c:v>
                </c:pt>
                <c:pt idx="2">
                  <c:v>Day 12</c:v>
                </c:pt>
                <c:pt idx="3">
                  <c:v>Day 14</c:v>
                </c:pt>
              </c:strCache>
            </c:strRef>
          </c:cat>
          <c:val>
            <c:numRef>
              <c:f>Summary!$B$15:$E$15</c:f>
              <c:numCache>
                <c:formatCode>0.00</c:formatCode>
                <c:ptCount val="4"/>
                <c:pt idx="0">
                  <c:v>1.1055359946162935</c:v>
                </c:pt>
                <c:pt idx="1">
                  <c:v>2.7328297196425155</c:v>
                </c:pt>
                <c:pt idx="2">
                  <c:v>2.5007258250127284</c:v>
                </c:pt>
                <c:pt idx="3">
                  <c:v>2.145059260986212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7-48F3-8194-0FB0A3AD17AB}"/>
            </c:ext>
          </c:extLst>
        </c:ser>
        <c:ser>
          <c:idx val="1"/>
          <c:order val="1"/>
          <c:tx>
            <c:strRef>
              <c:f>Summary!$F$13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Summary!$F$16:$I$16</c:f>
                <c:numCache>
                  <c:formatCode>General</c:formatCode>
                  <c:ptCount val="4"/>
                  <c:pt idx="0">
                    <c:v>1.3437074461356822</c:v>
                  </c:pt>
                  <c:pt idx="1">
                    <c:v>1.6133166849241691</c:v>
                  </c:pt>
                  <c:pt idx="2">
                    <c:v>2.1464667399420287</c:v>
                  </c:pt>
                  <c:pt idx="3">
                    <c:v>2.5650784679861993</c:v>
                  </c:pt>
                </c:numCache>
              </c:numRef>
            </c:plus>
            <c:minus>
              <c:numRef>
                <c:f>Summary!$F$16:$I$16</c:f>
                <c:numCache>
                  <c:formatCode>General</c:formatCode>
                  <c:ptCount val="4"/>
                  <c:pt idx="0">
                    <c:v>1.3437074461356822</c:v>
                  </c:pt>
                  <c:pt idx="1">
                    <c:v>1.6133166849241691</c:v>
                  </c:pt>
                  <c:pt idx="2">
                    <c:v>2.1464667399420287</c:v>
                  </c:pt>
                  <c:pt idx="3">
                    <c:v>2.5650784679861993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Summary!$F$15:$I$15</c:f>
              <c:numCache>
                <c:formatCode>0.00</c:formatCode>
                <c:ptCount val="4"/>
                <c:pt idx="0">
                  <c:v>-6.6459324258754959</c:v>
                </c:pt>
                <c:pt idx="1">
                  <c:v>-6.4365138949843903</c:v>
                </c:pt>
                <c:pt idx="2">
                  <c:v>-6.7380594427961613</c:v>
                </c:pt>
                <c:pt idx="3">
                  <c:v>-7.7557435742360035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7-48F3-8194-0FB0A3AD17AB}"/>
            </c:ext>
          </c:extLst>
        </c:ser>
        <c:ser>
          <c:idx val="2"/>
          <c:order val="2"/>
          <c:tx>
            <c:strRef>
              <c:f>Summary!$J$13</c:f>
              <c:strCache>
                <c:ptCount val="1"/>
                <c:pt idx="0">
                  <c:v>Mr+Se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Summary!$J$16:$M$16</c:f>
                <c:numCache>
                  <c:formatCode>General</c:formatCode>
                  <c:ptCount val="4"/>
                  <c:pt idx="0">
                    <c:v>0.88212024506521625</c:v>
                  </c:pt>
                  <c:pt idx="1">
                    <c:v>1.4495122462433003</c:v>
                  </c:pt>
                  <c:pt idx="2">
                    <c:v>2.2010536880079163</c:v>
                  </c:pt>
                  <c:pt idx="3">
                    <c:v>2.4624209331200784</c:v>
                  </c:pt>
                </c:numCache>
              </c:numRef>
            </c:plus>
            <c:minus>
              <c:numRef>
                <c:f>Summary!$J$16:$M$16</c:f>
                <c:numCache>
                  <c:formatCode>General</c:formatCode>
                  <c:ptCount val="4"/>
                  <c:pt idx="0">
                    <c:v>0.88212024506521625</c:v>
                  </c:pt>
                  <c:pt idx="1">
                    <c:v>1.4495122462433003</c:v>
                  </c:pt>
                  <c:pt idx="2">
                    <c:v>2.2010536880079163</c:v>
                  </c:pt>
                  <c:pt idx="3">
                    <c:v>2.4624209331200784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Summary!$J$15:$M$15</c:f>
              <c:numCache>
                <c:formatCode>0.00</c:formatCode>
                <c:ptCount val="4"/>
                <c:pt idx="0">
                  <c:v>-7.7746940381401437</c:v>
                </c:pt>
                <c:pt idx="1">
                  <c:v>-7.3486001900329363</c:v>
                </c:pt>
                <c:pt idx="2">
                  <c:v>-8.4691500699402891</c:v>
                </c:pt>
                <c:pt idx="3">
                  <c:v>-8.3240056525461146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7-48F3-8194-0FB0A3AD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825680"/>
        <c:axId val="939890240"/>
      </c:lineChart>
      <c:catAx>
        <c:axId val="9928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90240"/>
        <c:crossesAt val="-14"/>
        <c:auto val="1"/>
        <c:lblAlgn val="ctr"/>
        <c:lblOffset val="100"/>
        <c:noMultiLvlLbl val="0"/>
      </c:catAx>
      <c:valAx>
        <c:axId val="939890240"/>
        <c:scaling>
          <c:orientation val="minMax"/>
          <c:max val="8"/>
          <c:min val="-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Selection</a:t>
                </a:r>
                <a:r>
                  <a:rPr lang="en-US" baseline="0"/>
                  <a:t> rate (</a:t>
                </a:r>
                <a:r>
                  <a:rPr lang="en-US" i="1" baseline="0"/>
                  <a:t>r</a:t>
                </a:r>
                <a:r>
                  <a:rPr lang="en-US" i="0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256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 (2)'!$B$38</c:f>
              <c:strCache>
                <c:ptCount val="1"/>
                <c:pt idx="0">
                  <c:v>Ca06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 (2)'!$B$41:$E$41</c:f>
                <c:numCache>
                  <c:formatCode>General</c:formatCode>
                  <c:ptCount val="4"/>
                  <c:pt idx="0">
                    <c:v>0.43922662828326703</c:v>
                  </c:pt>
                  <c:pt idx="1">
                    <c:v>0.38932907859255367</c:v>
                  </c:pt>
                  <c:pt idx="2">
                    <c:v>0.25932286478170269</c:v>
                  </c:pt>
                  <c:pt idx="3">
                    <c:v>0.3303071034808851</c:v>
                  </c:pt>
                </c:numCache>
              </c:numRef>
            </c:plus>
            <c:minus>
              <c:numRef>
                <c:f>'Se (2)'!$B$41:$E$41</c:f>
                <c:numCache>
                  <c:formatCode>General</c:formatCode>
                  <c:ptCount val="4"/>
                  <c:pt idx="0">
                    <c:v>0.43922662828326703</c:v>
                  </c:pt>
                  <c:pt idx="1">
                    <c:v>0.38932907859255367</c:v>
                  </c:pt>
                  <c:pt idx="2">
                    <c:v>0.25932286478170269</c:v>
                  </c:pt>
                  <c:pt idx="3">
                    <c:v>0.3303071034808851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 (2)'!$B$39:$E$39</c:f>
              <c:strCache>
                <c:ptCount val="4"/>
                <c:pt idx="0">
                  <c:v>Day 7</c:v>
                </c:pt>
                <c:pt idx="1">
                  <c:v>Day 9</c:v>
                </c:pt>
                <c:pt idx="2">
                  <c:v>Day 12</c:v>
                </c:pt>
                <c:pt idx="3">
                  <c:v>Day 14</c:v>
                </c:pt>
              </c:strCache>
            </c:strRef>
          </c:cat>
          <c:val>
            <c:numRef>
              <c:f>'Se (2)'!$B$40:$E$40</c:f>
              <c:numCache>
                <c:formatCode>0.00</c:formatCode>
                <c:ptCount val="4"/>
                <c:pt idx="0">
                  <c:v>0.24522814965524331</c:v>
                </c:pt>
                <c:pt idx="1">
                  <c:v>-1.1992788221686665E-2</c:v>
                </c:pt>
                <c:pt idx="2">
                  <c:v>0.12252181250546072</c:v>
                </c:pt>
                <c:pt idx="3">
                  <c:v>0.19510352336411976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C-4ADE-AC26-28230672DBF9}"/>
            </c:ext>
          </c:extLst>
        </c:ser>
        <c:ser>
          <c:idx val="1"/>
          <c:order val="1"/>
          <c:tx>
            <c:strRef>
              <c:f>'Se (2)'!$F$38</c:f>
              <c:strCache>
                <c:ptCount val="1"/>
                <c:pt idx="0">
                  <c:v>Ca15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Summary!$F$4:$I$4</c:f>
                <c:numCache>
                  <c:formatCode>General</c:formatCode>
                  <c:ptCount val="4"/>
                  <c:pt idx="0">
                    <c:v>0.37392673016833061</c:v>
                  </c:pt>
                  <c:pt idx="1">
                    <c:v>0.297224409056837</c:v>
                  </c:pt>
                  <c:pt idx="2">
                    <c:v>0.31442204386090644</c:v>
                  </c:pt>
                  <c:pt idx="3">
                    <c:v>0.32014462750319478</c:v>
                  </c:pt>
                </c:numCache>
              </c:numRef>
            </c:plus>
            <c:minus>
              <c:numRef>
                <c:f>Summary!$F$4:$I$4</c:f>
                <c:numCache>
                  <c:formatCode>General</c:formatCode>
                  <c:ptCount val="4"/>
                  <c:pt idx="0">
                    <c:v>0.37392673016833061</c:v>
                  </c:pt>
                  <c:pt idx="1">
                    <c:v>0.297224409056837</c:v>
                  </c:pt>
                  <c:pt idx="2">
                    <c:v>0.31442204386090644</c:v>
                  </c:pt>
                  <c:pt idx="3">
                    <c:v>0.32014462750319478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 (2)'!$F$40:$I$40</c:f>
              <c:numCache>
                <c:formatCode>0.00</c:formatCode>
                <c:ptCount val="4"/>
                <c:pt idx="0">
                  <c:v>0.28322360421771869</c:v>
                </c:pt>
                <c:pt idx="1">
                  <c:v>-4.5659664961306135E-3</c:v>
                </c:pt>
                <c:pt idx="2">
                  <c:v>0.15045683860379544</c:v>
                </c:pt>
                <c:pt idx="3">
                  <c:v>0.2046971785573358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C-4ADE-AC26-28230672DBF9}"/>
            </c:ext>
          </c:extLst>
        </c:ser>
        <c:ser>
          <c:idx val="2"/>
          <c:order val="2"/>
          <c:tx>
            <c:strRef>
              <c:f>'Se (2)'!$J$38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Summary!$J$4:$M$4</c:f>
                <c:numCache>
                  <c:formatCode>General</c:formatCode>
                  <c:ptCount val="4"/>
                  <c:pt idx="0">
                    <c:v>0.33171263653415839</c:v>
                  </c:pt>
                  <c:pt idx="1">
                    <c:v>0.30610596399110829</c:v>
                  </c:pt>
                  <c:pt idx="2">
                    <c:v>0.5601023081804658</c:v>
                  </c:pt>
                  <c:pt idx="3">
                    <c:v>0.2826280914372063</c:v>
                  </c:pt>
                </c:numCache>
              </c:numRef>
            </c:plus>
            <c:minus>
              <c:numRef>
                <c:f>Summary!$J$4:$M$4</c:f>
                <c:numCache>
                  <c:formatCode>General</c:formatCode>
                  <c:ptCount val="4"/>
                  <c:pt idx="0">
                    <c:v>0.33171263653415839</c:v>
                  </c:pt>
                  <c:pt idx="1">
                    <c:v>0.30610596399110829</c:v>
                  </c:pt>
                  <c:pt idx="2">
                    <c:v>0.5601023081804658</c:v>
                  </c:pt>
                  <c:pt idx="3">
                    <c:v>0.2826280914372063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 (2)'!$J$40:$M$40</c:f>
              <c:numCache>
                <c:formatCode>0.00</c:formatCode>
                <c:ptCount val="4"/>
                <c:pt idx="0">
                  <c:v>-0.61659658306116694</c:v>
                </c:pt>
                <c:pt idx="1">
                  <c:v>-0.487444426089223</c:v>
                </c:pt>
                <c:pt idx="2">
                  <c:v>0.23959306778189093</c:v>
                </c:pt>
                <c:pt idx="3">
                  <c:v>0.62703408475942812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7C-4ADE-AC26-28230672DBF9}"/>
            </c:ext>
          </c:extLst>
        </c:ser>
        <c:ser>
          <c:idx val="3"/>
          <c:order val="3"/>
          <c:tx>
            <c:strRef>
              <c:f>'Se (2)'!$N$38</c:f>
              <c:strCache>
                <c:ptCount val="1"/>
                <c:pt idx="0">
                  <c:v>Ca06+Mr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Summary!$N$4:$Q$4</c:f>
                <c:numCache>
                  <c:formatCode>General</c:formatCode>
                  <c:ptCount val="4"/>
                  <c:pt idx="0">
                    <c:v>0.28638348111524026</c:v>
                  </c:pt>
                  <c:pt idx="1">
                    <c:v>1.2885693161475189</c:v>
                  </c:pt>
                  <c:pt idx="2">
                    <c:v>1.3614075042643319</c:v>
                  </c:pt>
                  <c:pt idx="3">
                    <c:v>1.1639223766980449</c:v>
                  </c:pt>
                </c:numCache>
              </c:numRef>
            </c:plus>
            <c:minus>
              <c:numRef>
                <c:f>Summary!$N$4:$Q$4</c:f>
                <c:numCache>
                  <c:formatCode>General</c:formatCode>
                  <c:ptCount val="4"/>
                  <c:pt idx="0">
                    <c:v>0.28638348111524026</c:v>
                  </c:pt>
                  <c:pt idx="1">
                    <c:v>1.2885693161475189</c:v>
                  </c:pt>
                  <c:pt idx="2">
                    <c:v>1.3614075042643319</c:v>
                  </c:pt>
                  <c:pt idx="3">
                    <c:v>1.1639223766980449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 (2)'!$N$40:$Q$40</c:f>
              <c:numCache>
                <c:formatCode>0.00</c:formatCode>
                <c:ptCount val="4"/>
                <c:pt idx="0">
                  <c:v>-0.24348565556931634</c:v>
                </c:pt>
                <c:pt idx="1">
                  <c:v>-1.0011418432164496</c:v>
                </c:pt>
                <c:pt idx="2">
                  <c:v>-0.63955708144015511</c:v>
                </c:pt>
                <c:pt idx="3">
                  <c:v>-0.60504809161306283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7C-4ADE-AC26-28230672DBF9}"/>
            </c:ext>
          </c:extLst>
        </c:ser>
        <c:ser>
          <c:idx val="4"/>
          <c:order val="4"/>
          <c:tx>
            <c:strRef>
              <c:f>'Se (2)'!$R$38</c:f>
              <c:strCache>
                <c:ptCount val="1"/>
                <c:pt idx="0">
                  <c:v>Ca15+Mr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Summary!$R$4:$U$4</c:f>
                <c:numCache>
                  <c:formatCode>General</c:formatCode>
                  <c:ptCount val="4"/>
                  <c:pt idx="0">
                    <c:v>0.8080250641275849</c:v>
                  </c:pt>
                  <c:pt idx="1">
                    <c:v>0.58858511811734648</c:v>
                  </c:pt>
                  <c:pt idx="2">
                    <c:v>1.3486377998351611</c:v>
                  </c:pt>
                  <c:pt idx="3">
                    <c:v>1.2011635950529289</c:v>
                  </c:pt>
                </c:numCache>
              </c:numRef>
            </c:plus>
            <c:minus>
              <c:numRef>
                <c:f>Summary!$R$4:$U$4</c:f>
                <c:numCache>
                  <c:formatCode>General</c:formatCode>
                  <c:ptCount val="4"/>
                  <c:pt idx="0">
                    <c:v>0.8080250641275849</c:v>
                  </c:pt>
                  <c:pt idx="1">
                    <c:v>0.58858511811734648</c:v>
                  </c:pt>
                  <c:pt idx="2">
                    <c:v>1.3486377998351611</c:v>
                  </c:pt>
                  <c:pt idx="3">
                    <c:v>1.2011635950529289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 (2)'!$R$40:$U$40</c:f>
              <c:numCache>
                <c:formatCode>0.00</c:formatCode>
                <c:ptCount val="4"/>
                <c:pt idx="0">
                  <c:v>-0.73405922059307216</c:v>
                </c:pt>
                <c:pt idx="1">
                  <c:v>-0.72218031821170181</c:v>
                </c:pt>
                <c:pt idx="2">
                  <c:v>-1.0993060026371602</c:v>
                </c:pt>
                <c:pt idx="3">
                  <c:v>-0.54930933174108443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7C-4ADE-AC26-28230672D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825680"/>
        <c:axId val="939890240"/>
      </c:barChart>
      <c:catAx>
        <c:axId val="9928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90240"/>
        <c:crossesAt val="0"/>
        <c:auto val="1"/>
        <c:lblAlgn val="ctr"/>
        <c:lblOffset val="100"/>
        <c:noMultiLvlLbl val="0"/>
      </c:catAx>
      <c:valAx>
        <c:axId val="939890240"/>
        <c:scaling>
          <c:orientation val="minMax"/>
          <c:max val="8"/>
          <c:min val="-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growth (</a:t>
                </a:r>
                <a:r>
                  <a:rPr lang="en-US" i="1"/>
                  <a:t>r</a:t>
                </a:r>
                <a:r>
                  <a:rPr lang="en-US" i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25680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Summary!$B$5</c:f>
              <c:strCache>
                <c:ptCount val="1"/>
                <c:pt idx="0">
                  <c:v>Ca06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Summary!$B$8:$E$8</c:f>
                <c:numCache>
                  <c:formatCode>General</c:formatCode>
                  <c:ptCount val="4"/>
                  <c:pt idx="0">
                    <c:v>0.57588255992919968</c:v>
                  </c:pt>
                  <c:pt idx="1">
                    <c:v>0.62479513996965674</c:v>
                  </c:pt>
                  <c:pt idx="2">
                    <c:v>0.74589317524423004</c:v>
                  </c:pt>
                  <c:pt idx="3">
                    <c:v>1.1878939290889066</c:v>
                  </c:pt>
                </c:numCache>
              </c:numRef>
            </c:plus>
            <c:minus>
              <c:numRef>
                <c:f>Summary!$B$8:$E$8</c:f>
                <c:numCache>
                  <c:formatCode>General</c:formatCode>
                  <c:ptCount val="4"/>
                  <c:pt idx="0">
                    <c:v>0.57588255992919968</c:v>
                  </c:pt>
                  <c:pt idx="1">
                    <c:v>0.62479513996965674</c:v>
                  </c:pt>
                  <c:pt idx="2">
                    <c:v>0.74589317524423004</c:v>
                  </c:pt>
                  <c:pt idx="3">
                    <c:v>1.1878939290889066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 (2)'!$B$39:$E$39</c:f>
              <c:strCache>
                <c:ptCount val="4"/>
                <c:pt idx="0">
                  <c:v>Day 7</c:v>
                </c:pt>
                <c:pt idx="1">
                  <c:v>Day 9</c:v>
                </c:pt>
                <c:pt idx="2">
                  <c:v>Day 12</c:v>
                </c:pt>
                <c:pt idx="3">
                  <c:v>Day 14</c:v>
                </c:pt>
              </c:strCache>
            </c:strRef>
          </c:cat>
          <c:val>
            <c:numRef>
              <c:f>Summary!$B$7:$E$7</c:f>
              <c:numCache>
                <c:formatCode>0.00</c:formatCode>
                <c:ptCount val="4"/>
                <c:pt idx="0">
                  <c:v>-0.51878676528540923</c:v>
                </c:pt>
                <c:pt idx="1">
                  <c:v>-0.78431685060825851</c:v>
                </c:pt>
                <c:pt idx="2">
                  <c:v>-0.51805646317285903</c:v>
                </c:pt>
                <c:pt idx="3">
                  <c:v>-0.56101218827403221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B-4DD1-9B91-4A100703CE59}"/>
            </c:ext>
          </c:extLst>
        </c:ser>
        <c:ser>
          <c:idx val="1"/>
          <c:order val="1"/>
          <c:tx>
            <c:strRef>
              <c:f>Summary!$F$5</c:f>
              <c:strCache>
                <c:ptCount val="1"/>
                <c:pt idx="0">
                  <c:v>Ca15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Summary!$F$8:$I$8</c:f>
                <c:numCache>
                  <c:formatCode>General</c:formatCode>
                  <c:ptCount val="4"/>
                  <c:pt idx="0">
                    <c:v>0.79278406001479707</c:v>
                  </c:pt>
                  <c:pt idx="1">
                    <c:v>0.47707080381759581</c:v>
                  </c:pt>
                  <c:pt idx="2">
                    <c:v>0.60967069461560452</c:v>
                  </c:pt>
                  <c:pt idx="3">
                    <c:v>0.61134027107582756</c:v>
                  </c:pt>
                </c:numCache>
              </c:numRef>
            </c:plus>
            <c:minus>
              <c:numRef>
                <c:f>Summary!$F$8:$I$8</c:f>
                <c:numCache>
                  <c:formatCode>General</c:formatCode>
                  <c:ptCount val="4"/>
                  <c:pt idx="0">
                    <c:v>0.79278406001479707</c:v>
                  </c:pt>
                  <c:pt idx="1">
                    <c:v>0.47707080381759581</c:v>
                  </c:pt>
                  <c:pt idx="2">
                    <c:v>0.60967069461560452</c:v>
                  </c:pt>
                  <c:pt idx="3">
                    <c:v>0.61134027107582756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Summary!$F$7:$I$7</c:f>
              <c:numCache>
                <c:formatCode>0.00</c:formatCode>
                <c:ptCount val="4"/>
                <c:pt idx="0">
                  <c:v>-0.58956408919159609</c:v>
                </c:pt>
                <c:pt idx="1">
                  <c:v>-0.63452671290452534</c:v>
                </c:pt>
                <c:pt idx="2">
                  <c:v>-0.43616680304741329</c:v>
                </c:pt>
                <c:pt idx="3">
                  <c:v>-0.36829573363392565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B-4DD1-9B91-4A100703CE59}"/>
            </c:ext>
          </c:extLst>
        </c:ser>
        <c:ser>
          <c:idx val="2"/>
          <c:order val="2"/>
          <c:tx>
            <c:strRef>
              <c:f>Summary!$J$5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Summary!$J$8:$M$8</c:f>
                <c:numCache>
                  <c:formatCode>General</c:formatCode>
                  <c:ptCount val="4"/>
                  <c:pt idx="0">
                    <c:v>1.0532390208284961</c:v>
                  </c:pt>
                  <c:pt idx="1">
                    <c:v>0.74939830764316873</c:v>
                  </c:pt>
                  <c:pt idx="2">
                    <c:v>0.71813491113166272</c:v>
                  </c:pt>
                  <c:pt idx="3">
                    <c:v>0.78816046511107374</c:v>
                  </c:pt>
                </c:numCache>
              </c:numRef>
            </c:plus>
            <c:minus>
              <c:numRef>
                <c:f>Summary!$J$8:$M$8</c:f>
                <c:numCache>
                  <c:formatCode>General</c:formatCode>
                  <c:ptCount val="4"/>
                  <c:pt idx="0">
                    <c:v>1.0532390208284961</c:v>
                  </c:pt>
                  <c:pt idx="1">
                    <c:v>0.74939830764316873</c:v>
                  </c:pt>
                  <c:pt idx="2">
                    <c:v>0.71813491113166272</c:v>
                  </c:pt>
                  <c:pt idx="3">
                    <c:v>0.78816046511107374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Summary!$J$7:$M$7</c:f>
              <c:numCache>
                <c:formatCode>0.00</c:formatCode>
                <c:ptCount val="4"/>
                <c:pt idx="0">
                  <c:v>-1.9890254591423424</c:v>
                </c:pt>
                <c:pt idx="1">
                  <c:v>-2.2058083472311476</c:v>
                </c:pt>
                <c:pt idx="2">
                  <c:v>-2.9505146239804376</c:v>
                </c:pt>
                <c:pt idx="3">
                  <c:v>-3.2879503506466978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B-4DD1-9B91-4A100703CE59}"/>
            </c:ext>
          </c:extLst>
        </c:ser>
        <c:ser>
          <c:idx val="3"/>
          <c:order val="3"/>
          <c:tx>
            <c:strRef>
              <c:f>Summary!$N$5</c:f>
              <c:strCache>
                <c:ptCount val="1"/>
                <c:pt idx="0">
                  <c:v>Ca06+Se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Summary!$N$8:$Q$8</c:f>
                <c:numCache>
                  <c:formatCode>General</c:formatCode>
                  <c:ptCount val="4"/>
                  <c:pt idx="0">
                    <c:v>0.79781496334550139</c:v>
                  </c:pt>
                  <c:pt idx="1">
                    <c:v>1.272444417473872</c:v>
                  </c:pt>
                  <c:pt idx="2">
                    <c:v>2.1410566194286735</c:v>
                  </c:pt>
                  <c:pt idx="3">
                    <c:v>1.6184851033224075</c:v>
                  </c:pt>
                </c:numCache>
              </c:numRef>
            </c:plus>
            <c:minus>
              <c:numRef>
                <c:f>Summary!$N$8:$Q$8</c:f>
                <c:numCache>
                  <c:formatCode>General</c:formatCode>
                  <c:ptCount val="4"/>
                  <c:pt idx="0">
                    <c:v>0.79781496334550139</c:v>
                  </c:pt>
                  <c:pt idx="1">
                    <c:v>1.272444417473872</c:v>
                  </c:pt>
                  <c:pt idx="2">
                    <c:v>2.1410566194286735</c:v>
                  </c:pt>
                  <c:pt idx="3">
                    <c:v>1.6184851033224075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Summary!$N$7:$Q$7</c:f>
              <c:numCache>
                <c:formatCode>0.00</c:formatCode>
                <c:ptCount val="4"/>
                <c:pt idx="0">
                  <c:v>-2.1917919437619315</c:v>
                </c:pt>
                <c:pt idx="1">
                  <c:v>-2.0284823693023841</c:v>
                </c:pt>
                <c:pt idx="2">
                  <c:v>-3.8896407816490224</c:v>
                </c:pt>
                <c:pt idx="3">
                  <c:v>-4.1942059183454594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EB-4DD1-9B91-4A100703CE59}"/>
            </c:ext>
          </c:extLst>
        </c:ser>
        <c:ser>
          <c:idx val="4"/>
          <c:order val="4"/>
          <c:tx>
            <c:strRef>
              <c:f>Summary!$R$5</c:f>
              <c:strCache>
                <c:ptCount val="1"/>
                <c:pt idx="0">
                  <c:v>Ca15+Se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Summary!$R$8:$U$8</c:f>
                <c:numCache>
                  <c:formatCode>General</c:formatCode>
                  <c:ptCount val="4"/>
                  <c:pt idx="0">
                    <c:v>1.9102052318226135</c:v>
                  </c:pt>
                  <c:pt idx="1">
                    <c:v>1.8311623688946079</c:v>
                  </c:pt>
                  <c:pt idx="2">
                    <c:v>1.8803305288915604</c:v>
                  </c:pt>
                  <c:pt idx="3">
                    <c:v>2.129152873611845</c:v>
                  </c:pt>
                </c:numCache>
              </c:numRef>
            </c:plus>
            <c:minus>
              <c:numRef>
                <c:f>Summary!$R$8:$U$8</c:f>
                <c:numCache>
                  <c:formatCode>General</c:formatCode>
                  <c:ptCount val="4"/>
                  <c:pt idx="0">
                    <c:v>1.9102052318226135</c:v>
                  </c:pt>
                  <c:pt idx="1">
                    <c:v>1.8311623688946079</c:v>
                  </c:pt>
                  <c:pt idx="2">
                    <c:v>1.8803305288915604</c:v>
                  </c:pt>
                  <c:pt idx="3">
                    <c:v>2.129152873611845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Summary!$R$7:$U$7</c:f>
              <c:numCache>
                <c:formatCode>0.00</c:formatCode>
                <c:ptCount val="4"/>
                <c:pt idx="0">
                  <c:v>-2.7976390837329261</c:v>
                </c:pt>
                <c:pt idx="1">
                  <c:v>-3.0675409474762811</c:v>
                </c:pt>
                <c:pt idx="2">
                  <c:v>-3.6870401107695465</c:v>
                </c:pt>
                <c:pt idx="3">
                  <c:v>-4.896788058620797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EB-4DD1-9B91-4A100703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825680"/>
        <c:axId val="939890240"/>
      </c:barChart>
      <c:catAx>
        <c:axId val="9928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90240"/>
        <c:crossesAt val="0"/>
        <c:auto val="1"/>
        <c:lblAlgn val="ctr"/>
        <c:lblOffset val="100"/>
        <c:noMultiLvlLbl val="0"/>
      </c:catAx>
      <c:valAx>
        <c:axId val="939890240"/>
        <c:scaling>
          <c:orientation val="minMax"/>
          <c:max val="8"/>
          <c:min val="-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Relative growth (</a:t>
                </a:r>
                <a:r>
                  <a:rPr lang="en-US" i="1" baseline="0"/>
                  <a:t>r</a:t>
                </a:r>
                <a:r>
                  <a:rPr lang="en-US" i="0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25680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Summary!$B$9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Summary!$B$12:$E$12</c:f>
                <c:numCache>
                  <c:formatCode>General</c:formatCode>
                  <c:ptCount val="4"/>
                  <c:pt idx="0">
                    <c:v>2.5270645753129557</c:v>
                  </c:pt>
                  <c:pt idx="1">
                    <c:v>3.1445995924576402</c:v>
                  </c:pt>
                  <c:pt idx="2">
                    <c:v>2.4631855176677497</c:v>
                  </c:pt>
                  <c:pt idx="3">
                    <c:v>2.5078070672964952</c:v>
                  </c:pt>
                </c:numCache>
              </c:numRef>
            </c:plus>
            <c:minus>
              <c:numRef>
                <c:f>Summary!$B$12:$E$12</c:f>
                <c:numCache>
                  <c:formatCode>General</c:formatCode>
                  <c:ptCount val="4"/>
                  <c:pt idx="0">
                    <c:v>2.5270645753129557</c:v>
                  </c:pt>
                  <c:pt idx="1">
                    <c:v>3.1445995924576402</c:v>
                  </c:pt>
                  <c:pt idx="2">
                    <c:v>2.4631855176677497</c:v>
                  </c:pt>
                  <c:pt idx="3">
                    <c:v>2.5078070672964952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 (2)'!$B$39:$E$39</c:f>
              <c:strCache>
                <c:ptCount val="4"/>
                <c:pt idx="0">
                  <c:v>Day 7</c:v>
                </c:pt>
                <c:pt idx="1">
                  <c:v>Day 9</c:v>
                </c:pt>
                <c:pt idx="2">
                  <c:v>Day 12</c:v>
                </c:pt>
                <c:pt idx="3">
                  <c:v>Day 14</c:v>
                </c:pt>
              </c:strCache>
            </c:strRef>
          </c:cat>
          <c:val>
            <c:numRef>
              <c:f>Summary!$B$11:$E$11</c:f>
              <c:numCache>
                <c:formatCode>0.00</c:formatCode>
                <c:ptCount val="4"/>
                <c:pt idx="0">
                  <c:v>1.6399120402772702</c:v>
                </c:pt>
                <c:pt idx="1">
                  <c:v>3.3257152883985355</c:v>
                </c:pt>
                <c:pt idx="2">
                  <c:v>4.7284733569741224</c:v>
                </c:pt>
                <c:pt idx="3">
                  <c:v>5.206582204364663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4-4230-AC94-171064387557}"/>
            </c:ext>
          </c:extLst>
        </c:ser>
        <c:ser>
          <c:idx val="1"/>
          <c:order val="1"/>
          <c:tx>
            <c:strRef>
              <c:f>Summary!$F$9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Summary!$F$12:$I$12</c:f>
                <c:numCache>
                  <c:formatCode>General</c:formatCode>
                  <c:ptCount val="4"/>
                  <c:pt idx="0">
                    <c:v>2.1788757210444385</c:v>
                  </c:pt>
                  <c:pt idx="1">
                    <c:v>1.3242093387389182</c:v>
                  </c:pt>
                  <c:pt idx="2">
                    <c:v>1.645675424161928</c:v>
                  </c:pt>
                  <c:pt idx="3">
                    <c:v>1.8722295080979932</c:v>
                  </c:pt>
                </c:numCache>
              </c:numRef>
            </c:plus>
            <c:minus>
              <c:numRef>
                <c:f>Summary!$F$12:$I$12</c:f>
                <c:numCache>
                  <c:formatCode>General</c:formatCode>
                  <c:ptCount val="4"/>
                  <c:pt idx="0">
                    <c:v>2.1788757210444385</c:v>
                  </c:pt>
                  <c:pt idx="1">
                    <c:v>1.3242093387389182</c:v>
                  </c:pt>
                  <c:pt idx="2">
                    <c:v>1.645675424161928</c:v>
                  </c:pt>
                  <c:pt idx="3">
                    <c:v>1.8722295080979932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Summary!$F$11:$I$11</c:f>
              <c:numCache>
                <c:formatCode>0.00</c:formatCode>
                <c:ptCount val="4"/>
                <c:pt idx="0">
                  <c:v>-9.7710089990874653</c:v>
                </c:pt>
                <c:pt idx="1">
                  <c:v>-7.5132387216861112</c:v>
                </c:pt>
                <c:pt idx="2">
                  <c:v>-5.2259307394468424</c:v>
                </c:pt>
                <c:pt idx="3">
                  <c:v>-5.3600959722322186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4-4230-AC94-171064387557}"/>
            </c:ext>
          </c:extLst>
        </c:ser>
        <c:ser>
          <c:idx val="2"/>
          <c:order val="2"/>
          <c:tx>
            <c:strRef>
              <c:f>Summary!$J$9</c:f>
              <c:strCache>
                <c:ptCount val="1"/>
                <c:pt idx="0">
                  <c:v>Mr+Se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Summary!$J$12:$M$12</c:f>
                <c:numCache>
                  <c:formatCode>General</c:formatCode>
                  <c:ptCount val="4"/>
                  <c:pt idx="0">
                    <c:v>1.8783855762830746</c:v>
                  </c:pt>
                  <c:pt idx="1">
                    <c:v>2.1558979794142941</c:v>
                  </c:pt>
                  <c:pt idx="2">
                    <c:v>1.1903426985549626</c:v>
                  </c:pt>
                  <c:pt idx="3">
                    <c:v>2.5271290935406707</c:v>
                  </c:pt>
                </c:numCache>
              </c:numRef>
            </c:plus>
            <c:minus>
              <c:numRef>
                <c:f>Summary!$J$12:$M$12</c:f>
                <c:numCache>
                  <c:formatCode>General</c:formatCode>
                  <c:ptCount val="4"/>
                  <c:pt idx="0">
                    <c:v>1.8783855762830746</c:v>
                  </c:pt>
                  <c:pt idx="1">
                    <c:v>2.1558979794142941</c:v>
                  </c:pt>
                  <c:pt idx="2">
                    <c:v>1.1903426985549626</c:v>
                  </c:pt>
                  <c:pt idx="3">
                    <c:v>2.5271290935406707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Summary!$J$11:$M$11</c:f>
              <c:numCache>
                <c:formatCode>0.00</c:formatCode>
                <c:ptCount val="4"/>
                <c:pt idx="0">
                  <c:v>-10.454932740173144</c:v>
                </c:pt>
                <c:pt idx="1">
                  <c:v>-8.3347217700948075</c:v>
                </c:pt>
                <c:pt idx="2">
                  <c:v>-5.8964715704518298</c:v>
                </c:pt>
                <c:pt idx="3">
                  <c:v>-5.8401144622381791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4-4230-AC94-17106438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825680"/>
        <c:axId val="939890240"/>
      </c:barChart>
      <c:catAx>
        <c:axId val="9928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90240"/>
        <c:crossesAt val="0"/>
        <c:auto val="1"/>
        <c:lblAlgn val="ctr"/>
        <c:lblOffset val="100"/>
        <c:noMultiLvlLbl val="0"/>
      </c:catAx>
      <c:valAx>
        <c:axId val="939890240"/>
        <c:scaling>
          <c:orientation val="minMax"/>
          <c:max val="8"/>
          <c:min val="-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growth</a:t>
                </a:r>
                <a:r>
                  <a:rPr lang="en-US" baseline="0"/>
                  <a:t> (</a:t>
                </a:r>
                <a:r>
                  <a:rPr lang="en-US" i="1" baseline="0"/>
                  <a:t>r</a:t>
                </a:r>
                <a:r>
                  <a:rPr lang="en-US" i="0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25680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Summary!$B$13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Summary!$B$16:$E$16</c:f>
                <c:numCache>
                  <c:formatCode>General</c:formatCode>
                  <c:ptCount val="4"/>
                  <c:pt idx="0">
                    <c:v>2.4736305311722027</c:v>
                  </c:pt>
                  <c:pt idx="1">
                    <c:v>2.281320357898327</c:v>
                  </c:pt>
                  <c:pt idx="2">
                    <c:v>2.4906237581326511</c:v>
                  </c:pt>
                  <c:pt idx="3">
                    <c:v>3.104608709146635</c:v>
                  </c:pt>
                </c:numCache>
              </c:numRef>
            </c:plus>
            <c:minus>
              <c:numRef>
                <c:f>Summary!$B$16:$E$16</c:f>
                <c:numCache>
                  <c:formatCode>General</c:formatCode>
                  <c:ptCount val="4"/>
                  <c:pt idx="0">
                    <c:v>2.4736305311722027</c:v>
                  </c:pt>
                  <c:pt idx="1">
                    <c:v>2.281320357898327</c:v>
                  </c:pt>
                  <c:pt idx="2">
                    <c:v>2.4906237581326511</c:v>
                  </c:pt>
                  <c:pt idx="3">
                    <c:v>3.104608709146635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 (2)'!$B$39:$E$39</c:f>
              <c:strCache>
                <c:ptCount val="4"/>
                <c:pt idx="0">
                  <c:v>Day 7</c:v>
                </c:pt>
                <c:pt idx="1">
                  <c:v>Day 9</c:v>
                </c:pt>
                <c:pt idx="2">
                  <c:v>Day 12</c:v>
                </c:pt>
                <c:pt idx="3">
                  <c:v>Day 14</c:v>
                </c:pt>
              </c:strCache>
            </c:strRef>
          </c:cat>
          <c:val>
            <c:numRef>
              <c:f>Summary!$B$15:$E$15</c:f>
              <c:numCache>
                <c:formatCode>0.00</c:formatCode>
                <c:ptCount val="4"/>
                <c:pt idx="0">
                  <c:v>1.1055359946162935</c:v>
                </c:pt>
                <c:pt idx="1">
                  <c:v>2.7328297196425155</c:v>
                </c:pt>
                <c:pt idx="2">
                  <c:v>2.5007258250127284</c:v>
                </c:pt>
                <c:pt idx="3">
                  <c:v>2.145059260986212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9-47C3-B537-08A5AFAC00CD}"/>
            </c:ext>
          </c:extLst>
        </c:ser>
        <c:ser>
          <c:idx val="1"/>
          <c:order val="1"/>
          <c:tx>
            <c:strRef>
              <c:f>Summary!$F$13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Summary!$F$16:$I$16</c:f>
                <c:numCache>
                  <c:formatCode>General</c:formatCode>
                  <c:ptCount val="4"/>
                  <c:pt idx="0">
                    <c:v>1.3437074461356822</c:v>
                  </c:pt>
                  <c:pt idx="1">
                    <c:v>1.6133166849241691</c:v>
                  </c:pt>
                  <c:pt idx="2">
                    <c:v>2.1464667399420287</c:v>
                  </c:pt>
                  <c:pt idx="3">
                    <c:v>2.5650784679861993</c:v>
                  </c:pt>
                </c:numCache>
              </c:numRef>
            </c:plus>
            <c:minus>
              <c:numRef>
                <c:f>Summary!$F$16:$I$16</c:f>
                <c:numCache>
                  <c:formatCode>General</c:formatCode>
                  <c:ptCount val="4"/>
                  <c:pt idx="0">
                    <c:v>1.3437074461356822</c:v>
                  </c:pt>
                  <c:pt idx="1">
                    <c:v>1.6133166849241691</c:v>
                  </c:pt>
                  <c:pt idx="2">
                    <c:v>2.1464667399420287</c:v>
                  </c:pt>
                  <c:pt idx="3">
                    <c:v>2.5650784679861993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Summary!$F$15:$I$15</c:f>
              <c:numCache>
                <c:formatCode>0.00</c:formatCode>
                <c:ptCount val="4"/>
                <c:pt idx="0">
                  <c:v>-6.6459324258754959</c:v>
                </c:pt>
                <c:pt idx="1">
                  <c:v>-6.4365138949843903</c:v>
                </c:pt>
                <c:pt idx="2">
                  <c:v>-6.7380594427961613</c:v>
                </c:pt>
                <c:pt idx="3">
                  <c:v>-7.7557435742360035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9-47C3-B537-08A5AFAC00CD}"/>
            </c:ext>
          </c:extLst>
        </c:ser>
        <c:ser>
          <c:idx val="2"/>
          <c:order val="2"/>
          <c:tx>
            <c:strRef>
              <c:f>Summary!$J$13</c:f>
              <c:strCache>
                <c:ptCount val="1"/>
                <c:pt idx="0">
                  <c:v>Mr+Se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Summary!$J$16:$M$16</c:f>
                <c:numCache>
                  <c:formatCode>General</c:formatCode>
                  <c:ptCount val="4"/>
                  <c:pt idx="0">
                    <c:v>0.88212024506521625</c:v>
                  </c:pt>
                  <c:pt idx="1">
                    <c:v>1.4495122462433003</c:v>
                  </c:pt>
                  <c:pt idx="2">
                    <c:v>2.2010536880079163</c:v>
                  </c:pt>
                  <c:pt idx="3">
                    <c:v>2.4624209331200784</c:v>
                  </c:pt>
                </c:numCache>
              </c:numRef>
            </c:plus>
            <c:minus>
              <c:numRef>
                <c:f>Summary!$J$16:$M$16</c:f>
                <c:numCache>
                  <c:formatCode>General</c:formatCode>
                  <c:ptCount val="4"/>
                  <c:pt idx="0">
                    <c:v>0.88212024506521625</c:v>
                  </c:pt>
                  <c:pt idx="1">
                    <c:v>1.4495122462433003</c:v>
                  </c:pt>
                  <c:pt idx="2">
                    <c:v>2.2010536880079163</c:v>
                  </c:pt>
                  <c:pt idx="3">
                    <c:v>2.4624209331200784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Summary!$J$15:$M$15</c:f>
              <c:numCache>
                <c:formatCode>0.00</c:formatCode>
                <c:ptCount val="4"/>
                <c:pt idx="0">
                  <c:v>-7.7746940381401437</c:v>
                </c:pt>
                <c:pt idx="1">
                  <c:v>-7.3486001900329363</c:v>
                </c:pt>
                <c:pt idx="2">
                  <c:v>-8.4691500699402891</c:v>
                </c:pt>
                <c:pt idx="3">
                  <c:v>-8.3240056525461146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9-47C3-B537-08A5AFAC0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825680"/>
        <c:axId val="939890240"/>
      </c:barChart>
      <c:catAx>
        <c:axId val="9928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90240"/>
        <c:crossesAt val="0"/>
        <c:auto val="1"/>
        <c:lblAlgn val="ctr"/>
        <c:lblOffset val="100"/>
        <c:noMultiLvlLbl val="0"/>
      </c:catAx>
      <c:valAx>
        <c:axId val="939890240"/>
        <c:scaling>
          <c:orientation val="minMax"/>
          <c:max val="8"/>
          <c:min val="-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growth</a:t>
                </a:r>
                <a:r>
                  <a:rPr lang="en-US" baseline="0"/>
                  <a:t> (</a:t>
                </a:r>
                <a:r>
                  <a:rPr lang="en-US" i="1" baseline="0"/>
                  <a:t>r</a:t>
                </a:r>
                <a:r>
                  <a:rPr lang="en-US" i="0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25680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41</xdr:row>
      <xdr:rowOff>126206</xdr:rowOff>
    </xdr:from>
    <xdr:to>
      <xdr:col>6</xdr:col>
      <xdr:colOff>619125</xdr:colOff>
      <xdr:row>55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84F45-D3FB-4C33-8EFA-F5B310748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18</xdr:row>
      <xdr:rowOff>11906</xdr:rowOff>
    </xdr:from>
    <xdr:to>
      <xdr:col>5</xdr:col>
      <xdr:colOff>314325</xdr:colOff>
      <xdr:row>31</xdr:row>
      <xdr:rowOff>135731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E12AD-F884-45BA-B577-42A62357F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23813</xdr:colOff>
      <xdr:row>18</xdr:row>
      <xdr:rowOff>4762</xdr:rowOff>
    </xdr:from>
    <xdr:to>
      <xdr:col>11</xdr:col>
      <xdr:colOff>300038</xdr:colOff>
      <xdr:row>31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3DB9F-676F-40CD-A2B4-1DEDC0FDE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17</xdr:col>
      <xdr:colOff>276225</xdr:colOff>
      <xdr:row>31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59EF9F-06E3-41E2-9A07-A7C454A3B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23</xdr:col>
      <xdr:colOff>276225</xdr:colOff>
      <xdr:row>31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BC15D9-FA98-4ECF-B220-2F766D25B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276225</xdr:colOff>
      <xdr:row>46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CC3229-C106-4F4E-A917-28C4AE928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11</xdr:col>
      <xdr:colOff>276225</xdr:colOff>
      <xdr:row>46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72A4F6-2750-4E15-B020-64D22E115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276225</xdr:colOff>
      <xdr:row>46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2D73ED-5597-4D94-A460-A4D39E483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23</xdr:col>
      <xdr:colOff>276225</xdr:colOff>
      <xdr:row>46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C9BB45-4430-4127-826D-114407869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workbookViewId="0">
      <selection activeCell="M24" sqref="M24"/>
    </sheetView>
  </sheetViews>
  <sheetFormatPr defaultRowHeight="15.75" x14ac:dyDescent="0.5"/>
  <sheetData>
    <row r="1" spans="1:23" x14ac:dyDescent="0.5">
      <c r="A1" t="s">
        <v>11</v>
      </c>
      <c r="G1" t="s">
        <v>12</v>
      </c>
      <c r="M1" t="s">
        <v>13</v>
      </c>
      <c r="S1" t="s">
        <v>14</v>
      </c>
    </row>
    <row r="2" spans="1:23" x14ac:dyDescent="0.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18"/>
      <c r="G2" s="4" t="s">
        <v>0</v>
      </c>
      <c r="H2" s="4" t="s">
        <v>1</v>
      </c>
      <c r="I2" s="4" t="s">
        <v>2</v>
      </c>
      <c r="J2" s="4" t="s">
        <v>3</v>
      </c>
      <c r="K2" s="5" t="s">
        <v>4</v>
      </c>
      <c r="L2" s="18"/>
      <c r="M2" s="4" t="s">
        <v>0</v>
      </c>
      <c r="N2" s="4" t="s">
        <v>1</v>
      </c>
      <c r="O2" s="4" t="s">
        <v>2</v>
      </c>
      <c r="P2" s="4" t="s">
        <v>3</v>
      </c>
      <c r="Q2" s="5" t="s">
        <v>4</v>
      </c>
      <c r="R2" s="18"/>
      <c r="S2" s="4" t="s">
        <v>0</v>
      </c>
      <c r="T2" s="4" t="s">
        <v>1</v>
      </c>
      <c r="U2" s="4" t="s">
        <v>2</v>
      </c>
      <c r="V2" s="4" t="s">
        <v>3</v>
      </c>
      <c r="W2" s="5" t="s">
        <v>4</v>
      </c>
    </row>
    <row r="3" spans="1:23" x14ac:dyDescent="0.5">
      <c r="A3" s="11">
        <v>211800</v>
      </c>
      <c r="B3" s="11">
        <v>20000000</v>
      </c>
      <c r="C3" s="11">
        <v>75000</v>
      </c>
      <c r="D3" s="11">
        <v>85000</v>
      </c>
      <c r="E3" s="11">
        <v>825000</v>
      </c>
      <c r="F3" s="18"/>
      <c r="G3" s="11">
        <v>211800</v>
      </c>
      <c r="H3" s="11">
        <v>6625000</v>
      </c>
      <c r="I3" s="11">
        <v>2500000</v>
      </c>
      <c r="J3" s="11">
        <v>7000000</v>
      </c>
      <c r="K3" s="11">
        <v>2725000</v>
      </c>
      <c r="L3" s="18"/>
      <c r="M3" s="11">
        <v>211800</v>
      </c>
      <c r="N3" s="11">
        <v>3125</v>
      </c>
      <c r="O3" s="11">
        <v>1500</v>
      </c>
      <c r="P3" s="11">
        <v>14875</v>
      </c>
      <c r="Q3" s="11">
        <v>250</v>
      </c>
      <c r="R3" s="18"/>
      <c r="S3" s="11">
        <v>211800</v>
      </c>
      <c r="T3" s="11">
        <v>625</v>
      </c>
      <c r="U3" s="11">
        <v>625</v>
      </c>
      <c r="V3" s="11">
        <v>2125</v>
      </c>
      <c r="W3" s="11">
        <v>2000</v>
      </c>
    </row>
    <row r="4" spans="1:23" x14ac:dyDescent="0.5">
      <c r="A4" s="11">
        <v>211800</v>
      </c>
      <c r="B4" s="11">
        <v>16375000</v>
      </c>
      <c r="C4" s="11">
        <v>1125000</v>
      </c>
      <c r="D4" s="11">
        <v>116250</v>
      </c>
      <c r="E4" s="11">
        <v>73750</v>
      </c>
      <c r="F4" s="18"/>
      <c r="G4" s="11">
        <v>211800</v>
      </c>
      <c r="H4" s="11">
        <v>7500000</v>
      </c>
      <c r="I4" s="11">
        <v>2200000</v>
      </c>
      <c r="J4" s="11">
        <v>3000000</v>
      </c>
      <c r="K4" s="11">
        <v>3037500</v>
      </c>
      <c r="L4" s="18"/>
      <c r="M4" s="11">
        <v>211800</v>
      </c>
      <c r="N4" s="11">
        <v>1875</v>
      </c>
      <c r="O4" s="11">
        <v>1000</v>
      </c>
      <c r="P4" s="11">
        <v>1125</v>
      </c>
      <c r="Q4" s="11">
        <v>250</v>
      </c>
      <c r="R4" s="18"/>
      <c r="S4" s="11">
        <v>211800</v>
      </c>
      <c r="T4" s="11">
        <v>1000</v>
      </c>
      <c r="U4" s="11">
        <v>1750</v>
      </c>
      <c r="V4" s="11">
        <v>1375</v>
      </c>
      <c r="W4" s="11">
        <v>2000</v>
      </c>
    </row>
    <row r="5" spans="1:23" x14ac:dyDescent="0.5">
      <c r="A5" s="11">
        <v>211800</v>
      </c>
      <c r="B5" s="11">
        <v>19500000</v>
      </c>
      <c r="C5" s="11">
        <v>1000000</v>
      </c>
      <c r="D5" s="11">
        <v>235000</v>
      </c>
      <c r="E5" s="11">
        <v>73750</v>
      </c>
      <c r="F5" s="18"/>
      <c r="G5" s="11">
        <v>87130</v>
      </c>
      <c r="H5" s="11">
        <v>712500000</v>
      </c>
      <c r="I5" s="11">
        <v>337500000</v>
      </c>
      <c r="J5" s="11">
        <v>223750000</v>
      </c>
      <c r="K5" s="11">
        <v>108750000</v>
      </c>
      <c r="L5" s="18"/>
      <c r="M5" s="11">
        <v>87130</v>
      </c>
      <c r="N5" s="11">
        <v>375</v>
      </c>
      <c r="O5" s="11">
        <v>625</v>
      </c>
      <c r="P5" s="11">
        <v>2875</v>
      </c>
      <c r="Q5" s="11">
        <v>4500</v>
      </c>
      <c r="R5" s="18"/>
      <c r="S5" s="11">
        <v>87130</v>
      </c>
      <c r="T5" s="11">
        <v>125</v>
      </c>
      <c r="U5" s="11">
        <v>125</v>
      </c>
      <c r="V5" s="11">
        <v>2500</v>
      </c>
      <c r="W5" s="11">
        <v>250</v>
      </c>
    </row>
    <row r="6" spans="1:23" x14ac:dyDescent="0.5">
      <c r="A6" s="11">
        <v>87130</v>
      </c>
      <c r="B6" s="11">
        <v>27500000</v>
      </c>
      <c r="C6" s="11">
        <v>300000</v>
      </c>
      <c r="D6" s="11">
        <v>2325000</v>
      </c>
      <c r="E6" s="11">
        <v>3425000</v>
      </c>
      <c r="F6" s="18"/>
      <c r="G6" s="11">
        <v>87130</v>
      </c>
      <c r="H6" s="11">
        <v>875000000</v>
      </c>
      <c r="I6" s="11">
        <v>268750000</v>
      </c>
      <c r="J6" s="11">
        <v>141250000</v>
      </c>
      <c r="K6" s="11">
        <v>88750000</v>
      </c>
      <c r="L6" s="18"/>
      <c r="M6" s="11">
        <v>87130</v>
      </c>
      <c r="N6" s="11">
        <v>1000</v>
      </c>
      <c r="O6" s="11">
        <v>625</v>
      </c>
      <c r="P6" s="11">
        <v>875</v>
      </c>
      <c r="Q6" s="11">
        <v>1875</v>
      </c>
      <c r="R6" s="18"/>
      <c r="S6" s="11">
        <v>87130</v>
      </c>
      <c r="T6" s="11">
        <v>625</v>
      </c>
      <c r="U6" s="11">
        <v>875</v>
      </c>
      <c r="V6" s="11">
        <v>1750</v>
      </c>
      <c r="W6" s="11">
        <v>625</v>
      </c>
    </row>
    <row r="7" spans="1:23" x14ac:dyDescent="0.5">
      <c r="A7" s="11">
        <v>87130</v>
      </c>
      <c r="B7" s="11">
        <v>23500000</v>
      </c>
      <c r="C7" s="11">
        <v>193750</v>
      </c>
      <c r="D7" s="11">
        <v>1187500</v>
      </c>
      <c r="E7" s="11">
        <v>21875000</v>
      </c>
      <c r="F7" s="18"/>
      <c r="G7" s="11">
        <v>71870</v>
      </c>
      <c r="H7" s="11">
        <v>53750000</v>
      </c>
      <c r="I7" s="11">
        <v>5250000</v>
      </c>
      <c r="J7" s="11">
        <v>136250000</v>
      </c>
      <c r="K7" s="11">
        <v>2325000</v>
      </c>
      <c r="L7" s="18"/>
      <c r="M7" s="11">
        <v>71870</v>
      </c>
      <c r="N7" s="11">
        <v>500</v>
      </c>
      <c r="O7" s="11">
        <v>1125</v>
      </c>
      <c r="P7" s="11">
        <v>1750</v>
      </c>
      <c r="Q7" s="11">
        <v>3250</v>
      </c>
      <c r="R7" s="18"/>
      <c r="S7" s="11">
        <v>71870</v>
      </c>
      <c r="T7" s="11">
        <v>625</v>
      </c>
      <c r="U7" s="11">
        <v>250</v>
      </c>
      <c r="V7" s="11">
        <v>625</v>
      </c>
      <c r="W7" s="11">
        <v>625</v>
      </c>
    </row>
    <row r="8" spans="1:23" ht="16.149999999999999" thickBot="1" x14ac:dyDescent="0.55000000000000004">
      <c r="A8" s="11">
        <v>87130</v>
      </c>
      <c r="B8" s="11">
        <v>24125000</v>
      </c>
      <c r="C8" s="11">
        <v>537500</v>
      </c>
      <c r="D8" s="11">
        <v>422500</v>
      </c>
      <c r="E8" s="11">
        <v>2650000</v>
      </c>
      <c r="F8" s="18"/>
      <c r="G8" s="11">
        <v>71870</v>
      </c>
      <c r="H8" s="11">
        <v>40000000</v>
      </c>
      <c r="I8" s="11">
        <v>2125000</v>
      </c>
      <c r="J8" s="11">
        <v>428750000</v>
      </c>
      <c r="K8" s="11">
        <v>3425000</v>
      </c>
      <c r="L8" s="18"/>
      <c r="M8" s="11">
        <v>71870</v>
      </c>
      <c r="N8" s="12">
        <v>125</v>
      </c>
      <c r="O8" s="12">
        <v>375</v>
      </c>
      <c r="P8" s="12">
        <v>125</v>
      </c>
      <c r="Q8" s="12">
        <v>4250</v>
      </c>
      <c r="R8" s="18"/>
      <c r="S8" s="11">
        <v>71870</v>
      </c>
      <c r="T8" s="12">
        <v>250</v>
      </c>
      <c r="U8" s="12">
        <v>125</v>
      </c>
      <c r="V8" s="12">
        <v>500</v>
      </c>
      <c r="W8" s="12">
        <v>375</v>
      </c>
    </row>
    <row r="9" spans="1:23" x14ac:dyDescent="0.5">
      <c r="A9" s="11">
        <v>71870</v>
      </c>
      <c r="B9" s="19">
        <v>183750000</v>
      </c>
      <c r="C9" s="19">
        <v>9250000</v>
      </c>
      <c r="D9" s="19">
        <v>177500</v>
      </c>
      <c r="E9" s="19">
        <v>9875000</v>
      </c>
      <c r="F9" s="18"/>
      <c r="G9" s="19">
        <v>513300</v>
      </c>
      <c r="H9" s="19">
        <v>962500000</v>
      </c>
      <c r="I9" s="19">
        <v>7125000</v>
      </c>
      <c r="J9" s="19">
        <v>4375000</v>
      </c>
      <c r="K9" s="19">
        <v>12000000</v>
      </c>
      <c r="L9" s="18"/>
      <c r="M9" s="11">
        <v>211800</v>
      </c>
      <c r="N9" s="13">
        <v>3125</v>
      </c>
      <c r="O9" s="13">
        <v>250</v>
      </c>
      <c r="P9" s="13">
        <v>250</v>
      </c>
      <c r="Q9" s="13">
        <v>1125</v>
      </c>
      <c r="R9" s="18"/>
      <c r="S9" s="11">
        <v>211800</v>
      </c>
      <c r="T9" s="13">
        <v>1375</v>
      </c>
      <c r="U9" s="13">
        <v>625</v>
      </c>
      <c r="V9" s="13">
        <v>2250</v>
      </c>
      <c r="W9" s="13">
        <v>2625</v>
      </c>
    </row>
    <row r="10" spans="1:23" ht="16.149999999999999" thickBot="1" x14ac:dyDescent="0.55000000000000004">
      <c r="A10" s="11">
        <v>71870</v>
      </c>
      <c r="B10" s="19">
        <v>111250000</v>
      </c>
      <c r="C10" s="19">
        <v>6375000</v>
      </c>
      <c r="D10" s="19">
        <v>125000</v>
      </c>
      <c r="E10" s="19">
        <v>308750</v>
      </c>
      <c r="F10" s="18"/>
      <c r="G10" s="19">
        <v>513300</v>
      </c>
      <c r="H10" s="20">
        <v>875000000</v>
      </c>
      <c r="I10" s="20">
        <v>4750000</v>
      </c>
      <c r="J10" s="20">
        <v>15500000</v>
      </c>
      <c r="K10" s="20">
        <v>58750000</v>
      </c>
      <c r="L10" s="18"/>
      <c r="M10" s="11">
        <v>211800</v>
      </c>
      <c r="N10" s="11">
        <v>3375</v>
      </c>
      <c r="O10" s="11">
        <v>250</v>
      </c>
      <c r="P10" s="11">
        <v>250</v>
      </c>
      <c r="Q10" s="11">
        <v>4125</v>
      </c>
      <c r="R10" s="18"/>
      <c r="S10" s="11">
        <v>211800</v>
      </c>
      <c r="T10" s="11">
        <v>875</v>
      </c>
      <c r="U10" s="11">
        <v>750</v>
      </c>
      <c r="V10" s="11">
        <v>1250</v>
      </c>
      <c r="W10" s="11">
        <v>2125</v>
      </c>
    </row>
    <row r="11" spans="1:23" x14ac:dyDescent="0.5">
      <c r="A11" s="11">
        <v>71870</v>
      </c>
      <c r="B11" s="19">
        <v>206250000</v>
      </c>
      <c r="C11" s="19">
        <v>8500000</v>
      </c>
      <c r="D11" s="19">
        <v>43750</v>
      </c>
      <c r="E11" s="19">
        <v>21375</v>
      </c>
      <c r="F11" s="18"/>
      <c r="G11" s="11">
        <v>211800</v>
      </c>
      <c r="H11" s="13">
        <v>1050000000</v>
      </c>
      <c r="I11" s="13">
        <v>1462500000</v>
      </c>
      <c r="J11" s="13">
        <v>1412500</v>
      </c>
      <c r="K11" s="13">
        <v>311250000</v>
      </c>
      <c r="L11" s="18"/>
      <c r="M11" s="11">
        <v>87130</v>
      </c>
      <c r="N11" s="11">
        <v>1000</v>
      </c>
      <c r="O11" s="11">
        <v>500</v>
      </c>
      <c r="P11" s="11">
        <v>15875</v>
      </c>
      <c r="Q11" s="11">
        <v>1750</v>
      </c>
      <c r="R11" s="18"/>
      <c r="S11" s="11">
        <v>87130</v>
      </c>
      <c r="T11" s="11">
        <v>250</v>
      </c>
      <c r="U11" s="11">
        <v>1250</v>
      </c>
      <c r="V11" s="11">
        <v>500</v>
      </c>
      <c r="W11" s="11">
        <v>250</v>
      </c>
    </row>
    <row r="12" spans="1:23" x14ac:dyDescent="0.5">
      <c r="A12" s="19">
        <v>513300</v>
      </c>
      <c r="B12" s="19">
        <v>73750000</v>
      </c>
      <c r="C12" s="19">
        <v>18625000</v>
      </c>
      <c r="D12" s="19">
        <v>150000</v>
      </c>
      <c r="E12" s="19">
        <v>105000</v>
      </c>
      <c r="F12" s="18"/>
      <c r="G12" s="11">
        <v>211800</v>
      </c>
      <c r="H12" s="11">
        <v>1000000000</v>
      </c>
      <c r="I12" s="11">
        <v>862500000</v>
      </c>
      <c r="J12" s="11">
        <v>3400000</v>
      </c>
      <c r="K12" s="11">
        <v>273750000</v>
      </c>
      <c r="L12" s="18"/>
      <c r="M12" s="11">
        <v>87130</v>
      </c>
      <c r="N12" s="11">
        <v>500</v>
      </c>
      <c r="O12" s="11">
        <v>375</v>
      </c>
      <c r="P12" s="11">
        <v>18000</v>
      </c>
      <c r="Q12" s="11">
        <v>625</v>
      </c>
      <c r="R12" s="18"/>
      <c r="S12" s="11">
        <v>87130</v>
      </c>
      <c r="T12" s="11">
        <v>125</v>
      </c>
      <c r="U12" s="11">
        <v>375</v>
      </c>
      <c r="V12" s="11">
        <v>750</v>
      </c>
      <c r="W12" s="11">
        <v>750</v>
      </c>
    </row>
    <row r="13" spans="1:23" x14ac:dyDescent="0.5">
      <c r="A13" s="19">
        <v>513300</v>
      </c>
      <c r="B13" s="19">
        <v>75000000</v>
      </c>
      <c r="C13" s="19">
        <v>16625000</v>
      </c>
      <c r="D13" s="19">
        <v>100000</v>
      </c>
      <c r="E13" s="19">
        <v>18750</v>
      </c>
      <c r="F13" s="18"/>
      <c r="G13" s="11">
        <v>87130</v>
      </c>
      <c r="H13" s="11">
        <v>937500000</v>
      </c>
      <c r="I13" s="11">
        <v>700000000</v>
      </c>
      <c r="J13" s="11">
        <v>366250000</v>
      </c>
      <c r="K13" s="11">
        <v>357500000</v>
      </c>
      <c r="L13" s="18"/>
      <c r="M13" s="11">
        <v>193600</v>
      </c>
      <c r="N13" s="11">
        <v>6500</v>
      </c>
      <c r="O13" s="11">
        <v>10750</v>
      </c>
      <c r="P13" s="11">
        <v>1250</v>
      </c>
      <c r="Q13" s="11">
        <v>3375</v>
      </c>
      <c r="R13" s="18"/>
      <c r="S13" s="11">
        <v>193600</v>
      </c>
      <c r="T13" s="11">
        <v>10250</v>
      </c>
      <c r="U13" s="11">
        <v>125</v>
      </c>
      <c r="V13" s="11">
        <v>125</v>
      </c>
      <c r="W13" s="11">
        <v>1250</v>
      </c>
    </row>
    <row r="14" spans="1:23" ht="16.149999999999999" thickBot="1" x14ac:dyDescent="0.55000000000000004">
      <c r="A14" s="19">
        <v>513300</v>
      </c>
      <c r="B14" s="20">
        <v>63750000</v>
      </c>
      <c r="C14" s="20">
        <v>12500000</v>
      </c>
      <c r="D14" s="20">
        <v>100000</v>
      </c>
      <c r="E14" s="20">
        <v>18750</v>
      </c>
      <c r="F14" s="18"/>
      <c r="G14" s="11">
        <v>87130</v>
      </c>
      <c r="H14" s="11">
        <v>1050000000</v>
      </c>
      <c r="I14" s="11">
        <v>550000000</v>
      </c>
      <c r="J14" s="11">
        <v>240000000</v>
      </c>
      <c r="K14" s="11">
        <v>366250000</v>
      </c>
      <c r="L14" s="18"/>
      <c r="M14" s="11">
        <v>193600</v>
      </c>
      <c r="N14" s="11">
        <v>88750</v>
      </c>
      <c r="O14" s="11">
        <v>7875</v>
      </c>
      <c r="P14" s="11">
        <v>1000</v>
      </c>
      <c r="Q14" s="11">
        <v>2375</v>
      </c>
      <c r="R14" s="18"/>
      <c r="S14" s="11">
        <v>193600</v>
      </c>
      <c r="T14" s="11">
        <v>38750</v>
      </c>
      <c r="U14" s="11">
        <v>125</v>
      </c>
      <c r="V14" s="11">
        <v>125</v>
      </c>
      <c r="W14" s="11">
        <v>4875</v>
      </c>
    </row>
    <row r="15" spans="1:23" x14ac:dyDescent="0.5">
      <c r="A15" s="11">
        <v>211800</v>
      </c>
      <c r="B15" s="13">
        <v>5250000</v>
      </c>
      <c r="C15" s="13">
        <v>625000</v>
      </c>
      <c r="D15" s="13">
        <v>163750</v>
      </c>
      <c r="E15" s="13">
        <v>25000</v>
      </c>
      <c r="F15" s="18"/>
      <c r="G15" s="11">
        <v>81300</v>
      </c>
      <c r="H15" s="19">
        <v>110000000</v>
      </c>
      <c r="I15" s="19">
        <v>250000000</v>
      </c>
      <c r="J15" s="19">
        <v>1662500</v>
      </c>
      <c r="K15" s="19">
        <v>60000000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3" x14ac:dyDescent="0.5">
      <c r="A16" s="11">
        <v>211800</v>
      </c>
      <c r="B16" s="11">
        <v>5500000</v>
      </c>
      <c r="C16" s="11">
        <v>750000</v>
      </c>
      <c r="D16" s="11">
        <v>125000</v>
      </c>
      <c r="E16" s="11">
        <v>875000</v>
      </c>
      <c r="F16" s="18"/>
      <c r="G16" s="11">
        <v>81300</v>
      </c>
      <c r="H16" s="19">
        <v>40000000</v>
      </c>
      <c r="I16" s="19">
        <v>223750000</v>
      </c>
      <c r="J16" s="19">
        <v>3287500</v>
      </c>
      <c r="K16" s="19">
        <v>81250000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x14ac:dyDescent="0.5">
      <c r="A17" s="11">
        <v>211800</v>
      </c>
      <c r="B17" s="11">
        <v>6375000</v>
      </c>
      <c r="C17" s="11">
        <v>1375000</v>
      </c>
      <c r="D17" s="11">
        <v>1175000</v>
      </c>
      <c r="E17" s="11">
        <v>22500</v>
      </c>
      <c r="F17" s="18"/>
      <c r="G17" s="11">
        <v>193600</v>
      </c>
      <c r="H17" s="11">
        <v>180000000</v>
      </c>
      <c r="I17" s="11">
        <v>748750000</v>
      </c>
      <c r="J17" s="11">
        <v>662500000</v>
      </c>
      <c r="K17" s="11">
        <v>295000000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x14ac:dyDescent="0.5">
      <c r="A18" s="11">
        <v>87130</v>
      </c>
      <c r="B18" s="11">
        <v>22500000</v>
      </c>
      <c r="C18" s="11">
        <v>2925000</v>
      </c>
      <c r="D18" s="11">
        <v>512500</v>
      </c>
      <c r="E18" s="11">
        <v>637500</v>
      </c>
      <c r="F18" s="18"/>
      <c r="G18" s="11">
        <v>193600</v>
      </c>
      <c r="H18" s="11">
        <v>912500000</v>
      </c>
      <c r="I18" s="11">
        <v>803750000</v>
      </c>
      <c r="J18" s="11">
        <v>625000000</v>
      </c>
      <c r="K18" s="11">
        <v>342500000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x14ac:dyDescent="0.5">
      <c r="A19" s="11">
        <v>87130</v>
      </c>
      <c r="B19" s="11">
        <v>21250000</v>
      </c>
      <c r="C19" s="11">
        <v>925000</v>
      </c>
      <c r="D19" s="11">
        <v>975000</v>
      </c>
      <c r="E19" s="11">
        <v>587500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x14ac:dyDescent="0.5">
      <c r="A20" s="11">
        <v>87130</v>
      </c>
      <c r="B20" s="11">
        <v>20250000</v>
      </c>
      <c r="C20" s="11">
        <v>2325000</v>
      </c>
      <c r="D20" s="11">
        <v>337500</v>
      </c>
      <c r="E20" s="11">
        <v>2925000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x14ac:dyDescent="0.5">
      <c r="A21" s="11">
        <v>81300</v>
      </c>
      <c r="B21" s="19">
        <v>275000000</v>
      </c>
      <c r="C21" s="19">
        <v>11375000</v>
      </c>
      <c r="D21" s="19">
        <v>1175000</v>
      </c>
      <c r="E21" s="19">
        <v>1600000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x14ac:dyDescent="0.5">
      <c r="A22" s="11">
        <v>81300</v>
      </c>
      <c r="B22" s="19">
        <v>346250000</v>
      </c>
      <c r="C22" s="19">
        <v>20625000</v>
      </c>
      <c r="D22" s="19">
        <v>525000</v>
      </c>
      <c r="E22" s="19">
        <v>900000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x14ac:dyDescent="0.5">
      <c r="A23" s="11">
        <v>81300</v>
      </c>
      <c r="B23" s="19">
        <v>316250000</v>
      </c>
      <c r="C23" s="19">
        <v>19625000</v>
      </c>
      <c r="D23" s="19">
        <v>1062500</v>
      </c>
      <c r="E23" s="19">
        <v>305000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x14ac:dyDescent="0.5">
      <c r="A24" s="11">
        <v>193600</v>
      </c>
      <c r="B24" s="11">
        <v>61250000</v>
      </c>
      <c r="C24" s="19">
        <v>9000000</v>
      </c>
      <c r="D24" s="19">
        <v>150000</v>
      </c>
      <c r="E24" s="19">
        <v>47500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1:23" x14ac:dyDescent="0.5">
      <c r="A25" s="11">
        <v>193600</v>
      </c>
      <c r="B25" s="11">
        <v>56250000</v>
      </c>
      <c r="C25" s="19">
        <v>12250000</v>
      </c>
      <c r="D25" s="19">
        <v>150000</v>
      </c>
      <c r="E25" s="19">
        <v>31250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1:23" x14ac:dyDescent="0.5">
      <c r="A26" s="11">
        <v>193600</v>
      </c>
      <c r="B26" s="11">
        <v>80000000</v>
      </c>
      <c r="C26" s="19">
        <v>11125000</v>
      </c>
      <c r="D26" s="19">
        <v>875000</v>
      </c>
      <c r="E26" s="19">
        <v>87500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x14ac:dyDescent="0.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x14ac:dyDescent="0.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23" x14ac:dyDescent="0.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23" x14ac:dyDescent="0.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23" x14ac:dyDescent="0.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1:23" x14ac:dyDescent="0.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spans="1:19" x14ac:dyDescent="0.5">
      <c r="A33" s="18"/>
      <c r="G33" s="18"/>
      <c r="M33" s="18"/>
      <c r="S33" s="18"/>
    </row>
    <row r="34" spans="1:19" x14ac:dyDescent="0.5">
      <c r="A34" s="18"/>
      <c r="G34" s="18"/>
      <c r="M34" s="18"/>
      <c r="S34" s="18"/>
    </row>
    <row r="35" spans="1:19" x14ac:dyDescent="0.5">
      <c r="A35" s="18"/>
      <c r="G35" s="18"/>
      <c r="M35" s="18"/>
      <c r="S35" s="18"/>
    </row>
    <row r="36" spans="1:19" x14ac:dyDescent="0.5">
      <c r="A36" s="18"/>
      <c r="G36" s="18"/>
      <c r="M36" s="18"/>
      <c r="S36" s="18"/>
    </row>
    <row r="37" spans="1:19" x14ac:dyDescent="0.5">
      <c r="A37" s="18"/>
      <c r="G37" s="18"/>
      <c r="M37" s="18"/>
      <c r="S37" s="18"/>
    </row>
    <row r="38" spans="1:19" x14ac:dyDescent="0.5">
      <c r="A38" s="18"/>
      <c r="G38" s="18"/>
    </row>
    <row r="39" spans="1:19" x14ac:dyDescent="0.5">
      <c r="A39" s="18"/>
      <c r="G39" s="18"/>
    </row>
    <row r="40" spans="1:19" x14ac:dyDescent="0.5">
      <c r="A40" s="18"/>
    </row>
    <row r="41" spans="1:19" x14ac:dyDescent="0.5">
      <c r="A41" s="18"/>
    </row>
    <row r="42" spans="1:19" x14ac:dyDescent="0.5">
      <c r="A42" s="18"/>
    </row>
    <row r="43" spans="1:19" x14ac:dyDescent="0.5">
      <c r="A43" s="18"/>
    </row>
    <row r="44" spans="1:19" x14ac:dyDescent="0.5">
      <c r="A44" s="18"/>
    </row>
    <row r="45" spans="1:19" x14ac:dyDescent="0.5">
      <c r="A45" s="18"/>
    </row>
    <row r="46" spans="1:19" x14ac:dyDescent="0.5">
      <c r="A46" s="1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7DD1-ABEC-4A1E-8376-38F1A25077F2}">
  <dimension ref="A2:X153"/>
  <sheetViews>
    <sheetView tabSelected="1" topLeftCell="A34" workbookViewId="0"/>
  </sheetViews>
  <sheetFormatPr defaultRowHeight="14.25" x14ac:dyDescent="0.45"/>
  <cols>
    <col min="1" max="16384" width="9" style="18"/>
  </cols>
  <sheetData>
    <row r="2" spans="1:24" x14ac:dyDescent="0.45">
      <c r="B2" s="37" t="s">
        <v>1</v>
      </c>
      <c r="G2" s="39"/>
      <c r="H2" s="37" t="s">
        <v>2</v>
      </c>
      <c r="I2" s="39"/>
      <c r="N2" s="37" t="s">
        <v>3</v>
      </c>
      <c r="T2" s="37" t="s">
        <v>4</v>
      </c>
    </row>
    <row r="3" spans="1:24" x14ac:dyDescent="0.45">
      <c r="A3" s="37" t="s">
        <v>30</v>
      </c>
      <c r="B3" s="39" t="s">
        <v>31</v>
      </c>
      <c r="C3" s="39" t="s">
        <v>32</v>
      </c>
      <c r="D3" s="39" t="s">
        <v>33</v>
      </c>
      <c r="E3" s="39" t="s">
        <v>34</v>
      </c>
      <c r="F3" s="39" t="s">
        <v>35</v>
      </c>
      <c r="H3" s="39" t="s">
        <v>31</v>
      </c>
      <c r="I3" s="39" t="s">
        <v>32</v>
      </c>
      <c r="J3" s="39" t="s">
        <v>33</v>
      </c>
      <c r="K3" s="39" t="s">
        <v>34</v>
      </c>
      <c r="L3" s="39" t="s">
        <v>35</v>
      </c>
      <c r="N3" s="39" t="s">
        <v>31</v>
      </c>
      <c r="O3" s="39" t="s">
        <v>32</v>
      </c>
      <c r="P3" s="39" t="s">
        <v>33</v>
      </c>
      <c r="Q3" s="39" t="s">
        <v>34</v>
      </c>
      <c r="R3" s="39" t="s">
        <v>35</v>
      </c>
      <c r="T3" s="39" t="s">
        <v>31</v>
      </c>
      <c r="U3" s="39" t="s">
        <v>32</v>
      </c>
      <c r="V3" s="39" t="s">
        <v>33</v>
      </c>
      <c r="W3" s="39" t="s">
        <v>34</v>
      </c>
      <c r="X3" s="39" t="s">
        <v>35</v>
      </c>
    </row>
    <row r="4" spans="1:24" x14ac:dyDescent="0.45">
      <c r="B4" s="34">
        <v>-0.36050589266534416</v>
      </c>
      <c r="C4" s="18">
        <v>-8.2703928813270267E-2</v>
      </c>
      <c r="D4" s="18">
        <v>-0.41832546355417044</v>
      </c>
      <c r="E4" s="18">
        <v>-0.19043130948136167</v>
      </c>
      <c r="F4" s="18">
        <v>-0.23898453489835347</v>
      </c>
      <c r="G4" s="34"/>
      <c r="H4" s="34">
        <v>-0.65176727793896605</v>
      </c>
      <c r="I4" s="18">
        <v>-0.38685431374846146</v>
      </c>
      <c r="J4" s="18">
        <v>-0.65651788069756378</v>
      </c>
      <c r="K4" s="18">
        <v>-0.62372805787457253</v>
      </c>
      <c r="L4" s="18">
        <v>-1.1132762831932794</v>
      </c>
      <c r="N4" s="18">
        <v>0.35676165352713302</v>
      </c>
      <c r="O4" s="18">
        <v>-4.2313656482260598E-2</v>
      </c>
      <c r="P4" s="18">
        <v>0.71258153114613165</v>
      </c>
      <c r="Q4" s="18">
        <v>0.414869284334415</v>
      </c>
      <c r="R4" s="18">
        <v>-1.9630652459014186</v>
      </c>
      <c r="T4" s="18">
        <v>-0.31584122943061566</v>
      </c>
      <c r="U4" s="18">
        <v>-8.1647841929822107E-2</v>
      </c>
      <c r="V4" s="18">
        <v>1.1851449747759855</v>
      </c>
      <c r="W4" s="18">
        <v>0.36331970915458811</v>
      </c>
      <c r="X4" s="18">
        <v>-0.22305949597964947</v>
      </c>
    </row>
    <row r="5" spans="1:24" x14ac:dyDescent="0.45">
      <c r="B5" s="18">
        <v>-0.12175444368514299</v>
      </c>
      <c r="C5" s="18">
        <v>-4.9227999616881846E-2</v>
      </c>
      <c r="D5" s="18">
        <v>-0.32735368534844334</v>
      </c>
      <c r="E5" s="18">
        <v>-0.2641747837269115</v>
      </c>
      <c r="F5" s="18">
        <v>-0.58646238535616924</v>
      </c>
      <c r="H5" s="18">
        <v>-0.68550541757081618</v>
      </c>
      <c r="I5" s="18">
        <v>-0.55688803974872236</v>
      </c>
      <c r="J5" s="18">
        <v>-0.92222104643057001</v>
      </c>
      <c r="K5" s="18">
        <v>-0.73062585285128634</v>
      </c>
      <c r="L5" s="18">
        <v>-0.92222104643057001</v>
      </c>
      <c r="N5" s="18">
        <v>-1.7155096846105167E-2</v>
      </c>
      <c r="O5" s="18">
        <v>0.3041179200417119</v>
      </c>
      <c r="P5" s="18">
        <v>0.40677207410179506</v>
      </c>
      <c r="Q5" s="18">
        <v>0.28133789170989232</v>
      </c>
      <c r="R5" s="18">
        <v>-1.908083111484066</v>
      </c>
      <c r="T5" s="18">
        <v>-3.8630456846130201E-2</v>
      </c>
      <c r="U5" s="18">
        <v>0.45734865880286613</v>
      </c>
      <c r="V5" s="18">
        <v>0.48266646678715475</v>
      </c>
      <c r="W5" s="18">
        <v>0.36331970915458811</v>
      </c>
      <c r="X5" s="18">
        <v>0.15242477991657744</v>
      </c>
    </row>
    <row r="6" spans="1:24" x14ac:dyDescent="0.45">
      <c r="B6" s="18">
        <v>-9.0510392322073585E-2</v>
      </c>
      <c r="C6" s="18">
        <v>0.15870539930191185</v>
      </c>
      <c r="D6" s="18">
        <v>-0.25650814116613319</v>
      </c>
      <c r="E6" s="18">
        <v>-0.15882963629955071</v>
      </c>
      <c r="F6" s="18">
        <v>-2.1699519340019098</v>
      </c>
      <c r="H6" s="18">
        <v>0.50994089865934811</v>
      </c>
      <c r="I6" s="18">
        <v>0.55457305268011581</v>
      </c>
      <c r="J6" s="18">
        <v>-0.27385853925997594</v>
      </c>
      <c r="K6" s="18">
        <v>0.78719534794886847</v>
      </c>
      <c r="L6" s="18">
        <v>-1.916148962115928</v>
      </c>
      <c r="N6" s="18">
        <v>0.33523312321712062</v>
      </c>
      <c r="O6" s="18">
        <v>4.3621772625451527E-2</v>
      </c>
      <c r="P6" s="18">
        <v>0.54851734958417353</v>
      </c>
      <c r="Q6" s="18">
        <v>0.53697276586817821</v>
      </c>
      <c r="R6" s="18">
        <v>0.53697276586817821</v>
      </c>
      <c r="T6" s="18">
        <v>0.53667960030955619</v>
      </c>
      <c r="U6" s="18">
        <v>0.1026411197573367</v>
      </c>
      <c r="V6" s="18">
        <v>1.0079710414783456</v>
      </c>
      <c r="W6" s="18">
        <v>-1.1086044438976792</v>
      </c>
      <c r="X6" s="18">
        <v>-0.43016341072742925</v>
      </c>
    </row>
    <row r="7" spans="1:24" x14ac:dyDescent="0.45">
      <c r="B7" s="18">
        <v>-5.8024937177584945E-2</v>
      </c>
      <c r="C7" s="18">
        <v>-0.24308997991728987</v>
      </c>
      <c r="D7" s="18">
        <v>-0.34106552919419642</v>
      </c>
      <c r="E7" s="18">
        <v>-0.27661267195593453</v>
      </c>
      <c r="F7" s="18">
        <v>-2.0901995442285095</v>
      </c>
      <c r="H7" s="18">
        <v>0.49320410630382305</v>
      </c>
      <c r="I7" s="18">
        <v>0.34326395901290851</v>
      </c>
      <c r="J7" s="18">
        <v>4.7159953459395609E-2</v>
      </c>
      <c r="K7" s="18">
        <v>0.57032140964825473</v>
      </c>
      <c r="L7" s="18">
        <v>-1.7052870956475878</v>
      </c>
      <c r="N7" s="18">
        <v>-0.10921743160399622</v>
      </c>
      <c r="O7" s="18">
        <v>0.55602096083887176</v>
      </c>
      <c r="P7" s="18">
        <v>0.61115292057565895</v>
      </c>
      <c r="Q7" s="18">
        <v>0.42518135988006023</v>
      </c>
      <c r="R7" s="18">
        <v>0.33523312321712062</v>
      </c>
      <c r="T7" s="18">
        <v>0.71665097975855829</v>
      </c>
      <c r="U7" s="18">
        <v>0.4011341083133324</v>
      </c>
      <c r="V7" s="18">
        <v>0.90218143334450929</v>
      </c>
      <c r="W7" s="18">
        <v>-0.87529377522802498</v>
      </c>
      <c r="X7" s="18">
        <v>-0.43016341072742925</v>
      </c>
    </row>
    <row r="8" spans="1:24" x14ac:dyDescent="0.45">
      <c r="B8" s="18">
        <v>0.24344781036295515</v>
      </c>
      <c r="C8" s="18">
        <v>0.14444228658750546</v>
      </c>
      <c r="D8" s="18">
        <v>-0.82930329970100658</v>
      </c>
      <c r="E8" s="18">
        <v>-4.423426208882475E-2</v>
      </c>
      <c r="F8" s="18">
        <v>-1.0793331450346102</v>
      </c>
      <c r="H8" s="18">
        <v>0.19189879910430818</v>
      </c>
      <c r="I8" s="18">
        <v>-0.13680229279201939</v>
      </c>
      <c r="J8" s="18">
        <v>-0.28766268541732387</v>
      </c>
      <c r="K8" s="18">
        <v>-2.587807390904338</v>
      </c>
      <c r="L8" s="18">
        <v>-4.7330889961525457E-2</v>
      </c>
      <c r="N8" s="18">
        <v>0.24936287597015649</v>
      </c>
      <c r="O8" s="18">
        <v>0.55609314339262994</v>
      </c>
      <c r="P8" s="18">
        <v>1.137223320652204</v>
      </c>
      <c r="Q8" s="18">
        <v>-1.9012717581062333</v>
      </c>
      <c r="R8" s="18">
        <v>-2.6077229042925421</v>
      </c>
      <c r="T8" s="18">
        <v>-3.7997513704343788E-2</v>
      </c>
      <c r="U8" s="18">
        <v>0.37839666493601243</v>
      </c>
      <c r="V8" s="18">
        <v>0.37841554893231333</v>
      </c>
      <c r="W8" s="18">
        <v>-2.0723186201037098</v>
      </c>
      <c r="X8" s="18">
        <v>-2.1065099848519893</v>
      </c>
    </row>
    <row r="9" spans="1:24" x14ac:dyDescent="0.45">
      <c r="B9" s="18">
        <v>9.3387115787223252E-2</v>
      </c>
      <c r="C9" s="18">
        <v>0.18869729559154536</v>
      </c>
      <c r="D9" s="18">
        <v>-0.98648888322341932</v>
      </c>
      <c r="E9" s="18">
        <v>-0.21676781251661836</v>
      </c>
      <c r="F9" s="18">
        <v>-1.302476696348819</v>
      </c>
      <c r="H9" s="18">
        <v>0.19543862580943028</v>
      </c>
      <c r="I9" s="18">
        <v>-4.7330889961525457E-2</v>
      </c>
      <c r="J9" s="18">
        <v>-0.20446374156234981</v>
      </c>
      <c r="K9" s="18">
        <v>-2.6109298083251922</v>
      </c>
      <c r="L9" s="18">
        <v>-0.50836584922450356</v>
      </c>
      <c r="N9" s="18">
        <v>-0.44892570409020749</v>
      </c>
      <c r="O9" s="18">
        <v>0.23385868943418942</v>
      </c>
      <c r="P9" s="18">
        <v>0.97214357029275789</v>
      </c>
      <c r="Q9" s="18">
        <v>-2.0032117964492286</v>
      </c>
      <c r="R9" s="18">
        <v>-2.458687325132054</v>
      </c>
      <c r="T9" s="18">
        <v>3.6110458449378768E-2</v>
      </c>
      <c r="U9" s="18">
        <v>-0.28617714317987719</v>
      </c>
      <c r="V9" s="18">
        <v>0.59479470015797986</v>
      </c>
      <c r="W9" s="18">
        <v>-2.2563222630806479</v>
      </c>
      <c r="X9" s="18">
        <v>-2.4569929585428003</v>
      </c>
    </row>
    <row r="10" spans="1:24" x14ac:dyDescent="0.45">
      <c r="B10" s="18">
        <v>0.11065339622011017</v>
      </c>
      <c r="C10" s="18">
        <v>0.2288720668213049</v>
      </c>
      <c r="D10" s="18">
        <v>-0.38075414168877764</v>
      </c>
      <c r="E10" s="18">
        <v>-0.73012978314589994</v>
      </c>
      <c r="F10" s="18">
        <v>-0.65148665582678689</v>
      </c>
      <c r="H10" s="18">
        <v>-0.13042029735558458</v>
      </c>
      <c r="I10" s="18">
        <v>-8.3167412505039451E-2</v>
      </c>
      <c r="J10" s="18">
        <v>-0.27476260608432312</v>
      </c>
      <c r="K10" s="18">
        <v>-0.82356747791552998</v>
      </c>
      <c r="L10" s="18">
        <v>-0.58548234660312204</v>
      </c>
      <c r="N10" s="18">
        <v>0.29357962775081603</v>
      </c>
      <c r="O10" s="18">
        <v>0.18388071049439247</v>
      </c>
      <c r="P10" s="18">
        <v>-8.6243049744009426E-2</v>
      </c>
      <c r="Q10" s="18">
        <v>2.73116498028525E-2</v>
      </c>
      <c r="R10" s="18">
        <v>-0.11840016137854192</v>
      </c>
      <c r="T10" s="18">
        <v>7.5124036609441447E-2</v>
      </c>
      <c r="U10" s="18">
        <v>0.79877467146280168</v>
      </c>
      <c r="V10" s="18">
        <v>0.63600324859163671</v>
      </c>
      <c r="W10" s="18">
        <v>0.58417818072705074</v>
      </c>
      <c r="X10" s="18">
        <v>0.35837151199335615</v>
      </c>
    </row>
    <row r="11" spans="1:24" x14ac:dyDescent="0.45">
      <c r="B11" s="18">
        <v>0.10672411808022098</v>
      </c>
      <c r="C11" s="18">
        <v>0.21129692199979822</v>
      </c>
      <c r="D11" s="18">
        <v>-0.43339787517420092</v>
      </c>
      <c r="E11" s="18">
        <v>-0.55541282573716444</v>
      </c>
      <c r="F11" s="18">
        <v>-0.5402610207165619</v>
      </c>
      <c r="H11" s="18">
        <v>-0.26857063583640262</v>
      </c>
      <c r="I11" s="18">
        <v>7.7555032485452813E-2</v>
      </c>
      <c r="J11" s="18">
        <v>-0.35222066512332617</v>
      </c>
      <c r="K11" s="18">
        <v>-0.17438342077670121</v>
      </c>
      <c r="L11" s="18">
        <v>-0.46581784284703254</v>
      </c>
      <c r="N11" s="18">
        <v>0.22179994535668612</v>
      </c>
      <c r="O11" s="18">
        <v>0.34833014252222405</v>
      </c>
      <c r="P11" s="18">
        <v>-0.16523146106264086</v>
      </c>
      <c r="Q11" s="18">
        <v>-9.2592277422669511E-2</v>
      </c>
      <c r="R11" s="18">
        <v>0.14947928377705999</v>
      </c>
      <c r="T11" s="18">
        <v>0.22293354109825181</v>
      </c>
      <c r="U11" s="18">
        <v>9.2668346260349921E-2</v>
      </c>
      <c r="V11" s="18">
        <v>0.75490798935721948</v>
      </c>
      <c r="W11" s="18">
        <v>0.46573003031385518</v>
      </c>
      <c r="X11" s="18">
        <v>0.20754862225877346</v>
      </c>
    </row>
    <row r="12" spans="1:24" x14ac:dyDescent="0.45">
      <c r="B12" s="18">
        <v>1.1283478406663683</v>
      </c>
      <c r="C12" s="18">
        <v>0.93150124164262138</v>
      </c>
      <c r="D12" s="18">
        <v>-1.2766866959947869</v>
      </c>
      <c r="E12" s="18">
        <v>0.34676335958986115</v>
      </c>
      <c r="F12" s="18">
        <v>0.23069118833710611</v>
      </c>
      <c r="H12" s="18">
        <v>-0.16243404113862248</v>
      </c>
      <c r="I12" s="18">
        <v>0.20088544551877874</v>
      </c>
      <c r="J12" s="18">
        <v>-0.69521600232420511</v>
      </c>
      <c r="K12" s="18">
        <v>-0.31658472096587964</v>
      </c>
      <c r="L12" s="18">
        <v>-0.28918574677776654</v>
      </c>
      <c r="N12" s="18">
        <v>0.39626609822297532</v>
      </c>
      <c r="O12" s="18">
        <v>-2.7436597434970622E-2</v>
      </c>
      <c r="P12" s="18">
        <v>-0.13946888963639736</v>
      </c>
      <c r="Q12" s="18">
        <v>0.27697590327601951</v>
      </c>
      <c r="R12" s="18">
        <v>0.12056021681791051</v>
      </c>
      <c r="T12" s="18">
        <v>0.72392294110378685</v>
      </c>
      <c r="U12" s="18">
        <v>0.33170305974564407</v>
      </c>
      <c r="V12" s="18">
        <v>0.35483459407329221</v>
      </c>
      <c r="W12" s="18">
        <v>0.18301986210051879</v>
      </c>
      <c r="X12" s="18">
        <v>0.82125128506434919</v>
      </c>
    </row>
    <row r="13" spans="1:24" x14ac:dyDescent="0.45">
      <c r="B13" s="18">
        <v>0.92383836889705151</v>
      </c>
      <c r="C13" s="18">
        <v>0.96157869687989717</v>
      </c>
      <c r="D13" s="18">
        <v>-0.84305071091992545</v>
      </c>
      <c r="E13" s="18">
        <v>4.5287965005744724E-2</v>
      </c>
      <c r="F13" s="18">
        <v>0.42575177090849081</v>
      </c>
      <c r="H13" s="18">
        <v>-2.8902648514099738E-2</v>
      </c>
      <c r="I13" s="18">
        <v>-4.9956057711931123E-2</v>
      </c>
      <c r="J13" s="18">
        <v>-0.77704602057183791</v>
      </c>
      <c r="K13" s="18">
        <v>-0.20127387445488587</v>
      </c>
      <c r="L13" s="18">
        <v>-0.1389035437284285</v>
      </c>
      <c r="N13" s="18">
        <v>0.32123091228006118</v>
      </c>
      <c r="O13" s="18">
        <v>0.29491360396268718</v>
      </c>
      <c r="P13" s="18">
        <v>-0.5218382829499113</v>
      </c>
      <c r="Q13" s="18">
        <v>0.16201693049625554</v>
      </c>
      <c r="R13" s="18">
        <v>-4.6012983007905461E-2</v>
      </c>
      <c r="T13" s="18">
        <v>0.36406834424767531</v>
      </c>
      <c r="U13" s="18">
        <v>0.13613627620166824</v>
      </c>
      <c r="V13" s="18">
        <v>0.27360915415070508</v>
      </c>
      <c r="W13" s="18">
        <v>0.71049992077164603</v>
      </c>
      <c r="X13" s="18">
        <v>1.1159650288798115</v>
      </c>
    </row>
    <row r="14" spans="1:24" x14ac:dyDescent="0.45">
      <c r="B14" s="18">
        <v>0.51069270072444084</v>
      </c>
      <c r="C14" s="18">
        <v>0.54953253404070779</v>
      </c>
      <c r="D14" s="18">
        <v>-0.89897501158075599</v>
      </c>
      <c r="E14" s="18">
        <v>-0.37472636748262644</v>
      </c>
      <c r="F14" s="18">
        <v>-0.53021127032302218</v>
      </c>
      <c r="H14" s="18">
        <v>0.23109865065214663</v>
      </c>
      <c r="I14" s="18">
        <v>8.4495176460272603E-2</v>
      </c>
      <c r="J14" s="18">
        <v>-0.89516516934647328</v>
      </c>
      <c r="K14" s="18">
        <v>-2.6944293642285952</v>
      </c>
      <c r="L14" s="18">
        <v>-0.51813799655884196</v>
      </c>
      <c r="N14" s="18">
        <v>-7.8356736891752377E-2</v>
      </c>
      <c r="O14" s="18">
        <v>-5.9576842240154804E-2</v>
      </c>
      <c r="P14" s="18">
        <v>-0.14701114162982876</v>
      </c>
      <c r="Q14" s="18">
        <v>-2.9370094177651218</v>
      </c>
      <c r="R14" s="18">
        <v>-2.4963580005319148</v>
      </c>
      <c r="T14" s="18">
        <v>0.16632921223781949</v>
      </c>
      <c r="U14" s="18">
        <v>0.40534611270831888</v>
      </c>
      <c r="V14" s="18">
        <v>0.50991891662789612</v>
      </c>
      <c r="W14" s="18">
        <v>-1.7442137929802026</v>
      </c>
      <c r="X14" s="18">
        <v>-1.7716127671683175</v>
      </c>
    </row>
    <row r="15" spans="1:24" x14ac:dyDescent="0.45">
      <c r="B15" s="18">
        <v>0.45644211097469523</v>
      </c>
      <c r="C15" s="18">
        <v>0.39907871609477397</v>
      </c>
      <c r="D15" s="18">
        <v>-0.4072495591881875</v>
      </c>
      <c r="E15" s="18">
        <v>-0.50255973899250961</v>
      </c>
      <c r="F15" s="18">
        <v>-0.2757864196277211</v>
      </c>
      <c r="H15" s="18">
        <v>0.16210577916519497</v>
      </c>
      <c r="I15" s="18">
        <v>-5.4565257643396592E-2</v>
      </c>
      <c r="J15" s="18">
        <v>-0.55735870971212265</v>
      </c>
      <c r="K15" s="18">
        <v>-2.6078889078975376</v>
      </c>
      <c r="L15" s="18">
        <v>-0.45600621545183628</v>
      </c>
      <c r="N15" s="18">
        <v>-5.0317516827359299E-2</v>
      </c>
      <c r="O15" s="18">
        <v>-0.58602778390922694</v>
      </c>
      <c r="P15" s="18">
        <v>-0.45348112794724216</v>
      </c>
      <c r="Q15" s="18">
        <v>-2.8652655129062818</v>
      </c>
      <c r="R15" s="18">
        <v>-2.7355876895977485</v>
      </c>
      <c r="T15" s="18">
        <v>-0.10810763346394126</v>
      </c>
      <c r="U15" s="18">
        <v>-0.2799578903906017</v>
      </c>
      <c r="V15" s="18">
        <v>0.44396094883610004</v>
      </c>
      <c r="W15" s="18">
        <v>-1.873891616288736</v>
      </c>
      <c r="X15" s="18">
        <v>-1.8287711810082659</v>
      </c>
    </row>
    <row r="16" spans="1:24" x14ac:dyDescent="0.45">
      <c r="A16" s="42" t="s">
        <v>65</v>
      </c>
      <c r="B16" s="34">
        <f>AVERAGE(B4:B15)</f>
        <v>0.24522814965524331</v>
      </c>
      <c r="C16" s="45">
        <f t="shared" ref="C16:F16" si="0">AVERAGE(C4:C15)</f>
        <v>0.28322360421771869</v>
      </c>
      <c r="D16" s="46">
        <f t="shared" si="0"/>
        <v>-0.61659658306116694</v>
      </c>
      <c r="E16" s="45">
        <f t="shared" si="0"/>
        <v>-0.24348565556931634</v>
      </c>
      <c r="F16" s="45">
        <f t="shared" si="0"/>
        <v>-0.73405922059307216</v>
      </c>
      <c r="H16" s="34">
        <f t="shared" ref="H16:L16" si="1">AVERAGE(H4:H15)</f>
        <v>-1.1992788221686701E-2</v>
      </c>
      <c r="I16" s="34">
        <f t="shared" si="1"/>
        <v>-4.5659664961306135E-3</v>
      </c>
      <c r="J16" s="46">
        <f t="shared" si="1"/>
        <v>-0.487444426089223</v>
      </c>
      <c r="K16" s="45">
        <f t="shared" si="1"/>
        <v>-1.0011418432164496</v>
      </c>
      <c r="L16" s="45">
        <f t="shared" si="1"/>
        <v>-0.72218031821170181</v>
      </c>
      <c r="N16" s="34">
        <f t="shared" ref="N16:R16" si="2">AVERAGE(N4:N15)</f>
        <v>0.12252181250546068</v>
      </c>
      <c r="O16" s="34">
        <f t="shared" si="2"/>
        <v>0.15045683860379544</v>
      </c>
      <c r="P16" s="34">
        <f t="shared" si="2"/>
        <v>0.23959306778189093</v>
      </c>
      <c r="Q16" s="34">
        <f t="shared" si="2"/>
        <v>-0.63955708144015511</v>
      </c>
      <c r="R16" s="45">
        <f t="shared" si="2"/>
        <v>-1.0993060026371602</v>
      </c>
      <c r="T16" s="34">
        <f t="shared" ref="T16:X16" si="3">AVERAGE(T4:T15)</f>
        <v>0.19510352336411976</v>
      </c>
      <c r="U16" s="45">
        <f t="shared" si="3"/>
        <v>0.2046971785573358</v>
      </c>
      <c r="V16" s="46">
        <f t="shared" si="3"/>
        <v>0.62703408475942812</v>
      </c>
      <c r="W16" s="34">
        <f t="shared" si="3"/>
        <v>-0.60504809161306283</v>
      </c>
      <c r="X16" s="34">
        <f t="shared" si="3"/>
        <v>-0.54930933174108443</v>
      </c>
    </row>
    <row r="17" spans="1:24" x14ac:dyDescent="0.45">
      <c r="A17" s="42" t="s">
        <v>27</v>
      </c>
      <c r="B17" s="18">
        <f>STDEV(B4:B15)</f>
        <v>0.43922662828326703</v>
      </c>
      <c r="C17" s="18">
        <f t="shared" ref="C17:F17" si="4">STDEV(C4:C15)</f>
        <v>0.37392673016833061</v>
      </c>
      <c r="D17" s="18">
        <f t="shared" si="4"/>
        <v>0.33171263653415839</v>
      </c>
      <c r="E17" s="18">
        <f t="shared" si="4"/>
        <v>0.28638348111524026</v>
      </c>
      <c r="F17" s="18">
        <f t="shared" si="4"/>
        <v>0.8080250641275849</v>
      </c>
      <c r="H17" s="18">
        <f t="shared" ref="H17:L17" si="5">STDEV(H4:H15)</f>
        <v>0.38932907859255372</v>
      </c>
      <c r="I17" s="18">
        <f t="shared" si="5"/>
        <v>0.297224409056837</v>
      </c>
      <c r="J17" s="18">
        <f t="shared" si="5"/>
        <v>0.30610596399110829</v>
      </c>
      <c r="K17" s="18">
        <f t="shared" si="5"/>
        <v>1.2885693161475189</v>
      </c>
      <c r="L17" s="18">
        <f t="shared" si="5"/>
        <v>0.58858511811734648</v>
      </c>
      <c r="N17" s="18">
        <f t="shared" ref="N17:R17" si="6">STDEV(N4:N15)</f>
        <v>0.25932286478170269</v>
      </c>
      <c r="O17" s="18">
        <f t="shared" si="6"/>
        <v>0.31442204386090644</v>
      </c>
      <c r="P17" s="18">
        <f t="shared" si="6"/>
        <v>0.5601023081804658</v>
      </c>
      <c r="Q17" s="18">
        <f t="shared" si="6"/>
        <v>1.3614075042643319</v>
      </c>
      <c r="R17" s="18">
        <f t="shared" si="6"/>
        <v>1.3486377998351611</v>
      </c>
      <c r="T17" s="18">
        <f t="shared" ref="T17:X17" si="7">STDEV(T4:T15)</f>
        <v>0.3303071034808851</v>
      </c>
      <c r="U17" s="18">
        <f t="shared" si="7"/>
        <v>0.32014462750319478</v>
      </c>
      <c r="V17" s="18">
        <f t="shared" si="7"/>
        <v>0.2826280914372063</v>
      </c>
      <c r="W17" s="18">
        <f t="shared" si="7"/>
        <v>1.1639223766980449</v>
      </c>
      <c r="X17" s="18">
        <f t="shared" si="7"/>
        <v>1.2011635950529289</v>
      </c>
    </row>
    <row r="18" spans="1:24" x14ac:dyDescent="0.45">
      <c r="A18" s="42" t="s">
        <v>67</v>
      </c>
      <c r="B18" s="18">
        <v>1.9345000000000001</v>
      </c>
      <c r="C18" s="18">
        <v>2.6246999999999998</v>
      </c>
      <c r="D18" s="18">
        <v>-6.4363000000000001</v>
      </c>
      <c r="E18" s="18">
        <v>-2.9443999999999999</v>
      </c>
      <c r="F18" s="18">
        <v>-3.1465999999999998</v>
      </c>
      <c r="H18" s="18">
        <v>-0.1051</v>
      </c>
      <c r="I18" s="18">
        <v>-5.3600000000000002E-2</v>
      </c>
      <c r="J18" s="18">
        <v>-5.5136000000000003</v>
      </c>
      <c r="K18" s="18">
        <v>-2.6911</v>
      </c>
      <c r="L18" s="18">
        <v>-4.2507000000000001</v>
      </c>
      <c r="N18" s="18">
        <v>1.6355</v>
      </c>
      <c r="O18" s="18">
        <v>1.6575</v>
      </c>
      <c r="P18" s="18">
        <v>1.4818</v>
      </c>
      <c r="Q18" s="18">
        <v>-1.6274999999999999</v>
      </c>
      <c r="R18" s="18">
        <v>-2.8237999999999999</v>
      </c>
      <c r="T18" s="18">
        <v>2.0451000000000001</v>
      </c>
      <c r="U18" s="18">
        <v>2.2153999999999998</v>
      </c>
      <c r="V18" s="18">
        <v>7.6837999999999997</v>
      </c>
      <c r="W18" s="18">
        <v>-1.8006</v>
      </c>
      <c r="X18" s="18">
        <v>-1.5844</v>
      </c>
    </row>
    <row r="19" spans="1:24" x14ac:dyDescent="0.45">
      <c r="A19" s="42" t="s">
        <v>66</v>
      </c>
      <c r="B19" s="18">
        <v>11</v>
      </c>
      <c r="C19" s="18">
        <v>11</v>
      </c>
      <c r="D19" s="18">
        <v>11</v>
      </c>
      <c r="E19" s="18">
        <v>11</v>
      </c>
      <c r="F19" s="18">
        <v>11</v>
      </c>
      <c r="H19" s="18">
        <v>11</v>
      </c>
      <c r="I19" s="18">
        <v>11</v>
      </c>
      <c r="J19" s="18">
        <v>11</v>
      </c>
      <c r="K19" s="18">
        <v>11</v>
      </c>
      <c r="L19" s="18">
        <v>11</v>
      </c>
      <c r="N19" s="18">
        <v>11</v>
      </c>
      <c r="O19" s="18">
        <v>11</v>
      </c>
      <c r="P19" s="18">
        <v>11</v>
      </c>
      <c r="Q19" s="18">
        <v>11</v>
      </c>
      <c r="R19" s="18">
        <v>11</v>
      </c>
      <c r="T19" s="18">
        <v>11</v>
      </c>
      <c r="U19" s="18">
        <v>11</v>
      </c>
      <c r="V19" s="18">
        <v>11</v>
      </c>
      <c r="W19" s="18">
        <v>11</v>
      </c>
      <c r="X19" s="18">
        <v>11</v>
      </c>
    </row>
    <row r="20" spans="1:24" x14ac:dyDescent="0.45">
      <c r="A20" s="42" t="s">
        <v>69</v>
      </c>
      <c r="B20" s="18">
        <v>3.95895E-2</v>
      </c>
      <c r="C20" s="18">
        <v>1.1815000000000001E-2</v>
      </c>
      <c r="D20" s="18" t="s">
        <v>40</v>
      </c>
      <c r="E20" s="18">
        <v>6.6709999999999998E-3</v>
      </c>
      <c r="F20" s="18">
        <v>4.6490000000000004E-3</v>
      </c>
      <c r="H20" s="18">
        <v>0.459094</v>
      </c>
      <c r="I20" s="18">
        <v>0.47910750000000002</v>
      </c>
      <c r="J20" s="18" t="s">
        <v>40</v>
      </c>
      <c r="K20" s="18">
        <v>1.0494E-2</v>
      </c>
      <c r="L20" s="18">
        <v>6.8199999999999999E-4</v>
      </c>
      <c r="N20" s="18">
        <v>6.5104499999999996E-2</v>
      </c>
      <c r="O20" s="18">
        <v>6.2816499999999997E-2</v>
      </c>
      <c r="P20" s="18">
        <v>8.32315E-2</v>
      </c>
      <c r="Q20" s="18">
        <v>6.5954499999999999E-2</v>
      </c>
      <c r="R20" s="18">
        <v>8.2775000000000001E-3</v>
      </c>
      <c r="T20" s="18">
        <v>3.2763E-2</v>
      </c>
      <c r="U20" s="18">
        <v>2.4378E-2</v>
      </c>
      <c r="V20" s="18" t="s">
        <v>40</v>
      </c>
      <c r="W20" s="18">
        <v>4.96085E-2</v>
      </c>
      <c r="X20" s="18">
        <v>7.0705000000000004E-2</v>
      </c>
    </row>
    <row r="21" spans="1:24" x14ac:dyDescent="0.45">
      <c r="A21" s="42" t="s">
        <v>70</v>
      </c>
      <c r="B21" s="18">
        <v>7.9178999999999999E-2</v>
      </c>
      <c r="C21" s="43">
        <v>2.3630000000000002E-2</v>
      </c>
      <c r="D21" s="44" t="s">
        <v>40</v>
      </c>
      <c r="E21" s="43">
        <v>1.3342E-2</v>
      </c>
      <c r="F21" s="43">
        <v>9.2980000000000007E-3</v>
      </c>
      <c r="H21" s="18">
        <v>0.918188</v>
      </c>
      <c r="I21" s="18">
        <v>0.95821500000000004</v>
      </c>
      <c r="J21" s="44">
        <v>1.8200000000000001E-4</v>
      </c>
      <c r="K21" s="43">
        <v>2.0988E-2</v>
      </c>
      <c r="L21" s="43">
        <v>1.364E-3</v>
      </c>
      <c r="N21" s="18">
        <v>0.13020899999999999</v>
      </c>
      <c r="O21" s="18">
        <v>0.12563299999999999</v>
      </c>
      <c r="P21" s="18">
        <v>0.166463</v>
      </c>
      <c r="Q21" s="18">
        <v>0.131909</v>
      </c>
      <c r="R21" s="43">
        <v>1.6555E-2</v>
      </c>
      <c r="T21" s="18">
        <v>6.5526000000000001E-2</v>
      </c>
      <c r="U21" s="43">
        <v>4.8756000000000001E-2</v>
      </c>
      <c r="V21" s="44" t="s">
        <v>40</v>
      </c>
      <c r="W21" s="18">
        <v>9.9217E-2</v>
      </c>
      <c r="X21" s="18">
        <v>0.14141000000000001</v>
      </c>
    </row>
    <row r="22" spans="1:24" x14ac:dyDescent="0.45">
      <c r="A22" s="42" t="s">
        <v>71</v>
      </c>
      <c r="C22" s="43" t="s">
        <v>74</v>
      </c>
      <c r="D22" s="44"/>
      <c r="E22" s="43" t="s">
        <v>74</v>
      </c>
      <c r="F22" s="44"/>
      <c r="J22" s="44"/>
      <c r="K22" s="43" t="s">
        <v>74</v>
      </c>
      <c r="L22" s="44"/>
      <c r="R22" s="43" t="s">
        <v>74</v>
      </c>
      <c r="U22" s="43" t="s">
        <v>74</v>
      </c>
      <c r="V22" s="44"/>
    </row>
    <row r="23" spans="1:24" x14ac:dyDescent="0.45">
      <c r="A23" s="42" t="s">
        <v>72</v>
      </c>
      <c r="C23" s="43"/>
      <c r="D23" s="44"/>
      <c r="E23" s="43"/>
      <c r="F23" s="43" t="s">
        <v>76</v>
      </c>
      <c r="J23" s="44"/>
      <c r="K23" s="43"/>
      <c r="L23" s="43" t="s">
        <v>76</v>
      </c>
      <c r="R23" s="43"/>
      <c r="U23" s="43"/>
      <c r="V23" s="44"/>
    </row>
    <row r="24" spans="1:24" x14ac:dyDescent="0.45">
      <c r="A24" s="42" t="s">
        <v>73</v>
      </c>
      <c r="C24" s="43"/>
      <c r="D24" s="43" t="s">
        <v>75</v>
      </c>
      <c r="E24" s="43"/>
      <c r="F24" s="44"/>
      <c r="J24" s="43" t="s">
        <v>75</v>
      </c>
      <c r="K24" s="43"/>
      <c r="L24" s="44"/>
      <c r="R24" s="43"/>
      <c r="U24" s="43"/>
      <c r="V24" s="43" t="s">
        <v>75</v>
      </c>
    </row>
    <row r="26" spans="1:24" x14ac:dyDescent="0.45">
      <c r="A26" s="18" t="s">
        <v>39</v>
      </c>
      <c r="B26" s="18" t="s">
        <v>40</v>
      </c>
      <c r="H26" s="18" t="s">
        <v>39</v>
      </c>
      <c r="I26" s="18">
        <v>1.8090000000000001E-3</v>
      </c>
      <c r="N26" s="18" t="s">
        <v>39</v>
      </c>
      <c r="O26" s="18">
        <v>1.441E-3</v>
      </c>
      <c r="T26" s="18" t="s">
        <v>39</v>
      </c>
      <c r="U26" s="18">
        <v>8.2700000000000004E-4</v>
      </c>
    </row>
    <row r="28" spans="1:24" x14ac:dyDescent="0.45">
      <c r="A28" s="42" t="s">
        <v>68</v>
      </c>
      <c r="H28" s="42" t="s">
        <v>68</v>
      </c>
      <c r="N28" s="42" t="s">
        <v>68</v>
      </c>
      <c r="T28" s="42" t="s">
        <v>68</v>
      </c>
    </row>
    <row r="29" spans="1:24" x14ac:dyDescent="0.45">
      <c r="A29" s="18" t="s">
        <v>41</v>
      </c>
      <c r="H29" s="18" t="s">
        <v>41</v>
      </c>
      <c r="N29" s="18" t="s">
        <v>41</v>
      </c>
      <c r="T29" s="18" t="s">
        <v>41</v>
      </c>
    </row>
    <row r="30" spans="1:24" x14ac:dyDescent="0.45">
      <c r="A30" s="18" t="s">
        <v>42</v>
      </c>
      <c r="H30" s="18" t="s">
        <v>51</v>
      </c>
      <c r="N30" s="18" t="s">
        <v>51</v>
      </c>
      <c r="T30" s="18" t="s">
        <v>51</v>
      </c>
    </row>
    <row r="31" spans="1:24" x14ac:dyDescent="0.45">
      <c r="A31" s="18" t="s">
        <v>43</v>
      </c>
      <c r="H31" s="18" t="s">
        <v>52</v>
      </c>
      <c r="N31" s="18" t="s">
        <v>43</v>
      </c>
      <c r="T31" s="18" t="s">
        <v>43</v>
      </c>
    </row>
    <row r="32" spans="1:24" x14ac:dyDescent="0.45">
      <c r="A32" s="18" t="s">
        <v>44</v>
      </c>
      <c r="H32" s="18" t="s">
        <v>53</v>
      </c>
      <c r="N32" s="18" t="s">
        <v>57</v>
      </c>
      <c r="T32" s="18" t="s">
        <v>53</v>
      </c>
    </row>
    <row r="33" spans="1:24" x14ac:dyDescent="0.45">
      <c r="A33" s="18" t="s">
        <v>45</v>
      </c>
      <c r="H33" s="18" t="s">
        <v>54</v>
      </c>
      <c r="N33" s="18" t="s">
        <v>54</v>
      </c>
      <c r="T33" s="18" t="s">
        <v>54</v>
      </c>
    </row>
    <row r="34" spans="1:24" x14ac:dyDescent="0.45">
      <c r="A34" s="18" t="s">
        <v>46</v>
      </c>
      <c r="H34" s="18" t="s">
        <v>55</v>
      </c>
      <c r="N34" s="18" t="s">
        <v>46</v>
      </c>
      <c r="T34" s="18" t="s">
        <v>46</v>
      </c>
    </row>
    <row r="35" spans="1:24" x14ac:dyDescent="0.45">
      <c r="A35" s="18" t="s">
        <v>47</v>
      </c>
      <c r="H35" s="18" t="s">
        <v>56</v>
      </c>
      <c r="N35" s="18" t="s">
        <v>58</v>
      </c>
      <c r="T35" s="18" t="s">
        <v>56</v>
      </c>
    </row>
    <row r="36" spans="1:24" x14ac:dyDescent="0.45">
      <c r="A36" s="18" t="s">
        <v>48</v>
      </c>
      <c r="H36" s="18" t="s">
        <v>48</v>
      </c>
      <c r="N36" s="18" t="s">
        <v>48</v>
      </c>
      <c r="T36" s="18" t="s">
        <v>60</v>
      </c>
    </row>
    <row r="37" spans="1:24" x14ac:dyDescent="0.45">
      <c r="A37" s="18" t="s">
        <v>49</v>
      </c>
      <c r="H37" s="18" t="s">
        <v>49</v>
      </c>
      <c r="N37" s="18" t="s">
        <v>59</v>
      </c>
      <c r="T37" s="18" t="s">
        <v>59</v>
      </c>
    </row>
    <row r="38" spans="1:24" x14ac:dyDescent="0.45">
      <c r="A38" s="18" t="s">
        <v>50</v>
      </c>
      <c r="H38" s="18" t="s">
        <v>50</v>
      </c>
      <c r="N38" s="18" t="s">
        <v>50</v>
      </c>
      <c r="T38" s="18" t="s">
        <v>50</v>
      </c>
    </row>
    <row r="41" spans="1:24" x14ac:dyDescent="0.45">
      <c r="B41" s="37" t="s">
        <v>1</v>
      </c>
      <c r="G41" s="39"/>
      <c r="H41" s="37" t="s">
        <v>2</v>
      </c>
      <c r="I41" s="39"/>
      <c r="N41" s="37" t="s">
        <v>3</v>
      </c>
      <c r="T41" s="37" t="s">
        <v>4</v>
      </c>
    </row>
    <row r="42" spans="1:24" x14ac:dyDescent="0.45">
      <c r="A42" s="37" t="s">
        <v>33</v>
      </c>
      <c r="B42" s="39" t="s">
        <v>31</v>
      </c>
      <c r="C42" s="39" t="s">
        <v>32</v>
      </c>
      <c r="D42" s="39" t="s">
        <v>30</v>
      </c>
      <c r="E42" s="39" t="s">
        <v>36</v>
      </c>
      <c r="F42" s="39" t="s">
        <v>37</v>
      </c>
      <c r="H42" s="39" t="s">
        <v>31</v>
      </c>
      <c r="I42" s="39" t="s">
        <v>32</v>
      </c>
      <c r="J42" s="39" t="s">
        <v>30</v>
      </c>
      <c r="K42" s="39" t="s">
        <v>36</v>
      </c>
      <c r="L42" s="39" t="s">
        <v>37</v>
      </c>
      <c r="N42" s="39" t="s">
        <v>31</v>
      </c>
      <c r="O42" s="39" t="s">
        <v>32</v>
      </c>
      <c r="P42" s="39" t="s">
        <v>30</v>
      </c>
      <c r="Q42" s="39" t="s">
        <v>36</v>
      </c>
      <c r="R42" s="39" t="s">
        <v>37</v>
      </c>
      <c r="T42" s="39" t="s">
        <v>31</v>
      </c>
      <c r="U42" s="39" t="s">
        <v>32</v>
      </c>
      <c r="V42" s="39" t="s">
        <v>30</v>
      </c>
      <c r="W42" s="39" t="s">
        <v>36</v>
      </c>
      <c r="X42" s="39" t="s">
        <v>37</v>
      </c>
    </row>
    <row r="43" spans="1:24" x14ac:dyDescent="0.45">
      <c r="B43" s="18">
        <v>6.4719541413307269E-3</v>
      </c>
      <c r="C43" s="18">
        <v>-0.12455630826507313</v>
      </c>
      <c r="D43" s="18">
        <v>-1.4716299562316799</v>
      </c>
      <c r="E43" s="18">
        <v>-1.8065649135340092</v>
      </c>
      <c r="F43" s="18">
        <v>-1.8505280369551258</v>
      </c>
      <c r="H43" s="18">
        <v>-1.2287255456011199</v>
      </c>
      <c r="I43" s="18">
        <v>-0.81321010163945484</v>
      </c>
      <c r="J43" s="18">
        <v>-3.3142461333573392</v>
      </c>
      <c r="K43" s="18">
        <v>-0.61435924289428989</v>
      </c>
      <c r="L43" s="18">
        <v>-2.3093193287665499</v>
      </c>
      <c r="N43" s="18">
        <v>-0.42063567374842314</v>
      </c>
      <c r="O43" s="18">
        <v>-0.54738737938756699</v>
      </c>
      <c r="P43" s="18">
        <v>-3.6218119215172226</v>
      </c>
      <c r="Q43" s="18">
        <v>-3.4453554841756659</v>
      </c>
      <c r="R43" s="18">
        <v>-6.0291079686002993</v>
      </c>
      <c r="T43" s="18">
        <v>0.17447484332722052</v>
      </c>
      <c r="U43" s="18">
        <v>0.18846108530196001</v>
      </c>
      <c r="V43" s="18">
        <v>-3.2862034482420674</v>
      </c>
      <c r="W43" s="18">
        <v>-4.4738675145260798</v>
      </c>
      <c r="X43" s="18">
        <v>-4.7615495869778606</v>
      </c>
    </row>
    <row r="44" spans="1:24" x14ac:dyDescent="0.45">
      <c r="B44" s="18">
        <v>0.12230376966645196</v>
      </c>
      <c r="C44" s="18">
        <v>5.7765248528880875E-2</v>
      </c>
      <c r="D44" s="18">
        <v>-1.1975008501846052</v>
      </c>
      <c r="E44" s="18">
        <v>-2.1495096646608394</v>
      </c>
      <c r="F44" s="18">
        <v>-1.8283049001704148</v>
      </c>
      <c r="H44" s="18">
        <v>-0.87508550535754281</v>
      </c>
      <c r="I44" s="18">
        <v>-0.6998814163324516</v>
      </c>
      <c r="J44" s="18">
        <v>-3.1157951946335007</v>
      </c>
      <c r="K44" s="18">
        <v>-0.79340747434327596</v>
      </c>
      <c r="L44" s="18">
        <v>-2.2486947069501175</v>
      </c>
      <c r="N44" s="18">
        <v>-0.22647965930746583</v>
      </c>
      <c r="O44" s="18">
        <v>5.7779132788038368E-4</v>
      </c>
      <c r="P44" s="18">
        <v>-3.2540871413919055</v>
      </c>
      <c r="Q44" s="18">
        <v>-3.6044201788053534</v>
      </c>
      <c r="R44" s="18">
        <v>-6.206248166652256</v>
      </c>
      <c r="T44" s="18">
        <v>5.4929692677437636E-2</v>
      </c>
      <c r="U44" s="18">
        <v>0.21586005949007436</v>
      </c>
      <c r="V44" s="18">
        <v>-4.0782547028609271</v>
      </c>
      <c r="W44" s="18">
        <v>-4.4738675145260798</v>
      </c>
      <c r="X44" s="18">
        <v>-4.5344921363425144</v>
      </c>
    </row>
    <row r="45" spans="1:24" x14ac:dyDescent="0.45">
      <c r="B45" s="18">
        <v>-0.58537355139789771</v>
      </c>
      <c r="C45" s="18">
        <v>0.14167518083772901</v>
      </c>
      <c r="D45" s="18">
        <v>-1.5959813338863098</v>
      </c>
      <c r="E45" s="18">
        <v>-3.3196261248941314</v>
      </c>
      <c r="F45" s="18">
        <v>-6.478398025692627</v>
      </c>
      <c r="H45" s="18">
        <v>-1.0341758248140795</v>
      </c>
      <c r="I45" s="18">
        <v>-0.44456932319497433</v>
      </c>
      <c r="J45" s="18">
        <v>-2.721133816947507</v>
      </c>
      <c r="K45" s="18">
        <v>-3.0909259552918447</v>
      </c>
      <c r="L45" s="18">
        <v>-6.9776311527357002</v>
      </c>
      <c r="N45" s="18">
        <v>-0.83304528453255067</v>
      </c>
      <c r="O45" s="18">
        <v>0.11455235196664937</v>
      </c>
      <c r="P45" s="18">
        <v>-2.7146776948457729</v>
      </c>
      <c r="Q45" s="18">
        <v>-3.9770562304365771</v>
      </c>
      <c r="R45" s="18">
        <v>-3.7571967543235574</v>
      </c>
      <c r="T45" s="18">
        <v>-2.0570351446908921</v>
      </c>
      <c r="U45" s="18">
        <v>0.11879824266400973</v>
      </c>
      <c r="V45" s="18">
        <v>-3.3693531957708434</v>
      </c>
      <c r="W45" s="18">
        <v>-6.893317051642371</v>
      </c>
      <c r="X45" s="18">
        <v>-6.893317051642371</v>
      </c>
    </row>
    <row r="46" spans="1:24" x14ac:dyDescent="0.45">
      <c r="B46" s="18">
        <v>-0.44611148406438961</v>
      </c>
      <c r="C46" s="18">
        <v>4.246853075428092E-2</v>
      </c>
      <c r="D46" s="18">
        <v>-1.4709848437116246</v>
      </c>
      <c r="E46" s="18">
        <v>-3.3374837422941379</v>
      </c>
      <c r="F46" s="18">
        <v>-6.9156118321153714</v>
      </c>
      <c r="H46" s="18">
        <v>-1.1560656424231164</v>
      </c>
      <c r="I46" s="18">
        <v>-0.82756157545107989</v>
      </c>
      <c r="J46" s="18">
        <v>-2.5226828782236685</v>
      </c>
      <c r="K46" s="18">
        <v>-3.5158091492571106</v>
      </c>
      <c r="L46" s="18">
        <v>-6.7849468089061995</v>
      </c>
      <c r="N46" s="18">
        <v>-0.72909919626753439</v>
      </c>
      <c r="O46" s="18">
        <v>-0.1328558213471922</v>
      </c>
      <c r="P46" s="18">
        <v>-2.8783071186275757</v>
      </c>
      <c r="Q46" s="18">
        <v>-3.6162913012463194</v>
      </c>
      <c r="R46" s="18">
        <v>-0.99785325883379627</v>
      </c>
      <c r="T46" s="18">
        <v>-1.9445571612642025</v>
      </c>
      <c r="U46" s="18">
        <v>-0.43184887528865268</v>
      </c>
      <c r="V46" s="18">
        <v>-3.4456365005204743</v>
      </c>
      <c r="W46" s="18">
        <v>-6.893317051642371</v>
      </c>
      <c r="X46" s="18">
        <v>-6.893317051642371</v>
      </c>
    </row>
    <row r="47" spans="1:24" x14ac:dyDescent="0.45">
      <c r="B47" s="18">
        <v>-0.57489681915498991</v>
      </c>
      <c r="C47" s="18">
        <v>-0.7055170015720531</v>
      </c>
      <c r="D47" s="18">
        <v>-4.3032402940889245</v>
      </c>
      <c r="E47" s="18">
        <v>-2.1894498322558604</v>
      </c>
      <c r="F47" s="18">
        <v>-1.9369964516878229</v>
      </c>
      <c r="H47" s="18">
        <v>-0.63561322919128838</v>
      </c>
      <c r="I47" s="18">
        <v>-0.22009778522962264</v>
      </c>
      <c r="J47" s="18">
        <v>-1.2423619286236773</v>
      </c>
      <c r="K47" s="18">
        <v>-2.1246926484457695E-2</v>
      </c>
      <c r="L47" s="18">
        <v>-1.7162070123567199</v>
      </c>
      <c r="N47" s="18">
        <v>-5.1651175117518378E-2</v>
      </c>
      <c r="O47" s="18">
        <v>-0.90114442606815803</v>
      </c>
      <c r="P47" s="18">
        <v>-2.9289800746015642</v>
      </c>
      <c r="Q47" s="18">
        <v>-8.3997680364898226</v>
      </c>
      <c r="R47" s="18">
        <v>-5.9102424408455274</v>
      </c>
      <c r="T47" s="18">
        <v>-0.3027465826301956</v>
      </c>
      <c r="U47" s="18">
        <v>-0.83574606389050832</v>
      </c>
      <c r="V47" s="18">
        <v>-3.0690142717448641</v>
      </c>
      <c r="W47" s="18">
        <v>-4.7388404385743534</v>
      </c>
      <c r="X47" s="18">
        <v>-8.5455029283446731</v>
      </c>
    </row>
    <row r="48" spans="1:24" x14ac:dyDescent="0.45">
      <c r="B48" s="18">
        <v>-0.55469411183747042</v>
      </c>
      <c r="C48" s="18">
        <v>-0.89718442078424587</v>
      </c>
      <c r="D48" s="18">
        <v>-2.9301911597190538</v>
      </c>
      <c r="E48" s="18">
        <v>-1.3756746639072999</v>
      </c>
      <c r="F48" s="18">
        <v>-1.2280386651012352</v>
      </c>
      <c r="H48" s="18">
        <v>-0.28197318894771062</v>
      </c>
      <c r="I48" s="18">
        <v>-0.1067690999226194</v>
      </c>
      <c r="J48" s="18">
        <v>-1.4507341626175743</v>
      </c>
      <c r="K48" s="18">
        <v>-0.20029515793344288</v>
      </c>
      <c r="L48" s="18">
        <v>-1.6555823905402853</v>
      </c>
      <c r="N48" s="18">
        <v>-5.1651175117518378E-2</v>
      </c>
      <c r="O48" s="18">
        <v>-0.98452603500720848</v>
      </c>
      <c r="P48" s="18">
        <v>-3.9386448772531781</v>
      </c>
      <c r="Q48" s="18">
        <v>-8.0712639695177852</v>
      </c>
      <c r="R48" s="18">
        <v>-5.8220796532508547</v>
      </c>
      <c r="T48" s="18">
        <v>-0.4139722177404197</v>
      </c>
      <c r="U48" s="18">
        <v>-0.29227528276290027</v>
      </c>
      <c r="V48" s="18">
        <v>-3.0055008660225382</v>
      </c>
      <c r="W48" s="18">
        <v>-4.6953553266346137</v>
      </c>
      <c r="X48" s="18">
        <v>-7.4468906396765631</v>
      </c>
    </row>
    <row r="49" spans="1:24" x14ac:dyDescent="0.45">
      <c r="B49" s="18">
        <v>1.4247819447386512E-2</v>
      </c>
      <c r="C49" s="18">
        <v>0.912838974222141</v>
      </c>
      <c r="D49" s="18">
        <v>-2.9125684594750849</v>
      </c>
      <c r="E49" s="18">
        <v>-2.8535107098314834</v>
      </c>
      <c r="F49" s="18">
        <v>-3.0082589397213386</v>
      </c>
      <c r="H49" s="18">
        <v>-1.3691136342628205</v>
      </c>
      <c r="I49" s="18">
        <v>-1.2423619286236773</v>
      </c>
      <c r="J49" s="18">
        <v>-2.7100267904344912</v>
      </c>
      <c r="K49" s="18">
        <v>-2.6509690407908897</v>
      </c>
      <c r="L49" s="18">
        <v>-2.8057172706807449</v>
      </c>
      <c r="N49" s="18">
        <v>5.5056159189235565E-2</v>
      </c>
      <c r="O49" s="18">
        <v>-9.257983961682914E-2</v>
      </c>
      <c r="P49" s="18">
        <v>-3.8267667458847168</v>
      </c>
      <c r="Q49" s="18">
        <v>-3.3384139779707844</v>
      </c>
      <c r="R49" s="18">
        <v>-3.0621606013426268</v>
      </c>
      <c r="T49" s="18">
        <v>0.2436803083409913</v>
      </c>
      <c r="U49" s="18">
        <v>1.3046085297624188E-2</v>
      </c>
      <c r="V49" s="18">
        <v>-4.4160381942366289</v>
      </c>
      <c r="W49" s="18">
        <v>-4.1012274543965956</v>
      </c>
      <c r="X49" s="18">
        <v>-4.3672480300671968</v>
      </c>
    </row>
    <row r="50" spans="1:24" x14ac:dyDescent="0.45">
      <c r="B50" s="18">
        <v>0.3019298918991673</v>
      </c>
      <c r="C50" s="18">
        <v>6.554111383493666E-2</v>
      </c>
      <c r="D50" s="18">
        <v>-3.0597724741714467</v>
      </c>
      <c r="E50" s="18">
        <v>-2.999925558162194</v>
      </c>
      <c r="F50" s="18">
        <v>-2.9793909557204863</v>
      </c>
      <c r="H50" s="18">
        <v>-0.82114846354737381</v>
      </c>
      <c r="I50" s="18">
        <v>-1.4507341626175743</v>
      </c>
      <c r="J50" s="18">
        <v>-2.857230805130853</v>
      </c>
      <c r="K50" s="18">
        <v>-2.7973838891216003</v>
      </c>
      <c r="L50" s="18">
        <v>-2.7768492866798926</v>
      </c>
      <c r="N50" s="18">
        <v>0.44071864000121952</v>
      </c>
      <c r="O50" s="18">
        <v>0.26636525285644197</v>
      </c>
      <c r="P50" s="18">
        <v>-3.4982626789126803</v>
      </c>
      <c r="Q50" s="18">
        <v>-3.1713598933076179</v>
      </c>
      <c r="R50" s="18">
        <v>-3.0795523440544956</v>
      </c>
      <c r="T50" s="18">
        <v>2.5251484778941151</v>
      </c>
      <c r="U50" s="18">
        <v>0.5387973592802906</v>
      </c>
      <c r="V50" s="18">
        <v>-4.1928946429224192</v>
      </c>
      <c r="W50" s="18">
        <v>-3.6275808338723587</v>
      </c>
      <c r="X50" s="18">
        <v>-4.6774029583710366</v>
      </c>
    </row>
    <row r="51" spans="1:24" x14ac:dyDescent="0.45">
      <c r="B51" s="18">
        <v>-1.4285472075524392</v>
      </c>
      <c r="C51" s="18">
        <v>-1.5670168818175441</v>
      </c>
      <c r="D51" s="18">
        <v>-1.5774243092411888</v>
      </c>
      <c r="E51" s="18">
        <v>-1.265563600901344</v>
      </c>
      <c r="F51" s="18">
        <v>-1.7489902504792205</v>
      </c>
      <c r="H51" s="18">
        <v>-1.2260055385118456</v>
      </c>
      <c r="I51" s="18">
        <v>-1.3644752127769504</v>
      </c>
      <c r="J51" s="18">
        <v>-1.8314893993401977</v>
      </c>
      <c r="K51" s="18">
        <v>-3.1750247573411761</v>
      </c>
      <c r="L51" s="18">
        <v>-2.7655516278354728</v>
      </c>
      <c r="N51" s="18">
        <v>-2.0791784949697991</v>
      </c>
      <c r="O51" s="18">
        <v>-0.96987091718494156</v>
      </c>
      <c r="P51" s="18">
        <v>-2.7419865176322196</v>
      </c>
      <c r="Q51" s="18">
        <v>-2.9060813200084277</v>
      </c>
      <c r="R51" s="18">
        <v>-3.172845493798528</v>
      </c>
      <c r="T51" s="18">
        <v>-2.2759720307403581</v>
      </c>
      <c r="U51" s="18">
        <v>-1.7949993701240485</v>
      </c>
      <c r="V51" s="18">
        <v>-3.2906017422123996</v>
      </c>
      <c r="W51" s="18">
        <v>-3.8692730216297786</v>
      </c>
      <c r="X51" s="18">
        <v>-3.4216262994853195</v>
      </c>
    </row>
    <row r="52" spans="1:24" x14ac:dyDescent="0.45">
      <c r="B52" s="18">
        <v>-1.7513205998154904</v>
      </c>
      <c r="C52" s="18">
        <v>-1.3946456558767579</v>
      </c>
      <c r="D52" s="18">
        <v>-0.76418880631317343</v>
      </c>
      <c r="E52" s="18">
        <v>-2.4005435337403291</v>
      </c>
      <c r="F52" s="18">
        <v>-2.596288110866424</v>
      </c>
      <c r="H52" s="18">
        <v>-1.5487789307748967</v>
      </c>
      <c r="I52" s="18">
        <v>-1.1921039868361643</v>
      </c>
      <c r="J52" s="18">
        <v>-1.9431933889201982</v>
      </c>
      <c r="K52" s="18">
        <v>-2.9399050149802504</v>
      </c>
      <c r="L52" s="18">
        <v>-2.798074819541033</v>
      </c>
      <c r="N52" s="18">
        <v>-1.8496040533252991</v>
      </c>
      <c r="O52" s="18">
        <v>-1.5813400667306192</v>
      </c>
      <c r="P52" s="18">
        <v>-2.3830414251589485</v>
      </c>
      <c r="Q52" s="18">
        <v>-2.4149607673217695</v>
      </c>
      <c r="R52" s="18">
        <v>-3.0501206902313656</v>
      </c>
      <c r="T52" s="18">
        <v>-1.8705069226321935</v>
      </c>
      <c r="U52" s="18">
        <v>-1.4203059206826376</v>
      </c>
      <c r="V52" s="18">
        <v>-3.506824850682035</v>
      </c>
      <c r="W52" s="18">
        <v>-3.0161611913771549</v>
      </c>
      <c r="X52" s="18">
        <v>-2.4795830715087499</v>
      </c>
    </row>
    <row r="53" spans="1:24" x14ac:dyDescent="0.45">
      <c r="B53" s="18">
        <v>-1.0519895006032849</v>
      </c>
      <c r="C53" s="18">
        <v>-0.45993843691470904</v>
      </c>
      <c r="D53" s="18">
        <v>-1.2456067617813549</v>
      </c>
      <c r="E53" s="18">
        <v>-1.4118874512010215</v>
      </c>
      <c r="F53" s="18">
        <v>-1.5635287194228535</v>
      </c>
      <c r="H53" s="18">
        <v>-0.8968311174712893</v>
      </c>
      <c r="I53" s="18">
        <v>-0.46296653484142691</v>
      </c>
      <c r="J53" s="18">
        <v>-1.3244003050841355</v>
      </c>
      <c r="K53" s="18">
        <v>-1.864343327420853</v>
      </c>
      <c r="L53" s="18">
        <v>-1.8198915648500193</v>
      </c>
      <c r="N53" s="18">
        <v>-0.46692069200863173</v>
      </c>
      <c r="O53" s="18">
        <v>-0.25662528317227018</v>
      </c>
      <c r="P53" s="18">
        <v>-1.6415685276591212</v>
      </c>
      <c r="Q53" s="18">
        <v>-2.0650521412699643</v>
      </c>
      <c r="R53" s="18">
        <v>-1.550596749453395</v>
      </c>
      <c r="T53" s="18">
        <v>-1.1680487855979687</v>
      </c>
      <c r="U53" s="18">
        <v>-0.71939006824852925</v>
      </c>
      <c r="V53" s="18">
        <v>-1.7500897360599543</v>
      </c>
      <c r="W53" s="18">
        <v>-1.7609397520840204</v>
      </c>
      <c r="X53" s="18">
        <v>-3.0082629972835702</v>
      </c>
    </row>
    <row r="54" spans="1:24" x14ac:dyDescent="0.45">
      <c r="B54" s="18">
        <v>-0.32110199206049295</v>
      </c>
      <c r="C54" s="18">
        <v>-0.25830109082146269</v>
      </c>
      <c r="D54" s="18">
        <v>-1.3392162609036617</v>
      </c>
      <c r="E54" s="18">
        <v>-1.1917635297605313</v>
      </c>
      <c r="F54" s="18">
        <v>-1.4373341168621856</v>
      </c>
      <c r="H54" s="18">
        <v>-1.1641458870986368</v>
      </c>
      <c r="I54" s="18">
        <v>-0.58175007083139363</v>
      </c>
      <c r="J54" s="18">
        <v>-1.4364053634606302</v>
      </c>
      <c r="K54" s="18">
        <v>-2.6781184957694135</v>
      </c>
      <c r="L54" s="18">
        <v>-2.1520253998726337</v>
      </c>
      <c r="N54" s="18">
        <v>-0.29171660298354052</v>
      </c>
      <c r="O54" s="18">
        <v>8.9650953545563183E-2</v>
      </c>
      <c r="P54" s="18">
        <v>-1.9780407642803342</v>
      </c>
      <c r="Q54" s="18">
        <v>-1.6656660792381821</v>
      </c>
      <c r="R54" s="18">
        <v>-1.6064772078478518</v>
      </c>
      <c r="T54" s="18">
        <v>-0.92233091224521946</v>
      </c>
      <c r="U54" s="18">
        <v>-0.30329170383899573</v>
      </c>
      <c r="V54" s="18">
        <v>-2.0449920564852224</v>
      </c>
      <c r="W54" s="18">
        <v>-1.7867238692397347</v>
      </c>
      <c r="X54" s="18">
        <v>-1.7322639521073535</v>
      </c>
    </row>
    <row r="55" spans="1:24" x14ac:dyDescent="0.45">
      <c r="B55" s="18">
        <v>-0.98404828242619313</v>
      </c>
      <c r="C55" s="18">
        <v>-1.2447745448894461</v>
      </c>
      <c r="H55" s="18">
        <v>-0.95669839837279458</v>
      </c>
      <c r="I55" s="18">
        <v>-0.43911599214392449</v>
      </c>
      <c r="N55" s="18">
        <v>-1.4022121721472223</v>
      </c>
      <c r="O55" s="18">
        <v>-1.3332193006602706</v>
      </c>
      <c r="T55" s="18">
        <v>-0.32304034562510431</v>
      </c>
      <c r="U55" s="18">
        <v>-0.60124367412234214</v>
      </c>
    </row>
    <row r="56" spans="1:24" x14ac:dyDescent="0.45">
      <c r="B56" s="18">
        <v>-0.73821331990991279</v>
      </c>
      <c r="C56" s="18">
        <v>-1.0344791360530854</v>
      </c>
      <c r="H56" s="18">
        <v>-0.54559947254637464</v>
      </c>
      <c r="I56" s="18">
        <v>-0.20592210497621366</v>
      </c>
      <c r="N56" s="18">
        <v>-0.90940505388391024</v>
      </c>
      <c r="O56" s="18">
        <v>-1.0249179410057536</v>
      </c>
      <c r="T56" s="18">
        <v>-0.65951258224631815</v>
      </c>
      <c r="U56" s="18">
        <v>-0.44440120262937199</v>
      </c>
    </row>
    <row r="57" spans="1:24" x14ac:dyDescent="0.45">
      <c r="B57" s="18">
        <v>-0.39527399769899674</v>
      </c>
      <c r="C57" s="18">
        <v>-0.73904553680182161</v>
      </c>
      <c r="H57" s="18">
        <v>0.57602546793624576</v>
      </c>
      <c r="I57" s="18">
        <v>-0.18894744719495549</v>
      </c>
      <c r="N57" s="18">
        <v>0.21918381305588408</v>
      </c>
      <c r="O57" s="18">
        <v>0.10140077739950204</v>
      </c>
      <c r="T57" s="18">
        <v>-0.12636586637837777</v>
      </c>
      <c r="U57" s="18">
        <v>-0.10531245718054549</v>
      </c>
    </row>
    <row r="58" spans="1:24" x14ac:dyDescent="0.45">
      <c r="B58" s="18">
        <v>8.6029186800672619E-2</v>
      </c>
      <c r="C58" s="18">
        <v>-2.227855461447307</v>
      </c>
      <c r="H58" s="18">
        <v>0.61486530125250916</v>
      </c>
      <c r="I58" s="18">
        <v>8.8039336140077751E-2</v>
      </c>
      <c r="N58" s="18">
        <v>0.30773721039733015</v>
      </c>
      <c r="O58" s="18">
        <v>0.27325103432616071</v>
      </c>
      <c r="T58" s="18">
        <v>8.9660217166968259E-2</v>
      </c>
      <c r="U58" s="18">
        <v>-1.8879951408237616E-2</v>
      </c>
    </row>
    <row r="59" spans="1:24" x14ac:dyDescent="0.45">
      <c r="A59" s="42" t="s">
        <v>65</v>
      </c>
      <c r="B59" s="43">
        <f>AVERAGE(B43:B58)</f>
        <v>-0.51878676528540923</v>
      </c>
      <c r="C59" s="43">
        <f>AVERAGE(C43:C58)</f>
        <v>-0.58956408919159609</v>
      </c>
      <c r="D59" s="44">
        <f>AVERAGE(D43:D54)</f>
        <v>-1.9890254591423424</v>
      </c>
      <c r="E59" s="44">
        <f t="shared" ref="E59:F59" si="8">AVERAGE(E43:E54)</f>
        <v>-2.1917919437619315</v>
      </c>
      <c r="F59" s="44">
        <f t="shared" si="8"/>
        <v>-2.7976390837329261</v>
      </c>
      <c r="G59" s="43"/>
      <c r="H59" s="44">
        <f>AVERAGE(H43:H58)</f>
        <v>-0.78431685060825851</v>
      </c>
      <c r="I59" s="44">
        <f>AVERAGE(I43:I58)</f>
        <v>-0.63452671290452534</v>
      </c>
      <c r="J59" s="44">
        <f t="shared" ref="J59:L59" si="9">AVERAGE(J43:J54)</f>
        <v>-2.2058083472311476</v>
      </c>
      <c r="K59" s="44">
        <f t="shared" si="9"/>
        <v>-2.0284823693023841</v>
      </c>
      <c r="L59" s="44">
        <f t="shared" si="9"/>
        <v>-3.0675409474762803</v>
      </c>
      <c r="M59" s="43"/>
      <c r="N59" s="43">
        <f>AVERAGE(N43:N58)</f>
        <v>-0.51805646317285903</v>
      </c>
      <c r="O59" s="43">
        <f>AVERAGE(O43:O58)</f>
        <v>-0.43616680304741329</v>
      </c>
      <c r="P59" s="44">
        <f t="shared" ref="P59:R59" si="10">AVERAGE(P43:P54)</f>
        <v>-2.9505146239804376</v>
      </c>
      <c r="Q59" s="44">
        <f t="shared" si="10"/>
        <v>-3.8896407816490224</v>
      </c>
      <c r="R59" s="44">
        <f t="shared" si="10"/>
        <v>-3.6870401107695465</v>
      </c>
      <c r="S59" s="43"/>
      <c r="T59" s="47">
        <f>AVERAGE(T43:T58)</f>
        <v>-0.56101218827403221</v>
      </c>
      <c r="U59" s="43">
        <f>AVERAGE(U43:U58)</f>
        <v>-0.36829573363392565</v>
      </c>
      <c r="V59" s="44">
        <f t="shared" ref="V59:X59" si="11">AVERAGE(V43:V54)</f>
        <v>-3.2879503506466978</v>
      </c>
      <c r="W59" s="44">
        <f t="shared" si="11"/>
        <v>-4.1942059183454594</v>
      </c>
      <c r="X59" s="44">
        <f t="shared" si="11"/>
        <v>-4.896788058620797</v>
      </c>
    </row>
    <row r="60" spans="1:24" x14ac:dyDescent="0.45">
      <c r="A60" s="42" t="s">
        <v>27</v>
      </c>
      <c r="B60" s="18">
        <f>STDEV(B43:B58)</f>
        <v>0.57588255992919968</v>
      </c>
      <c r="C60" s="18">
        <f>STDEV(C43:C58)</f>
        <v>0.79278406001479707</v>
      </c>
      <c r="D60" s="18">
        <f>STDEV(D43:D54)</f>
        <v>1.0532390208284959</v>
      </c>
      <c r="E60" s="18">
        <f t="shared" ref="E60:F60" si="12">STDEV(E43:E54)</f>
        <v>0.79781496334550139</v>
      </c>
      <c r="F60" s="18">
        <f t="shared" si="12"/>
        <v>1.9102052318226135</v>
      </c>
      <c r="H60" s="18">
        <f>STDEV(H43:H58)</f>
        <v>0.62479513996965663</v>
      </c>
      <c r="I60" s="18">
        <f>STDEV(I43:I58)</f>
        <v>0.47707080381759581</v>
      </c>
      <c r="J60" s="18">
        <f t="shared" ref="J60:L60" si="13">STDEV(J43:J54)</f>
        <v>0.74939830764316873</v>
      </c>
      <c r="K60" s="18">
        <f t="shared" si="13"/>
        <v>1.272444417473872</v>
      </c>
      <c r="L60" s="18">
        <f t="shared" si="13"/>
        <v>1.8311623688946086</v>
      </c>
      <c r="N60" s="18">
        <f>STDEV(N43:N58)</f>
        <v>0.74589317524423004</v>
      </c>
      <c r="O60" s="18">
        <f>STDEV(O43:O58)</f>
        <v>0.60967069461560452</v>
      </c>
      <c r="P60" s="18">
        <f t="shared" ref="P60:R60" si="14">STDEV(P43:P54)</f>
        <v>0.71813491113166272</v>
      </c>
      <c r="Q60" s="18">
        <f t="shared" si="14"/>
        <v>2.1410566194286735</v>
      </c>
      <c r="R60" s="18">
        <f t="shared" si="14"/>
        <v>1.8803305288915604</v>
      </c>
      <c r="T60" s="18">
        <f>STDEV(T43:T58)</f>
        <v>1.1878939290889066</v>
      </c>
      <c r="U60" s="18">
        <f>STDEV(U43:U58)</f>
        <v>0.61134027107582756</v>
      </c>
      <c r="V60" s="18">
        <f t="shared" ref="V60:X60" si="15">STDEV(V43:V54)</f>
        <v>0.78816046511107374</v>
      </c>
      <c r="W60" s="18">
        <f t="shared" si="15"/>
        <v>1.6184851033224075</v>
      </c>
      <c r="X60" s="18">
        <f t="shared" si="15"/>
        <v>2.129152873611845</v>
      </c>
    </row>
    <row r="61" spans="1:24" x14ac:dyDescent="0.45">
      <c r="A61" s="42" t="s">
        <v>67</v>
      </c>
      <c r="B61" s="18">
        <v>-3.6027999999999998</v>
      </c>
      <c r="C61" s="18">
        <v>-2.9748000000000001</v>
      </c>
      <c r="D61" s="18">
        <v>-6.5427999999999997</v>
      </c>
      <c r="E61" s="18">
        <v>-9.5172000000000008</v>
      </c>
      <c r="F61" s="18">
        <v>-5.0735999999999999</v>
      </c>
      <c r="H61" s="18">
        <v>-5.0210999999999997</v>
      </c>
      <c r="I61" s="18">
        <v>-5.3185000000000002</v>
      </c>
      <c r="J61" s="18">
        <v>-10.197900000000001</v>
      </c>
      <c r="K61" s="18">
        <v>-5.5227000000000004</v>
      </c>
      <c r="L61" s="18">
        <v>-5.8030999999999997</v>
      </c>
      <c r="N61" s="18">
        <v>-2.778</v>
      </c>
      <c r="O61" s="18">
        <v>-2.8622000000000001</v>
      </c>
      <c r="P61" s="18">
        <v>-14.233000000000001</v>
      </c>
      <c r="Q61" s="18">
        <v>-6.2927999999999997</v>
      </c>
      <c r="R61" s="18">
        <v>-6.7926000000000002</v>
      </c>
      <c r="T61" s="18">
        <v>-1.8889</v>
      </c>
      <c r="U61" s="18">
        <v>-2.4102999999999999</v>
      </c>
      <c r="V61" s="18">
        <v>-14.4527</v>
      </c>
      <c r="W61" s="18">
        <v>-8.9772999999999996</v>
      </c>
      <c r="X61" s="18">
        <v>-7.9675000000000002</v>
      </c>
    </row>
    <row r="62" spans="1:24" x14ac:dyDescent="0.45">
      <c r="A62" s="42" t="s">
        <v>66</v>
      </c>
      <c r="B62" s="18">
        <v>15</v>
      </c>
      <c r="C62" s="18">
        <v>15</v>
      </c>
      <c r="D62" s="18">
        <v>11</v>
      </c>
      <c r="E62" s="18">
        <v>11</v>
      </c>
      <c r="F62" s="18">
        <v>11</v>
      </c>
      <c r="H62" s="18">
        <v>15</v>
      </c>
      <c r="I62" s="18">
        <v>15</v>
      </c>
      <c r="J62" s="18">
        <v>11</v>
      </c>
      <c r="K62" s="18">
        <v>11</v>
      </c>
      <c r="L62" s="18">
        <v>11</v>
      </c>
      <c r="N62" s="18">
        <v>15</v>
      </c>
      <c r="O62" s="18">
        <v>15</v>
      </c>
      <c r="P62" s="18">
        <v>11</v>
      </c>
      <c r="Q62" s="18">
        <v>11</v>
      </c>
      <c r="R62" s="18">
        <v>11</v>
      </c>
      <c r="T62" s="18">
        <v>15</v>
      </c>
      <c r="U62" s="18">
        <v>15</v>
      </c>
      <c r="V62" s="18">
        <v>11</v>
      </c>
      <c r="W62" s="18">
        <v>11</v>
      </c>
      <c r="X62" s="18">
        <v>11</v>
      </c>
    </row>
    <row r="63" spans="1:24" x14ac:dyDescent="0.45">
      <c r="A63" s="42" t="s">
        <v>69</v>
      </c>
      <c r="B63" s="18">
        <v>1.3055E-3</v>
      </c>
      <c r="C63" s="18">
        <v>4.7225000000000001E-3</v>
      </c>
      <c r="D63" s="18" t="s">
        <v>40</v>
      </c>
      <c r="E63" s="18" t="s">
        <v>40</v>
      </c>
      <c r="F63" s="18">
        <v>1.795E-4</v>
      </c>
      <c r="H63" s="18" t="s">
        <v>40</v>
      </c>
      <c r="I63" s="18" t="s">
        <v>40</v>
      </c>
      <c r="J63" s="18" t="s">
        <v>40</v>
      </c>
      <c r="K63" s="18" t="s">
        <v>40</v>
      </c>
      <c r="L63" s="18" t="s">
        <v>40</v>
      </c>
      <c r="N63" s="18">
        <v>7.0349999999999996E-3</v>
      </c>
      <c r="O63" s="18">
        <v>5.9350000000000002E-3</v>
      </c>
      <c r="P63" s="18" t="s">
        <v>40</v>
      </c>
      <c r="Q63" s="18" t="s">
        <v>40</v>
      </c>
      <c r="R63" s="18" t="s">
        <v>40</v>
      </c>
      <c r="T63" s="18">
        <v>3.9198499999999997E-2</v>
      </c>
      <c r="U63" s="18">
        <v>1.4615E-2</v>
      </c>
      <c r="V63" s="18" t="s">
        <v>40</v>
      </c>
      <c r="W63" s="18" t="s">
        <v>40</v>
      </c>
      <c r="X63" s="18" t="s">
        <v>40</v>
      </c>
    </row>
    <row r="64" spans="1:24" x14ac:dyDescent="0.45">
      <c r="A64" s="42" t="s">
        <v>70</v>
      </c>
      <c r="B64" s="43">
        <v>2.611E-3</v>
      </c>
      <c r="C64" s="43">
        <v>9.4450000000000003E-3</v>
      </c>
      <c r="D64" s="44" t="s">
        <v>40</v>
      </c>
      <c r="E64" s="44" t="s">
        <v>40</v>
      </c>
      <c r="F64" s="44">
        <v>3.59E-4</v>
      </c>
      <c r="G64" s="43"/>
      <c r="H64" s="44">
        <v>1.5200000000000001E-4</v>
      </c>
      <c r="I64" s="44" t="s">
        <v>40</v>
      </c>
      <c r="J64" s="44" t="s">
        <v>40</v>
      </c>
      <c r="K64" s="44">
        <v>1.8000000000000001E-4</v>
      </c>
      <c r="L64" s="44">
        <v>1.1900000000000001E-4</v>
      </c>
      <c r="M64" s="43"/>
      <c r="N64" s="43">
        <v>1.4069999999999999E-2</v>
      </c>
      <c r="O64" s="43">
        <v>1.187E-2</v>
      </c>
      <c r="P64" s="44" t="s">
        <v>40</v>
      </c>
      <c r="Q64" s="44" t="s">
        <v>40</v>
      </c>
      <c r="R64" s="44" t="s">
        <v>40</v>
      </c>
      <c r="S64" s="43"/>
      <c r="T64" s="47">
        <v>7.8396999999999994E-2</v>
      </c>
      <c r="U64" s="43">
        <v>2.9229999999999999E-2</v>
      </c>
      <c r="V64" s="44" t="s">
        <v>40</v>
      </c>
      <c r="W64" s="44" t="s">
        <v>40</v>
      </c>
      <c r="X64" s="44" t="s">
        <v>40</v>
      </c>
    </row>
    <row r="65" spans="1:24" x14ac:dyDescent="0.45">
      <c r="A65" s="42" t="s">
        <v>71</v>
      </c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 t="s">
        <v>74</v>
      </c>
      <c r="O65" s="43" t="s">
        <v>74</v>
      </c>
      <c r="P65" s="43"/>
      <c r="Q65" s="43"/>
      <c r="R65" s="43"/>
      <c r="S65" s="43"/>
      <c r="T65" s="43"/>
      <c r="U65" s="43" t="s">
        <v>74</v>
      </c>
      <c r="V65" s="43"/>
      <c r="W65" s="43"/>
      <c r="X65" s="43"/>
    </row>
    <row r="66" spans="1:24" x14ac:dyDescent="0.45">
      <c r="A66" s="42" t="s">
        <v>72</v>
      </c>
      <c r="B66" s="43" t="s">
        <v>76</v>
      </c>
      <c r="C66" s="43" t="s">
        <v>76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</row>
    <row r="67" spans="1:24" x14ac:dyDescent="0.45">
      <c r="A67" s="42" t="s">
        <v>73</v>
      </c>
      <c r="B67" s="43"/>
      <c r="C67" s="43"/>
      <c r="D67" s="43" t="s">
        <v>75</v>
      </c>
      <c r="E67" s="43" t="s">
        <v>75</v>
      </c>
      <c r="F67" s="43" t="s">
        <v>75</v>
      </c>
      <c r="G67" s="43"/>
      <c r="H67" s="43" t="s">
        <v>75</v>
      </c>
      <c r="I67" s="43" t="s">
        <v>75</v>
      </c>
      <c r="J67" s="43" t="s">
        <v>75</v>
      </c>
      <c r="K67" s="43" t="s">
        <v>75</v>
      </c>
      <c r="L67" s="43" t="s">
        <v>75</v>
      </c>
      <c r="M67" s="43"/>
      <c r="N67" s="43"/>
      <c r="O67" s="43"/>
      <c r="P67" s="43" t="s">
        <v>75</v>
      </c>
      <c r="Q67" s="43" t="s">
        <v>75</v>
      </c>
      <c r="R67" s="43" t="s">
        <v>75</v>
      </c>
      <c r="S67" s="43"/>
      <c r="T67" s="43"/>
      <c r="U67" s="43"/>
      <c r="V67" s="43" t="s">
        <v>75</v>
      </c>
      <c r="W67" s="43" t="s">
        <v>75</v>
      </c>
      <c r="X67" s="43" t="s">
        <v>75</v>
      </c>
    </row>
    <row r="69" spans="1:24" x14ac:dyDescent="0.45">
      <c r="A69" s="18" t="s">
        <v>39</v>
      </c>
      <c r="B69" s="18" t="s">
        <v>40</v>
      </c>
      <c r="H69" s="18" t="s">
        <v>39</v>
      </c>
      <c r="I69" s="18" t="s">
        <v>40</v>
      </c>
      <c r="N69" s="18" t="s">
        <v>39</v>
      </c>
      <c r="O69" s="18" t="s">
        <v>40</v>
      </c>
      <c r="T69" s="18" t="s">
        <v>39</v>
      </c>
      <c r="U69" s="18" t="s">
        <v>40</v>
      </c>
    </row>
    <row r="71" spans="1:24" x14ac:dyDescent="0.45">
      <c r="A71" s="42" t="s">
        <v>68</v>
      </c>
      <c r="H71" s="42" t="s">
        <v>68</v>
      </c>
      <c r="N71" s="42" t="s">
        <v>68</v>
      </c>
      <c r="T71" s="42" t="s">
        <v>68</v>
      </c>
    </row>
    <row r="72" spans="1:24" x14ac:dyDescent="0.45">
      <c r="A72" s="18" t="s">
        <v>41</v>
      </c>
      <c r="H72" s="18" t="s">
        <v>41</v>
      </c>
      <c r="N72" s="18" t="s">
        <v>41</v>
      </c>
      <c r="T72" s="18" t="s">
        <v>41</v>
      </c>
    </row>
    <row r="73" spans="1:24" x14ac:dyDescent="0.45">
      <c r="A73" s="18" t="s">
        <v>42</v>
      </c>
      <c r="H73" s="18" t="s">
        <v>42</v>
      </c>
      <c r="N73" s="18" t="s">
        <v>42</v>
      </c>
      <c r="T73" s="18" t="s">
        <v>42</v>
      </c>
    </row>
    <row r="74" spans="1:24" x14ac:dyDescent="0.45">
      <c r="A74" s="18" t="s">
        <v>52</v>
      </c>
      <c r="H74" s="18" t="s">
        <v>62</v>
      </c>
      <c r="N74" s="18" t="s">
        <v>52</v>
      </c>
      <c r="T74" s="18" t="s">
        <v>52</v>
      </c>
    </row>
    <row r="75" spans="1:24" x14ac:dyDescent="0.45">
      <c r="A75" s="18" t="s">
        <v>44</v>
      </c>
      <c r="H75" s="18" t="s">
        <v>44</v>
      </c>
      <c r="N75" s="18" t="s">
        <v>44</v>
      </c>
      <c r="T75" s="18" t="s">
        <v>44</v>
      </c>
    </row>
    <row r="76" spans="1:24" x14ac:dyDescent="0.45">
      <c r="A76" s="18" t="s">
        <v>61</v>
      </c>
      <c r="H76" s="18" t="s">
        <v>45</v>
      </c>
      <c r="N76" s="18" t="s">
        <v>45</v>
      </c>
      <c r="T76" s="18" t="s">
        <v>45</v>
      </c>
    </row>
    <row r="77" spans="1:24" x14ac:dyDescent="0.45">
      <c r="A77" s="18" t="s">
        <v>55</v>
      </c>
      <c r="H77" s="18" t="s">
        <v>55</v>
      </c>
      <c r="N77" s="18" t="s">
        <v>55</v>
      </c>
      <c r="T77" s="18" t="s">
        <v>55</v>
      </c>
    </row>
    <row r="78" spans="1:24" x14ac:dyDescent="0.45">
      <c r="A78" s="18" t="s">
        <v>47</v>
      </c>
      <c r="H78" s="18" t="s">
        <v>47</v>
      </c>
      <c r="N78" s="18" t="s">
        <v>47</v>
      </c>
      <c r="T78" s="18" t="s">
        <v>47</v>
      </c>
    </row>
    <row r="79" spans="1:24" x14ac:dyDescent="0.45">
      <c r="A79" s="18" t="s">
        <v>48</v>
      </c>
      <c r="H79" s="18" t="s">
        <v>48</v>
      </c>
      <c r="N79" s="18" t="s">
        <v>48</v>
      </c>
      <c r="T79" s="18" t="s">
        <v>48</v>
      </c>
    </row>
    <row r="80" spans="1:24" x14ac:dyDescent="0.45">
      <c r="A80" s="18" t="s">
        <v>49</v>
      </c>
      <c r="H80" s="18" t="s">
        <v>49</v>
      </c>
      <c r="N80" s="18" t="s">
        <v>49</v>
      </c>
      <c r="T80" s="18" t="s">
        <v>63</v>
      </c>
    </row>
    <row r="81" spans="1:24" x14ac:dyDescent="0.45">
      <c r="A81" s="18" t="s">
        <v>50</v>
      </c>
      <c r="H81" s="18" t="s">
        <v>50</v>
      </c>
      <c r="N81" s="18" t="s">
        <v>50</v>
      </c>
      <c r="T81" s="18" t="s">
        <v>50</v>
      </c>
    </row>
    <row r="84" spans="1:24" x14ac:dyDescent="0.45">
      <c r="B84" s="37" t="s">
        <v>1</v>
      </c>
      <c r="G84" s="39"/>
      <c r="H84" s="37" t="s">
        <v>2</v>
      </c>
      <c r="I84" s="39"/>
      <c r="N84" s="37" t="s">
        <v>3</v>
      </c>
      <c r="T84" s="37" t="s">
        <v>4</v>
      </c>
    </row>
    <row r="85" spans="1:24" x14ac:dyDescent="0.45">
      <c r="A85" s="37" t="s">
        <v>31</v>
      </c>
      <c r="B85" s="39" t="s">
        <v>33</v>
      </c>
      <c r="C85" s="39" t="s">
        <v>30</v>
      </c>
      <c r="D85" s="39" t="s">
        <v>38</v>
      </c>
      <c r="E85" s="39"/>
      <c r="F85" s="39"/>
      <c r="H85" s="39" t="s">
        <v>33</v>
      </c>
      <c r="I85" s="39" t="s">
        <v>30</v>
      </c>
      <c r="J85" s="39" t="s">
        <v>38</v>
      </c>
      <c r="K85" s="39"/>
      <c r="L85" s="39"/>
      <c r="N85" s="39" t="s">
        <v>33</v>
      </c>
      <c r="O85" s="39" t="s">
        <v>30</v>
      </c>
      <c r="P85" s="39" t="s">
        <v>38</v>
      </c>
      <c r="Q85" s="39"/>
      <c r="R85" s="39"/>
      <c r="T85" s="39" t="s">
        <v>33</v>
      </c>
      <c r="U85" s="39" t="s">
        <v>30</v>
      </c>
      <c r="V85" s="39" t="s">
        <v>38</v>
      </c>
      <c r="W85" s="39"/>
      <c r="X85" s="39"/>
    </row>
    <row r="86" spans="1:24" x14ac:dyDescent="0.45">
      <c r="B86" s="18">
        <v>-1.0297838016760501</v>
      </c>
      <c r="C86" s="18">
        <v>-8.6889551693421083</v>
      </c>
      <c r="D86" s="18">
        <v>-10.298393081776208</v>
      </c>
      <c r="H86" s="18">
        <v>1.7404521084706359</v>
      </c>
      <c r="I86" s="18">
        <v>-5.678128794277491</v>
      </c>
      <c r="J86" s="18">
        <v>-6.5535975316313912</v>
      </c>
      <c r="N86" s="18">
        <v>3.9676721563368034</v>
      </c>
      <c r="O86" s="18">
        <v>-2.1863113202689535</v>
      </c>
      <c r="P86" s="18">
        <v>-4.1322214693242696</v>
      </c>
      <c r="T86" s="18">
        <v>2.8046419148391646</v>
      </c>
      <c r="U86" s="18">
        <v>-6.4918761533780698</v>
      </c>
      <c r="V86" s="18">
        <v>-4.41243461169823</v>
      </c>
    </row>
    <row r="87" spans="1:24" x14ac:dyDescent="0.45">
      <c r="B87" s="18">
        <v>-0.90573115300607121</v>
      </c>
      <c r="C87" s="18">
        <v>-9.1997807931080988</v>
      </c>
      <c r="D87" s="18">
        <v>-9.8283894525304731</v>
      </c>
      <c r="H87" s="18">
        <v>1.612618736960751</v>
      </c>
      <c r="I87" s="18">
        <v>-6.0835939023856556</v>
      </c>
      <c r="J87" s="18">
        <v>-5.5239781144502329</v>
      </c>
      <c r="N87" s="18">
        <v>3.1203742959495999</v>
      </c>
      <c r="O87" s="18">
        <v>-4.7682102360442631</v>
      </c>
      <c r="P87" s="18">
        <v>-4.5675395405821124</v>
      </c>
      <c r="T87" s="18">
        <v>2.913208295390624</v>
      </c>
      <c r="U87" s="18">
        <v>-6.4918761533780707</v>
      </c>
      <c r="V87" s="18">
        <v>-4.4124346116982345</v>
      </c>
    </row>
    <row r="88" spans="1:24" x14ac:dyDescent="0.45">
      <c r="B88" s="18">
        <v>3.3506348877935768</v>
      </c>
      <c r="C88" s="18">
        <v>-11.106729556343092</v>
      </c>
      <c r="D88" s="18">
        <v>-12.205341845011201</v>
      </c>
      <c r="H88" s="18">
        <v>6.976894154997562</v>
      </c>
      <c r="I88" s="18">
        <v>-6.2224302635428943</v>
      </c>
      <c r="J88" s="18">
        <v>-7.8318681759769948</v>
      </c>
      <c r="N88" s="18">
        <v>5.3591945358946074</v>
      </c>
      <c r="O88" s="18">
        <v>-5.9030374259931797</v>
      </c>
      <c r="P88" s="18">
        <v>-6.042799368368339</v>
      </c>
      <c r="T88" s="18">
        <v>2.9253831553167942</v>
      </c>
      <c r="U88" s="18">
        <v>-7.1673463968578623</v>
      </c>
      <c r="V88" s="18">
        <v>-10.057718154754028</v>
      </c>
    </row>
    <row r="89" spans="1:24" x14ac:dyDescent="0.45">
      <c r="B89" s="18">
        <v>3.5560788620083859</v>
      </c>
      <c r="C89" s="18">
        <v>-10.125900303331367</v>
      </c>
      <c r="D89" s="18">
        <v>-10.595903932577102</v>
      </c>
      <c r="H89" s="18">
        <v>6.7491102241268512</v>
      </c>
      <c r="I89" s="18">
        <v>-6.2224302635428943</v>
      </c>
      <c r="J89" s="18">
        <v>-5.8859580269216814</v>
      </c>
      <c r="N89" s="18">
        <v>4.8991965487661933</v>
      </c>
      <c r="O89" s="18">
        <v>-7.0926214928670159</v>
      </c>
      <c r="P89" s="18">
        <v>-6.3994743123070705</v>
      </c>
      <c r="T89" s="18">
        <v>2.7221549137035259</v>
      </c>
      <c r="U89" s="18">
        <v>-8.0428151342117626</v>
      </c>
      <c r="V89" s="18">
        <v>-9.1414274228798718</v>
      </c>
    </row>
    <row r="90" spans="1:24" x14ac:dyDescent="0.45">
      <c r="B90" s="18">
        <v>-1.1004713611102561</v>
      </c>
      <c r="C90" s="18">
        <v>-12.68571748766011</v>
      </c>
      <c r="D90" s="18">
        <v>-12.462573936345901</v>
      </c>
      <c r="H90" s="18">
        <v>-0.41412985875149921</v>
      </c>
      <c r="I90" s="18">
        <v>-8.8623301786807858</v>
      </c>
      <c r="J90" s="18">
        <v>-10.366407575457059</v>
      </c>
      <c r="N90" s="18">
        <v>7.2269880595183587</v>
      </c>
      <c r="O90" s="18">
        <v>-4.0356428650717087</v>
      </c>
      <c r="P90" s="18">
        <v>-5.0652622822528679</v>
      </c>
      <c r="T90" s="18">
        <v>1.7539701538433454</v>
      </c>
      <c r="U90" s="18">
        <v>-4.818850167836465</v>
      </c>
      <c r="V90" s="18">
        <v>-6.4675087934238471</v>
      </c>
    </row>
    <row r="91" spans="1:24" x14ac:dyDescent="0.45">
      <c r="B91" s="18">
        <v>-1.395935574004092</v>
      </c>
      <c r="C91" s="18">
        <v>-14.072011848780001</v>
      </c>
      <c r="D91" s="18">
        <v>-13.378864668220055</v>
      </c>
      <c r="H91" s="18">
        <v>-1.318586132978651</v>
      </c>
      <c r="I91" s="18">
        <v>-9.9609424673488949</v>
      </c>
      <c r="J91" s="18">
        <v>-11.059554756017004</v>
      </c>
      <c r="N91" s="18">
        <v>8.3733706244551556</v>
      </c>
      <c r="O91" s="18">
        <v>-6.6747001946869675</v>
      </c>
      <c r="P91" s="18">
        <v>-5.2884058335670776</v>
      </c>
      <c r="T91" s="18">
        <v>2.1413515865182147</v>
      </c>
      <c r="U91" s="18">
        <v>-4.5505861812417852</v>
      </c>
      <c r="V91" s="18">
        <v>-6.9783344171898376</v>
      </c>
    </row>
    <row r="92" spans="1:24" x14ac:dyDescent="0.45">
      <c r="B92" s="18">
        <v>2.611821301897014</v>
      </c>
      <c r="C92" s="18">
        <v>-7.5067744157559204</v>
      </c>
      <c r="D92" s="18">
        <v>-8.3277549678257508</v>
      </c>
      <c r="H92" s="18">
        <v>-0.79010393888388464</v>
      </c>
      <c r="I92" s="18">
        <v>-8.1476389832423664</v>
      </c>
      <c r="J92" s="18">
        <v>-7.2313482513682121</v>
      </c>
      <c r="N92" s="18">
        <v>3.6433365767675685</v>
      </c>
      <c r="O92" s="18">
        <v>-7.0515203739185317</v>
      </c>
      <c r="P92" s="18">
        <v>-4.8542957965823117</v>
      </c>
      <c r="T92" s="18">
        <v>5.8872126437733492</v>
      </c>
      <c r="U92" s="18">
        <v>-4.2510886378223463</v>
      </c>
      <c r="V92" s="18">
        <v>-3.4037907774351424</v>
      </c>
    </row>
    <row r="93" spans="1:24" x14ac:dyDescent="0.45">
      <c r="B93" s="18">
        <v>2.5165111220926892</v>
      </c>
      <c r="C93" s="18">
        <v>-7.4298133746197923</v>
      </c>
      <c r="D93" s="18">
        <v>-8.779740091568808</v>
      </c>
      <c r="H93" s="18">
        <v>-1.1955690469920492</v>
      </c>
      <c r="I93" s="18">
        <v>-8.1476389832423664</v>
      </c>
      <c r="J93" s="18">
        <v>-7.0490266945742572</v>
      </c>
      <c r="N93" s="18">
        <v>4.9082700808831916</v>
      </c>
      <c r="O93" s="18">
        <v>-7.0515203739185317</v>
      </c>
      <c r="P93" s="18">
        <v>-5.4420824614844303</v>
      </c>
      <c r="T93" s="18">
        <v>7.4755971470096183</v>
      </c>
      <c r="U93" s="18">
        <v>-2.9518056536920851</v>
      </c>
      <c r="V93" s="18">
        <v>-3.6150998711023496</v>
      </c>
    </row>
    <row r="94" spans="1:24" x14ac:dyDescent="0.45">
      <c r="B94" s="18">
        <v>5.2180920231894206</v>
      </c>
      <c r="C94" s="18">
        <v>-9.9670976116932533</v>
      </c>
      <c r="D94" s="18">
        <v>-11.353391972813144</v>
      </c>
      <c r="H94" s="18">
        <v>7.4343132359656723</v>
      </c>
      <c r="I94" s="18">
        <v>-8.2139201189598907</v>
      </c>
      <c r="J94" s="18">
        <v>-7.2976293870857365</v>
      </c>
      <c r="N94" s="18">
        <v>1.5878904502219555</v>
      </c>
      <c r="O94" s="18">
        <v>-3.5496890193289099</v>
      </c>
      <c r="P94" s="18">
        <v>-7.0075817446676103</v>
      </c>
      <c r="T94" s="18">
        <v>8.2794800532823256</v>
      </c>
      <c r="U94" s="18">
        <v>-6.3785443063035281</v>
      </c>
      <c r="V94" s="18">
        <v>-8.3244544553588415</v>
      </c>
    </row>
    <row r="95" spans="1:24" x14ac:dyDescent="0.45">
      <c r="B95" s="18">
        <v>5.1693018590199884</v>
      </c>
      <c r="C95" s="18">
        <v>-10.660244792253199</v>
      </c>
      <c r="D95" s="18">
        <v>-12.046539153373089</v>
      </c>
      <c r="H95" s="18">
        <v>6.9062458057651748</v>
      </c>
      <c r="I95" s="18">
        <v>-8.5016021914116724</v>
      </c>
      <c r="J95" s="18">
        <v>-8.5016021914116724</v>
      </c>
      <c r="N95" s="18">
        <v>2.4663046978056125</v>
      </c>
      <c r="O95" s="18">
        <v>-3.4240628062115004</v>
      </c>
      <c r="P95" s="18">
        <v>-6.6021166365594457</v>
      </c>
      <c r="T95" s="18">
        <v>8.1510988866341183</v>
      </c>
      <c r="U95" s="18">
        <v>-7.4081637234846855</v>
      </c>
      <c r="V95" s="18">
        <v>-7.2258421666907307</v>
      </c>
    </row>
    <row r="96" spans="1:24" x14ac:dyDescent="0.45">
      <c r="B96" s="18">
        <v>3.7838744251334502</v>
      </c>
      <c r="C96" s="18">
        <v>-9.2115519438082956</v>
      </c>
      <c r="D96" s="18">
        <v>-8.7560764151254684</v>
      </c>
      <c r="H96" s="18">
        <v>5.938062675625595</v>
      </c>
      <c r="I96" s="18">
        <v>-6.9034979718682186</v>
      </c>
      <c r="J96" s="18">
        <v>-11.357845268121725</v>
      </c>
      <c r="N96" s="18">
        <v>6.4966368752057484</v>
      </c>
      <c r="O96" s="18">
        <v>-5.3753546068691653</v>
      </c>
      <c r="P96" s="18">
        <v>-7.6779396998632112</v>
      </c>
      <c r="T96" s="18">
        <v>5.848730546877249</v>
      </c>
      <c r="U96" s="18">
        <v>-2.7084006358710315</v>
      </c>
      <c r="V96" s="18">
        <v>-3.7016524088813147</v>
      </c>
    </row>
    <row r="97" spans="1:22" x14ac:dyDescent="0.45">
      <c r="B97" s="18">
        <v>3.8972031104404534</v>
      </c>
      <c r="C97" s="18">
        <v>-6.5975306923543613</v>
      </c>
      <c r="D97" s="18">
        <v>-7.4262233649105305</v>
      </c>
      <c r="H97" s="18">
        <v>5.6969006188087068</v>
      </c>
      <c r="I97" s="18">
        <v>-7.2147105417301933</v>
      </c>
      <c r="J97" s="18">
        <v>-11.357845268121725</v>
      </c>
      <c r="N97" s="18">
        <v>6.0739596382164631</v>
      </c>
      <c r="O97" s="18">
        <v>-5.5984981581833759</v>
      </c>
      <c r="P97" s="18">
        <v>-7.6779396998632112</v>
      </c>
      <c r="T97" s="18">
        <v>5.8729113450744634</v>
      </c>
      <c r="U97" s="18">
        <v>-3.0597985227089204</v>
      </c>
      <c r="V97" s="18">
        <v>-2.3406758557457144</v>
      </c>
    </row>
    <row r="98" spans="1:22" x14ac:dyDescent="0.45">
      <c r="B98" s="18">
        <v>-1.0396746992775325</v>
      </c>
      <c r="H98" s="18">
        <v>2.7098855309535042</v>
      </c>
      <c r="N98" s="18">
        <v>0.64914390920719045</v>
      </c>
      <c r="T98" s="18">
        <v>4.3686113584843724</v>
      </c>
    </row>
    <row r="99" spans="1:22" x14ac:dyDescent="0.45">
      <c r="B99" s="18">
        <v>-2.0512756109560124</v>
      </c>
      <c r="H99" s="18">
        <v>2.5989539702462219</v>
      </c>
      <c r="N99" s="18">
        <v>1.3309488131632015</v>
      </c>
      <c r="T99" s="18">
        <v>4.6717976174721194</v>
      </c>
    </row>
    <row r="100" spans="1:22" x14ac:dyDescent="0.45">
      <c r="B100" s="18">
        <v>1.0173580091624617</v>
      </c>
      <c r="H100" s="18">
        <v>4.2477567019699061</v>
      </c>
      <c r="N100" s="18">
        <v>7.805277678659138</v>
      </c>
      <c r="T100" s="18">
        <v>8.6699346751264308</v>
      </c>
    </row>
    <row r="101" spans="1:22" x14ac:dyDescent="0.45">
      <c r="B101" s="18">
        <v>2.6405892437288978</v>
      </c>
      <c r="H101" s="18">
        <v>4.3186398280920768</v>
      </c>
      <c r="N101" s="18">
        <v>7.7470087705351638</v>
      </c>
      <c r="T101" s="18">
        <v>8.8192309764888925</v>
      </c>
    </row>
    <row r="102" spans="1:22" x14ac:dyDescent="0.45">
      <c r="A102" s="42" t="s">
        <v>65</v>
      </c>
      <c r="B102" s="43">
        <f>AVERAGE(B86:B101)</f>
        <v>1.6399120402772702</v>
      </c>
      <c r="C102" s="44">
        <f>AVERAGE(C86:C97)</f>
        <v>-9.7710089990874653</v>
      </c>
      <c r="D102" s="44">
        <f t="shared" ref="D102" si="16">AVERAGE(D86:D97)</f>
        <v>-10.454932740173144</v>
      </c>
      <c r="E102" s="44"/>
      <c r="F102" s="44"/>
      <c r="G102" s="44"/>
      <c r="H102" s="44">
        <f>AVERAGE(H86:H101)</f>
        <v>3.3257152883985355</v>
      </c>
      <c r="I102" s="44">
        <f>AVERAGE(I86:I97)</f>
        <v>-7.5132387216861112</v>
      </c>
      <c r="J102" s="44">
        <f t="shared" ref="J102" si="17">AVERAGE(J86:J97)</f>
        <v>-8.3347217700948075</v>
      </c>
      <c r="K102" s="44"/>
      <c r="L102" s="44"/>
      <c r="M102" s="44"/>
      <c r="N102" s="44">
        <f>AVERAGE(N86:N101)</f>
        <v>4.7284733569741224</v>
      </c>
      <c r="O102" s="44">
        <f>AVERAGE(O86:O97)</f>
        <v>-5.2259307394468424</v>
      </c>
      <c r="P102" s="44">
        <f t="shared" ref="P102" si="18">AVERAGE(P86:P97)</f>
        <v>-5.8964715704518298</v>
      </c>
      <c r="Q102" s="44"/>
      <c r="R102" s="44"/>
      <c r="S102" s="44"/>
      <c r="T102" s="44">
        <f>AVERAGE(T86:T101)</f>
        <v>5.206582204364663</v>
      </c>
      <c r="U102" s="44">
        <f>AVERAGE(U86:U97)</f>
        <v>-5.3600959722322186</v>
      </c>
      <c r="V102" s="44">
        <f>AVERAGE(V86:V97)</f>
        <v>-5.8401144622381791</v>
      </c>
    </row>
    <row r="103" spans="1:22" x14ac:dyDescent="0.45">
      <c r="A103" s="42" t="s">
        <v>27</v>
      </c>
      <c r="B103" s="18">
        <f>STDEV(B86:B101)</f>
        <v>2.5270645753129557</v>
      </c>
      <c r="C103" s="18">
        <f>STDEV(C86:C97)</f>
        <v>2.1788757210444385</v>
      </c>
      <c r="D103" s="18">
        <f t="shared" ref="D103" si="19">STDEV(D86:D97)</f>
        <v>1.8783855762830746</v>
      </c>
      <c r="H103" s="18">
        <f>STDEV(H86:H101)</f>
        <v>3.1445995924576402</v>
      </c>
      <c r="I103" s="18">
        <f>STDEV(I86:I97)</f>
        <v>1.3242093387389182</v>
      </c>
      <c r="J103" s="18">
        <f t="shared" ref="J103" si="20">STDEV(J86:J97)</f>
        <v>2.1558979794142941</v>
      </c>
      <c r="N103" s="18">
        <f>STDEV(N86:N101)</f>
        <v>2.4631855176677497</v>
      </c>
      <c r="O103" s="18">
        <f>STDEV(O86:O97)</f>
        <v>1.645675424161928</v>
      </c>
      <c r="P103" s="18">
        <f t="shared" ref="P103" si="21">STDEV(P86:P97)</f>
        <v>1.1903426985549648</v>
      </c>
      <c r="T103" s="18">
        <f>STDEV(T86:T101)</f>
        <v>2.5078070672964952</v>
      </c>
      <c r="U103" s="18">
        <f>STDEV(U86:U97)</f>
        <v>1.8722295080979903</v>
      </c>
      <c r="V103" s="18">
        <f t="shared" ref="V103" si="22">STDEV(V86:V97)</f>
        <v>2.5271290935406707</v>
      </c>
    </row>
    <row r="104" spans="1:22" x14ac:dyDescent="0.45">
      <c r="A104" s="42" t="s">
        <v>67</v>
      </c>
      <c r="B104" s="18">
        <v>2.5956000000000001</v>
      </c>
      <c r="C104" s="18">
        <v>-15.5342</v>
      </c>
      <c r="D104" s="18">
        <v>-19.282399999999999</v>
      </c>
      <c r="H104" s="18">
        <v>4.2305999999999999</v>
      </c>
      <c r="I104" s="18">
        <v>-19.6526</v>
      </c>
      <c r="J104" s="18">
        <v>-13.3912</v>
      </c>
      <c r="N104" s="18">
        <v>7.6786000000000003</v>
      </c>
      <c r="O104" s="18">
        <v>-10.999599999999999</v>
      </c>
      <c r="P104" s="18">
        <v>-17.160900000000002</v>
      </c>
      <c r="T104" s="18">
        <v>8.3040000000000003</v>
      </c>
      <c r="U104" s="18">
        <v>-9.9169</v>
      </c>
      <c r="V104" s="18">
        <v>-8.0055999999999994</v>
      </c>
    </row>
    <row r="105" spans="1:22" x14ac:dyDescent="0.45">
      <c r="A105" s="42" t="s">
        <v>66</v>
      </c>
      <c r="B105" s="18">
        <v>15</v>
      </c>
      <c r="C105" s="18">
        <v>11</v>
      </c>
      <c r="D105" s="18">
        <v>11</v>
      </c>
      <c r="H105" s="18">
        <v>15</v>
      </c>
      <c r="I105" s="18">
        <v>11</v>
      </c>
      <c r="J105" s="18">
        <v>11</v>
      </c>
      <c r="N105" s="18">
        <v>15</v>
      </c>
      <c r="O105" s="18">
        <v>11</v>
      </c>
      <c r="P105" s="18">
        <v>11</v>
      </c>
      <c r="T105" s="18">
        <v>15</v>
      </c>
      <c r="U105" s="18">
        <v>11</v>
      </c>
      <c r="V105" s="18">
        <v>11</v>
      </c>
    </row>
    <row r="106" spans="1:22" x14ac:dyDescent="0.45">
      <c r="A106" s="42" t="s">
        <v>69</v>
      </c>
      <c r="B106" s="18">
        <v>1.0137999999999999E-2</v>
      </c>
      <c r="C106" s="18" t="s">
        <v>40</v>
      </c>
      <c r="D106" s="18" t="s">
        <v>40</v>
      </c>
      <c r="H106" s="18">
        <v>3.635E-4</v>
      </c>
      <c r="I106" s="18" t="s">
        <v>40</v>
      </c>
      <c r="J106" s="18" t="s">
        <v>40</v>
      </c>
      <c r="N106" s="18" t="s">
        <v>40</v>
      </c>
      <c r="O106" s="18" t="s">
        <v>40</v>
      </c>
      <c r="P106" s="18" t="s">
        <v>40</v>
      </c>
      <c r="T106" s="18" t="s">
        <v>40</v>
      </c>
      <c r="U106" s="18" t="s">
        <v>40</v>
      </c>
      <c r="V106" s="18" t="s">
        <v>40</v>
      </c>
    </row>
    <row r="107" spans="1:22" x14ac:dyDescent="0.45">
      <c r="A107" s="42" t="s">
        <v>70</v>
      </c>
      <c r="B107" s="43">
        <v>2.0275999999999999E-2</v>
      </c>
      <c r="C107" s="44" t="s">
        <v>40</v>
      </c>
      <c r="D107" s="44" t="s">
        <v>40</v>
      </c>
      <c r="E107" s="44"/>
      <c r="F107" s="44"/>
      <c r="G107" s="44"/>
      <c r="H107" s="44">
        <v>7.27E-4</v>
      </c>
      <c r="I107" s="44" t="s">
        <v>40</v>
      </c>
      <c r="J107" s="44" t="s">
        <v>40</v>
      </c>
      <c r="K107" s="44"/>
      <c r="L107" s="44"/>
      <c r="M107" s="44"/>
      <c r="N107" s="44" t="s">
        <v>40</v>
      </c>
      <c r="O107" s="44" t="s">
        <v>40</v>
      </c>
      <c r="P107" s="44" t="s">
        <v>40</v>
      </c>
      <c r="Q107" s="44"/>
      <c r="R107" s="44"/>
      <c r="S107" s="44"/>
      <c r="T107" s="44" t="s">
        <v>40</v>
      </c>
      <c r="U107" s="44" t="s">
        <v>40</v>
      </c>
      <c r="V107" s="44" t="s">
        <v>40</v>
      </c>
    </row>
    <row r="108" spans="1:22" x14ac:dyDescent="0.45">
      <c r="A108" s="42" t="s">
        <v>71</v>
      </c>
      <c r="B108" s="43" t="s">
        <v>74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</row>
    <row r="109" spans="1:22" x14ac:dyDescent="0.45">
      <c r="A109" s="42" t="s">
        <v>72</v>
      </c>
      <c r="B109" s="43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</row>
    <row r="110" spans="1:22" x14ac:dyDescent="0.45">
      <c r="A110" s="42" t="s">
        <v>73</v>
      </c>
      <c r="B110" s="43"/>
      <c r="C110" s="43" t="s">
        <v>75</v>
      </c>
      <c r="D110" s="43" t="s">
        <v>75</v>
      </c>
      <c r="E110" s="44"/>
      <c r="F110" s="44"/>
      <c r="G110" s="44"/>
      <c r="H110" s="43" t="s">
        <v>75</v>
      </c>
      <c r="I110" s="43" t="s">
        <v>75</v>
      </c>
      <c r="J110" s="43" t="s">
        <v>75</v>
      </c>
      <c r="K110" s="44"/>
      <c r="L110" s="44"/>
      <c r="M110" s="44"/>
      <c r="N110" s="43" t="s">
        <v>75</v>
      </c>
      <c r="O110" s="43" t="s">
        <v>75</v>
      </c>
      <c r="P110" s="43" t="s">
        <v>75</v>
      </c>
      <c r="Q110" s="44"/>
      <c r="R110" s="44"/>
      <c r="S110" s="44"/>
      <c r="T110" s="43" t="s">
        <v>75</v>
      </c>
      <c r="U110" s="43" t="s">
        <v>75</v>
      </c>
      <c r="V110" s="43" t="s">
        <v>75</v>
      </c>
    </row>
    <row r="112" spans="1:22" x14ac:dyDescent="0.45">
      <c r="A112" s="18" t="s">
        <v>39</v>
      </c>
      <c r="B112" s="18" t="s">
        <v>40</v>
      </c>
      <c r="H112" s="18" t="s">
        <v>39</v>
      </c>
      <c r="I112" s="18" t="s">
        <v>40</v>
      </c>
      <c r="N112" s="18" t="s">
        <v>39</v>
      </c>
      <c r="O112" s="18" t="s">
        <v>40</v>
      </c>
      <c r="T112" s="18" t="s">
        <v>39</v>
      </c>
      <c r="U112" s="18" t="s">
        <v>40</v>
      </c>
    </row>
    <row r="114" spans="1:22" x14ac:dyDescent="0.45">
      <c r="A114" s="42" t="s">
        <v>68</v>
      </c>
      <c r="H114" s="42" t="s">
        <v>68</v>
      </c>
      <c r="N114" s="42" t="s">
        <v>68</v>
      </c>
      <c r="T114" s="42" t="s">
        <v>68</v>
      </c>
    </row>
    <row r="115" spans="1:22" x14ac:dyDescent="0.45">
      <c r="A115" s="18" t="s">
        <v>64</v>
      </c>
      <c r="H115" s="18" t="s">
        <v>64</v>
      </c>
      <c r="N115" s="18" t="s">
        <v>64</v>
      </c>
      <c r="T115" s="18" t="s">
        <v>64</v>
      </c>
    </row>
    <row r="116" spans="1:22" x14ac:dyDescent="0.45">
      <c r="A116" s="18" t="s">
        <v>42</v>
      </c>
      <c r="H116" s="18" t="s">
        <v>42</v>
      </c>
      <c r="N116" s="18" t="s">
        <v>42</v>
      </c>
      <c r="T116" s="18" t="s">
        <v>42</v>
      </c>
    </row>
    <row r="117" spans="1:22" x14ac:dyDescent="0.45">
      <c r="A117" s="18" t="s">
        <v>54</v>
      </c>
      <c r="H117" s="18" t="s">
        <v>54</v>
      </c>
      <c r="N117" s="18" t="s">
        <v>54</v>
      </c>
      <c r="T117" s="18" t="s">
        <v>54</v>
      </c>
    </row>
    <row r="120" spans="1:22" x14ac:dyDescent="0.45">
      <c r="B120" s="37" t="s">
        <v>1</v>
      </c>
      <c r="G120" s="39"/>
      <c r="H120" s="37" t="s">
        <v>2</v>
      </c>
      <c r="I120" s="39"/>
      <c r="N120" s="37" t="s">
        <v>3</v>
      </c>
      <c r="T120" s="37" t="s">
        <v>4</v>
      </c>
    </row>
    <row r="121" spans="1:22" x14ac:dyDescent="0.45">
      <c r="A121" s="37" t="s">
        <v>32</v>
      </c>
      <c r="B121" s="39" t="s">
        <v>33</v>
      </c>
      <c r="C121" s="39" t="s">
        <v>30</v>
      </c>
      <c r="D121" s="39" t="s">
        <v>38</v>
      </c>
      <c r="E121" s="39"/>
      <c r="F121" s="39"/>
      <c r="H121" s="39" t="s">
        <v>33</v>
      </c>
      <c r="I121" s="39" t="s">
        <v>30</v>
      </c>
      <c r="J121" s="39" t="s">
        <v>38</v>
      </c>
      <c r="K121" s="39"/>
      <c r="L121" s="39"/>
      <c r="N121" s="39" t="s">
        <v>33</v>
      </c>
      <c r="O121" s="39" t="s">
        <v>30</v>
      </c>
      <c r="P121" s="39" t="s">
        <v>38</v>
      </c>
      <c r="Q121" s="39"/>
      <c r="R121" s="39"/>
      <c r="T121" s="39" t="s">
        <v>33</v>
      </c>
      <c r="U121" s="39" t="s">
        <v>30</v>
      </c>
      <c r="V121" s="39" t="s">
        <v>38</v>
      </c>
    </row>
    <row r="122" spans="1:22" x14ac:dyDescent="0.45">
      <c r="B122" s="18">
        <v>-3.3758803461939904</v>
      </c>
      <c r="C122" s="18">
        <v>-8.0559518403551991</v>
      </c>
      <c r="D122" s="18">
        <v>-8.6437385052573177</v>
      </c>
      <c r="H122" s="18">
        <v>1.30208503530741</v>
      </c>
      <c r="I122" s="18">
        <v>-5.3084187202067961</v>
      </c>
      <c r="J122" s="18">
        <v>-5.0571042919258904</v>
      </c>
      <c r="N122" s="18">
        <v>1.032345670696619</v>
      </c>
      <c r="O122" s="18">
        <v>-4.7244293341000922</v>
      </c>
      <c r="P122" s="18">
        <v>-6.9115015399722939</v>
      </c>
      <c r="T122" s="18">
        <v>-2.0575349676917498</v>
      </c>
      <c r="U122" s="18">
        <v>-9.7981993696089873</v>
      </c>
      <c r="V122" s="18">
        <v>-8.9332019321223832</v>
      </c>
    </row>
    <row r="123" spans="1:22" x14ac:dyDescent="0.45">
      <c r="B123" s="18">
        <v>-3.8730538807916535</v>
      </c>
      <c r="C123" s="18">
        <v>-8.4614169484633646</v>
      </c>
      <c r="D123" s="18">
        <v>-9.5600292371314737</v>
      </c>
      <c r="H123" s="18">
        <v>2.8480095420191835</v>
      </c>
      <c r="I123" s="18">
        <v>-4.2585965957081182</v>
      </c>
      <c r="J123" s="18">
        <v>-4.7694222194741096</v>
      </c>
      <c r="N123" s="18">
        <v>2.1092179727283225</v>
      </c>
      <c r="O123" s="18">
        <v>-4.9526879860810729</v>
      </c>
      <c r="P123" s="18">
        <v>-7.2299552710908284</v>
      </c>
      <c r="T123" s="18">
        <v>-2.5629405239883991</v>
      </c>
      <c r="U123" s="18">
        <v>-9.6804163339526053</v>
      </c>
      <c r="V123" s="18">
        <v>-9.7981993696089873</v>
      </c>
    </row>
    <row r="124" spans="1:22" x14ac:dyDescent="0.45">
      <c r="B124" s="18">
        <v>0.28119988675977575</v>
      </c>
      <c r="C124" s="18">
        <v>-8.1909959387257256</v>
      </c>
      <c r="D124" s="18">
        <v>-8.1909959387257256</v>
      </c>
      <c r="H124" s="18">
        <v>-0.78165463035551708</v>
      </c>
      <c r="I124" s="18">
        <v>-6.8139411719837542</v>
      </c>
      <c r="J124" s="18">
        <v>-6.6597904921564961</v>
      </c>
      <c r="N124" s="18">
        <v>0.55505374506216754</v>
      </c>
      <c r="O124" s="18">
        <v>-7.8035344161774312</v>
      </c>
      <c r="P124" s="18">
        <v>-9.4129723286115308</v>
      </c>
      <c r="T124" s="18">
        <v>0.39282043658262733</v>
      </c>
      <c r="U124" s="18">
        <v>-11.386308069162258</v>
      </c>
      <c r="V124" s="18">
        <v>-10.980842961054094</v>
      </c>
    </row>
    <row r="125" spans="1:22" x14ac:dyDescent="0.45">
      <c r="B125" s="18">
        <v>1.9276029934273475</v>
      </c>
      <c r="C125" s="18">
        <v>-7.4978487581657811</v>
      </c>
      <c r="D125" s="18">
        <v>-6.8047015776058357</v>
      </c>
      <c r="H125" s="18">
        <v>-0.23007101411735864</v>
      </c>
      <c r="I125" s="18">
        <v>-7.9125534606518642</v>
      </c>
      <c r="J125" s="18">
        <v>-7.9125534606518642</v>
      </c>
      <c r="N125" s="18">
        <v>0.4737081056082153</v>
      </c>
      <c r="O125" s="18">
        <v>-6.9006667046354169</v>
      </c>
      <c r="P125" s="18">
        <v>-8.2089995242855949</v>
      </c>
      <c r="T125" s="18">
        <v>0.501623296431426</v>
      </c>
      <c r="U125" s="18">
        <v>-9.7768701567281582</v>
      </c>
      <c r="V125" s="18">
        <v>-10.287695780494149</v>
      </c>
    </row>
    <row r="126" spans="1:22" x14ac:dyDescent="0.45">
      <c r="B126" s="18">
        <v>5.5770133490025016</v>
      </c>
      <c r="C126" s="18">
        <v>-5.0863127585922445</v>
      </c>
      <c r="D126" s="18">
        <v>-7.3549962999106082</v>
      </c>
      <c r="H126" s="18">
        <v>5.7669670870087595</v>
      </c>
      <c r="I126" s="18">
        <v>-5.1328539050750601</v>
      </c>
      <c r="J126" s="18">
        <v>-8.3109077354230045</v>
      </c>
      <c r="N126" s="18">
        <v>0.8791682758225674</v>
      </c>
      <c r="O126" s="18">
        <v>-9.9485781782368932</v>
      </c>
      <c r="P126" s="18">
        <v>-13.167454003105092</v>
      </c>
      <c r="T126" s="18">
        <v>-0.16747735803318253</v>
      </c>
      <c r="U126" s="18">
        <v>-8.1022353933053068</v>
      </c>
      <c r="V126" s="18">
        <v>-10.206369547575513</v>
      </c>
    </row>
    <row r="127" spans="1:22" x14ac:dyDescent="0.45">
      <c r="B127" s="18">
        <v>4.3120798448868785</v>
      </c>
      <c r="C127" s="18">
        <v>-5.3181143726495685</v>
      </c>
      <c r="D127" s="18">
        <v>-8.4536085885787173</v>
      </c>
      <c r="H127" s="18">
        <v>3.9904750899114934</v>
      </c>
      <c r="I127" s="18">
        <v>-4.1212529933965802</v>
      </c>
      <c r="J127" s="18">
        <v>-8.3109077354230045</v>
      </c>
      <c r="N127" s="18">
        <v>0.30556624591240489</v>
      </c>
      <c r="O127" s="18">
        <v>-10.12293156538167</v>
      </c>
      <c r="P127" s="18">
        <v>-11.221543854049781</v>
      </c>
      <c r="T127" s="18">
        <v>-0.90071899579500592</v>
      </c>
      <c r="U127" s="18">
        <v>-8.4314171966638405</v>
      </c>
      <c r="V127" s="18">
        <v>-10.111059367771189</v>
      </c>
    </row>
    <row r="128" spans="1:22" x14ac:dyDescent="0.45">
      <c r="B128" s="18">
        <v>3.3749362989219307</v>
      </c>
      <c r="C128" s="18">
        <v>-6.9971766078470292</v>
      </c>
      <c r="D128" s="18">
        <v>-7.0772193155205674</v>
      </c>
      <c r="H128" s="18">
        <v>2.8731924887534692</v>
      </c>
      <c r="I128" s="18">
        <v>-7.4505739184054249</v>
      </c>
      <c r="J128" s="18">
        <v>-7.4505739184054249</v>
      </c>
      <c r="N128" s="18">
        <v>6.1483877947964203</v>
      </c>
      <c r="O128" s="18">
        <v>-7.9839319697451492</v>
      </c>
      <c r="P128" s="18">
        <v>-6.279183877506723</v>
      </c>
      <c r="T128" s="18">
        <v>4.1039683833466745</v>
      </c>
      <c r="U128" s="18">
        <v>-7.0024326203315592</v>
      </c>
      <c r="V128" s="18">
        <v>-7.3507393145997755</v>
      </c>
    </row>
    <row r="129" spans="1:22" x14ac:dyDescent="0.45">
      <c r="B129" s="18">
        <v>3.1121274912152899</v>
      </c>
      <c r="C129" s="18">
        <v>-6.6717542074124019</v>
      </c>
      <c r="D129" s="18">
        <v>-8.1758316041886765</v>
      </c>
      <c r="H129" s="18">
        <v>2.3129185895734965</v>
      </c>
      <c r="I129" s="18">
        <v>-7.4505739184054249</v>
      </c>
      <c r="J129" s="18">
        <v>-6.5342831865312689</v>
      </c>
      <c r="N129" s="18">
        <v>4.3654389552505206</v>
      </c>
      <c r="O129" s="18">
        <v>-7.9839319697451492</v>
      </c>
      <c r="P129" s="18">
        <v>-6.3744940573110478</v>
      </c>
      <c r="T129" s="18">
        <v>3.8133835512369325</v>
      </c>
      <c r="U129" s="18">
        <v>-6.4344485827256204</v>
      </c>
      <c r="V129" s="18">
        <v>-6.1220738976834674</v>
      </c>
    </row>
    <row r="130" spans="1:22" x14ac:dyDescent="0.45">
      <c r="B130" s="18">
        <v>0.60372585169505211</v>
      </c>
      <c r="C130" s="18">
        <v>-5.0482726625701853</v>
      </c>
      <c r="D130" s="18">
        <v>-6.9941828116254987</v>
      </c>
      <c r="H130" s="18">
        <v>5.4104246948644974</v>
      </c>
      <c r="I130" s="18">
        <v>-8.8580178410896675</v>
      </c>
      <c r="J130" s="18">
        <v>-7.4717234799697758</v>
      </c>
      <c r="N130" s="18">
        <v>0.79562548613857975</v>
      </c>
      <c r="O130" s="18">
        <v>-6.3844849990659256</v>
      </c>
      <c r="P130" s="18">
        <v>-9.4980003082762998</v>
      </c>
      <c r="T130" s="18">
        <v>2.1155344315136082</v>
      </c>
      <c r="U130" s="18">
        <v>-7.7307749693042442</v>
      </c>
      <c r="V130" s="18">
        <v>-9.157891324944389</v>
      </c>
    </row>
    <row r="131" spans="1:22" x14ac:dyDescent="0.45">
      <c r="B131" s="18">
        <v>1.4399738758956708</v>
      </c>
      <c r="C131" s="18">
        <v>-4.9147412699456625</v>
      </c>
      <c r="D131" s="18">
        <v>-6.9941828116254987</v>
      </c>
      <c r="H131" s="18">
        <v>4.2854950978790134</v>
      </c>
      <c r="I131" s="18">
        <v>-7.7594055524215566</v>
      </c>
      <c r="J131" s="18">
        <v>-7.4717234799697758</v>
      </c>
      <c r="N131" s="18">
        <v>3.1651500618077346</v>
      </c>
      <c r="O131" s="18">
        <v>-6.4069578549179838</v>
      </c>
      <c r="P131" s="18">
        <v>-9.9034654163844635</v>
      </c>
      <c r="T131" s="18">
        <v>1.7068383028239973</v>
      </c>
      <c r="U131" s="18">
        <v>-8.5517555213740746</v>
      </c>
      <c r="V131" s="18">
        <v>-9.157891324944389</v>
      </c>
    </row>
    <row r="132" spans="1:22" x14ac:dyDescent="0.45">
      <c r="B132" s="18">
        <v>0.67437829639039903</v>
      </c>
      <c r="C132" s="18">
        <v>-7.6406833571580925</v>
      </c>
      <c r="D132" s="18">
        <v>-8.1842988037470743</v>
      </c>
      <c r="H132" s="18">
        <v>-1.0339718302333742</v>
      </c>
      <c r="I132" s="18">
        <v>-7.3739285452310792</v>
      </c>
      <c r="J132" s="18">
        <v>-10.012985874846338</v>
      </c>
      <c r="N132" s="18">
        <v>0.54524918663498712</v>
      </c>
      <c r="O132" s="18">
        <v>-3.5313283950087149</v>
      </c>
      <c r="P132" s="18">
        <v>-6.364541739064931</v>
      </c>
      <c r="T132" s="18">
        <v>0.96205079075515165</v>
      </c>
      <c r="U132" s="18">
        <v>-2.8461132953913189</v>
      </c>
      <c r="V132" s="18">
        <v>-3.8075244625459437</v>
      </c>
    </row>
    <row r="133" spans="1:22" x14ac:dyDescent="0.45">
      <c r="B133" s="18">
        <v>-0.90740808471319112</v>
      </c>
      <c r="C133" s="18">
        <v>-5.8679203886206928</v>
      </c>
      <c r="D133" s="18">
        <v>-6.8625429637647546</v>
      </c>
      <c r="H133" s="18">
        <v>9.8322219397404265E-3</v>
      </c>
      <c r="I133" s="18">
        <v>-4.7980501172373531</v>
      </c>
      <c r="J133" s="18">
        <v>-8.2212264056182836</v>
      </c>
      <c r="N133" s="18">
        <v>8.3903620132366186E-2</v>
      </c>
      <c r="O133" s="18">
        <v>-4.1132499404584362</v>
      </c>
      <c r="P133" s="18">
        <v>-7.0576889196248755</v>
      </c>
      <c r="T133" s="18">
        <v>1.9669176702522875</v>
      </c>
      <c r="U133" s="18">
        <v>-3.3279513822840574</v>
      </c>
      <c r="V133" s="18">
        <v>-3.9745785472091093</v>
      </c>
    </row>
    <row r="134" spans="1:22" x14ac:dyDescent="0.45">
      <c r="B134" s="18">
        <v>0.59223541937223523</v>
      </c>
      <c r="H134" s="18">
        <v>3.283645277681166</v>
      </c>
      <c r="N134" s="18">
        <v>1.7810007222945652</v>
      </c>
      <c r="T134" s="18">
        <v>3.9643245297323886</v>
      </c>
    </row>
    <row r="135" spans="1:22" x14ac:dyDescent="0.45">
      <c r="B135" s="18">
        <v>0.70055764652438945</v>
      </c>
      <c r="H135" s="18">
        <v>3.3116844977455591</v>
      </c>
      <c r="N135" s="18">
        <v>3.357212987100346</v>
      </c>
      <c r="T135" s="18">
        <v>4.6628193166189291</v>
      </c>
    </row>
    <row r="136" spans="1:22" x14ac:dyDescent="0.45">
      <c r="B136" s="18">
        <v>1.1060842759026448</v>
      </c>
      <c r="H136" s="18">
        <v>5.2680922251323343</v>
      </c>
      <c r="N136" s="18">
        <v>7.0579262307897359</v>
      </c>
      <c r="T136" s="18">
        <v>7.8877225592182389</v>
      </c>
    </row>
    <row r="137" spans="1:22" x14ac:dyDescent="0.45">
      <c r="B137" s="18">
        <v>2.1430029955654151</v>
      </c>
      <c r="H137" s="18">
        <v>5.1081511411703717</v>
      </c>
      <c r="N137" s="18">
        <v>7.3566581394281023</v>
      </c>
      <c r="T137" s="18">
        <v>7.9316167527754642</v>
      </c>
    </row>
    <row r="138" spans="1:22" x14ac:dyDescent="0.45">
      <c r="A138" s="42" t="s">
        <v>65</v>
      </c>
      <c r="B138" s="18">
        <f>AVERAGE(B122:B137)</f>
        <v>1.1055359946162935</v>
      </c>
      <c r="C138" s="44">
        <f>AVERAGE(C122:C133)</f>
        <v>-6.6459324258754959</v>
      </c>
      <c r="D138" s="44">
        <f t="shared" ref="D138" si="23">AVERAGE(D122:D133)</f>
        <v>-7.7746940381401437</v>
      </c>
      <c r="E138" s="44"/>
      <c r="F138" s="44"/>
      <c r="G138" s="44"/>
      <c r="H138" s="44">
        <f>AVERAGE(H122:H137)</f>
        <v>2.7328297196425155</v>
      </c>
      <c r="I138" s="44">
        <f>AVERAGE(I122:I133)</f>
        <v>-6.4365138949843903</v>
      </c>
      <c r="J138" s="44">
        <f t="shared" ref="J138" si="24">AVERAGE(J122:J133)</f>
        <v>-7.3486001900329363</v>
      </c>
      <c r="K138" s="44"/>
      <c r="L138" s="44"/>
      <c r="M138" s="44"/>
      <c r="N138" s="43">
        <f>AVERAGE(N122:N137)</f>
        <v>2.5007258250127284</v>
      </c>
      <c r="O138" s="44">
        <f>AVERAGE(O122:O133)</f>
        <v>-6.7380594427961613</v>
      </c>
      <c r="P138" s="44">
        <f t="shared" ref="P138" si="25">AVERAGE(P122:P133)</f>
        <v>-8.4691500699402891</v>
      </c>
      <c r="Q138" s="44"/>
      <c r="R138" s="44"/>
      <c r="S138" s="44"/>
      <c r="T138" s="43">
        <f>AVERAGE(T122:T137)</f>
        <v>2.1450592609862116</v>
      </c>
      <c r="U138" s="44">
        <f>AVERAGE(U122:U133)</f>
        <v>-7.7557435742360035</v>
      </c>
      <c r="V138" s="44">
        <f t="shared" ref="V138" si="26">AVERAGE(V122:V133)</f>
        <v>-8.3240056525461146</v>
      </c>
    </row>
    <row r="139" spans="1:22" x14ac:dyDescent="0.45">
      <c r="A139" s="42" t="s">
        <v>27</v>
      </c>
      <c r="B139" s="18">
        <f>STDEV(B122:B137)</f>
        <v>2.4736305311722027</v>
      </c>
      <c r="C139" s="18">
        <f>STDEV(C122:C133)</f>
        <v>1.3437074461356822</v>
      </c>
      <c r="D139" s="18">
        <f t="shared" ref="D139" si="27">STDEV(D122:D133)</f>
        <v>0.88212024506521625</v>
      </c>
      <c r="H139" s="18">
        <f>STDEV(H122:H137)</f>
        <v>2.281320357898327</v>
      </c>
      <c r="I139" s="18">
        <f>STDEV(I122:I133)</f>
        <v>1.6133166849241691</v>
      </c>
      <c r="J139" s="18">
        <f t="shared" ref="J139" si="28">STDEV(J122:J133)</f>
        <v>1.4495122462433003</v>
      </c>
      <c r="N139" s="18">
        <f>STDEV(N122:N137)</f>
        <v>2.4906237581326511</v>
      </c>
      <c r="O139" s="18">
        <f>STDEV(O122:O133)</f>
        <v>2.1464667399420287</v>
      </c>
      <c r="P139" s="18">
        <f t="shared" ref="P139" si="29">STDEV(P122:P133)</f>
        <v>2.2010536880079163</v>
      </c>
      <c r="T139" s="18">
        <f>STDEV(T122:T137)</f>
        <v>3.104608709146635</v>
      </c>
      <c r="U139" s="18">
        <f>STDEV(U122:U133)</f>
        <v>2.5650784679861993</v>
      </c>
      <c r="V139" s="18">
        <f t="shared" ref="V139" si="30">STDEV(V122:V133)</f>
        <v>2.4624209331200784</v>
      </c>
    </row>
    <row r="140" spans="1:22" x14ac:dyDescent="0.45">
      <c r="A140" s="42" t="s">
        <v>67</v>
      </c>
      <c r="B140" s="18">
        <v>1.7877000000000001</v>
      </c>
      <c r="C140" s="18">
        <v>-17.132999999999999</v>
      </c>
      <c r="D140" s="18">
        <v>-30.536899999999999</v>
      </c>
      <c r="H140" s="18">
        <v>4.7919</v>
      </c>
      <c r="I140" s="18">
        <v>-13.821099999999999</v>
      </c>
      <c r="J140" s="18">
        <v>-17.563600000000001</v>
      </c>
      <c r="N140" s="18">
        <v>4.0159000000000002</v>
      </c>
      <c r="O140" s="18">
        <v>-10.8749</v>
      </c>
      <c r="P140" s="18">
        <v>-13.328900000000001</v>
      </c>
      <c r="T140" s="18">
        <v>2.7635999999999998</v>
      </c>
      <c r="U140" s="18">
        <v>-10.473599999999999</v>
      </c>
      <c r="V140" s="18">
        <v>-11.710699999999999</v>
      </c>
    </row>
    <row r="141" spans="1:22" x14ac:dyDescent="0.45">
      <c r="A141" s="42" t="s">
        <v>66</v>
      </c>
      <c r="B141" s="18">
        <v>15</v>
      </c>
      <c r="C141" s="18">
        <v>11</v>
      </c>
      <c r="D141" s="18">
        <v>11</v>
      </c>
      <c r="H141" s="18">
        <v>15</v>
      </c>
      <c r="I141" s="18">
        <v>11</v>
      </c>
      <c r="J141" s="18">
        <v>11</v>
      </c>
      <c r="N141" s="18">
        <v>15</v>
      </c>
      <c r="O141" s="18">
        <v>11</v>
      </c>
      <c r="P141" s="18">
        <v>11</v>
      </c>
      <c r="T141" s="18">
        <v>15</v>
      </c>
      <c r="U141" s="18">
        <v>11</v>
      </c>
      <c r="V141" s="18">
        <v>11</v>
      </c>
    </row>
    <row r="142" spans="1:22" x14ac:dyDescent="0.45">
      <c r="A142" s="42" t="s">
        <v>69</v>
      </c>
      <c r="B142" s="18">
        <v>4.70205E-2</v>
      </c>
      <c r="C142" s="18" t="s">
        <v>40</v>
      </c>
      <c r="D142" s="18" t="s">
        <v>40</v>
      </c>
      <c r="H142" s="18">
        <v>1.1900000000000001E-4</v>
      </c>
      <c r="I142" s="18" t="s">
        <v>40</v>
      </c>
      <c r="J142" s="18" t="s">
        <v>40</v>
      </c>
      <c r="N142" s="18">
        <v>5.6099999999999998E-4</v>
      </c>
      <c r="O142" s="18" t="s">
        <v>40</v>
      </c>
      <c r="P142" s="18" t="s">
        <v>40</v>
      </c>
      <c r="T142" s="18">
        <v>7.2420000000000002E-3</v>
      </c>
      <c r="U142" s="18" t="s">
        <v>40</v>
      </c>
      <c r="V142" s="18" t="s">
        <v>40</v>
      </c>
    </row>
    <row r="143" spans="1:22" x14ac:dyDescent="0.45">
      <c r="A143" s="42" t="s">
        <v>70</v>
      </c>
      <c r="B143" s="18">
        <v>9.4041E-2</v>
      </c>
      <c r="C143" s="44" t="s">
        <v>40</v>
      </c>
      <c r="D143" s="44" t="s">
        <v>40</v>
      </c>
      <c r="E143" s="44"/>
      <c r="F143" s="44"/>
      <c r="G143" s="44"/>
      <c r="H143" s="44">
        <v>2.3800000000000001E-4</v>
      </c>
      <c r="I143" s="44" t="s">
        <v>40</v>
      </c>
      <c r="J143" s="44" t="s">
        <v>40</v>
      </c>
      <c r="K143" s="44"/>
      <c r="L143" s="44"/>
      <c r="M143" s="44"/>
      <c r="N143" s="43">
        <v>1.122E-3</v>
      </c>
      <c r="O143" s="44" t="s">
        <v>40</v>
      </c>
      <c r="P143" s="44" t="s">
        <v>40</v>
      </c>
      <c r="Q143" s="44"/>
      <c r="R143" s="44"/>
      <c r="S143" s="44"/>
      <c r="T143" s="43">
        <v>1.4484E-2</v>
      </c>
      <c r="U143" s="44" t="s">
        <v>40</v>
      </c>
      <c r="V143" s="44" t="s">
        <v>40</v>
      </c>
    </row>
    <row r="144" spans="1:22" x14ac:dyDescent="0.45">
      <c r="A144" s="42" t="s">
        <v>71</v>
      </c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3"/>
      <c r="O144" s="44"/>
      <c r="P144" s="44"/>
      <c r="Q144" s="44"/>
      <c r="R144" s="44"/>
      <c r="S144" s="44"/>
      <c r="T144" s="43" t="s">
        <v>74</v>
      </c>
      <c r="U144" s="44"/>
      <c r="V144" s="44"/>
    </row>
    <row r="145" spans="1:22" x14ac:dyDescent="0.45">
      <c r="A145" s="42" t="s">
        <v>72</v>
      </c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3" t="s">
        <v>76</v>
      </c>
      <c r="O145" s="44"/>
      <c r="P145" s="44"/>
      <c r="Q145" s="44"/>
      <c r="R145" s="44"/>
      <c r="S145" s="44"/>
      <c r="T145" s="43"/>
      <c r="U145" s="44"/>
      <c r="V145" s="44"/>
    </row>
    <row r="146" spans="1:22" x14ac:dyDescent="0.45">
      <c r="A146" s="42" t="s">
        <v>73</v>
      </c>
      <c r="C146" s="43" t="s">
        <v>75</v>
      </c>
      <c r="D146" s="43" t="s">
        <v>75</v>
      </c>
      <c r="E146" s="44"/>
      <c r="F146" s="44"/>
      <c r="G146" s="44"/>
      <c r="H146" s="43" t="s">
        <v>75</v>
      </c>
      <c r="I146" s="43" t="s">
        <v>75</v>
      </c>
      <c r="J146" s="43" t="s">
        <v>75</v>
      </c>
      <c r="K146" s="44"/>
      <c r="L146" s="44"/>
      <c r="M146" s="44"/>
      <c r="N146" s="43"/>
      <c r="O146" s="43" t="s">
        <v>75</v>
      </c>
      <c r="P146" s="43" t="s">
        <v>75</v>
      </c>
      <c r="Q146" s="44"/>
      <c r="R146" s="44"/>
      <c r="S146" s="44"/>
      <c r="T146" s="43"/>
      <c r="U146" s="43" t="s">
        <v>75</v>
      </c>
      <c r="V146" s="43" t="s">
        <v>75</v>
      </c>
    </row>
    <row r="148" spans="1:22" x14ac:dyDescent="0.45">
      <c r="A148" s="18" t="s">
        <v>39</v>
      </c>
      <c r="B148" s="18" t="s">
        <v>40</v>
      </c>
      <c r="H148" s="18" t="s">
        <v>39</v>
      </c>
      <c r="I148" s="18" t="s">
        <v>40</v>
      </c>
      <c r="N148" s="18" t="s">
        <v>39</v>
      </c>
      <c r="O148" s="18" t="s">
        <v>40</v>
      </c>
      <c r="T148" s="18" t="s">
        <v>39</v>
      </c>
      <c r="U148" s="18" t="s">
        <v>40</v>
      </c>
    </row>
    <row r="150" spans="1:22" x14ac:dyDescent="0.45">
      <c r="A150" s="42" t="s">
        <v>68</v>
      </c>
      <c r="H150" s="42" t="s">
        <v>68</v>
      </c>
      <c r="N150" s="42" t="s">
        <v>68</v>
      </c>
      <c r="T150" s="42" t="s">
        <v>68</v>
      </c>
    </row>
    <row r="151" spans="1:22" x14ac:dyDescent="0.45">
      <c r="A151" s="18" t="s">
        <v>64</v>
      </c>
      <c r="H151" s="18" t="s">
        <v>64</v>
      </c>
      <c r="N151" s="18" t="s">
        <v>64</v>
      </c>
      <c r="T151" s="18" t="s">
        <v>64</v>
      </c>
    </row>
    <row r="152" spans="1:22" x14ac:dyDescent="0.45">
      <c r="A152" s="18" t="s">
        <v>42</v>
      </c>
      <c r="H152" s="18" t="s">
        <v>42</v>
      </c>
      <c r="N152" s="18" t="s">
        <v>42</v>
      </c>
      <c r="T152" s="18" t="s">
        <v>42</v>
      </c>
    </row>
    <row r="153" spans="1:22" x14ac:dyDescent="0.45">
      <c r="A153" s="18" t="s">
        <v>54</v>
      </c>
      <c r="H153" s="18" t="s">
        <v>54</v>
      </c>
      <c r="N153" s="18" t="s">
        <v>54</v>
      </c>
      <c r="T153" s="18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874F-B46D-452E-86CE-D2534959B3EF}">
  <dimension ref="A1:BL53"/>
  <sheetViews>
    <sheetView workbookViewId="0">
      <selection activeCell="AZ3" sqref="AZ3:BL14"/>
    </sheetView>
  </sheetViews>
  <sheetFormatPr defaultRowHeight="15.75" x14ac:dyDescent="0.5"/>
  <cols>
    <col min="2" max="2" width="11" bestFit="1" customWidth="1"/>
  </cols>
  <sheetData>
    <row r="1" spans="1:64" x14ac:dyDescent="0.5">
      <c r="A1" t="s">
        <v>11</v>
      </c>
      <c r="L1" t="s">
        <v>12</v>
      </c>
      <c r="AD1" t="s">
        <v>13</v>
      </c>
      <c r="AV1" t="s">
        <v>14</v>
      </c>
    </row>
    <row r="2" spans="1:64" x14ac:dyDescent="0.5">
      <c r="A2" s="4" t="s">
        <v>0</v>
      </c>
      <c r="B2" s="4" t="s">
        <v>1</v>
      </c>
      <c r="C2" s="18" t="s">
        <v>25</v>
      </c>
      <c r="D2" s="4" t="s">
        <v>2</v>
      </c>
      <c r="E2" s="18" t="s">
        <v>25</v>
      </c>
      <c r="F2" s="4" t="s">
        <v>3</v>
      </c>
      <c r="G2" s="18" t="s">
        <v>25</v>
      </c>
      <c r="H2" s="5" t="s">
        <v>4</v>
      </c>
      <c r="I2" s="18" t="s">
        <v>25</v>
      </c>
      <c r="J2" s="30"/>
      <c r="K2" s="18"/>
      <c r="L2" s="4" t="s">
        <v>0</v>
      </c>
      <c r="M2" s="4" t="s">
        <v>1</v>
      </c>
      <c r="N2" s="18" t="s">
        <v>25</v>
      </c>
      <c r="O2" s="35" t="s">
        <v>28</v>
      </c>
      <c r="P2" s="35" t="s">
        <v>29</v>
      </c>
      <c r="Q2" s="4" t="s">
        <v>2</v>
      </c>
      <c r="R2" s="18" t="s">
        <v>25</v>
      </c>
      <c r="S2" s="35" t="s">
        <v>28</v>
      </c>
      <c r="T2" s="35" t="s">
        <v>29</v>
      </c>
      <c r="U2" s="4" t="s">
        <v>3</v>
      </c>
      <c r="V2" s="18" t="s">
        <v>25</v>
      </c>
      <c r="W2" s="35" t="s">
        <v>28</v>
      </c>
      <c r="X2" s="35" t="s">
        <v>29</v>
      </c>
      <c r="Y2" s="5" t="s">
        <v>4</v>
      </c>
      <c r="Z2" s="18" t="s">
        <v>25</v>
      </c>
      <c r="AA2" s="35" t="s">
        <v>28</v>
      </c>
      <c r="AB2" s="35" t="s">
        <v>29</v>
      </c>
      <c r="AC2" s="18"/>
      <c r="AD2" s="4" t="s">
        <v>0</v>
      </c>
      <c r="AE2" s="4" t="s">
        <v>1</v>
      </c>
      <c r="AF2" s="18" t="s">
        <v>25</v>
      </c>
      <c r="AG2" s="35" t="s">
        <v>28</v>
      </c>
      <c r="AH2" s="35" t="s">
        <v>29</v>
      </c>
      <c r="AI2" s="4" t="s">
        <v>2</v>
      </c>
      <c r="AJ2" s="18" t="s">
        <v>25</v>
      </c>
      <c r="AK2" s="35" t="s">
        <v>28</v>
      </c>
      <c r="AL2" s="35" t="s">
        <v>29</v>
      </c>
      <c r="AM2" s="4" t="s">
        <v>3</v>
      </c>
      <c r="AN2" s="18" t="s">
        <v>25</v>
      </c>
      <c r="AO2" s="35" t="s">
        <v>28</v>
      </c>
      <c r="AP2" s="35" t="s">
        <v>29</v>
      </c>
      <c r="AQ2" s="5" t="s">
        <v>4</v>
      </c>
      <c r="AR2" s="18" t="s">
        <v>25</v>
      </c>
      <c r="AS2" s="35" t="s">
        <v>28</v>
      </c>
      <c r="AT2" s="35" t="s">
        <v>29</v>
      </c>
      <c r="AU2" s="18"/>
      <c r="AV2" s="4" t="s">
        <v>0</v>
      </c>
      <c r="AW2" s="4" t="s">
        <v>1</v>
      </c>
      <c r="AX2" s="18" t="s">
        <v>25</v>
      </c>
      <c r="AY2" s="35" t="s">
        <v>28</v>
      </c>
      <c r="AZ2" s="35" t="s">
        <v>29</v>
      </c>
      <c r="BA2" s="4" t="s">
        <v>2</v>
      </c>
      <c r="BB2" s="18" t="s">
        <v>25</v>
      </c>
      <c r="BC2" s="35" t="s">
        <v>28</v>
      </c>
      <c r="BD2" s="35" t="s">
        <v>29</v>
      </c>
      <c r="BE2" s="4" t="s">
        <v>3</v>
      </c>
      <c r="BF2" s="18" t="s">
        <v>25</v>
      </c>
      <c r="BG2" s="35" t="s">
        <v>28</v>
      </c>
      <c r="BH2" s="35" t="s">
        <v>29</v>
      </c>
      <c r="BI2" s="5" t="s">
        <v>4</v>
      </c>
      <c r="BJ2" s="18" t="s">
        <v>25</v>
      </c>
      <c r="BK2" s="35" t="s">
        <v>28</v>
      </c>
      <c r="BL2" s="35" t="s">
        <v>29</v>
      </c>
    </row>
    <row r="3" spans="1:64" x14ac:dyDescent="0.5">
      <c r="A3" s="11">
        <v>211800</v>
      </c>
      <c r="B3" s="11">
        <v>20000000</v>
      </c>
      <c r="C3" s="32">
        <f>LN(B3/A3)</f>
        <v>4.5478451193688221</v>
      </c>
      <c r="D3" s="11">
        <v>75000</v>
      </c>
      <c r="E3" s="32">
        <f>LN(D3/A3)</f>
        <v>-1.0381543196309957</v>
      </c>
      <c r="F3" s="11">
        <v>85000</v>
      </c>
      <c r="G3" s="32">
        <f>LN(F3/A3)</f>
        <v>-0.91299117667698959</v>
      </c>
      <c r="H3" s="11">
        <v>825000</v>
      </c>
      <c r="I3" s="32">
        <f>LN(H3/A3)</f>
        <v>1.3597409531673748</v>
      </c>
      <c r="J3" s="6"/>
      <c r="K3" s="18"/>
      <c r="L3" s="11">
        <v>211800</v>
      </c>
      <c r="M3" s="11">
        <v>6625000</v>
      </c>
      <c r="N3" s="32">
        <f>LN(M3/L3)</f>
        <v>3.442963217687117</v>
      </c>
      <c r="O3" s="32">
        <v>4.4727470193631671</v>
      </c>
      <c r="P3" s="32">
        <f>N3-O3</f>
        <v>-1.0297838016760501</v>
      </c>
      <c r="Q3" s="11">
        <v>2500000</v>
      </c>
      <c r="R3" s="32">
        <f>LN(Q3/L3)</f>
        <v>2.4684035776889859</v>
      </c>
      <c r="S3" s="34">
        <v>0.72795146921834986</v>
      </c>
      <c r="T3" s="32">
        <f>R3-S3</f>
        <v>1.7404521084706359</v>
      </c>
      <c r="U3" s="11">
        <v>7000000</v>
      </c>
      <c r="V3" s="32">
        <f>LN(U3/L3)</f>
        <v>3.4980229948701442</v>
      </c>
      <c r="W3" s="34">
        <v>-0.46964916146665897</v>
      </c>
      <c r="X3" s="32">
        <f>V3-W3</f>
        <v>3.9676721563368034</v>
      </c>
      <c r="Y3" s="11">
        <v>2725000</v>
      </c>
      <c r="Z3" s="32">
        <f>LN(Y3/L3)</f>
        <v>2.5545812739300384</v>
      </c>
      <c r="AA3" s="34">
        <v>-0.25006064090912633</v>
      </c>
      <c r="AB3" s="32">
        <f>Z3-AA3</f>
        <v>2.8046419148391646</v>
      </c>
      <c r="AC3" s="18"/>
      <c r="AD3" s="11">
        <v>211800</v>
      </c>
      <c r="AE3" s="11">
        <v>3125</v>
      </c>
      <c r="AF3" s="32">
        <f>LN(AE3/AD3)</f>
        <v>-4.2162081499789412</v>
      </c>
      <c r="AG3" s="32">
        <v>4.4727470193631671</v>
      </c>
      <c r="AH3" s="32">
        <f>AF3-AG3</f>
        <v>-8.6889551693421083</v>
      </c>
      <c r="AI3" s="11">
        <v>1500</v>
      </c>
      <c r="AJ3" s="32">
        <f>LN(AI3/AD3)</f>
        <v>-4.9501773250591414</v>
      </c>
      <c r="AK3" s="34">
        <v>0.72795146921834986</v>
      </c>
      <c r="AL3" s="32">
        <f>AJ3-AK3</f>
        <v>-5.678128794277491</v>
      </c>
      <c r="AM3" s="11">
        <v>14875</v>
      </c>
      <c r="AN3" s="32">
        <f>LN(AM3/AD3)</f>
        <v>-2.6559604817356126</v>
      </c>
      <c r="AO3" s="34">
        <v>-0.46964916146665897</v>
      </c>
      <c r="AP3" s="32">
        <f>AN3-AO3</f>
        <v>-2.1863113202689535</v>
      </c>
      <c r="AQ3" s="11">
        <v>250</v>
      </c>
      <c r="AR3" s="32">
        <f>LN(AQ3/AD3)</f>
        <v>-6.7419367942871968</v>
      </c>
      <c r="AS3" s="34">
        <v>-0.25006064090912633</v>
      </c>
      <c r="AT3" s="32">
        <f>AR3-AS3</f>
        <v>-6.4918761533780707</v>
      </c>
      <c r="AU3" s="18"/>
      <c r="AV3" s="11">
        <v>211800</v>
      </c>
      <c r="AW3" s="11">
        <v>625</v>
      </c>
      <c r="AX3" s="32">
        <f>LN(AW3/AV3)</f>
        <v>-5.8256460624130417</v>
      </c>
      <c r="AY3" s="32">
        <v>4.4727470193631671</v>
      </c>
      <c r="AZ3" s="32">
        <f>AX3-AY3</f>
        <v>-10.298393081776208</v>
      </c>
      <c r="BA3" s="11">
        <v>625</v>
      </c>
      <c r="BB3" s="32">
        <f>LN(BA3/AV3)</f>
        <v>-5.8256460624130417</v>
      </c>
      <c r="BC3" s="34">
        <v>0.72795146921834986</v>
      </c>
      <c r="BD3" s="32">
        <f>BB3-BC3</f>
        <v>-6.5535975316313912</v>
      </c>
      <c r="BE3" s="11">
        <v>2125</v>
      </c>
      <c r="BF3" s="32">
        <f>LN(BE3/AV3)</f>
        <v>-4.6018706307909261</v>
      </c>
      <c r="BG3" s="34">
        <v>-0.46964916146665897</v>
      </c>
      <c r="BH3" s="32">
        <f>BF3-BG3</f>
        <v>-4.1322214693242669</v>
      </c>
      <c r="BI3" s="11">
        <v>2000</v>
      </c>
      <c r="BJ3" s="32">
        <f>LN(BI3/AV3)</f>
        <v>-4.6624952526073606</v>
      </c>
      <c r="BK3" s="34">
        <v>-0.25006064090912633</v>
      </c>
      <c r="BL3" s="32">
        <f>BJ3-BK3</f>
        <v>-4.4124346116982345</v>
      </c>
    </row>
    <row r="4" spans="1:64" x14ac:dyDescent="0.5">
      <c r="A4" s="11">
        <v>211800</v>
      </c>
      <c r="B4" s="11">
        <v>16375000</v>
      </c>
      <c r="C4" s="32">
        <f t="shared" ref="C4:C9" si="0">LN(B4/A4)</f>
        <v>4.3478686273361467</v>
      </c>
      <c r="D4" s="11">
        <v>1125000</v>
      </c>
      <c r="E4" s="32">
        <f>LN(D4/A4)</f>
        <v>1.6698958814712144</v>
      </c>
      <c r="F4" s="11">
        <v>116250</v>
      </c>
      <c r="G4" s="32">
        <f>LN(F4/A4)</f>
        <v>-0.59989938869984039</v>
      </c>
      <c r="H4" s="11">
        <v>73750</v>
      </c>
      <c r="I4" s="32">
        <f>LN(H4/A4)</f>
        <v>-1.0549614379473768</v>
      </c>
      <c r="J4" s="6"/>
      <c r="K4" s="18"/>
      <c r="L4" s="11">
        <v>211800</v>
      </c>
      <c r="M4" s="11">
        <v>7500000</v>
      </c>
      <c r="N4" s="32">
        <f t="shared" ref="N4:N10" si="1">LN(M4/L4)</f>
        <v>3.5670158663570959</v>
      </c>
      <c r="O4" s="32">
        <v>4.4727470193631671</v>
      </c>
      <c r="P4" s="32">
        <f t="shared" ref="P4:P18" si="2">N4-O4</f>
        <v>-0.90573115300607121</v>
      </c>
      <c r="Q4" s="11">
        <v>2200000</v>
      </c>
      <c r="R4" s="32">
        <f t="shared" ref="R4:R18" si="3">LN(Q4/L4)</f>
        <v>2.3405702061791009</v>
      </c>
      <c r="S4" s="34">
        <v>0.72795146921834986</v>
      </c>
      <c r="T4" s="32">
        <f t="shared" ref="T4:T18" si="4">R4-S4</f>
        <v>1.612618736960751</v>
      </c>
      <c r="U4" s="11">
        <v>3000000</v>
      </c>
      <c r="V4" s="32">
        <f t="shared" ref="V4:V18" si="5">LN(U4/L4)</f>
        <v>2.6507251344829408</v>
      </c>
      <c r="W4" s="34">
        <v>-0.46964916146665897</v>
      </c>
      <c r="X4" s="32">
        <f t="shared" ref="X4:X18" si="6">V4-W4</f>
        <v>3.1203742959495999</v>
      </c>
      <c r="Y4" s="11">
        <v>3037500</v>
      </c>
      <c r="Z4" s="32">
        <f t="shared" ref="Z4:Z18" si="7">LN(Y4/L4)</f>
        <v>2.6631476544814978</v>
      </c>
      <c r="AA4" s="34">
        <v>-0.25006064090912633</v>
      </c>
      <c r="AB4" s="32">
        <f t="shared" ref="AB4:AB18" si="8">Z4-AA4</f>
        <v>2.913208295390624</v>
      </c>
      <c r="AC4" s="18"/>
      <c r="AD4" s="11">
        <v>211800</v>
      </c>
      <c r="AE4" s="11">
        <v>1875</v>
      </c>
      <c r="AF4" s="32">
        <f t="shared" ref="AF4:AF14" si="9">LN(AE4/AD4)</f>
        <v>-4.7270337737449317</v>
      </c>
      <c r="AG4" s="32">
        <v>4.4727470193631671</v>
      </c>
      <c r="AH4" s="32">
        <f t="shared" ref="AH4:AH14" si="10">AF4-AG4</f>
        <v>-9.1997807931080988</v>
      </c>
      <c r="AI4" s="11">
        <v>1000</v>
      </c>
      <c r="AJ4" s="32">
        <f t="shared" ref="AJ4:AJ14" si="11">LN(AI4/AD4)</f>
        <v>-5.355642433167306</v>
      </c>
      <c r="AK4" s="34">
        <v>0.72795146921834986</v>
      </c>
      <c r="AL4" s="32">
        <f t="shared" ref="AL4:AL14" si="12">AJ4-AK4</f>
        <v>-6.0835939023856556</v>
      </c>
      <c r="AM4" s="11">
        <v>1125</v>
      </c>
      <c r="AN4" s="32">
        <f t="shared" ref="AN4:AN14" si="13">LN(AM4/AD4)</f>
        <v>-5.2378593975109222</v>
      </c>
      <c r="AO4" s="34">
        <v>-0.46964916146665897</v>
      </c>
      <c r="AP4" s="32">
        <f t="shared" ref="AP4:AP14" si="14">AN4-AO4</f>
        <v>-4.7682102360442631</v>
      </c>
      <c r="AQ4" s="11">
        <v>250</v>
      </c>
      <c r="AR4" s="32">
        <f t="shared" ref="AR4:AR14" si="15">LN(AQ4/AD4)</f>
        <v>-6.7419367942871968</v>
      </c>
      <c r="AS4" s="34">
        <v>-0.25006064090912633</v>
      </c>
      <c r="AT4" s="32">
        <f t="shared" ref="AT4:AT14" si="16">AR4-AS4</f>
        <v>-6.4918761533780707</v>
      </c>
      <c r="AU4" s="18"/>
      <c r="AV4" s="11">
        <v>211800</v>
      </c>
      <c r="AW4" s="11">
        <v>1000</v>
      </c>
      <c r="AX4" s="32">
        <f t="shared" ref="AX4:AX14" si="17">LN(AW4/AV4)</f>
        <v>-5.355642433167306</v>
      </c>
      <c r="AY4" s="32">
        <v>4.4727470193631671</v>
      </c>
      <c r="AZ4" s="32">
        <f t="shared" ref="AZ4:AZ14" si="18">AX4-AY4</f>
        <v>-9.8283894525304731</v>
      </c>
      <c r="BA4" s="11">
        <v>1750</v>
      </c>
      <c r="BB4" s="32">
        <f t="shared" ref="BB4:BB14" si="19">LN(BA4/AV4)</f>
        <v>-4.7960266452318834</v>
      </c>
      <c r="BC4" s="34">
        <v>0.72795146921834986</v>
      </c>
      <c r="BD4" s="32">
        <f t="shared" ref="BD4:BD14" si="20">BB4-BC4</f>
        <v>-5.5239781144502329</v>
      </c>
      <c r="BE4" s="11">
        <v>1375</v>
      </c>
      <c r="BF4" s="32">
        <f t="shared" ref="BF4:BF14" si="21">LN(BE4/AV4)</f>
        <v>-5.0371887020487716</v>
      </c>
      <c r="BG4" s="34">
        <v>-0.46964916146665897</v>
      </c>
      <c r="BH4" s="32">
        <f t="shared" ref="BH4:BH14" si="22">BF4-BG4</f>
        <v>-4.5675395405821124</v>
      </c>
      <c r="BI4" s="11">
        <v>2000</v>
      </c>
      <c r="BJ4" s="32">
        <f t="shared" ref="BJ4:BJ14" si="23">LN(BI4/AV4)</f>
        <v>-4.6624952526073606</v>
      </c>
      <c r="BK4" s="34">
        <v>-0.25006064090912633</v>
      </c>
      <c r="BL4" s="32">
        <f t="shared" ref="BL4:BL14" si="24">BJ4-BK4</f>
        <v>-4.4124346116982345</v>
      </c>
    </row>
    <row r="5" spans="1:64" x14ac:dyDescent="0.5">
      <c r="A5" s="11">
        <v>211800</v>
      </c>
      <c r="B5" s="11">
        <v>19500000</v>
      </c>
      <c r="C5" s="32">
        <f t="shared" si="0"/>
        <v>4.5225273113845326</v>
      </c>
      <c r="D5" s="11">
        <v>1000000</v>
      </c>
      <c r="E5" s="32">
        <f>LN(D5/A5)</f>
        <v>1.5521128458148308</v>
      </c>
      <c r="F5" s="11">
        <v>235000</v>
      </c>
      <c r="G5" s="32">
        <f>LN(F5/A5)</f>
        <v>0.10394308097685295</v>
      </c>
      <c r="H5" s="11">
        <v>73750</v>
      </c>
      <c r="I5" s="32">
        <f>LN(H5/A5)</f>
        <v>-1.0549614379473768</v>
      </c>
      <c r="J5" s="6"/>
      <c r="K5" s="18"/>
      <c r="L5" s="11">
        <v>87130</v>
      </c>
      <c r="M5" s="11">
        <v>712500000</v>
      </c>
      <c r="N5" s="32">
        <f t="shared" si="1"/>
        <v>9.0091339348817474</v>
      </c>
      <c r="O5" s="32">
        <v>5.6584990470881706</v>
      </c>
      <c r="P5" s="32">
        <f t="shared" si="2"/>
        <v>3.3506348877935768</v>
      </c>
      <c r="Q5" s="11">
        <v>337500000</v>
      </c>
      <c r="R5" s="32">
        <f t="shared" si="3"/>
        <v>8.2619195330515254</v>
      </c>
      <c r="S5" s="34">
        <v>1.2850253780539631</v>
      </c>
      <c r="T5" s="32">
        <f t="shared" si="4"/>
        <v>6.976894154997562</v>
      </c>
      <c r="U5" s="11">
        <v>223750000</v>
      </c>
      <c r="V5" s="32">
        <f t="shared" si="5"/>
        <v>7.8508833798939062</v>
      </c>
      <c r="W5" s="34">
        <v>2.4916888439992984</v>
      </c>
      <c r="X5" s="32">
        <f t="shared" si="6"/>
        <v>5.3591945358946074</v>
      </c>
      <c r="Y5" s="11">
        <v>108750000</v>
      </c>
      <c r="Z5" s="32">
        <f t="shared" si="7"/>
        <v>7.1294056927077349</v>
      </c>
      <c r="AA5" s="34">
        <v>4.2040225373909408</v>
      </c>
      <c r="AB5" s="32">
        <f t="shared" si="8"/>
        <v>2.9253831553167942</v>
      </c>
      <c r="AC5" s="18"/>
      <c r="AD5" s="11">
        <v>87130</v>
      </c>
      <c r="AE5" s="11">
        <v>375</v>
      </c>
      <c r="AF5" s="32">
        <f t="shared" si="9"/>
        <v>-5.4482305092549215</v>
      </c>
      <c r="AG5" s="32">
        <v>5.6584990470881706</v>
      </c>
      <c r="AH5" s="32">
        <f t="shared" si="10"/>
        <v>-11.106729556343092</v>
      </c>
      <c r="AI5" s="11">
        <v>625</v>
      </c>
      <c r="AJ5" s="32">
        <f t="shared" si="11"/>
        <v>-4.937404885488931</v>
      </c>
      <c r="AK5" s="34">
        <v>1.2850253780539631</v>
      </c>
      <c r="AL5" s="32">
        <f t="shared" si="12"/>
        <v>-6.2224302635428943</v>
      </c>
      <c r="AM5" s="11">
        <v>2875</v>
      </c>
      <c r="AN5" s="32">
        <f t="shared" si="13"/>
        <v>-3.4113485819938818</v>
      </c>
      <c r="AO5" s="34">
        <v>2.4916888439992984</v>
      </c>
      <c r="AP5" s="32">
        <f t="shared" si="14"/>
        <v>-5.9030374259931797</v>
      </c>
      <c r="AQ5" s="11">
        <v>4500</v>
      </c>
      <c r="AR5" s="32">
        <f t="shared" si="15"/>
        <v>-2.9633238594669216</v>
      </c>
      <c r="AS5" s="34">
        <v>4.2040225373909408</v>
      </c>
      <c r="AT5" s="32">
        <f t="shared" si="16"/>
        <v>-7.1673463968578623</v>
      </c>
      <c r="AU5" s="18"/>
      <c r="AV5" s="11">
        <v>87130</v>
      </c>
      <c r="AW5" s="11">
        <v>125</v>
      </c>
      <c r="AX5" s="32">
        <f t="shared" si="17"/>
        <v>-6.5468427979230315</v>
      </c>
      <c r="AY5" s="32">
        <v>5.6584990470881706</v>
      </c>
      <c r="AZ5" s="32">
        <f t="shared" si="18"/>
        <v>-12.205341845011201</v>
      </c>
      <c r="BA5" s="11">
        <v>125</v>
      </c>
      <c r="BB5" s="32">
        <f t="shared" si="19"/>
        <v>-6.5468427979230315</v>
      </c>
      <c r="BC5" s="34">
        <v>1.2850253780539631</v>
      </c>
      <c r="BD5" s="32">
        <f t="shared" si="20"/>
        <v>-7.8318681759769948</v>
      </c>
      <c r="BE5" s="11">
        <v>2500</v>
      </c>
      <c r="BF5" s="32">
        <f t="shared" si="21"/>
        <v>-3.5511105243690406</v>
      </c>
      <c r="BG5" s="34">
        <v>2.4916888439992984</v>
      </c>
      <c r="BH5" s="32">
        <f t="shared" si="22"/>
        <v>-6.042799368368339</v>
      </c>
      <c r="BI5" s="11">
        <v>250</v>
      </c>
      <c r="BJ5" s="32">
        <f t="shared" si="23"/>
        <v>-5.8536956173630861</v>
      </c>
      <c r="BK5" s="34">
        <v>4.2040225373909408</v>
      </c>
      <c r="BL5" s="32">
        <f t="shared" si="24"/>
        <v>-10.057718154754028</v>
      </c>
    </row>
    <row r="6" spans="1:64" x14ac:dyDescent="0.5">
      <c r="A6" s="31">
        <f>AVERAGE(A3:A5)</f>
        <v>211800</v>
      </c>
      <c r="B6" s="31">
        <f t="shared" ref="B6:I6" si="25">AVERAGE(B3:B5)</f>
        <v>18625000</v>
      </c>
      <c r="C6" s="33">
        <f t="shared" si="25"/>
        <v>4.4727470193631671</v>
      </c>
      <c r="D6" s="31">
        <f t="shared" si="25"/>
        <v>733333.33333333337</v>
      </c>
      <c r="E6" s="33">
        <f t="shared" si="25"/>
        <v>0.72795146921834986</v>
      </c>
      <c r="F6" s="31">
        <f t="shared" si="25"/>
        <v>145416.66666666666</v>
      </c>
      <c r="G6" s="33">
        <f t="shared" si="25"/>
        <v>-0.46964916146665897</v>
      </c>
      <c r="H6" s="31">
        <f t="shared" si="25"/>
        <v>324166.66666666669</v>
      </c>
      <c r="I6" s="33">
        <f t="shared" si="25"/>
        <v>-0.25006064090912633</v>
      </c>
      <c r="J6" s="30"/>
      <c r="K6" s="18"/>
      <c r="L6" s="11">
        <v>87130</v>
      </c>
      <c r="M6" s="11">
        <v>875000000</v>
      </c>
      <c r="N6" s="32">
        <f t="shared" si="1"/>
        <v>9.2145779090965565</v>
      </c>
      <c r="O6" s="32">
        <v>5.6584990470881706</v>
      </c>
      <c r="P6" s="32">
        <f t="shared" si="2"/>
        <v>3.5560788620083859</v>
      </c>
      <c r="Q6" s="11">
        <v>268750000</v>
      </c>
      <c r="R6" s="32">
        <f t="shared" si="3"/>
        <v>8.0341356021808146</v>
      </c>
      <c r="S6" s="34">
        <v>1.2850253780539631</v>
      </c>
      <c r="T6" s="32">
        <f t="shared" si="4"/>
        <v>6.7491102241268512</v>
      </c>
      <c r="U6" s="11">
        <v>141250000</v>
      </c>
      <c r="V6" s="32">
        <f t="shared" si="5"/>
        <v>7.3908853927654921</v>
      </c>
      <c r="W6" s="34">
        <v>2.4916888439992984</v>
      </c>
      <c r="X6" s="32">
        <f t="shared" si="6"/>
        <v>4.8991965487661933</v>
      </c>
      <c r="Y6" s="11">
        <v>88750000</v>
      </c>
      <c r="Z6" s="32">
        <f t="shared" si="7"/>
        <v>6.9261774510944667</v>
      </c>
      <c r="AA6" s="34">
        <v>4.2040225373909408</v>
      </c>
      <c r="AB6" s="32">
        <f t="shared" si="8"/>
        <v>2.7221549137035259</v>
      </c>
      <c r="AC6" s="18"/>
      <c r="AD6" s="11">
        <v>87130</v>
      </c>
      <c r="AE6" s="11">
        <v>1000</v>
      </c>
      <c r="AF6" s="32">
        <f t="shared" si="9"/>
        <v>-4.4674012562431953</v>
      </c>
      <c r="AG6" s="32">
        <v>5.6584990470881706</v>
      </c>
      <c r="AH6" s="32">
        <f t="shared" si="10"/>
        <v>-10.125900303331367</v>
      </c>
      <c r="AI6" s="11">
        <v>625</v>
      </c>
      <c r="AJ6" s="32">
        <f t="shared" si="11"/>
        <v>-4.937404885488931</v>
      </c>
      <c r="AK6" s="34">
        <v>1.2850253780539631</v>
      </c>
      <c r="AL6" s="32">
        <f t="shared" si="12"/>
        <v>-6.2224302635428943</v>
      </c>
      <c r="AM6" s="11">
        <v>875</v>
      </c>
      <c r="AN6" s="32">
        <f t="shared" si="13"/>
        <v>-4.600932648867718</v>
      </c>
      <c r="AO6" s="34">
        <v>2.4916888439992984</v>
      </c>
      <c r="AP6" s="32">
        <f t="shared" si="14"/>
        <v>-7.0926214928670159</v>
      </c>
      <c r="AQ6" s="11">
        <v>1875</v>
      </c>
      <c r="AR6" s="32">
        <f t="shared" si="15"/>
        <v>-3.8387925968208214</v>
      </c>
      <c r="AS6" s="34">
        <v>4.2040225373909408</v>
      </c>
      <c r="AT6" s="32">
        <f t="shared" si="16"/>
        <v>-8.0428151342117626</v>
      </c>
      <c r="AU6" s="18"/>
      <c r="AV6" s="11">
        <v>87130</v>
      </c>
      <c r="AW6" s="11">
        <v>625</v>
      </c>
      <c r="AX6" s="32">
        <f t="shared" si="17"/>
        <v>-4.937404885488931</v>
      </c>
      <c r="AY6" s="32">
        <v>5.6584990470881706</v>
      </c>
      <c r="AZ6" s="32">
        <f t="shared" si="18"/>
        <v>-10.595903932577102</v>
      </c>
      <c r="BA6" s="11">
        <v>875</v>
      </c>
      <c r="BB6" s="32">
        <f t="shared" si="19"/>
        <v>-4.600932648867718</v>
      </c>
      <c r="BC6" s="34">
        <v>1.2850253780539631</v>
      </c>
      <c r="BD6" s="32">
        <f t="shared" si="20"/>
        <v>-5.8859580269216814</v>
      </c>
      <c r="BE6" s="11">
        <v>1750</v>
      </c>
      <c r="BF6" s="32">
        <f t="shared" si="21"/>
        <v>-3.9077854683077726</v>
      </c>
      <c r="BG6" s="34">
        <v>2.4916888439992984</v>
      </c>
      <c r="BH6" s="32">
        <f t="shared" si="22"/>
        <v>-6.3994743123070705</v>
      </c>
      <c r="BI6" s="11">
        <v>625</v>
      </c>
      <c r="BJ6" s="32">
        <f t="shared" si="23"/>
        <v>-4.937404885488931</v>
      </c>
      <c r="BK6" s="34">
        <v>4.2040225373909408</v>
      </c>
      <c r="BL6" s="32">
        <f t="shared" si="24"/>
        <v>-9.1414274228798718</v>
      </c>
    </row>
    <row r="7" spans="1:64" x14ac:dyDescent="0.5">
      <c r="A7" s="11">
        <v>87130</v>
      </c>
      <c r="B7" s="11">
        <v>27500000</v>
      </c>
      <c r="C7" s="32">
        <f>LN(B7/A7)</f>
        <v>5.7545400274114673</v>
      </c>
      <c r="D7" s="11">
        <v>300000</v>
      </c>
      <c r="E7" s="32">
        <f>LN(D7/A7)</f>
        <v>1.2363812184130056</v>
      </c>
      <c r="F7" s="11">
        <v>2325000</v>
      </c>
      <c r="G7" s="32">
        <f>LN(F7/A7)</f>
        <v>3.2840740617782611</v>
      </c>
      <c r="H7" s="11">
        <v>3425000</v>
      </c>
      <c r="I7" s="32">
        <f>LN(H7/A7)</f>
        <v>3.6714554944531304</v>
      </c>
      <c r="J7" s="6"/>
      <c r="K7" s="18"/>
      <c r="L7" s="11">
        <v>71870</v>
      </c>
      <c r="M7" s="11">
        <v>53750000</v>
      </c>
      <c r="N7" s="32">
        <f>LN(M7/L7)</f>
        <v>6.6172400145095578</v>
      </c>
      <c r="O7" s="32">
        <v>7.7177113756198139</v>
      </c>
      <c r="P7" s="32">
        <f t="shared" si="2"/>
        <v>-1.1004713611102561</v>
      </c>
      <c r="Q7" s="11">
        <v>5250000</v>
      </c>
      <c r="R7" s="32">
        <f t="shared" si="3"/>
        <v>4.2911244241053179</v>
      </c>
      <c r="S7" s="34">
        <v>4.7052542828568171</v>
      </c>
      <c r="T7" s="32">
        <f t="shared" si="4"/>
        <v>-0.41412985875149921</v>
      </c>
      <c r="U7" s="11">
        <v>136250000</v>
      </c>
      <c r="V7" s="32">
        <f t="shared" si="5"/>
        <v>7.5473877810451393</v>
      </c>
      <c r="W7" s="34">
        <v>0.32039972152678048</v>
      </c>
      <c r="X7" s="32">
        <f t="shared" si="6"/>
        <v>7.2269880595183587</v>
      </c>
      <c r="Y7" s="11">
        <v>2325000</v>
      </c>
      <c r="Z7" s="32">
        <f t="shared" si="7"/>
        <v>3.4766163865411053</v>
      </c>
      <c r="AA7" s="34">
        <v>1.7226462326977598</v>
      </c>
      <c r="AB7" s="32">
        <f t="shared" si="8"/>
        <v>1.7539701538433454</v>
      </c>
      <c r="AC7" s="18"/>
      <c r="AD7" s="11">
        <v>71870</v>
      </c>
      <c r="AE7" s="11">
        <v>500</v>
      </c>
      <c r="AF7" s="32">
        <f t="shared" si="9"/>
        <v>-4.968006112040297</v>
      </c>
      <c r="AG7" s="32">
        <v>7.7177113756198139</v>
      </c>
      <c r="AH7" s="32">
        <f t="shared" si="10"/>
        <v>-12.68571748766011</v>
      </c>
      <c r="AI7" s="11">
        <v>1125</v>
      </c>
      <c r="AJ7" s="32">
        <f t="shared" si="11"/>
        <v>-4.1570758958239677</v>
      </c>
      <c r="AK7" s="34">
        <v>4.7052542828568171</v>
      </c>
      <c r="AL7" s="32">
        <f t="shared" si="12"/>
        <v>-8.8623301786807858</v>
      </c>
      <c r="AM7" s="11">
        <v>1750</v>
      </c>
      <c r="AN7" s="32">
        <f t="shared" si="13"/>
        <v>-3.7152431435449285</v>
      </c>
      <c r="AO7" s="34">
        <v>0.32039972152678048</v>
      </c>
      <c r="AP7" s="32">
        <f t="shared" si="14"/>
        <v>-4.0356428650717087</v>
      </c>
      <c r="AQ7" s="11">
        <v>3250</v>
      </c>
      <c r="AR7" s="32">
        <f t="shared" si="15"/>
        <v>-3.0962039351387052</v>
      </c>
      <c r="AS7" s="34">
        <v>1.7226462326977598</v>
      </c>
      <c r="AT7" s="32">
        <f t="shared" si="16"/>
        <v>-4.818850167836465</v>
      </c>
      <c r="AU7" s="18"/>
      <c r="AV7" s="11">
        <v>71870</v>
      </c>
      <c r="AW7" s="11">
        <v>625</v>
      </c>
      <c r="AX7" s="32">
        <f t="shared" si="17"/>
        <v>-4.7448625607260873</v>
      </c>
      <c r="AY7" s="32">
        <v>7.7177113756198139</v>
      </c>
      <c r="AZ7" s="32">
        <f t="shared" si="18"/>
        <v>-12.462573936345901</v>
      </c>
      <c r="BA7" s="11">
        <v>250</v>
      </c>
      <c r="BB7" s="32">
        <f t="shared" si="19"/>
        <v>-5.6611532926002415</v>
      </c>
      <c r="BC7" s="34">
        <v>4.7052542828568171</v>
      </c>
      <c r="BD7" s="32">
        <f t="shared" si="20"/>
        <v>-10.366407575457059</v>
      </c>
      <c r="BE7" s="11">
        <v>625</v>
      </c>
      <c r="BF7" s="32">
        <f t="shared" si="21"/>
        <v>-4.7448625607260873</v>
      </c>
      <c r="BG7" s="34">
        <v>0.32039972152678048</v>
      </c>
      <c r="BH7" s="32">
        <f t="shared" si="22"/>
        <v>-5.0652622822528679</v>
      </c>
      <c r="BI7" s="11">
        <v>625</v>
      </c>
      <c r="BJ7" s="32">
        <f t="shared" si="23"/>
        <v>-4.7448625607260873</v>
      </c>
      <c r="BK7" s="34">
        <v>1.7226462326977598</v>
      </c>
      <c r="BL7" s="32">
        <f t="shared" si="24"/>
        <v>-6.4675087934238471</v>
      </c>
    </row>
    <row r="8" spans="1:64" ht="16.149999999999999" thickBot="1" x14ac:dyDescent="0.55000000000000004">
      <c r="A8" s="11">
        <v>87130</v>
      </c>
      <c r="B8" s="11">
        <v>23500000</v>
      </c>
      <c r="C8" s="32">
        <f t="shared" si="0"/>
        <v>5.5973544438890546</v>
      </c>
      <c r="D8" s="11">
        <v>193750</v>
      </c>
      <c r="E8" s="32">
        <f>LN(D8/A8)</f>
        <v>0.79916741199026098</v>
      </c>
      <c r="F8" s="11">
        <v>1187500</v>
      </c>
      <c r="G8" s="32">
        <f>LN(F8/A8)</f>
        <v>2.6122042796656006</v>
      </c>
      <c r="H8" s="11">
        <v>21875000</v>
      </c>
      <c r="I8" s="32">
        <f>LN(H8/A8)</f>
        <v>5.5256984549826198</v>
      </c>
      <c r="J8" s="6"/>
      <c r="K8" s="18"/>
      <c r="L8" s="11">
        <v>71870</v>
      </c>
      <c r="M8" s="11">
        <v>40000000</v>
      </c>
      <c r="N8" s="32">
        <f t="shared" si="1"/>
        <v>6.3217758016157219</v>
      </c>
      <c r="O8" s="32">
        <v>7.7177113756198139</v>
      </c>
      <c r="P8" s="32">
        <f t="shared" si="2"/>
        <v>-1.395935574004092</v>
      </c>
      <c r="Q8" s="11">
        <v>2125000</v>
      </c>
      <c r="R8" s="32">
        <f t="shared" si="3"/>
        <v>3.3866681498781661</v>
      </c>
      <c r="S8" s="34">
        <v>4.7052542828568171</v>
      </c>
      <c r="T8" s="32">
        <f t="shared" si="4"/>
        <v>-1.318586132978651</v>
      </c>
      <c r="U8" s="11">
        <v>428750000</v>
      </c>
      <c r="V8" s="32">
        <f t="shared" si="5"/>
        <v>8.6937703459819353</v>
      </c>
      <c r="W8" s="34">
        <v>0.32039972152678048</v>
      </c>
      <c r="X8" s="32">
        <f t="shared" si="6"/>
        <v>8.3733706244551556</v>
      </c>
      <c r="Y8" s="11">
        <v>3425000</v>
      </c>
      <c r="Z8" s="32">
        <f t="shared" si="7"/>
        <v>3.8639978192159745</v>
      </c>
      <c r="AA8" s="34">
        <v>1.7226462326977598</v>
      </c>
      <c r="AB8" s="32">
        <f t="shared" si="8"/>
        <v>2.1413515865182147</v>
      </c>
      <c r="AC8" s="18"/>
      <c r="AD8" s="11">
        <v>71870</v>
      </c>
      <c r="AE8" s="12">
        <v>125</v>
      </c>
      <c r="AF8" s="32">
        <f t="shared" si="9"/>
        <v>-6.3543004731601869</v>
      </c>
      <c r="AG8" s="32">
        <v>7.7177113756198139</v>
      </c>
      <c r="AH8" s="32">
        <f t="shared" si="10"/>
        <v>-14.072011848780001</v>
      </c>
      <c r="AI8" s="12">
        <v>375</v>
      </c>
      <c r="AJ8" s="32">
        <f t="shared" si="11"/>
        <v>-5.2556881844920778</v>
      </c>
      <c r="AK8" s="34">
        <v>4.7052542828568171</v>
      </c>
      <c r="AL8" s="32">
        <f t="shared" si="12"/>
        <v>-9.9609424673488949</v>
      </c>
      <c r="AM8" s="12">
        <v>125</v>
      </c>
      <c r="AN8" s="32">
        <f t="shared" si="13"/>
        <v>-6.3543004731601869</v>
      </c>
      <c r="AO8" s="34">
        <v>0.32039972152678048</v>
      </c>
      <c r="AP8" s="32">
        <f t="shared" si="14"/>
        <v>-6.6747001946869675</v>
      </c>
      <c r="AQ8" s="12">
        <v>4250</v>
      </c>
      <c r="AR8" s="32">
        <f t="shared" si="15"/>
        <v>-2.8279399485440258</v>
      </c>
      <c r="AS8" s="34">
        <v>1.7226462326977598</v>
      </c>
      <c r="AT8" s="32">
        <f t="shared" si="16"/>
        <v>-4.5505861812417852</v>
      </c>
      <c r="AU8" s="18"/>
      <c r="AV8" s="11">
        <v>71870</v>
      </c>
      <c r="AW8" s="12">
        <v>250</v>
      </c>
      <c r="AX8" s="32">
        <f t="shared" si="17"/>
        <v>-5.6611532926002415</v>
      </c>
      <c r="AY8" s="32">
        <v>7.7177113756198139</v>
      </c>
      <c r="AZ8" s="32">
        <f t="shared" si="18"/>
        <v>-13.378864668220055</v>
      </c>
      <c r="BA8" s="12">
        <v>125</v>
      </c>
      <c r="BB8" s="32">
        <f t="shared" si="19"/>
        <v>-6.3543004731601869</v>
      </c>
      <c r="BC8" s="34">
        <v>4.7052542828568171</v>
      </c>
      <c r="BD8" s="32">
        <f t="shared" si="20"/>
        <v>-11.059554756017004</v>
      </c>
      <c r="BE8" s="12">
        <v>500</v>
      </c>
      <c r="BF8" s="32">
        <f t="shared" si="21"/>
        <v>-4.968006112040297</v>
      </c>
      <c r="BG8" s="34">
        <v>0.32039972152678048</v>
      </c>
      <c r="BH8" s="32">
        <f t="shared" si="22"/>
        <v>-5.2884058335670776</v>
      </c>
      <c r="BI8" s="12">
        <v>375</v>
      </c>
      <c r="BJ8" s="32">
        <f t="shared" si="23"/>
        <v>-5.2556881844920778</v>
      </c>
      <c r="BK8" s="34">
        <v>1.7226462326977598</v>
      </c>
      <c r="BL8" s="32">
        <f t="shared" si="24"/>
        <v>-6.9783344171898376</v>
      </c>
    </row>
    <row r="9" spans="1:64" x14ac:dyDescent="0.5">
      <c r="A9" s="11">
        <v>87130</v>
      </c>
      <c r="B9" s="11">
        <v>24125000</v>
      </c>
      <c r="C9" s="32">
        <f t="shared" si="0"/>
        <v>5.6236026699639909</v>
      </c>
      <c r="D9" s="11">
        <v>537500</v>
      </c>
      <c r="E9" s="32">
        <f>LN(D9/A9)</f>
        <v>1.8195275037586223</v>
      </c>
      <c r="F9" s="11">
        <v>422500</v>
      </c>
      <c r="G9" s="32">
        <f>LN(F9/A9)</f>
        <v>1.5787881905540331</v>
      </c>
      <c r="H9" s="11">
        <v>2650000</v>
      </c>
      <c r="I9" s="32">
        <f>LN(H9/A9)</f>
        <v>3.4149136627370722</v>
      </c>
      <c r="J9" s="6"/>
      <c r="K9" s="18"/>
      <c r="L9" s="19">
        <v>513300</v>
      </c>
      <c r="M9" s="19">
        <v>962500000</v>
      </c>
      <c r="N9" s="32">
        <f t="shared" si="1"/>
        <v>7.536428875577819</v>
      </c>
      <c r="O9" s="32">
        <v>4.924607573680805</v>
      </c>
      <c r="P9" s="32">
        <f t="shared" si="2"/>
        <v>2.611821301897014</v>
      </c>
      <c r="Q9" s="19">
        <v>7125000</v>
      </c>
      <c r="R9" s="32">
        <f t="shared" si="3"/>
        <v>2.6305045355705938</v>
      </c>
      <c r="S9" s="34">
        <v>3.4206084744544785</v>
      </c>
      <c r="T9" s="32">
        <f t="shared" si="4"/>
        <v>-0.79010393888388464</v>
      </c>
      <c r="U9" s="19">
        <v>4375000</v>
      </c>
      <c r="V9" s="32">
        <f t="shared" si="5"/>
        <v>2.1428013292254575</v>
      </c>
      <c r="W9" s="34">
        <v>-1.5005352475421112</v>
      </c>
      <c r="X9" s="32">
        <f t="shared" si="6"/>
        <v>3.6433365767675685</v>
      </c>
      <c r="Y9" s="19">
        <v>12000000</v>
      </c>
      <c r="Z9" s="32">
        <f t="shared" si="7"/>
        <v>3.1518014592038797</v>
      </c>
      <c r="AA9" s="34">
        <v>-2.73541118456947</v>
      </c>
      <c r="AB9" s="32">
        <f t="shared" si="8"/>
        <v>5.8872126437733492</v>
      </c>
      <c r="AC9" s="18"/>
      <c r="AD9" s="11">
        <v>211800</v>
      </c>
      <c r="AE9" s="13">
        <v>3125</v>
      </c>
      <c r="AF9" s="32">
        <f t="shared" si="9"/>
        <v>-4.2162081499789412</v>
      </c>
      <c r="AG9" s="32">
        <v>3.2905662657769796</v>
      </c>
      <c r="AH9" s="32">
        <f t="shared" si="10"/>
        <v>-7.5067744157559204</v>
      </c>
      <c r="AI9" s="13">
        <v>250</v>
      </c>
      <c r="AJ9" s="32">
        <f t="shared" si="11"/>
        <v>-6.7419367942871968</v>
      </c>
      <c r="AK9" s="34">
        <v>1.4057021889551704</v>
      </c>
      <c r="AL9" s="32">
        <f t="shared" si="12"/>
        <v>-8.1476389832423664</v>
      </c>
      <c r="AM9" s="13">
        <v>250</v>
      </c>
      <c r="AN9" s="32">
        <f t="shared" si="13"/>
        <v>-6.7419367942871968</v>
      </c>
      <c r="AO9" s="34">
        <v>0.30958357963133443</v>
      </c>
      <c r="AP9" s="32">
        <f t="shared" si="14"/>
        <v>-7.0515203739185317</v>
      </c>
      <c r="AQ9" s="13">
        <v>1125</v>
      </c>
      <c r="AR9" s="32">
        <f t="shared" si="15"/>
        <v>-5.2378593975109222</v>
      </c>
      <c r="AS9" s="34">
        <v>-0.9867707596885763</v>
      </c>
      <c r="AT9" s="32">
        <f t="shared" si="16"/>
        <v>-4.2510886378223463</v>
      </c>
      <c r="AU9" s="18"/>
      <c r="AV9" s="11">
        <v>211800</v>
      </c>
      <c r="AW9" s="13">
        <v>1375</v>
      </c>
      <c r="AX9" s="32">
        <f t="shared" si="17"/>
        <v>-5.0371887020487716</v>
      </c>
      <c r="AY9" s="32">
        <v>3.2905662657769796</v>
      </c>
      <c r="AZ9" s="32">
        <f t="shared" si="18"/>
        <v>-8.3277549678257508</v>
      </c>
      <c r="BA9" s="13">
        <v>625</v>
      </c>
      <c r="BB9" s="32">
        <f t="shared" si="19"/>
        <v>-5.8256460624130417</v>
      </c>
      <c r="BC9" s="34">
        <v>1.4057021889551704</v>
      </c>
      <c r="BD9" s="32">
        <f t="shared" si="20"/>
        <v>-7.2313482513682121</v>
      </c>
      <c r="BE9" s="13">
        <v>2250</v>
      </c>
      <c r="BF9" s="32">
        <f t="shared" si="21"/>
        <v>-4.5447122169509777</v>
      </c>
      <c r="BG9" s="34">
        <v>0.30958357963133443</v>
      </c>
      <c r="BH9" s="32">
        <f t="shared" si="22"/>
        <v>-4.8542957965823117</v>
      </c>
      <c r="BI9" s="13">
        <v>2625</v>
      </c>
      <c r="BJ9" s="32">
        <f t="shared" si="23"/>
        <v>-4.3905615371237188</v>
      </c>
      <c r="BK9" s="34">
        <v>-0.9867707596885763</v>
      </c>
      <c r="BL9" s="32">
        <f t="shared" si="24"/>
        <v>-3.4037907774351424</v>
      </c>
    </row>
    <row r="10" spans="1:64" ht="16.149999999999999" thickBot="1" x14ac:dyDescent="0.55000000000000004">
      <c r="A10" s="31">
        <f>AVERAGE(A7:A9)</f>
        <v>87130</v>
      </c>
      <c r="B10" s="31">
        <f t="shared" ref="B10:C10" si="26">AVERAGE(B7:B9)</f>
        <v>25041666.666666668</v>
      </c>
      <c r="C10" s="33">
        <f t="shared" si="26"/>
        <v>5.6584990470881706</v>
      </c>
      <c r="D10" s="31">
        <f t="shared" ref="D10" si="27">AVERAGE(D7:D9)</f>
        <v>343750</v>
      </c>
      <c r="E10" s="33">
        <f t="shared" ref="E10" si="28">AVERAGE(E7:E9)</f>
        <v>1.2850253780539631</v>
      </c>
      <c r="F10" s="31">
        <f t="shared" ref="F10" si="29">AVERAGE(F7:F9)</f>
        <v>1311666.6666666667</v>
      </c>
      <c r="G10" s="33">
        <f t="shared" ref="G10" si="30">AVERAGE(G7:G9)</f>
        <v>2.4916888439992984</v>
      </c>
      <c r="H10" s="31">
        <f t="shared" ref="H10" si="31">AVERAGE(H7:H9)</f>
        <v>9316666.666666666</v>
      </c>
      <c r="I10" s="33">
        <f t="shared" ref="I10" si="32">AVERAGE(I7:I9)</f>
        <v>4.2040225373909408</v>
      </c>
      <c r="J10" s="30"/>
      <c r="K10" s="18"/>
      <c r="L10" s="19">
        <v>513300</v>
      </c>
      <c r="M10" s="20">
        <v>875000000</v>
      </c>
      <c r="N10" s="32">
        <f t="shared" si="1"/>
        <v>7.4411186957734943</v>
      </c>
      <c r="O10" s="32">
        <v>4.924607573680805</v>
      </c>
      <c r="P10" s="32">
        <f t="shared" si="2"/>
        <v>2.5165111220926892</v>
      </c>
      <c r="Q10" s="20">
        <v>4750000</v>
      </c>
      <c r="R10" s="32">
        <f t="shared" si="3"/>
        <v>2.2250394274624292</v>
      </c>
      <c r="S10" s="34">
        <v>3.4206084744544785</v>
      </c>
      <c r="T10" s="32">
        <f t="shared" si="4"/>
        <v>-1.1955690469920492</v>
      </c>
      <c r="U10" s="20">
        <v>15500000</v>
      </c>
      <c r="V10" s="32">
        <f t="shared" si="5"/>
        <v>3.4077348333410806</v>
      </c>
      <c r="W10" s="34">
        <v>-1.5005352475421112</v>
      </c>
      <c r="X10" s="32">
        <f t="shared" si="6"/>
        <v>4.9082700808831916</v>
      </c>
      <c r="Y10" s="20">
        <v>58750000</v>
      </c>
      <c r="Z10" s="32">
        <f t="shared" si="7"/>
        <v>4.7401859624401483</v>
      </c>
      <c r="AA10" s="34">
        <v>-2.73541118456947</v>
      </c>
      <c r="AB10" s="32">
        <f t="shared" si="8"/>
        <v>7.4755971470096183</v>
      </c>
      <c r="AC10" s="18"/>
      <c r="AD10" s="11">
        <v>211800</v>
      </c>
      <c r="AE10" s="11">
        <v>3375</v>
      </c>
      <c r="AF10" s="32">
        <f t="shared" si="9"/>
        <v>-4.1392471088428131</v>
      </c>
      <c r="AG10" s="32">
        <v>3.2905662657769796</v>
      </c>
      <c r="AH10" s="32">
        <f t="shared" si="10"/>
        <v>-7.4298133746197923</v>
      </c>
      <c r="AI10" s="11">
        <v>250</v>
      </c>
      <c r="AJ10" s="32">
        <f t="shared" si="11"/>
        <v>-6.7419367942871968</v>
      </c>
      <c r="AK10" s="34">
        <v>1.4057021889551704</v>
      </c>
      <c r="AL10" s="32">
        <f t="shared" si="12"/>
        <v>-8.1476389832423664</v>
      </c>
      <c r="AM10" s="11">
        <v>250</v>
      </c>
      <c r="AN10" s="32">
        <f t="shared" si="13"/>
        <v>-6.7419367942871968</v>
      </c>
      <c r="AO10" s="34">
        <v>0.30958357963133443</v>
      </c>
      <c r="AP10" s="32">
        <f t="shared" si="14"/>
        <v>-7.0515203739185317</v>
      </c>
      <c r="AQ10" s="11">
        <v>4125</v>
      </c>
      <c r="AR10" s="32">
        <f t="shared" si="15"/>
        <v>-3.9385764133806616</v>
      </c>
      <c r="AS10" s="34">
        <v>-0.9867707596885763</v>
      </c>
      <c r="AT10" s="32">
        <f t="shared" si="16"/>
        <v>-2.9518056536920851</v>
      </c>
      <c r="AU10" s="18"/>
      <c r="AV10" s="11">
        <v>211800</v>
      </c>
      <c r="AW10" s="11">
        <v>875</v>
      </c>
      <c r="AX10" s="32">
        <f t="shared" si="17"/>
        <v>-5.4891738257918288</v>
      </c>
      <c r="AY10" s="32">
        <v>3.2905662657769796</v>
      </c>
      <c r="AZ10" s="32">
        <f t="shared" si="18"/>
        <v>-8.779740091568808</v>
      </c>
      <c r="BA10" s="11">
        <v>750</v>
      </c>
      <c r="BB10" s="32">
        <f t="shared" si="19"/>
        <v>-5.6433245056190868</v>
      </c>
      <c r="BC10" s="34">
        <v>1.4057021889551704</v>
      </c>
      <c r="BD10" s="32">
        <f t="shared" si="20"/>
        <v>-7.0490266945742572</v>
      </c>
      <c r="BE10" s="11">
        <v>1250</v>
      </c>
      <c r="BF10" s="32">
        <f t="shared" si="21"/>
        <v>-5.1324988818530963</v>
      </c>
      <c r="BG10" s="34">
        <v>0.30958357963133443</v>
      </c>
      <c r="BH10" s="32">
        <f t="shared" si="22"/>
        <v>-5.4420824614844303</v>
      </c>
      <c r="BI10" s="11">
        <v>2125</v>
      </c>
      <c r="BJ10" s="32">
        <f t="shared" si="23"/>
        <v>-4.6018706307909261</v>
      </c>
      <c r="BK10" s="34">
        <v>-0.9867707596885763</v>
      </c>
      <c r="BL10" s="32">
        <f t="shared" si="24"/>
        <v>-3.6150998711023496</v>
      </c>
    </row>
    <row r="11" spans="1:64" x14ac:dyDescent="0.5">
      <c r="A11" s="11">
        <v>71870</v>
      </c>
      <c r="B11" s="19">
        <v>183750000</v>
      </c>
      <c r="C11" s="32">
        <f>LN(B11/A11)</f>
        <v>7.8464724855947319</v>
      </c>
      <c r="D11" s="19">
        <v>9250000</v>
      </c>
      <c r="E11" s="32">
        <f>LN(D11/A11)</f>
        <v>4.8575198990261192</v>
      </c>
      <c r="F11" s="19">
        <v>177500</v>
      </c>
      <c r="G11" s="32">
        <f>LN(F11/A11)</f>
        <v>0.90411167743511922</v>
      </c>
      <c r="H11" s="19">
        <v>9875000</v>
      </c>
      <c r="I11" s="32">
        <f>LN(H11/A11)</f>
        <v>4.9229026582889714</v>
      </c>
      <c r="J11" s="22"/>
      <c r="K11" s="18"/>
      <c r="L11" s="11">
        <v>211800</v>
      </c>
      <c r="M11" s="13">
        <v>1050000000</v>
      </c>
      <c r="N11" s="32">
        <f>LN(M11/L11)</f>
        <v>8.5086582889663998</v>
      </c>
      <c r="O11" s="32">
        <v>3.2905662657769796</v>
      </c>
      <c r="P11" s="32">
        <f t="shared" si="2"/>
        <v>5.2180920231894206</v>
      </c>
      <c r="Q11" s="13">
        <v>1462500000</v>
      </c>
      <c r="R11" s="32">
        <f t="shared" si="3"/>
        <v>8.8400154249208427</v>
      </c>
      <c r="S11" s="34">
        <v>1.4057021889551704</v>
      </c>
      <c r="T11" s="32">
        <f t="shared" si="4"/>
        <v>7.4343132359656723</v>
      </c>
      <c r="U11" s="13">
        <v>1412500</v>
      </c>
      <c r="V11" s="32">
        <f t="shared" si="5"/>
        <v>1.8974740298532899</v>
      </c>
      <c r="W11" s="34">
        <v>0.30958357963133443</v>
      </c>
      <c r="X11" s="32">
        <f t="shared" si="6"/>
        <v>1.5878904502219555</v>
      </c>
      <c r="Y11" s="13">
        <v>311250000</v>
      </c>
      <c r="Z11" s="32">
        <f t="shared" si="7"/>
        <v>7.2927092935937488</v>
      </c>
      <c r="AA11" s="34">
        <v>-0.9867707596885763</v>
      </c>
      <c r="AB11" s="32">
        <f t="shared" si="8"/>
        <v>8.2794800532823256</v>
      </c>
      <c r="AC11" s="18"/>
      <c r="AD11" s="11">
        <v>87130</v>
      </c>
      <c r="AE11" s="11">
        <v>1000</v>
      </c>
      <c r="AF11" s="32">
        <f t="shared" si="9"/>
        <v>-4.4674012562431953</v>
      </c>
      <c r="AG11" s="32">
        <v>5.499696355450058</v>
      </c>
      <c r="AH11" s="32">
        <f t="shared" si="10"/>
        <v>-9.9670976116932533</v>
      </c>
      <c r="AI11" s="11">
        <v>500</v>
      </c>
      <c r="AJ11" s="32">
        <f t="shared" si="11"/>
        <v>-5.1605484368031407</v>
      </c>
      <c r="AK11" s="34">
        <v>3.0533716821567509</v>
      </c>
      <c r="AL11" s="32">
        <f t="shared" si="12"/>
        <v>-8.2139201189598907</v>
      </c>
      <c r="AM11" s="11">
        <v>15875</v>
      </c>
      <c r="AN11" s="32">
        <f t="shared" si="13"/>
        <v>-1.7026557114644401</v>
      </c>
      <c r="AO11" s="34">
        <v>1.8470333078644696</v>
      </c>
      <c r="AP11" s="32">
        <f t="shared" si="14"/>
        <v>-3.5496890193289099</v>
      </c>
      <c r="AQ11" s="11">
        <v>1750</v>
      </c>
      <c r="AR11" s="32">
        <f t="shared" si="15"/>
        <v>-3.9077854683077726</v>
      </c>
      <c r="AS11" s="34">
        <v>2.470758837995755</v>
      </c>
      <c r="AT11" s="32">
        <f t="shared" si="16"/>
        <v>-6.3785443063035281</v>
      </c>
      <c r="AU11" s="18"/>
      <c r="AV11" s="11">
        <v>87130</v>
      </c>
      <c r="AW11" s="11">
        <v>250</v>
      </c>
      <c r="AX11" s="32">
        <f t="shared" si="17"/>
        <v>-5.8536956173630861</v>
      </c>
      <c r="AY11" s="32">
        <v>5.499696355450058</v>
      </c>
      <c r="AZ11" s="32">
        <f t="shared" si="18"/>
        <v>-11.353391972813144</v>
      </c>
      <c r="BA11" s="11">
        <v>1250</v>
      </c>
      <c r="BB11" s="32">
        <f t="shared" si="19"/>
        <v>-4.2442577049289856</v>
      </c>
      <c r="BC11" s="34">
        <v>3.0533716821567509</v>
      </c>
      <c r="BD11" s="32">
        <f t="shared" si="20"/>
        <v>-7.2976293870857365</v>
      </c>
      <c r="BE11" s="11">
        <v>500</v>
      </c>
      <c r="BF11" s="32">
        <f t="shared" si="21"/>
        <v>-5.1605484368031407</v>
      </c>
      <c r="BG11" s="34">
        <v>1.8470333078644696</v>
      </c>
      <c r="BH11" s="32">
        <f t="shared" si="22"/>
        <v>-7.0075817446676103</v>
      </c>
      <c r="BI11" s="11">
        <v>250</v>
      </c>
      <c r="BJ11" s="32">
        <f t="shared" si="23"/>
        <v>-5.8536956173630861</v>
      </c>
      <c r="BK11" s="34">
        <v>2.470758837995755</v>
      </c>
      <c r="BL11" s="32">
        <f t="shared" si="24"/>
        <v>-8.3244544553588415</v>
      </c>
    </row>
    <row r="12" spans="1:64" x14ac:dyDescent="0.5">
      <c r="A12" s="11">
        <v>71870</v>
      </c>
      <c r="B12" s="19">
        <v>111250000</v>
      </c>
      <c r="C12" s="32">
        <f t="shared" ref="C12:C13" si="33">LN(B12/A12)</f>
        <v>7.3446762685481355</v>
      </c>
      <c r="D12" s="19">
        <v>6375000</v>
      </c>
      <c r="E12" s="32">
        <f>LN(D12/A12)</f>
        <v>4.4852804385462752</v>
      </c>
      <c r="F12" s="19">
        <v>125000</v>
      </c>
      <c r="G12" s="32">
        <f>LN(F12/A12)</f>
        <v>0.55345480582194995</v>
      </c>
      <c r="H12" s="19">
        <v>308750</v>
      </c>
      <c r="I12" s="32">
        <f>LN(H12/A12)</f>
        <v>1.4576729564618358</v>
      </c>
      <c r="J12" s="22"/>
      <c r="K12" s="18"/>
      <c r="L12" s="11">
        <v>211800</v>
      </c>
      <c r="M12" s="11">
        <v>1000000000</v>
      </c>
      <c r="N12" s="32">
        <f t="shared" ref="N12:N14" si="34">LN(M12/L12)</f>
        <v>8.4598681247969676</v>
      </c>
      <c r="O12" s="32">
        <v>3.2905662657769796</v>
      </c>
      <c r="P12" s="32">
        <f t="shared" si="2"/>
        <v>5.1693018590199884</v>
      </c>
      <c r="Q12" s="11">
        <v>862500000</v>
      </c>
      <c r="R12" s="32">
        <f t="shared" si="3"/>
        <v>8.3119479947203452</v>
      </c>
      <c r="S12" s="34">
        <v>1.4057021889551704</v>
      </c>
      <c r="T12" s="32">
        <f t="shared" si="4"/>
        <v>6.9062458057651748</v>
      </c>
      <c r="U12" s="11">
        <v>3400000</v>
      </c>
      <c r="V12" s="32">
        <f t="shared" si="5"/>
        <v>2.7758882774369469</v>
      </c>
      <c r="W12" s="34">
        <v>0.30958357963133443</v>
      </c>
      <c r="X12" s="32">
        <f t="shared" si="6"/>
        <v>2.4663046978056125</v>
      </c>
      <c r="Y12" s="11">
        <v>273750000</v>
      </c>
      <c r="Z12" s="32">
        <f t="shared" si="7"/>
        <v>7.1643281269455414</v>
      </c>
      <c r="AA12" s="34">
        <v>-0.9867707596885763</v>
      </c>
      <c r="AB12" s="32">
        <f t="shared" si="8"/>
        <v>8.1510988866341183</v>
      </c>
      <c r="AC12" s="18"/>
      <c r="AD12" s="11">
        <v>87130</v>
      </c>
      <c r="AE12" s="11">
        <v>500</v>
      </c>
      <c r="AF12" s="32">
        <f t="shared" si="9"/>
        <v>-5.1605484368031407</v>
      </c>
      <c r="AG12" s="32">
        <v>5.499696355450058</v>
      </c>
      <c r="AH12" s="32">
        <f t="shared" si="10"/>
        <v>-10.660244792253199</v>
      </c>
      <c r="AI12" s="11">
        <v>375</v>
      </c>
      <c r="AJ12" s="32">
        <f t="shared" si="11"/>
        <v>-5.4482305092549215</v>
      </c>
      <c r="AK12" s="34">
        <v>3.0533716821567509</v>
      </c>
      <c r="AL12" s="32">
        <f t="shared" si="12"/>
        <v>-8.5016021914116724</v>
      </c>
      <c r="AM12" s="11">
        <v>18000</v>
      </c>
      <c r="AN12" s="32">
        <f t="shared" si="13"/>
        <v>-1.5770294983470308</v>
      </c>
      <c r="AO12" s="34">
        <v>1.8470333078644696</v>
      </c>
      <c r="AP12" s="32">
        <f t="shared" si="14"/>
        <v>-3.4240628062115004</v>
      </c>
      <c r="AQ12" s="11">
        <v>625</v>
      </c>
      <c r="AR12" s="32">
        <f t="shared" si="15"/>
        <v>-4.937404885488931</v>
      </c>
      <c r="AS12" s="34">
        <v>2.470758837995755</v>
      </c>
      <c r="AT12" s="32">
        <f t="shared" si="16"/>
        <v>-7.4081637234846855</v>
      </c>
      <c r="AU12" s="18"/>
      <c r="AV12" s="11">
        <v>87130</v>
      </c>
      <c r="AW12" s="11">
        <v>125</v>
      </c>
      <c r="AX12" s="32">
        <f t="shared" si="17"/>
        <v>-6.5468427979230315</v>
      </c>
      <c r="AY12" s="32">
        <v>5.499696355450058</v>
      </c>
      <c r="AZ12" s="32">
        <f t="shared" si="18"/>
        <v>-12.046539153373089</v>
      </c>
      <c r="BA12" s="11">
        <v>375</v>
      </c>
      <c r="BB12" s="32">
        <f t="shared" si="19"/>
        <v>-5.4482305092549215</v>
      </c>
      <c r="BC12" s="34">
        <v>3.0533716821567509</v>
      </c>
      <c r="BD12" s="32">
        <f t="shared" si="20"/>
        <v>-8.5016021914116724</v>
      </c>
      <c r="BE12" s="11">
        <v>750</v>
      </c>
      <c r="BF12" s="32">
        <f t="shared" si="21"/>
        <v>-4.7550833286949761</v>
      </c>
      <c r="BG12" s="34">
        <v>1.8470333078644696</v>
      </c>
      <c r="BH12" s="32">
        <f t="shared" si="22"/>
        <v>-6.6021166365594457</v>
      </c>
      <c r="BI12" s="11">
        <v>750</v>
      </c>
      <c r="BJ12" s="32">
        <f t="shared" si="23"/>
        <v>-4.7550833286949761</v>
      </c>
      <c r="BK12" s="34">
        <v>2.470758837995755</v>
      </c>
      <c r="BL12" s="32">
        <f t="shared" si="24"/>
        <v>-7.2258421666907307</v>
      </c>
    </row>
    <row r="13" spans="1:64" x14ac:dyDescent="0.5">
      <c r="A13" s="11">
        <v>71870</v>
      </c>
      <c r="B13" s="19">
        <v>206250000</v>
      </c>
      <c r="C13" s="32">
        <f t="shared" si="33"/>
        <v>7.9619853727165761</v>
      </c>
      <c r="D13" s="19">
        <v>8500000</v>
      </c>
      <c r="E13" s="32">
        <f>LN(D13/A13)</f>
        <v>4.7729625109980569</v>
      </c>
      <c r="F13" s="19">
        <v>43750</v>
      </c>
      <c r="G13" s="32">
        <f>LN(F13/A13)</f>
        <v>-0.49636731867672773</v>
      </c>
      <c r="H13" s="19">
        <v>21375</v>
      </c>
      <c r="I13" s="32">
        <f>LN(H13/A13)</f>
        <v>-1.2126369166575275</v>
      </c>
      <c r="J13" s="22"/>
      <c r="K13" s="18"/>
      <c r="L13" s="11">
        <v>87130</v>
      </c>
      <c r="M13" s="11">
        <v>937500000</v>
      </c>
      <c r="N13" s="32">
        <f t="shared" si="34"/>
        <v>9.2835707805835082</v>
      </c>
      <c r="O13" s="32">
        <v>5.499696355450058</v>
      </c>
      <c r="P13" s="32">
        <f t="shared" si="2"/>
        <v>3.7838744251334502</v>
      </c>
      <c r="Q13" s="11">
        <v>700000000</v>
      </c>
      <c r="R13" s="32">
        <f t="shared" si="3"/>
        <v>8.9914343577823459</v>
      </c>
      <c r="S13" s="34">
        <v>3.0533716821567509</v>
      </c>
      <c r="T13" s="32">
        <f t="shared" si="4"/>
        <v>5.938062675625595</v>
      </c>
      <c r="U13" s="11">
        <v>366250000</v>
      </c>
      <c r="V13" s="32">
        <f t="shared" si="5"/>
        <v>8.343670183070218</v>
      </c>
      <c r="W13" s="34">
        <v>1.8470333078644696</v>
      </c>
      <c r="X13" s="32">
        <f t="shared" si="6"/>
        <v>6.4966368752057484</v>
      </c>
      <c r="Y13" s="11">
        <v>357500000</v>
      </c>
      <c r="Z13" s="32">
        <f t="shared" si="7"/>
        <v>8.3194893848730036</v>
      </c>
      <c r="AA13" s="34">
        <v>2.470758837995755</v>
      </c>
      <c r="AB13" s="32">
        <f t="shared" si="8"/>
        <v>5.848730546877249</v>
      </c>
      <c r="AC13" s="18"/>
      <c r="AD13" s="11">
        <v>193600</v>
      </c>
      <c r="AE13" s="11">
        <v>6500</v>
      </c>
      <c r="AF13" s="32">
        <f t="shared" si="9"/>
        <v>-3.3939919979408852</v>
      </c>
      <c r="AG13" s="32">
        <v>5.8175599458674094</v>
      </c>
      <c r="AH13" s="32">
        <f t="shared" si="10"/>
        <v>-9.2115519438082956</v>
      </c>
      <c r="AI13" s="11">
        <v>10750</v>
      </c>
      <c r="AJ13" s="32">
        <f t="shared" si="11"/>
        <v>-2.890888420268805</v>
      </c>
      <c r="AK13" s="34">
        <v>4.0126095515994136</v>
      </c>
      <c r="AL13" s="32">
        <f t="shared" si="12"/>
        <v>-6.9034979718682186</v>
      </c>
      <c r="AM13" s="11">
        <v>1250</v>
      </c>
      <c r="AN13" s="32">
        <f t="shared" si="13"/>
        <v>-5.0426506235282664</v>
      </c>
      <c r="AO13" s="34">
        <v>0.33270398334089868</v>
      </c>
      <c r="AP13" s="32">
        <f t="shared" si="14"/>
        <v>-5.3753546068691653</v>
      </c>
      <c r="AQ13" s="11">
        <v>3375</v>
      </c>
      <c r="AR13" s="32">
        <f t="shared" si="15"/>
        <v>-4.0493988505179832</v>
      </c>
      <c r="AS13" s="34">
        <v>-1.3409982146469517</v>
      </c>
      <c r="AT13" s="32">
        <f t="shared" si="16"/>
        <v>-2.7084006358710315</v>
      </c>
      <c r="AU13" s="18"/>
      <c r="AV13" s="11">
        <v>193600</v>
      </c>
      <c r="AW13" s="11">
        <v>10250</v>
      </c>
      <c r="AX13" s="32">
        <f t="shared" si="17"/>
        <v>-2.9385164692580594</v>
      </c>
      <c r="AY13" s="32">
        <v>5.8175599458674094</v>
      </c>
      <c r="AZ13" s="32">
        <f t="shared" si="18"/>
        <v>-8.7560764151254684</v>
      </c>
      <c r="BA13" s="11">
        <v>125</v>
      </c>
      <c r="BB13" s="32">
        <f t="shared" si="19"/>
        <v>-7.3452357165223123</v>
      </c>
      <c r="BC13" s="34">
        <v>4.0126095515994136</v>
      </c>
      <c r="BD13" s="32">
        <f t="shared" si="20"/>
        <v>-11.357845268121725</v>
      </c>
      <c r="BE13" s="11">
        <v>125</v>
      </c>
      <c r="BF13" s="32">
        <f t="shared" si="21"/>
        <v>-7.3452357165223123</v>
      </c>
      <c r="BG13" s="34">
        <v>0.33270398334089868</v>
      </c>
      <c r="BH13" s="32">
        <f t="shared" si="22"/>
        <v>-7.6779396998632112</v>
      </c>
      <c r="BI13" s="11">
        <v>1250</v>
      </c>
      <c r="BJ13" s="32">
        <f t="shared" si="23"/>
        <v>-5.0426506235282664</v>
      </c>
      <c r="BK13" s="34">
        <v>-1.3409982146469517</v>
      </c>
      <c r="BL13" s="32">
        <f t="shared" si="24"/>
        <v>-3.7016524088813147</v>
      </c>
    </row>
    <row r="14" spans="1:64" x14ac:dyDescent="0.5">
      <c r="A14" s="31">
        <f>AVERAGE(A11:A13)</f>
        <v>71870</v>
      </c>
      <c r="B14" s="31">
        <f t="shared" ref="B14:C14" si="35">AVERAGE(B11:B13)</f>
        <v>167083333.33333334</v>
      </c>
      <c r="C14" s="33">
        <f t="shared" si="35"/>
        <v>7.7177113756198139</v>
      </c>
      <c r="D14" s="31">
        <f t="shared" ref="D14" si="36">AVERAGE(D11:D13)</f>
        <v>8041666.666666667</v>
      </c>
      <c r="E14" s="33">
        <f t="shared" ref="E14" si="37">AVERAGE(E11:E13)</f>
        <v>4.7052542828568171</v>
      </c>
      <c r="F14" s="31">
        <f t="shared" ref="F14" si="38">AVERAGE(F11:F13)</f>
        <v>115416.66666666667</v>
      </c>
      <c r="G14" s="33">
        <f t="shared" ref="G14" si="39">AVERAGE(G11:G13)</f>
        <v>0.32039972152678048</v>
      </c>
      <c r="H14" s="31">
        <f t="shared" ref="H14" si="40">AVERAGE(H11:H13)</f>
        <v>3401708.3333333335</v>
      </c>
      <c r="I14" s="33">
        <f t="shared" ref="I14" si="41">AVERAGE(I11:I13)</f>
        <v>1.7226462326977598</v>
      </c>
      <c r="J14" s="30"/>
      <c r="K14" s="18"/>
      <c r="L14" s="11">
        <v>87130</v>
      </c>
      <c r="M14" s="11">
        <v>1050000000</v>
      </c>
      <c r="N14" s="32">
        <f t="shared" si="34"/>
        <v>9.3968994658905114</v>
      </c>
      <c r="O14" s="32">
        <v>5.499696355450058</v>
      </c>
      <c r="P14" s="32">
        <f t="shared" si="2"/>
        <v>3.8972031104404534</v>
      </c>
      <c r="Q14" s="11">
        <v>550000000</v>
      </c>
      <c r="R14" s="32">
        <f t="shared" si="3"/>
        <v>8.7502723009654577</v>
      </c>
      <c r="S14" s="34">
        <v>3.0533716821567509</v>
      </c>
      <c r="T14" s="32">
        <f t="shared" si="4"/>
        <v>5.6969006188087068</v>
      </c>
      <c r="U14" s="11">
        <v>240000000</v>
      </c>
      <c r="V14" s="32">
        <f t="shared" si="5"/>
        <v>7.9209929460809327</v>
      </c>
      <c r="W14" s="34">
        <v>1.8470333078644696</v>
      </c>
      <c r="X14" s="32">
        <f t="shared" si="6"/>
        <v>6.0739596382164631</v>
      </c>
      <c r="Y14" s="11">
        <v>366250000</v>
      </c>
      <c r="Z14" s="32">
        <f t="shared" si="7"/>
        <v>8.343670183070218</v>
      </c>
      <c r="AA14" s="34">
        <v>2.470758837995755</v>
      </c>
      <c r="AB14" s="32">
        <f t="shared" si="8"/>
        <v>5.8729113450744634</v>
      </c>
      <c r="AC14" s="18"/>
      <c r="AD14" s="11">
        <v>193600</v>
      </c>
      <c r="AE14" s="11">
        <v>88750</v>
      </c>
      <c r="AF14" s="32">
        <f t="shared" si="9"/>
        <v>-0.77997074648695153</v>
      </c>
      <c r="AG14" s="32">
        <v>5.8175599458674094</v>
      </c>
      <c r="AH14" s="32">
        <f t="shared" si="10"/>
        <v>-6.5975306923543613</v>
      </c>
      <c r="AI14" s="11">
        <v>7875</v>
      </c>
      <c r="AJ14" s="32">
        <f t="shared" si="11"/>
        <v>-3.2021009901307798</v>
      </c>
      <c r="AK14" s="34">
        <v>4.0126095515994136</v>
      </c>
      <c r="AL14" s="32">
        <f t="shared" si="12"/>
        <v>-7.2147105417301933</v>
      </c>
      <c r="AM14" s="11">
        <v>1000</v>
      </c>
      <c r="AN14" s="32">
        <f t="shared" si="13"/>
        <v>-5.265794174842477</v>
      </c>
      <c r="AO14" s="34">
        <v>0.33270398334089868</v>
      </c>
      <c r="AP14" s="32">
        <f t="shared" si="14"/>
        <v>-5.5984981581833759</v>
      </c>
      <c r="AQ14" s="11">
        <v>2375</v>
      </c>
      <c r="AR14" s="32">
        <f t="shared" si="15"/>
        <v>-4.4007967373558721</v>
      </c>
      <c r="AS14" s="34">
        <v>-1.3409982146469517</v>
      </c>
      <c r="AT14" s="32">
        <f t="shared" si="16"/>
        <v>-3.0597985227089204</v>
      </c>
      <c r="AU14" s="18"/>
      <c r="AV14" s="11">
        <v>193600</v>
      </c>
      <c r="AW14" s="11">
        <v>38750</v>
      </c>
      <c r="AX14" s="32">
        <f t="shared" si="17"/>
        <v>-1.6086634190431206</v>
      </c>
      <c r="AY14" s="32">
        <v>5.8175599458674094</v>
      </c>
      <c r="AZ14" s="32">
        <f t="shared" si="18"/>
        <v>-7.4262233649105305</v>
      </c>
      <c r="BA14" s="11">
        <v>125</v>
      </c>
      <c r="BB14" s="32">
        <f t="shared" si="19"/>
        <v>-7.3452357165223123</v>
      </c>
      <c r="BC14" s="34">
        <v>4.0126095515994136</v>
      </c>
      <c r="BD14" s="32">
        <f t="shared" si="20"/>
        <v>-11.357845268121725</v>
      </c>
      <c r="BE14" s="11">
        <v>125</v>
      </c>
      <c r="BF14" s="32">
        <f t="shared" si="21"/>
        <v>-7.3452357165223123</v>
      </c>
      <c r="BG14" s="34">
        <v>0.33270398334089868</v>
      </c>
      <c r="BH14" s="32">
        <f t="shared" si="22"/>
        <v>-7.6779396998632112</v>
      </c>
      <c r="BI14" s="11">
        <v>4875</v>
      </c>
      <c r="BJ14" s="32">
        <f t="shared" si="23"/>
        <v>-3.681674070392666</v>
      </c>
      <c r="BK14" s="34">
        <v>-1.3409982146469517</v>
      </c>
      <c r="BL14" s="32">
        <f t="shared" si="24"/>
        <v>-2.3406758557457144</v>
      </c>
    </row>
    <row r="15" spans="1:64" x14ac:dyDescent="0.5">
      <c r="A15" s="19">
        <v>513300</v>
      </c>
      <c r="B15" s="19">
        <v>73750000</v>
      </c>
      <c r="C15" s="32">
        <f>LN(B15/A15)</f>
        <v>4.9675758046358087</v>
      </c>
      <c r="D15" s="19">
        <v>18625000</v>
      </c>
      <c r="E15" s="32">
        <f>LN(D15/A15)</f>
        <v>3.5913995736815028</v>
      </c>
      <c r="F15" s="19">
        <v>150000</v>
      </c>
      <c r="G15" s="32">
        <f>LN(F15/A15)</f>
        <v>-1.2302251754700018</v>
      </c>
      <c r="H15" s="19">
        <v>105000</v>
      </c>
      <c r="I15" s="32">
        <f>LN(H15/A15)</f>
        <v>-1.5869001194087342</v>
      </c>
      <c r="J15" s="22"/>
      <c r="K15" s="18"/>
      <c r="L15" s="11">
        <v>81300</v>
      </c>
      <c r="M15" s="19">
        <v>110000000</v>
      </c>
      <c r="N15" s="32">
        <f>LN(M15/L15)</f>
        <v>7.2100896282207882</v>
      </c>
      <c r="O15" s="32">
        <v>8.2497643274983208</v>
      </c>
      <c r="P15" s="32">
        <f t="shared" si="2"/>
        <v>-1.0396746992775325</v>
      </c>
      <c r="Q15" s="19">
        <v>250000000</v>
      </c>
      <c r="R15" s="32">
        <f t="shared" si="3"/>
        <v>8.0310701802906195</v>
      </c>
      <c r="S15" s="34">
        <v>5.3211846493371153</v>
      </c>
      <c r="T15" s="32">
        <f t="shared" si="4"/>
        <v>2.7098855309535042</v>
      </c>
      <c r="U15" s="19">
        <v>1662500</v>
      </c>
      <c r="V15" s="32">
        <f t="shared" si="5"/>
        <v>3.0179317559762442</v>
      </c>
      <c r="W15" s="34">
        <v>2.3687878467690537</v>
      </c>
      <c r="X15" s="32">
        <f t="shared" si="6"/>
        <v>0.64914390920719045</v>
      </c>
      <c r="Y15" s="19">
        <v>60000000</v>
      </c>
      <c r="Z15" s="32">
        <f t="shared" si="7"/>
        <v>6.603953824650473</v>
      </c>
      <c r="AA15" s="34">
        <v>2.2353424661661001</v>
      </c>
      <c r="AB15" s="32">
        <f t="shared" si="8"/>
        <v>4.3686113584843724</v>
      </c>
      <c r="AC15" s="18"/>
      <c r="AD15" s="18"/>
      <c r="AE15" s="18"/>
      <c r="AF15" s="18"/>
      <c r="AG15" s="18"/>
      <c r="AH15" s="34">
        <f>AVERAGE(AH3:AH14)</f>
        <v>-9.7710089990874653</v>
      </c>
      <c r="AI15" s="18"/>
      <c r="AJ15" s="18"/>
      <c r="AK15" s="18"/>
      <c r="AL15" s="34">
        <f>AVERAGE(AL3:AL14)</f>
        <v>-7.5132387216861112</v>
      </c>
      <c r="AM15" s="18"/>
      <c r="AN15" s="18"/>
      <c r="AO15" s="18"/>
      <c r="AP15" s="34">
        <f>AVERAGE(AP3:AP14)</f>
        <v>-5.2259307394468424</v>
      </c>
      <c r="AQ15" s="18"/>
      <c r="AR15" s="18"/>
      <c r="AS15" s="18"/>
      <c r="AT15" s="34">
        <f>AVERAGE(AT3:AT14)</f>
        <v>-5.3600959722322186</v>
      </c>
      <c r="AU15" s="18"/>
      <c r="AV15" s="18"/>
      <c r="AW15" s="18"/>
      <c r="AX15" s="18"/>
      <c r="AY15" s="18"/>
      <c r="AZ15" s="34">
        <f>AVERAGE(AZ3:AZ14)</f>
        <v>-10.454932740173144</v>
      </c>
      <c r="BA15" s="18"/>
      <c r="BB15" s="18"/>
      <c r="BC15" s="18"/>
      <c r="BD15" s="34">
        <f>AVERAGE(BD3:BD14)</f>
        <v>-8.3347217700948075</v>
      </c>
      <c r="BE15" s="18"/>
      <c r="BF15" s="18"/>
      <c r="BG15" s="18"/>
      <c r="BH15" s="34">
        <f>AVERAGE(BH3:BH14)</f>
        <v>-5.8964715704518298</v>
      </c>
      <c r="BI15" s="18"/>
      <c r="BJ15" s="18"/>
      <c r="BK15" s="18"/>
      <c r="BL15" s="34">
        <f>AVERAGE(BL3:BL14)</f>
        <v>-5.8401144622381791</v>
      </c>
    </row>
    <row r="16" spans="1:64" x14ac:dyDescent="0.5">
      <c r="A16" s="19">
        <v>513300</v>
      </c>
      <c r="B16" s="19">
        <v>75000000</v>
      </c>
      <c r="C16" s="32">
        <f t="shared" ref="C16:C17" si="42">LN(B16/A16)</f>
        <v>4.9843829229521903</v>
      </c>
      <c r="D16" s="19">
        <v>16625000</v>
      </c>
      <c r="E16" s="32">
        <f>LN(D16/A16)</f>
        <v>3.4778023959577973</v>
      </c>
      <c r="F16" s="19">
        <v>100000</v>
      </c>
      <c r="G16" s="32">
        <f>LN(F16/A16)</f>
        <v>-1.6356902835781661</v>
      </c>
      <c r="H16" s="19">
        <v>18750</v>
      </c>
      <c r="I16" s="32">
        <f>LN(H16/A16)</f>
        <v>-3.3096667171498377</v>
      </c>
      <c r="J16" s="22"/>
      <c r="K16" s="18"/>
      <c r="L16" s="11">
        <v>81300</v>
      </c>
      <c r="M16" s="19">
        <v>40000000</v>
      </c>
      <c r="N16" s="32">
        <f t="shared" ref="N16:N18" si="43">LN(M16/L16)</f>
        <v>6.1984887165423084</v>
      </c>
      <c r="O16" s="32">
        <v>8.2497643274983208</v>
      </c>
      <c r="P16" s="32">
        <f t="shared" si="2"/>
        <v>-2.0512756109560124</v>
      </c>
      <c r="Q16" s="19">
        <v>223750000</v>
      </c>
      <c r="R16" s="32">
        <f t="shared" si="3"/>
        <v>7.9201386195833372</v>
      </c>
      <c r="S16" s="34">
        <v>5.3211846493371153</v>
      </c>
      <c r="T16" s="32">
        <f t="shared" si="4"/>
        <v>2.5989539702462219</v>
      </c>
      <c r="U16" s="19">
        <v>3287500</v>
      </c>
      <c r="V16" s="32">
        <f t="shared" si="5"/>
        <v>3.6997366599322552</v>
      </c>
      <c r="W16" s="34">
        <v>2.3687878467690537</v>
      </c>
      <c r="X16" s="32">
        <f t="shared" si="6"/>
        <v>1.3309488131632015</v>
      </c>
      <c r="Y16" s="19">
        <v>81250000</v>
      </c>
      <c r="Z16" s="32">
        <f t="shared" si="7"/>
        <v>6.9071400836382191</v>
      </c>
      <c r="AA16" s="34">
        <v>2.2353424661661001</v>
      </c>
      <c r="AB16" s="32">
        <f t="shared" si="8"/>
        <v>4.6717976174721194</v>
      </c>
      <c r="AC16" s="18"/>
      <c r="AF16" s="18"/>
      <c r="AG16" s="18"/>
      <c r="AH16" s="18">
        <f>STDEV(AH3:AH14)</f>
        <v>2.1788757210444385</v>
      </c>
      <c r="AI16" s="18"/>
      <c r="AJ16" s="18"/>
      <c r="AK16" s="18"/>
      <c r="AL16" s="18">
        <f>STDEV(AL3:AL14)</f>
        <v>1.3242093387389182</v>
      </c>
      <c r="AM16" s="18"/>
      <c r="AN16" s="18"/>
      <c r="AO16" s="18"/>
      <c r="AP16" s="18">
        <f>STDEV(AP3:AP14)</f>
        <v>1.645675424161928</v>
      </c>
      <c r="AQ16" s="18"/>
      <c r="AR16" s="18"/>
      <c r="AS16" s="18"/>
      <c r="AT16" s="18">
        <f>STDEV(AT3:AT14)</f>
        <v>1.8722295080979932</v>
      </c>
      <c r="AU16" s="18"/>
      <c r="AV16" s="18"/>
      <c r="AW16" s="18"/>
      <c r="AX16" s="18"/>
      <c r="AY16" s="18"/>
      <c r="AZ16" s="18">
        <f>STDEV(AZ3:AZ14)</f>
        <v>1.8783855762830746</v>
      </c>
      <c r="BA16" s="18"/>
      <c r="BB16" s="18"/>
      <c r="BC16" s="18"/>
      <c r="BD16" s="18">
        <f>STDEV(BD3:BD14)</f>
        <v>2.1558979794142941</v>
      </c>
      <c r="BE16" s="18"/>
      <c r="BF16" s="18"/>
      <c r="BG16" s="18"/>
      <c r="BH16" s="18">
        <f>STDEV(BH3:BH14)</f>
        <v>1.1903426985549626</v>
      </c>
      <c r="BI16" s="18"/>
      <c r="BJ16" s="18"/>
      <c r="BK16" s="18"/>
      <c r="BL16" s="18">
        <f>STDEV(BL3:BL14)</f>
        <v>2.5271290935406707</v>
      </c>
    </row>
    <row r="17" spans="1:61" ht="16.149999999999999" thickBot="1" x14ac:dyDescent="0.55000000000000004">
      <c r="A17" s="19">
        <v>513300</v>
      </c>
      <c r="B17" s="20">
        <v>63750000</v>
      </c>
      <c r="C17" s="32">
        <f t="shared" si="42"/>
        <v>4.8218639934544152</v>
      </c>
      <c r="D17" s="20">
        <v>12500000</v>
      </c>
      <c r="E17" s="32">
        <f>LN(D17/A17)</f>
        <v>3.1926234537241349</v>
      </c>
      <c r="F17" s="20">
        <v>100000</v>
      </c>
      <c r="G17" s="32">
        <f>LN(F17/A17)</f>
        <v>-1.6356902835781661</v>
      </c>
      <c r="H17" s="20">
        <v>18750</v>
      </c>
      <c r="I17" s="32">
        <f>LN(H17/A17)</f>
        <v>-3.3096667171498377</v>
      </c>
      <c r="J17" s="22"/>
      <c r="K17" s="18"/>
      <c r="L17" s="11">
        <v>193600</v>
      </c>
      <c r="M17" s="11">
        <v>180000000</v>
      </c>
      <c r="N17" s="32">
        <f t="shared" si="43"/>
        <v>6.8349179550298711</v>
      </c>
      <c r="O17" s="32">
        <v>5.8175599458674094</v>
      </c>
      <c r="P17" s="32">
        <f t="shared" si="2"/>
        <v>1.0173580091624617</v>
      </c>
      <c r="Q17" s="11">
        <v>748750000</v>
      </c>
      <c r="R17" s="32">
        <f t="shared" si="3"/>
        <v>8.2603662535693196</v>
      </c>
      <c r="S17" s="34">
        <v>4.0126095515994136</v>
      </c>
      <c r="T17" s="32">
        <f t="shared" si="4"/>
        <v>4.2477567019699061</v>
      </c>
      <c r="U17" s="11">
        <v>662500000</v>
      </c>
      <c r="V17" s="32">
        <f t="shared" si="5"/>
        <v>8.1379816620000369</v>
      </c>
      <c r="W17" s="34">
        <v>0.33270398334089868</v>
      </c>
      <c r="X17" s="32">
        <f t="shared" si="6"/>
        <v>7.805277678659138</v>
      </c>
      <c r="Y17" s="11">
        <v>295000000</v>
      </c>
      <c r="Z17" s="32">
        <f t="shared" si="7"/>
        <v>7.32893646047948</v>
      </c>
      <c r="AA17" s="34">
        <v>-1.3409982146469517</v>
      </c>
      <c r="AB17" s="32">
        <f t="shared" si="8"/>
        <v>8.6699346751264308</v>
      </c>
      <c r="AC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</row>
    <row r="18" spans="1:61" x14ac:dyDescent="0.5">
      <c r="A18" s="31">
        <f>AVERAGE(A15:A17)</f>
        <v>513300</v>
      </c>
      <c r="B18" s="31">
        <f t="shared" ref="B18:C18" si="44">AVERAGE(B15:B17)</f>
        <v>70833333.333333328</v>
      </c>
      <c r="C18" s="33">
        <f t="shared" si="44"/>
        <v>4.924607573680805</v>
      </c>
      <c r="D18" s="31">
        <f t="shared" ref="D18" si="45">AVERAGE(D15:D17)</f>
        <v>15916666.666666666</v>
      </c>
      <c r="E18" s="33">
        <f t="shared" ref="E18" si="46">AVERAGE(E15:E17)</f>
        <v>3.4206084744544785</v>
      </c>
      <c r="F18" s="31">
        <f t="shared" ref="F18" si="47">AVERAGE(F15:F17)</f>
        <v>116666.66666666667</v>
      </c>
      <c r="G18" s="33">
        <f t="shared" ref="G18" si="48">AVERAGE(G15:G17)</f>
        <v>-1.5005352475421112</v>
      </c>
      <c r="H18" s="31">
        <f t="shared" ref="H18" si="49">AVERAGE(H15:H17)</f>
        <v>47500</v>
      </c>
      <c r="I18" s="33">
        <f t="shared" ref="I18" si="50">AVERAGE(I15:I17)</f>
        <v>-2.73541118456947</v>
      </c>
      <c r="J18" s="30"/>
      <c r="K18" s="18"/>
      <c r="L18" s="11">
        <v>193600</v>
      </c>
      <c r="M18" s="11">
        <v>912500000</v>
      </c>
      <c r="N18" s="32">
        <f t="shared" si="43"/>
        <v>8.4581491895963072</v>
      </c>
      <c r="O18" s="32">
        <v>5.8175599458674094</v>
      </c>
      <c r="P18" s="32">
        <f t="shared" si="2"/>
        <v>2.6405892437288978</v>
      </c>
      <c r="Q18" s="11">
        <v>803750000</v>
      </c>
      <c r="R18" s="32">
        <f t="shared" si="3"/>
        <v>8.3312493796914904</v>
      </c>
      <c r="S18" s="34">
        <v>4.0126095515994136</v>
      </c>
      <c r="T18" s="32">
        <f t="shared" si="4"/>
        <v>4.3186398280920768</v>
      </c>
      <c r="U18" s="11">
        <v>625000000</v>
      </c>
      <c r="V18" s="32">
        <f t="shared" si="5"/>
        <v>8.0797127538760627</v>
      </c>
      <c r="W18" s="34">
        <v>0.33270398334089868</v>
      </c>
      <c r="X18" s="32">
        <f t="shared" si="6"/>
        <v>7.7470087705351638</v>
      </c>
      <c r="Y18" s="11">
        <v>342500000</v>
      </c>
      <c r="Z18" s="32">
        <f t="shared" si="7"/>
        <v>7.4782327618419409</v>
      </c>
      <c r="AA18" s="34">
        <v>-1.3409982146469517</v>
      </c>
      <c r="AB18" s="32">
        <f t="shared" si="8"/>
        <v>8.8192309764888925</v>
      </c>
      <c r="AC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</row>
    <row r="19" spans="1:61" x14ac:dyDescent="0.5">
      <c r="A19" s="11">
        <v>211800</v>
      </c>
      <c r="B19" s="13">
        <v>5250000</v>
      </c>
      <c r="C19" s="32">
        <f>LN(B19/A19)</f>
        <v>3.2103409224183634</v>
      </c>
      <c r="D19" s="13">
        <v>625000</v>
      </c>
      <c r="E19" s="32">
        <f>LN(D19/A19)</f>
        <v>1.0821092165690955</v>
      </c>
      <c r="F19" s="13">
        <v>163750</v>
      </c>
      <c r="G19" s="32">
        <f>LN(F19/A19)</f>
        <v>-0.25730155865194487</v>
      </c>
      <c r="H19" s="13">
        <v>25000</v>
      </c>
      <c r="I19" s="32">
        <f>LN(H19/A19)</f>
        <v>-2.1367666082991055</v>
      </c>
      <c r="J19" s="6"/>
      <c r="K19" s="18" t="s">
        <v>26</v>
      </c>
      <c r="L19" s="18"/>
      <c r="M19" s="18"/>
      <c r="N19" s="18"/>
      <c r="O19" s="11"/>
      <c r="P19" s="34">
        <f>AVERAGE(P3:P18)</f>
        <v>1.6399120402772702</v>
      </c>
      <c r="Q19" s="18"/>
      <c r="R19" s="18"/>
      <c r="S19" s="11"/>
      <c r="T19" s="34">
        <f>AVERAGE(T3:T18)</f>
        <v>3.3257152883985355</v>
      </c>
      <c r="U19" s="18"/>
      <c r="V19" s="18"/>
      <c r="W19" s="11"/>
      <c r="X19" s="34">
        <f>AVERAGE(X3:X18)</f>
        <v>4.7284733569741224</v>
      </c>
      <c r="Y19" s="18"/>
      <c r="Z19" s="18"/>
      <c r="AA19" s="6"/>
      <c r="AB19" s="34">
        <f>AVERAGE(AB3:AB18)</f>
        <v>5.206582204364663</v>
      </c>
      <c r="AC19" s="18"/>
      <c r="AF19" s="18"/>
      <c r="AG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</row>
    <row r="20" spans="1:61" x14ac:dyDescent="0.5">
      <c r="A20" s="11">
        <v>211800</v>
      </c>
      <c r="B20" s="11">
        <v>5500000</v>
      </c>
      <c r="C20" s="32">
        <f t="shared" ref="C20:C21" si="51">LN(B20/A20)</f>
        <v>3.256860938053256</v>
      </c>
      <c r="D20" s="11">
        <v>750000</v>
      </c>
      <c r="E20" s="32">
        <f>LN(D20/A20)</f>
        <v>1.26443077336305</v>
      </c>
      <c r="F20" s="11">
        <v>125000</v>
      </c>
      <c r="G20" s="32">
        <f>LN(F20/A20)</f>
        <v>-0.52732869586500508</v>
      </c>
      <c r="H20" s="11">
        <v>875000</v>
      </c>
      <c r="I20" s="32">
        <f>LN(H20/A20)</f>
        <v>1.4185814531903083</v>
      </c>
      <c r="J20" s="6"/>
      <c r="K20" s="18" t="s">
        <v>27</v>
      </c>
      <c r="L20" s="18"/>
      <c r="M20" s="18"/>
      <c r="N20" s="18"/>
      <c r="O20" s="11"/>
      <c r="P20" s="18">
        <f>STDEV(P3:P18)</f>
        <v>2.5270645753129557</v>
      </c>
      <c r="Q20" s="18"/>
      <c r="R20" s="18"/>
      <c r="S20" s="11"/>
      <c r="T20" s="18">
        <f>STDEV(T3:T18)</f>
        <v>3.1445995924576402</v>
      </c>
      <c r="U20" s="18"/>
      <c r="V20" s="18"/>
      <c r="W20" s="11"/>
      <c r="X20" s="18">
        <f>STDEV(X3:X18)</f>
        <v>2.4631855176677497</v>
      </c>
      <c r="Y20" s="18"/>
      <c r="Z20" s="18"/>
      <c r="AA20" s="6"/>
      <c r="AB20" s="18">
        <f>STDEV(AB3:AB18)</f>
        <v>2.5078070672964952</v>
      </c>
      <c r="AC20" s="18"/>
      <c r="AF20" s="18"/>
      <c r="AG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</row>
    <row r="21" spans="1:61" x14ac:dyDescent="0.5">
      <c r="A21" s="11">
        <v>211800</v>
      </c>
      <c r="B21" s="11">
        <v>6375000</v>
      </c>
      <c r="C21" s="32">
        <f t="shared" si="51"/>
        <v>3.4044969368593208</v>
      </c>
      <c r="D21" s="11">
        <v>1375000</v>
      </c>
      <c r="E21" s="32">
        <f>LN(D21/A21)</f>
        <v>1.8705665769333655</v>
      </c>
      <c r="F21" s="11">
        <v>1175000</v>
      </c>
      <c r="G21" s="32">
        <f>LN(F21/A21)</f>
        <v>1.7133809934109532</v>
      </c>
      <c r="H21" s="11">
        <v>22500</v>
      </c>
      <c r="I21" s="32">
        <f>LN(H21/A21)</f>
        <v>-2.2421271239569318</v>
      </c>
      <c r="J21" s="6"/>
      <c r="K21" s="18"/>
      <c r="L21" s="18"/>
      <c r="M21" s="18"/>
      <c r="N21" s="18"/>
      <c r="O21" s="19"/>
      <c r="P21" s="18"/>
      <c r="Q21" s="18"/>
      <c r="R21" s="18"/>
      <c r="S21" s="11"/>
      <c r="T21" s="18"/>
      <c r="U21" s="18"/>
      <c r="V21" s="18"/>
      <c r="W21" s="11"/>
      <c r="X21" s="18"/>
      <c r="Y21" s="18"/>
      <c r="Z21" s="18"/>
      <c r="AA21" s="6"/>
      <c r="AB21" s="18"/>
      <c r="AC21" s="18"/>
      <c r="AF21" s="18"/>
      <c r="AG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</row>
    <row r="22" spans="1:61" x14ac:dyDescent="0.5">
      <c r="A22" s="31">
        <f>AVERAGE(A19:A21)</f>
        <v>211800</v>
      </c>
      <c r="B22" s="31">
        <f t="shared" ref="B22:C22" si="52">AVERAGE(B19:B21)</f>
        <v>5708333.333333333</v>
      </c>
      <c r="C22" s="33">
        <f t="shared" si="52"/>
        <v>3.2905662657769796</v>
      </c>
      <c r="D22" s="31">
        <f t="shared" ref="D22" si="53">AVERAGE(D19:D21)</f>
        <v>916666.66666666663</v>
      </c>
      <c r="E22" s="33">
        <f t="shared" ref="E22" si="54">AVERAGE(E19:E21)</f>
        <v>1.4057021889551704</v>
      </c>
      <c r="F22" s="31">
        <f t="shared" ref="F22" si="55">AVERAGE(F19:F21)</f>
        <v>487916.66666666669</v>
      </c>
      <c r="G22" s="33">
        <f t="shared" ref="G22" si="56">AVERAGE(G19:G21)</f>
        <v>0.30958357963133443</v>
      </c>
      <c r="H22" s="31">
        <f t="shared" ref="H22" si="57">AVERAGE(H19:H21)</f>
        <v>307500</v>
      </c>
      <c r="I22" s="33">
        <f t="shared" ref="I22" si="58">AVERAGE(I19:I21)</f>
        <v>-0.9867707596885763</v>
      </c>
      <c r="J22" s="30"/>
      <c r="K22" s="18"/>
      <c r="L22" s="18"/>
      <c r="M22" s="18"/>
      <c r="N22" s="18"/>
      <c r="O22" s="19"/>
      <c r="P22" s="18"/>
      <c r="Q22" s="18"/>
      <c r="R22" s="18"/>
      <c r="S22" s="19"/>
      <c r="T22" s="18"/>
      <c r="U22" s="18"/>
      <c r="V22" s="18"/>
      <c r="W22" s="19"/>
      <c r="X22" s="18"/>
      <c r="Y22" s="18"/>
      <c r="Z22" s="18"/>
      <c r="AA22" s="22"/>
      <c r="AB22" s="18"/>
      <c r="AC22" s="18"/>
      <c r="AF22" s="18"/>
      <c r="AG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</row>
    <row r="23" spans="1:61" x14ac:dyDescent="0.5">
      <c r="A23" s="11">
        <v>87130</v>
      </c>
      <c r="B23" s="11">
        <v>22500000</v>
      </c>
      <c r="C23" s="32">
        <f>LN(B23/A23)</f>
        <v>5.5538693319493158</v>
      </c>
      <c r="D23" s="11">
        <v>2925000</v>
      </c>
      <c r="E23" s="32">
        <f>LN(D23/A23)</f>
        <v>3.5136485034227616</v>
      </c>
      <c r="F23" s="11">
        <v>512500</v>
      </c>
      <c r="G23" s="32">
        <f>LN(F23/A23)</f>
        <v>1.7718994547693678</v>
      </c>
      <c r="H23" s="11">
        <v>637500</v>
      </c>
      <c r="I23" s="32">
        <f>LN(H23/A23)</f>
        <v>1.9901530207893858</v>
      </c>
      <c r="J23" s="6"/>
      <c r="K23" s="18"/>
      <c r="L23" s="18"/>
      <c r="M23" s="18"/>
      <c r="N23" s="18"/>
      <c r="O23" s="11"/>
      <c r="P23" s="18"/>
      <c r="Q23" s="18"/>
      <c r="R23" s="18"/>
      <c r="S23" s="19"/>
      <c r="T23" s="18"/>
      <c r="U23" s="18"/>
      <c r="V23" s="18"/>
      <c r="W23" s="19"/>
      <c r="X23" s="18"/>
      <c r="Y23" s="18"/>
      <c r="Z23" s="18"/>
      <c r="AA23" s="22"/>
      <c r="AB23" s="18"/>
      <c r="AC23" s="18"/>
      <c r="AF23" s="18"/>
      <c r="AG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</row>
    <row r="24" spans="1:61" x14ac:dyDescent="0.5">
      <c r="A24" s="11">
        <v>87130</v>
      </c>
      <c r="B24" s="11">
        <v>21250000</v>
      </c>
      <c r="C24" s="32">
        <f t="shared" ref="C24:C25" si="59">LN(B24/A24)</f>
        <v>5.4967109181093674</v>
      </c>
      <c r="D24" s="11">
        <v>925000</v>
      </c>
      <c r="E24" s="32">
        <f>LN(D24/A24)</f>
        <v>2.3623924812692296</v>
      </c>
      <c r="F24" s="11">
        <v>975000</v>
      </c>
      <c r="G24" s="32">
        <f>LN(F24/A24)</f>
        <v>2.4150362147546516</v>
      </c>
      <c r="H24" s="11">
        <v>587500</v>
      </c>
      <c r="I24" s="32">
        <f>LN(H24/A24)</f>
        <v>1.9084749897751185</v>
      </c>
      <c r="J24" s="6"/>
      <c r="K24" s="18"/>
      <c r="L24" s="18"/>
      <c r="M24" s="18"/>
      <c r="N24" s="18"/>
      <c r="O24" s="11"/>
      <c r="P24" s="18"/>
      <c r="Q24" s="18"/>
      <c r="R24" s="18"/>
      <c r="S24" s="11"/>
      <c r="T24" s="18"/>
      <c r="U24" s="18"/>
      <c r="V24" s="18"/>
      <c r="W24" s="11"/>
      <c r="X24" s="18"/>
      <c r="Y24" s="18"/>
      <c r="Z24" s="18"/>
      <c r="AA24" s="6"/>
      <c r="AB24" s="18"/>
      <c r="AC24" s="18"/>
      <c r="AF24" s="18"/>
      <c r="AG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</row>
    <row r="25" spans="1:61" x14ac:dyDescent="0.5">
      <c r="A25" s="11">
        <v>87130</v>
      </c>
      <c r="B25" s="11">
        <v>20250000</v>
      </c>
      <c r="C25" s="32">
        <f t="shared" si="59"/>
        <v>5.4485088162914899</v>
      </c>
      <c r="D25" s="11">
        <v>2325000</v>
      </c>
      <c r="E25" s="32">
        <f>LN(D25/A25)</f>
        <v>3.2840740617782611</v>
      </c>
      <c r="F25" s="11">
        <v>337500</v>
      </c>
      <c r="G25" s="32">
        <f>LN(F25/A25)</f>
        <v>1.354164254069389</v>
      </c>
      <c r="H25" s="11">
        <v>2925000</v>
      </c>
      <c r="I25" s="32">
        <f>LN(H25/A25)</f>
        <v>3.5136485034227616</v>
      </c>
      <c r="J25" s="6"/>
      <c r="K25" s="18"/>
      <c r="L25" s="18"/>
      <c r="M25" s="18"/>
      <c r="N25" s="34"/>
      <c r="O25" s="34"/>
      <c r="P25" s="18"/>
      <c r="Q25" s="18"/>
      <c r="R25" s="18"/>
      <c r="S25" s="11"/>
      <c r="T25" s="18"/>
      <c r="U25" s="18"/>
      <c r="V25" s="18"/>
      <c r="W25" s="11"/>
      <c r="X25" s="18"/>
      <c r="Y25" s="18"/>
      <c r="Z25" s="18"/>
      <c r="AA25" s="6"/>
      <c r="AB25" s="18"/>
      <c r="AC25" s="18"/>
      <c r="AF25" s="18"/>
      <c r="AG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</row>
    <row r="26" spans="1:61" x14ac:dyDescent="0.5">
      <c r="A26" s="31">
        <f>AVERAGE(A23:A25)</f>
        <v>87130</v>
      </c>
      <c r="B26" s="31">
        <f t="shared" ref="B26:C26" si="60">AVERAGE(B23:B25)</f>
        <v>21333333.333333332</v>
      </c>
      <c r="C26" s="33">
        <f t="shared" si="60"/>
        <v>5.499696355450058</v>
      </c>
      <c r="D26" s="31">
        <f t="shared" ref="D26" si="61">AVERAGE(D23:D25)</f>
        <v>2058333.3333333333</v>
      </c>
      <c r="E26" s="33">
        <f t="shared" ref="E26" si="62">AVERAGE(E23:E25)</f>
        <v>3.0533716821567509</v>
      </c>
      <c r="F26" s="31">
        <f t="shared" ref="F26" si="63">AVERAGE(F23:F25)</f>
        <v>608333.33333333337</v>
      </c>
      <c r="G26" s="33">
        <f t="shared" ref="G26" si="64">AVERAGE(G23:G25)</f>
        <v>1.8470333078644696</v>
      </c>
      <c r="H26" s="31">
        <f t="shared" ref="H26" si="65">AVERAGE(H23:H25)</f>
        <v>1383333.3333333333</v>
      </c>
      <c r="I26" s="33">
        <f t="shared" ref="I26" si="66">AVERAGE(I23:I25)</f>
        <v>2.470758837995755</v>
      </c>
      <c r="J26" s="30"/>
      <c r="K26" s="18"/>
      <c r="L26" s="18"/>
      <c r="M26" s="18"/>
      <c r="N26" s="34"/>
      <c r="O26" s="34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F26" s="18"/>
      <c r="AG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</row>
    <row r="27" spans="1:61" x14ac:dyDescent="0.5">
      <c r="A27" s="11">
        <v>81300</v>
      </c>
      <c r="B27" s="19">
        <v>275000000</v>
      </c>
      <c r="C27" s="32">
        <f>LN(B27/A27)</f>
        <v>8.1263803600949434</v>
      </c>
      <c r="D27" s="19">
        <v>11375000</v>
      </c>
      <c r="E27" s="32">
        <f>LN(D27/A27)</f>
        <v>4.9410272272653861</v>
      </c>
      <c r="F27" s="19">
        <v>1175000</v>
      </c>
      <c r="G27" s="32">
        <f>LN(F27/A27)</f>
        <v>2.6708774100244943</v>
      </c>
      <c r="H27" s="19">
        <v>1600000</v>
      </c>
      <c r="I27" s="32">
        <f>LN(H27/A27)</f>
        <v>2.9796128916741078</v>
      </c>
      <c r="J27" s="22"/>
      <c r="K27" s="18"/>
      <c r="L27" s="18"/>
      <c r="M27" s="18"/>
      <c r="N27" s="34"/>
      <c r="O27" s="34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F27" s="18"/>
      <c r="AG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</row>
    <row r="28" spans="1:61" x14ac:dyDescent="0.5">
      <c r="A28" s="11">
        <v>81300</v>
      </c>
      <c r="B28" s="19">
        <v>346250000</v>
      </c>
      <c r="C28" s="32">
        <f t="shared" ref="C28:C29" si="67">LN(B28/A28)</f>
        <v>8.3567703199299199</v>
      </c>
      <c r="D28" s="19">
        <v>20625000</v>
      </c>
      <c r="E28" s="32">
        <f>LN(D28/A28)</f>
        <v>5.5361131946491167</v>
      </c>
      <c r="F28" s="19">
        <v>525000</v>
      </c>
      <c r="G28" s="32">
        <f>LN(F28/A28)</f>
        <v>1.8652522460378589</v>
      </c>
      <c r="H28" s="19">
        <v>900000</v>
      </c>
      <c r="I28" s="32">
        <f>LN(H28/A28)</f>
        <v>2.4042487467705458</v>
      </c>
      <c r="J28" s="22"/>
      <c r="K28" s="18"/>
      <c r="L28" s="18"/>
      <c r="M28" s="18"/>
      <c r="N28" s="34"/>
      <c r="O28" s="34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</row>
    <row r="29" spans="1:61" x14ac:dyDescent="0.5">
      <c r="A29" s="11">
        <v>81300</v>
      </c>
      <c r="B29" s="19">
        <v>316250000</v>
      </c>
      <c r="C29" s="32">
        <f t="shared" si="67"/>
        <v>8.2661423024701026</v>
      </c>
      <c r="D29" s="19">
        <v>19625000</v>
      </c>
      <c r="E29" s="32">
        <f>LN(D29/A29)</f>
        <v>5.4864135260968441</v>
      </c>
      <c r="F29" s="19">
        <v>1062500</v>
      </c>
      <c r="G29" s="32">
        <f>LN(F29/A29)</f>
        <v>2.5702338842448071</v>
      </c>
      <c r="H29" s="19">
        <v>305000</v>
      </c>
      <c r="I29" s="32">
        <f>LN(H29/A29)</f>
        <v>1.3221657600536467</v>
      </c>
      <c r="J29" s="22"/>
      <c r="K29" s="18"/>
      <c r="L29" s="18"/>
      <c r="M29" s="18"/>
      <c r="N29" s="34"/>
      <c r="O29" s="34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F29" s="18"/>
      <c r="AG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</row>
    <row r="30" spans="1:61" x14ac:dyDescent="0.5">
      <c r="A30" s="31">
        <f>AVERAGE(A27:A29)</f>
        <v>81300</v>
      </c>
      <c r="B30" s="31">
        <f t="shared" ref="B30:C30" si="68">AVERAGE(B27:B29)</f>
        <v>312500000</v>
      </c>
      <c r="C30" s="33">
        <f t="shared" si="68"/>
        <v>8.2497643274983208</v>
      </c>
      <c r="D30" s="31">
        <f t="shared" ref="D30" si="69">AVERAGE(D27:D29)</f>
        <v>17208333.333333332</v>
      </c>
      <c r="E30" s="33">
        <f t="shared" ref="E30" si="70">AVERAGE(E27:E29)</f>
        <v>5.3211846493371153</v>
      </c>
      <c r="F30" s="31">
        <f t="shared" ref="F30" si="71">AVERAGE(F27:F29)</f>
        <v>920833.33333333337</v>
      </c>
      <c r="G30" s="33">
        <f t="shared" ref="G30" si="72">AVERAGE(G27:G29)</f>
        <v>2.3687878467690537</v>
      </c>
      <c r="H30" s="31">
        <f t="shared" ref="H30" si="73">AVERAGE(H27:H29)</f>
        <v>935000</v>
      </c>
      <c r="I30" s="33">
        <f t="shared" ref="I30" si="74">AVERAGE(I27:I29)</f>
        <v>2.2353424661661001</v>
      </c>
      <c r="J30" s="30"/>
      <c r="K30" s="18"/>
      <c r="L30" s="18"/>
      <c r="M30" s="18"/>
      <c r="N30" s="34"/>
      <c r="O30" s="34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F30" s="18"/>
      <c r="AG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</row>
    <row r="31" spans="1:61" x14ac:dyDescent="0.5">
      <c r="A31" s="11">
        <v>193600</v>
      </c>
      <c r="B31" s="11">
        <v>61250000</v>
      </c>
      <c r="C31" s="32">
        <f>LN(B31/A31)</f>
        <v>5.7569249535644964</v>
      </c>
      <c r="D31" s="19">
        <v>9000000</v>
      </c>
      <c r="E31" s="32">
        <f>LN(D31/A31)</f>
        <v>3.8391856814758798</v>
      </c>
      <c r="F31" s="19">
        <v>150000</v>
      </c>
      <c r="G31" s="32">
        <f>LN(F31/A31)</f>
        <v>-0.25515888074622084</v>
      </c>
      <c r="H31" s="19">
        <v>47500</v>
      </c>
      <c r="I31" s="32">
        <f>LN(H31/A31)</f>
        <v>-1.4050644638018812</v>
      </c>
      <c r="J31" s="22"/>
      <c r="K31" s="18"/>
      <c r="L31" s="18"/>
      <c r="M31" s="18"/>
      <c r="N31" s="34"/>
      <c r="O31" s="34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F31" s="18"/>
      <c r="AG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</row>
    <row r="32" spans="1:61" x14ac:dyDescent="0.5">
      <c r="A32" s="11">
        <v>193600</v>
      </c>
      <c r="B32" s="11">
        <v>56250000</v>
      </c>
      <c r="C32" s="32">
        <f t="shared" ref="C32:C33" si="75">LN(B32/A32)</f>
        <v>5.67176714522419</v>
      </c>
      <c r="D32" s="19">
        <v>12250000</v>
      </c>
      <c r="E32" s="32">
        <f>LN(D32/A32)</f>
        <v>4.1474870411303968</v>
      </c>
      <c r="F32" s="19">
        <v>150000</v>
      </c>
      <c r="G32" s="32">
        <f>LN(F32/A32)</f>
        <v>-0.25515888074622084</v>
      </c>
      <c r="H32" s="19">
        <v>31250</v>
      </c>
      <c r="I32" s="32">
        <f>LN(H32/A32)</f>
        <v>-1.8237747986600661</v>
      </c>
      <c r="J32" s="22"/>
      <c r="K32" s="18"/>
      <c r="L32" s="18"/>
      <c r="M32" s="18"/>
      <c r="N32" s="34"/>
      <c r="O32" s="34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F32" s="18"/>
      <c r="AG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</row>
    <row r="33" spans="1:48" x14ac:dyDescent="0.5">
      <c r="A33" s="11">
        <v>193600</v>
      </c>
      <c r="B33" s="11">
        <v>80000000</v>
      </c>
      <c r="C33" s="32">
        <f t="shared" si="75"/>
        <v>6.0239877388135419</v>
      </c>
      <c r="D33" s="19">
        <v>11125000</v>
      </c>
      <c r="E33" s="32">
        <f>LN(D33/A33)</f>
        <v>4.0511559321919641</v>
      </c>
      <c r="F33" s="19">
        <v>875000</v>
      </c>
      <c r="G33" s="32">
        <f>LN(F33/A33)</f>
        <v>1.5084297115151377</v>
      </c>
      <c r="H33" s="19">
        <v>87500</v>
      </c>
      <c r="I33" s="32">
        <f>LN(H33/A33)</f>
        <v>-0.79415538147890785</v>
      </c>
      <c r="J33" s="22"/>
      <c r="L33" s="18"/>
      <c r="M33" s="18"/>
      <c r="N33" s="34"/>
      <c r="O33" s="34"/>
      <c r="S33" s="18"/>
      <c r="W33" s="18"/>
      <c r="AA33" s="18"/>
      <c r="AD33" s="18"/>
      <c r="AV33" s="18"/>
    </row>
    <row r="34" spans="1:48" x14ac:dyDescent="0.5">
      <c r="A34" s="31">
        <f>AVERAGE(A31:A33)</f>
        <v>193600</v>
      </c>
      <c r="B34" s="31">
        <f t="shared" ref="B34:C34" si="76">AVERAGE(B31:B33)</f>
        <v>65833333.333333336</v>
      </c>
      <c r="C34" s="33">
        <f t="shared" si="76"/>
        <v>5.8175599458674094</v>
      </c>
      <c r="D34" s="31">
        <f t="shared" ref="D34" si="77">AVERAGE(D31:D33)</f>
        <v>10791666.666666666</v>
      </c>
      <c r="E34" s="33">
        <f t="shared" ref="E34" si="78">AVERAGE(E31:E33)</f>
        <v>4.0126095515994136</v>
      </c>
      <c r="F34" s="31">
        <f t="shared" ref="F34" si="79">AVERAGE(F31:F33)</f>
        <v>391666.66666666669</v>
      </c>
      <c r="G34" s="33">
        <f t="shared" ref="G34" si="80">AVERAGE(G31:G33)</f>
        <v>0.33270398334089868</v>
      </c>
      <c r="H34" s="31">
        <f t="shared" ref="H34" si="81">AVERAGE(H31:H33)</f>
        <v>55416.666666666664</v>
      </c>
      <c r="I34" s="33">
        <f t="shared" ref="I34" si="82">AVERAGE(I31:I33)</f>
        <v>-1.3409982146469517</v>
      </c>
      <c r="J34" s="30"/>
      <c r="L34" s="18"/>
      <c r="M34" s="18"/>
      <c r="N34" s="34"/>
      <c r="O34" s="34"/>
      <c r="S34" s="18"/>
      <c r="W34" s="18"/>
      <c r="AA34" s="18"/>
      <c r="AV34" s="18"/>
    </row>
    <row r="35" spans="1:48" x14ac:dyDescent="0.5">
      <c r="A35" s="21">
        <f t="shared" ref="A35:I35" si="83">AVERAGE(A6,A10,A14,A18,A22,A26,A30,A34)</f>
        <v>182241.25</v>
      </c>
      <c r="B35" s="21">
        <f t="shared" si="83"/>
        <v>85869791.666666672</v>
      </c>
      <c r="C35" s="34">
        <f t="shared" si="83"/>
        <v>5.7038939887930908</v>
      </c>
      <c r="D35" s="21">
        <f t="shared" si="83"/>
        <v>7001302.083333333</v>
      </c>
      <c r="E35" s="34">
        <f t="shared" si="83"/>
        <v>2.9914634595790077</v>
      </c>
      <c r="F35" s="21">
        <f t="shared" si="83"/>
        <v>512239.58333333337</v>
      </c>
      <c r="G35" s="34">
        <f t="shared" si="83"/>
        <v>0.71250160926538308</v>
      </c>
      <c r="H35" s="21">
        <f t="shared" si="83"/>
        <v>1971411.4583333333</v>
      </c>
      <c r="I35" s="34">
        <f t="shared" si="83"/>
        <v>0.664941159304554</v>
      </c>
      <c r="J35" s="18" t="s">
        <v>26</v>
      </c>
      <c r="L35" s="18"/>
      <c r="M35" s="18"/>
      <c r="N35" s="34"/>
      <c r="O35" s="34"/>
      <c r="S35" s="18"/>
      <c r="W35" s="18"/>
      <c r="AA35" s="18"/>
      <c r="AV35" s="18"/>
    </row>
    <row r="36" spans="1:48" x14ac:dyDescent="0.5">
      <c r="A36" s="21">
        <f t="shared" ref="A36:I36" si="84">STDEV(A6,A10,A14,A18,A22,A26,A30,A34)</f>
        <v>147328.40143584964</v>
      </c>
      <c r="B36" s="21">
        <f t="shared" si="84"/>
        <v>105151035.64101957</v>
      </c>
      <c r="C36" s="34">
        <f t="shared" si="84"/>
        <v>1.6274763306933999</v>
      </c>
      <c r="D36" s="21">
        <f t="shared" si="84"/>
        <v>7012056.911833833</v>
      </c>
      <c r="E36" s="34">
        <f t="shared" si="84"/>
        <v>1.696444748164263</v>
      </c>
      <c r="F36" s="21">
        <f t="shared" si="84"/>
        <v>427434.43393402454</v>
      </c>
      <c r="G36" s="34">
        <f t="shared" si="84"/>
        <v>1.4117516541957624</v>
      </c>
      <c r="H36" s="21">
        <f t="shared" si="84"/>
        <v>3168438.008688122</v>
      </c>
      <c r="I36" s="34">
        <f t="shared" si="84"/>
        <v>2.3458944126909547</v>
      </c>
      <c r="J36" s="18" t="s">
        <v>27</v>
      </c>
      <c r="L36" s="18"/>
      <c r="M36" s="18"/>
      <c r="N36" s="34"/>
      <c r="O36" s="34"/>
      <c r="S36" s="18"/>
      <c r="W36" s="18"/>
      <c r="AA36" s="18"/>
      <c r="AV36" s="18"/>
    </row>
    <row r="37" spans="1:48" x14ac:dyDescent="0.5">
      <c r="A37" s="18"/>
      <c r="B37" s="18"/>
      <c r="C37" s="18"/>
      <c r="D37" s="18"/>
      <c r="E37" s="18"/>
      <c r="F37" s="18"/>
      <c r="G37" s="18"/>
      <c r="H37" s="18"/>
      <c r="I37" s="18"/>
      <c r="J37" s="18"/>
      <c r="L37" s="18"/>
      <c r="M37" s="18"/>
      <c r="N37" s="34"/>
      <c r="O37" s="34"/>
      <c r="S37" s="18"/>
      <c r="W37" s="18"/>
      <c r="AA37" s="18"/>
      <c r="AV37" s="18"/>
    </row>
    <row r="38" spans="1:48" x14ac:dyDescent="0.5">
      <c r="A38" s="18"/>
      <c r="B38" s="18"/>
      <c r="C38" s="18"/>
      <c r="D38" s="18"/>
      <c r="E38" s="18"/>
      <c r="F38" s="18"/>
      <c r="G38" s="18"/>
      <c r="H38" s="18"/>
      <c r="I38" s="18"/>
      <c r="J38" s="18"/>
      <c r="L38" s="18"/>
      <c r="M38" s="18"/>
      <c r="N38" s="34"/>
      <c r="O38" s="34"/>
      <c r="S38" s="18"/>
      <c r="W38" s="18"/>
      <c r="AA38" s="18"/>
    </row>
    <row r="39" spans="1:48" x14ac:dyDescent="0.5">
      <c r="A39" s="18"/>
      <c r="B39" s="18"/>
      <c r="C39" s="18"/>
      <c r="D39" s="18"/>
      <c r="E39" s="18"/>
      <c r="F39" s="18"/>
      <c r="G39" s="18"/>
      <c r="H39" s="18"/>
      <c r="I39" s="18"/>
      <c r="J39" s="18"/>
      <c r="L39" s="18"/>
      <c r="M39" s="18"/>
      <c r="N39" s="34"/>
      <c r="O39" s="34"/>
      <c r="S39" s="18"/>
      <c r="W39" s="18"/>
      <c r="AA39" s="18"/>
    </row>
    <row r="40" spans="1:48" x14ac:dyDescent="0.5">
      <c r="A40" s="18"/>
      <c r="M40" s="18"/>
      <c r="N40" s="34"/>
      <c r="O40" s="34"/>
    </row>
    <row r="41" spans="1:48" x14ac:dyDescent="0.5">
      <c r="A41" s="18"/>
      <c r="O41" s="18"/>
    </row>
    <row r="42" spans="1:48" x14ac:dyDescent="0.5">
      <c r="A42" s="18"/>
      <c r="O42" s="18"/>
    </row>
    <row r="43" spans="1:48" x14ac:dyDescent="0.5">
      <c r="A43" s="18"/>
      <c r="O43" s="18"/>
    </row>
    <row r="44" spans="1:48" x14ac:dyDescent="0.5">
      <c r="A44" s="18"/>
      <c r="O44" s="18"/>
    </row>
    <row r="45" spans="1:48" x14ac:dyDescent="0.5">
      <c r="A45" s="18"/>
      <c r="O45" s="18"/>
    </row>
    <row r="46" spans="1:48" x14ac:dyDescent="0.5">
      <c r="A46" s="18"/>
    </row>
    <row r="47" spans="1:48" x14ac:dyDescent="0.5">
      <c r="A47" s="18"/>
    </row>
    <row r="48" spans="1:48" x14ac:dyDescent="0.5">
      <c r="A48" s="18"/>
    </row>
    <row r="49" spans="1:1" x14ac:dyDescent="0.5">
      <c r="A49" s="18"/>
    </row>
    <row r="50" spans="1:1" x14ac:dyDescent="0.5">
      <c r="A50" s="18"/>
    </row>
    <row r="51" spans="1:1" x14ac:dyDescent="0.5">
      <c r="A51" s="18"/>
    </row>
    <row r="52" spans="1:1" x14ac:dyDescent="0.5">
      <c r="A52" s="18"/>
    </row>
    <row r="53" spans="1:1" x14ac:dyDescent="0.5">
      <c r="A53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602C-0EE6-46C7-A1B3-134C839AADE7}">
  <dimension ref="A1:W38"/>
  <sheetViews>
    <sheetView workbookViewId="0">
      <selection activeCell="D33" sqref="D33"/>
    </sheetView>
  </sheetViews>
  <sheetFormatPr defaultRowHeight="15.75" x14ac:dyDescent="0.5"/>
  <sheetData>
    <row r="1" spans="1:23" x14ac:dyDescent="0.5">
      <c r="A1" t="s">
        <v>15</v>
      </c>
      <c r="G1" t="s">
        <v>16</v>
      </c>
      <c r="M1" t="s">
        <v>17</v>
      </c>
      <c r="S1" t="s">
        <v>18</v>
      </c>
    </row>
    <row r="2" spans="1:23" x14ac:dyDescent="0.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G2" s="4" t="s">
        <v>0</v>
      </c>
      <c r="H2" s="4" t="s">
        <v>1</v>
      </c>
      <c r="I2" s="4" t="s">
        <v>2</v>
      </c>
      <c r="J2" s="4" t="s">
        <v>3</v>
      </c>
      <c r="K2" s="5" t="s">
        <v>4</v>
      </c>
      <c r="M2" s="4" t="s">
        <v>0</v>
      </c>
      <c r="N2" s="4" t="s">
        <v>1</v>
      </c>
      <c r="O2" s="4" t="s">
        <v>2</v>
      </c>
      <c r="P2" s="4" t="s">
        <v>3</v>
      </c>
      <c r="Q2" s="5" t="s">
        <v>4</v>
      </c>
      <c r="S2" s="4" t="s">
        <v>0</v>
      </c>
      <c r="T2" s="4" t="s">
        <v>1</v>
      </c>
      <c r="U2" s="4" t="s">
        <v>2</v>
      </c>
      <c r="V2" s="4" t="s">
        <v>3</v>
      </c>
      <c r="W2" s="5" t="s">
        <v>4</v>
      </c>
    </row>
    <row r="3" spans="1:23" x14ac:dyDescent="0.5">
      <c r="A3" s="14">
        <v>807525</v>
      </c>
      <c r="B3" s="14">
        <v>4375000</v>
      </c>
      <c r="C3" s="14">
        <v>50000</v>
      </c>
      <c r="D3" s="14">
        <v>912500</v>
      </c>
      <c r="E3" s="15">
        <v>27875000</v>
      </c>
      <c r="F3" s="18"/>
      <c r="G3" s="14">
        <v>807525</v>
      </c>
      <c r="H3" s="14">
        <v>121250</v>
      </c>
      <c r="I3" s="14">
        <v>650000</v>
      </c>
      <c r="J3" s="14">
        <v>3875000</v>
      </c>
      <c r="K3" s="15">
        <v>2300000</v>
      </c>
      <c r="L3" s="18"/>
      <c r="M3" s="14">
        <v>807525</v>
      </c>
      <c r="N3" s="14">
        <v>1125</v>
      </c>
      <c r="O3" s="14">
        <v>875</v>
      </c>
      <c r="P3" s="14">
        <v>12250</v>
      </c>
      <c r="Q3" s="15">
        <v>1000</v>
      </c>
      <c r="R3" s="18"/>
      <c r="S3" s="14">
        <v>807525</v>
      </c>
      <c r="T3" s="14">
        <v>625</v>
      </c>
      <c r="U3" s="14">
        <v>1125</v>
      </c>
      <c r="V3" s="14">
        <v>1375</v>
      </c>
      <c r="W3" s="15">
        <v>2375</v>
      </c>
    </row>
    <row r="4" spans="1:23" x14ac:dyDescent="0.5">
      <c r="A4" s="14">
        <v>807525</v>
      </c>
      <c r="B4" s="14">
        <v>2875000</v>
      </c>
      <c r="C4" s="14">
        <v>625000</v>
      </c>
      <c r="D4" s="14">
        <v>2087500</v>
      </c>
      <c r="E4" s="15">
        <v>11625000</v>
      </c>
      <c r="F4" s="18"/>
      <c r="G4" s="14">
        <v>807525</v>
      </c>
      <c r="H4" s="14">
        <v>73750</v>
      </c>
      <c r="I4" s="14">
        <v>3050000</v>
      </c>
      <c r="J4" s="14">
        <v>11375000</v>
      </c>
      <c r="K4" s="15">
        <v>1387500</v>
      </c>
      <c r="L4" s="18"/>
      <c r="M4" s="14">
        <v>807525</v>
      </c>
      <c r="N4" s="14">
        <v>750</v>
      </c>
      <c r="O4" s="14">
        <v>2500</v>
      </c>
      <c r="P4" s="14">
        <v>9750</v>
      </c>
      <c r="Q4" s="15">
        <v>1125</v>
      </c>
      <c r="R4" s="18"/>
      <c r="S4" s="14">
        <v>807525</v>
      </c>
      <c r="T4" s="14">
        <v>250</v>
      </c>
      <c r="U4" s="14">
        <v>1500</v>
      </c>
      <c r="V4" s="14">
        <v>1000</v>
      </c>
      <c r="W4" s="15">
        <v>1000</v>
      </c>
    </row>
    <row r="5" spans="1:23" x14ac:dyDescent="0.5">
      <c r="A5" s="22">
        <v>616050</v>
      </c>
      <c r="B5" s="14">
        <v>326250</v>
      </c>
      <c r="C5" s="14">
        <v>75000</v>
      </c>
      <c r="D5" s="14">
        <v>18625000</v>
      </c>
      <c r="E5" s="15">
        <v>16250000</v>
      </c>
      <c r="F5" s="18"/>
      <c r="G5" s="22">
        <v>616050</v>
      </c>
      <c r="H5" s="14">
        <v>597500</v>
      </c>
      <c r="I5" s="14">
        <v>312500</v>
      </c>
      <c r="J5" s="14">
        <v>8000000</v>
      </c>
      <c r="K5" s="15">
        <v>32625000</v>
      </c>
      <c r="L5" s="18"/>
      <c r="M5" s="22">
        <v>616050</v>
      </c>
      <c r="N5" s="14">
        <v>125</v>
      </c>
      <c r="O5" s="14">
        <v>750</v>
      </c>
      <c r="P5" s="14">
        <v>1875</v>
      </c>
      <c r="Q5" s="15">
        <v>250</v>
      </c>
      <c r="R5" s="18"/>
      <c r="S5" s="22">
        <v>616050</v>
      </c>
      <c r="T5" s="14">
        <v>125</v>
      </c>
      <c r="U5" s="14">
        <v>875</v>
      </c>
      <c r="V5" s="14">
        <v>375</v>
      </c>
      <c r="W5" s="15">
        <v>375</v>
      </c>
    </row>
    <row r="6" spans="1:23" x14ac:dyDescent="0.5">
      <c r="A6" s="22">
        <v>616050</v>
      </c>
      <c r="B6" s="14">
        <v>375000</v>
      </c>
      <c r="C6" s="14">
        <v>3362500</v>
      </c>
      <c r="D6" s="14">
        <v>3250000</v>
      </c>
      <c r="E6" s="15">
        <v>17250000</v>
      </c>
      <c r="F6" s="18"/>
      <c r="G6" s="22">
        <v>616050</v>
      </c>
      <c r="H6" s="14">
        <v>3100000</v>
      </c>
      <c r="I6" s="14">
        <v>542500</v>
      </c>
      <c r="J6" s="14">
        <v>7375000</v>
      </c>
      <c r="K6" s="15">
        <v>36375000</v>
      </c>
      <c r="L6" s="18"/>
      <c r="M6" s="22">
        <v>616050</v>
      </c>
      <c r="N6" s="14">
        <v>250</v>
      </c>
      <c r="O6" s="14">
        <v>250</v>
      </c>
      <c r="P6" s="14">
        <v>4625</v>
      </c>
      <c r="Q6" s="15">
        <v>1250</v>
      </c>
      <c r="R6" s="18"/>
      <c r="S6" s="22">
        <v>616050</v>
      </c>
      <c r="T6" s="14">
        <v>500</v>
      </c>
      <c r="U6" s="14">
        <v>250</v>
      </c>
      <c r="V6" s="14">
        <v>1250</v>
      </c>
      <c r="W6" s="15">
        <v>750</v>
      </c>
    </row>
    <row r="7" spans="1:23" x14ac:dyDescent="0.5">
      <c r="A7" s="22">
        <v>616050</v>
      </c>
      <c r="B7" s="14">
        <v>750000</v>
      </c>
      <c r="C7" s="14">
        <v>1262500</v>
      </c>
      <c r="D7" s="14">
        <v>1600000</v>
      </c>
      <c r="E7" s="15">
        <v>38125000</v>
      </c>
      <c r="F7" s="18"/>
      <c r="G7" s="14">
        <v>471750</v>
      </c>
      <c r="H7" s="6">
        <v>155000000</v>
      </c>
      <c r="I7" s="6">
        <v>162500000</v>
      </c>
      <c r="J7" s="6">
        <v>157500000</v>
      </c>
      <c r="K7" s="1">
        <v>28625000</v>
      </c>
      <c r="L7" s="18"/>
      <c r="M7" s="14">
        <v>471750</v>
      </c>
      <c r="N7" s="6">
        <v>3625</v>
      </c>
      <c r="O7" s="6">
        <v>3000</v>
      </c>
      <c r="P7" s="6">
        <v>3125</v>
      </c>
      <c r="Q7" s="1">
        <v>10250</v>
      </c>
      <c r="R7" s="18"/>
      <c r="S7" s="14">
        <v>471750</v>
      </c>
      <c r="T7" s="6">
        <v>375</v>
      </c>
      <c r="U7" s="6">
        <v>125</v>
      </c>
      <c r="V7" s="6">
        <v>125</v>
      </c>
      <c r="W7" s="1">
        <v>1250</v>
      </c>
    </row>
    <row r="8" spans="1:23" ht="16.149999999999999" thickBot="1" x14ac:dyDescent="0.55000000000000004">
      <c r="A8" s="14">
        <v>471750</v>
      </c>
      <c r="B8" s="22">
        <v>775000</v>
      </c>
      <c r="C8" s="22">
        <v>375000</v>
      </c>
      <c r="D8" s="22">
        <v>76250000</v>
      </c>
      <c r="E8" s="23">
        <v>27125000</v>
      </c>
      <c r="F8" s="18"/>
      <c r="G8" s="14">
        <v>471750</v>
      </c>
      <c r="H8" s="6">
        <v>43750000</v>
      </c>
      <c r="I8" s="6">
        <v>27500000</v>
      </c>
      <c r="J8" s="6">
        <v>88750000</v>
      </c>
      <c r="K8" s="1">
        <v>13750000</v>
      </c>
      <c r="L8" s="18"/>
      <c r="M8" s="14">
        <v>471750</v>
      </c>
      <c r="N8" s="16">
        <v>2875</v>
      </c>
      <c r="O8" s="16">
        <v>8250</v>
      </c>
      <c r="P8" s="16">
        <v>2625</v>
      </c>
      <c r="Q8" s="17">
        <v>7375</v>
      </c>
      <c r="R8" s="18"/>
      <c r="S8" s="14">
        <v>471750</v>
      </c>
      <c r="T8" s="16">
        <v>125</v>
      </c>
      <c r="U8" s="16">
        <v>125</v>
      </c>
      <c r="V8" s="16">
        <v>875</v>
      </c>
      <c r="W8" s="17">
        <v>1375</v>
      </c>
    </row>
    <row r="9" spans="1:23" x14ac:dyDescent="0.5">
      <c r="A9" s="14">
        <v>471750</v>
      </c>
      <c r="B9" s="22">
        <v>425000</v>
      </c>
      <c r="C9" s="22">
        <v>425000</v>
      </c>
      <c r="D9" s="22">
        <v>57500000</v>
      </c>
      <c r="E9" s="23">
        <v>37000000</v>
      </c>
      <c r="F9" s="18"/>
      <c r="G9" s="22">
        <v>11766</v>
      </c>
      <c r="H9" s="22">
        <v>281250000</v>
      </c>
      <c r="I9" s="22">
        <v>47500000</v>
      </c>
      <c r="J9" s="22">
        <v>141250000</v>
      </c>
      <c r="K9" s="23">
        <v>143750000</v>
      </c>
      <c r="L9" s="18"/>
      <c r="M9" s="14">
        <v>807525</v>
      </c>
      <c r="N9" s="14">
        <v>1625</v>
      </c>
      <c r="O9" s="14">
        <v>250</v>
      </c>
      <c r="P9" s="14">
        <v>250</v>
      </c>
      <c r="Q9" s="15">
        <v>2125</v>
      </c>
      <c r="R9" s="18"/>
      <c r="S9" s="14">
        <v>807525</v>
      </c>
      <c r="T9" s="14">
        <v>1500</v>
      </c>
      <c r="U9" s="14">
        <v>250</v>
      </c>
      <c r="V9" s="14">
        <v>1375</v>
      </c>
      <c r="W9" s="15">
        <v>1500</v>
      </c>
    </row>
    <row r="10" spans="1:23" ht="16.149999999999999" thickBot="1" x14ac:dyDescent="0.55000000000000004">
      <c r="A10" s="14">
        <v>471750</v>
      </c>
      <c r="B10" s="22">
        <v>612500</v>
      </c>
      <c r="C10" s="22">
        <v>825000</v>
      </c>
      <c r="D10" s="22">
        <v>63750000</v>
      </c>
      <c r="E10" s="23">
        <v>38625000</v>
      </c>
      <c r="F10" s="18"/>
      <c r="G10" s="22">
        <v>11766</v>
      </c>
      <c r="H10" s="24">
        <v>216250000</v>
      </c>
      <c r="I10" s="24">
        <v>27125000</v>
      </c>
      <c r="J10" s="24">
        <v>23750000</v>
      </c>
      <c r="K10" s="25">
        <v>107500000</v>
      </c>
      <c r="L10" s="18"/>
      <c r="M10" s="14">
        <v>807525</v>
      </c>
      <c r="N10" s="14">
        <v>2250</v>
      </c>
      <c r="O10" s="14">
        <v>250</v>
      </c>
      <c r="P10" s="14">
        <v>250</v>
      </c>
      <c r="Q10" s="15">
        <v>3750</v>
      </c>
      <c r="R10" s="18"/>
      <c r="S10" s="14">
        <v>807525</v>
      </c>
      <c r="T10" s="14">
        <v>500</v>
      </c>
      <c r="U10" s="14">
        <v>625</v>
      </c>
      <c r="V10" s="14">
        <v>1250</v>
      </c>
      <c r="W10" s="15">
        <v>5125</v>
      </c>
    </row>
    <row r="11" spans="1:23" x14ac:dyDescent="0.5">
      <c r="A11" s="22">
        <v>11766</v>
      </c>
      <c r="B11" s="22">
        <v>9625000</v>
      </c>
      <c r="C11" s="22">
        <v>2537500</v>
      </c>
      <c r="D11" s="22">
        <v>550000</v>
      </c>
      <c r="E11" s="23">
        <v>3237500</v>
      </c>
      <c r="F11" s="18"/>
      <c r="G11" s="14">
        <v>807525</v>
      </c>
      <c r="H11" s="14">
        <v>3250000</v>
      </c>
      <c r="I11" s="14">
        <v>96250000</v>
      </c>
      <c r="J11" s="14">
        <v>1625000</v>
      </c>
      <c r="K11" s="15">
        <v>19375000</v>
      </c>
      <c r="L11" s="18"/>
      <c r="M11" s="14">
        <v>616050</v>
      </c>
      <c r="N11" s="14">
        <v>875</v>
      </c>
      <c r="O11" s="14">
        <v>125</v>
      </c>
      <c r="P11" s="14">
        <v>16875</v>
      </c>
      <c r="Q11" s="15">
        <v>3125</v>
      </c>
      <c r="R11" s="18"/>
      <c r="S11" s="14">
        <v>616050</v>
      </c>
      <c r="T11" s="14">
        <v>125</v>
      </c>
      <c r="U11" s="14">
        <v>500</v>
      </c>
      <c r="V11" s="14">
        <v>750</v>
      </c>
      <c r="W11" s="15">
        <v>750</v>
      </c>
    </row>
    <row r="12" spans="1:23" x14ac:dyDescent="0.5">
      <c r="A12" s="22">
        <v>11766</v>
      </c>
      <c r="B12" s="22">
        <v>9500000</v>
      </c>
      <c r="C12" s="22">
        <v>2500000</v>
      </c>
      <c r="D12" s="22">
        <v>250000</v>
      </c>
      <c r="E12" s="23">
        <v>887500</v>
      </c>
      <c r="F12" s="18"/>
      <c r="G12" s="14">
        <v>807525</v>
      </c>
      <c r="H12" s="14">
        <v>7500000</v>
      </c>
      <c r="I12" s="14">
        <v>31250000</v>
      </c>
      <c r="J12" s="14">
        <v>17375000</v>
      </c>
      <c r="K12" s="15">
        <v>12875000</v>
      </c>
      <c r="L12" s="18"/>
      <c r="M12" s="14">
        <v>616050</v>
      </c>
      <c r="N12" s="14">
        <v>1000</v>
      </c>
      <c r="O12" s="14">
        <v>375</v>
      </c>
      <c r="P12" s="14">
        <v>16500</v>
      </c>
      <c r="Q12" s="15">
        <v>1375</v>
      </c>
      <c r="R12" s="18"/>
      <c r="S12" s="14">
        <v>616050</v>
      </c>
      <c r="T12" s="14">
        <v>125</v>
      </c>
      <c r="U12" s="14">
        <v>500</v>
      </c>
      <c r="V12" s="14">
        <v>500</v>
      </c>
      <c r="W12" s="15">
        <v>750</v>
      </c>
    </row>
    <row r="13" spans="1:23" ht="16.149999999999999" thickBot="1" x14ac:dyDescent="0.55000000000000004">
      <c r="A13" s="22">
        <v>11766</v>
      </c>
      <c r="B13" s="24">
        <v>9750000</v>
      </c>
      <c r="C13" s="24">
        <v>3050000</v>
      </c>
      <c r="D13" s="24">
        <v>200000</v>
      </c>
      <c r="E13" s="25">
        <v>4650000</v>
      </c>
      <c r="F13" s="18"/>
      <c r="G13" s="14">
        <v>616050</v>
      </c>
      <c r="H13" s="14">
        <v>267500</v>
      </c>
      <c r="I13" s="14">
        <v>312500</v>
      </c>
      <c r="J13" s="14">
        <v>17250000</v>
      </c>
      <c r="K13" s="15">
        <v>18625000</v>
      </c>
      <c r="L13" s="18"/>
      <c r="M13" s="14">
        <v>21450.75</v>
      </c>
      <c r="N13" s="6">
        <v>15500</v>
      </c>
      <c r="O13" s="6">
        <v>1750</v>
      </c>
      <c r="P13" s="6">
        <v>4250</v>
      </c>
      <c r="Q13" s="1">
        <v>4250</v>
      </c>
      <c r="R13" s="18"/>
      <c r="S13" s="14">
        <v>21450.75</v>
      </c>
      <c r="T13" s="6">
        <v>9000</v>
      </c>
      <c r="U13" s="6">
        <v>125</v>
      </c>
      <c r="V13" s="6">
        <v>250</v>
      </c>
      <c r="W13" s="1">
        <v>1625</v>
      </c>
    </row>
    <row r="14" spans="1:23" x14ac:dyDescent="0.5">
      <c r="A14" s="14">
        <v>807525</v>
      </c>
      <c r="B14" s="14">
        <v>2125000</v>
      </c>
      <c r="C14" s="14">
        <v>350000</v>
      </c>
      <c r="D14" s="14">
        <v>2712500</v>
      </c>
      <c r="E14" s="15">
        <v>462500</v>
      </c>
      <c r="F14" s="18"/>
      <c r="G14" s="14">
        <v>616050</v>
      </c>
      <c r="H14" s="14">
        <v>55000</v>
      </c>
      <c r="I14" s="14">
        <v>887500</v>
      </c>
      <c r="J14" s="14">
        <v>10875000</v>
      </c>
      <c r="K14" s="15">
        <v>50875000</v>
      </c>
      <c r="L14" s="18"/>
      <c r="M14" s="14">
        <v>21450.75</v>
      </c>
      <c r="N14" s="3">
        <v>91250</v>
      </c>
      <c r="O14" s="3">
        <v>23000</v>
      </c>
      <c r="P14" s="3">
        <v>2375</v>
      </c>
      <c r="Q14" s="8">
        <v>2625</v>
      </c>
      <c r="R14" s="18"/>
      <c r="S14" s="14">
        <v>21450.75</v>
      </c>
      <c r="T14" s="3">
        <v>33750</v>
      </c>
      <c r="U14" s="3">
        <v>750</v>
      </c>
      <c r="V14" s="3">
        <v>125</v>
      </c>
      <c r="W14" s="8">
        <v>1375</v>
      </c>
    </row>
    <row r="15" spans="1:23" x14ac:dyDescent="0.5">
      <c r="A15" s="14">
        <v>807525</v>
      </c>
      <c r="B15" s="14">
        <v>1625000</v>
      </c>
      <c r="C15" s="14">
        <v>350000</v>
      </c>
      <c r="D15" s="14">
        <v>58750</v>
      </c>
      <c r="E15" s="15">
        <v>5250000</v>
      </c>
      <c r="F15" s="18"/>
      <c r="G15" s="14">
        <v>25516.125</v>
      </c>
      <c r="H15" s="22">
        <v>295000000</v>
      </c>
      <c r="I15" s="22">
        <v>263750000</v>
      </c>
      <c r="J15" s="22">
        <v>19125000</v>
      </c>
      <c r="K15" s="23">
        <v>46625000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3" x14ac:dyDescent="0.5">
      <c r="A16" s="14">
        <v>807525</v>
      </c>
      <c r="B16" s="14">
        <v>1625000</v>
      </c>
      <c r="C16" s="14">
        <v>650000</v>
      </c>
      <c r="D16" s="14">
        <v>2475000</v>
      </c>
      <c r="E16" s="15">
        <v>5250000</v>
      </c>
      <c r="F16" s="18"/>
      <c r="G16" s="14">
        <v>25516.125</v>
      </c>
      <c r="H16" s="22">
        <v>328750000</v>
      </c>
      <c r="I16" s="22">
        <v>271250000</v>
      </c>
      <c r="J16" s="22">
        <v>92500000</v>
      </c>
      <c r="K16" s="23">
        <v>93750000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x14ac:dyDescent="0.5">
      <c r="A17" s="14">
        <v>616050</v>
      </c>
      <c r="B17" s="14">
        <v>187500</v>
      </c>
      <c r="C17" s="14">
        <v>3062500</v>
      </c>
      <c r="D17" s="14">
        <v>24250000</v>
      </c>
      <c r="E17" s="15">
        <v>4250000</v>
      </c>
      <c r="F17" s="18"/>
      <c r="G17" s="14">
        <v>21450.75</v>
      </c>
      <c r="H17" s="6">
        <v>97500000</v>
      </c>
      <c r="I17" s="6">
        <v>541250000</v>
      </c>
      <c r="J17" s="6">
        <v>168750000</v>
      </c>
      <c r="K17" s="1">
        <v>195000000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x14ac:dyDescent="0.5">
      <c r="A18" s="14">
        <v>616050</v>
      </c>
      <c r="B18" s="14">
        <v>60000</v>
      </c>
      <c r="C18" s="14">
        <v>246250</v>
      </c>
      <c r="D18" s="14">
        <v>16250000</v>
      </c>
      <c r="E18" s="15">
        <v>7375000</v>
      </c>
      <c r="F18" s="18"/>
      <c r="G18" s="14">
        <v>21450.75</v>
      </c>
      <c r="H18" s="3">
        <v>275000000</v>
      </c>
      <c r="I18" s="3">
        <v>461250000</v>
      </c>
      <c r="J18" s="3">
        <v>227500000</v>
      </c>
      <c r="K18" s="8">
        <v>203750000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x14ac:dyDescent="0.5">
      <c r="A19" s="14">
        <v>616050</v>
      </c>
      <c r="B19" s="14">
        <v>225000</v>
      </c>
      <c r="C19" s="14">
        <v>900000</v>
      </c>
      <c r="D19" s="14">
        <v>2537500</v>
      </c>
      <c r="E19" s="15">
        <v>11500000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x14ac:dyDescent="0.5">
      <c r="A20" s="14">
        <v>25516.125</v>
      </c>
      <c r="B20" s="22">
        <v>180000000</v>
      </c>
      <c r="C20" s="22">
        <v>10000000</v>
      </c>
      <c r="D20" s="22">
        <v>2362500</v>
      </c>
      <c r="E20" s="23">
        <v>3787500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x14ac:dyDescent="0.5">
      <c r="A21" s="14">
        <v>25516.125</v>
      </c>
      <c r="B21" s="22">
        <v>146250000</v>
      </c>
      <c r="C21" s="22">
        <v>8500000</v>
      </c>
      <c r="D21" s="22">
        <v>2762500</v>
      </c>
      <c r="E21" s="23">
        <v>152500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x14ac:dyDescent="0.5">
      <c r="A22" s="14">
        <v>25516.125</v>
      </c>
      <c r="B22" s="22">
        <v>165000000</v>
      </c>
      <c r="C22" s="22">
        <v>11375000</v>
      </c>
      <c r="D22" s="22">
        <v>5125000</v>
      </c>
      <c r="E22" s="23">
        <v>1200000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x14ac:dyDescent="0.5">
      <c r="A23" s="14">
        <v>21450.75</v>
      </c>
      <c r="B23" s="22">
        <v>34875000</v>
      </c>
      <c r="C23" s="22">
        <v>2375000</v>
      </c>
      <c r="D23" s="22">
        <v>100000</v>
      </c>
      <c r="E23" s="23">
        <v>241250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x14ac:dyDescent="0.5">
      <c r="A24" s="14">
        <v>21450.75</v>
      </c>
      <c r="B24" s="22">
        <v>35000000</v>
      </c>
      <c r="C24" s="22">
        <v>2412500</v>
      </c>
      <c r="D24" s="22">
        <v>175000</v>
      </c>
      <c r="E24" s="23">
        <v>12500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1:23" x14ac:dyDescent="0.5">
      <c r="A25" s="14">
        <v>21450.75</v>
      </c>
      <c r="B25" s="26">
        <v>27500000</v>
      </c>
      <c r="C25" s="26">
        <v>3787500</v>
      </c>
      <c r="D25" s="26">
        <v>175000</v>
      </c>
      <c r="E25" s="27">
        <v>130000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1:23" x14ac:dyDescent="0.5">
      <c r="A26" s="18"/>
      <c r="G26" s="18"/>
      <c r="M26" s="18"/>
    </row>
    <row r="27" spans="1:23" x14ac:dyDescent="0.5">
      <c r="A27" s="18"/>
      <c r="G27" s="18"/>
      <c r="M27" s="18"/>
    </row>
    <row r="28" spans="1:23" x14ac:dyDescent="0.5">
      <c r="A28" s="18"/>
      <c r="G28" s="18"/>
      <c r="M28" s="18"/>
    </row>
    <row r="29" spans="1:23" x14ac:dyDescent="0.5">
      <c r="A29" s="18"/>
      <c r="G29" s="18"/>
      <c r="M29" s="18"/>
    </row>
    <row r="30" spans="1:23" x14ac:dyDescent="0.5">
      <c r="A30" s="18"/>
      <c r="G30" s="18"/>
      <c r="M30" s="18"/>
    </row>
    <row r="31" spans="1:23" x14ac:dyDescent="0.5">
      <c r="A31" s="18"/>
      <c r="G31" s="18"/>
    </row>
    <row r="32" spans="1:23" x14ac:dyDescent="0.5">
      <c r="A32" s="18"/>
      <c r="G32" s="18"/>
    </row>
    <row r="33" spans="1:1" x14ac:dyDescent="0.5">
      <c r="A33" s="18"/>
    </row>
    <row r="34" spans="1:1" x14ac:dyDescent="0.5">
      <c r="A34" s="18"/>
    </row>
    <row r="35" spans="1:1" x14ac:dyDescent="0.5">
      <c r="A35" s="18"/>
    </row>
    <row r="36" spans="1:1" x14ac:dyDescent="0.5">
      <c r="A36" s="18"/>
    </row>
    <row r="37" spans="1:1" x14ac:dyDescent="0.5">
      <c r="A37" s="18"/>
    </row>
    <row r="38" spans="1:1" x14ac:dyDescent="0.5">
      <c r="A38" s="1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5"/>
  <sheetViews>
    <sheetView topLeftCell="AQ1" workbookViewId="0">
      <selection activeCell="AZ3" sqref="AZ3:BL14"/>
    </sheetView>
  </sheetViews>
  <sheetFormatPr defaultRowHeight="15.75" x14ac:dyDescent="0.5"/>
  <sheetData>
    <row r="1" spans="1:64" x14ac:dyDescent="0.5">
      <c r="A1" t="s">
        <v>15</v>
      </c>
      <c r="L1" t="s">
        <v>16</v>
      </c>
      <c r="AD1" t="s">
        <v>17</v>
      </c>
      <c r="AV1" t="s">
        <v>18</v>
      </c>
    </row>
    <row r="2" spans="1:64" x14ac:dyDescent="0.5">
      <c r="A2" s="4" t="s">
        <v>0</v>
      </c>
      <c r="B2" s="4" t="s">
        <v>1</v>
      </c>
      <c r="C2" s="4"/>
      <c r="D2" s="4" t="s">
        <v>2</v>
      </c>
      <c r="E2" s="4"/>
      <c r="F2" s="4" t="s">
        <v>3</v>
      </c>
      <c r="G2" s="4"/>
      <c r="H2" s="5" t="s">
        <v>4</v>
      </c>
      <c r="I2" s="30"/>
      <c r="J2" s="30"/>
      <c r="L2" s="4" t="s">
        <v>0</v>
      </c>
      <c r="M2" s="4" t="s">
        <v>1</v>
      </c>
      <c r="N2" s="18" t="s">
        <v>25</v>
      </c>
      <c r="O2" s="35" t="s">
        <v>28</v>
      </c>
      <c r="P2" s="35" t="s">
        <v>29</v>
      </c>
      <c r="Q2" s="4" t="s">
        <v>2</v>
      </c>
      <c r="R2" s="18" t="s">
        <v>25</v>
      </c>
      <c r="S2" s="35" t="s">
        <v>28</v>
      </c>
      <c r="T2" s="35" t="s">
        <v>29</v>
      </c>
      <c r="U2" s="4" t="s">
        <v>3</v>
      </c>
      <c r="V2" s="18" t="s">
        <v>25</v>
      </c>
      <c r="W2" s="35" t="s">
        <v>28</v>
      </c>
      <c r="X2" s="35" t="s">
        <v>29</v>
      </c>
      <c r="Y2" s="5" t="s">
        <v>4</v>
      </c>
      <c r="Z2" s="18" t="s">
        <v>25</v>
      </c>
      <c r="AA2" s="35" t="s">
        <v>28</v>
      </c>
      <c r="AB2" s="35" t="s">
        <v>29</v>
      </c>
      <c r="AD2" s="4" t="s">
        <v>0</v>
      </c>
      <c r="AE2" s="4" t="s">
        <v>1</v>
      </c>
      <c r="AF2" s="18" t="s">
        <v>25</v>
      </c>
      <c r="AG2" s="35" t="s">
        <v>28</v>
      </c>
      <c r="AH2" s="35" t="s">
        <v>29</v>
      </c>
      <c r="AI2" s="4" t="s">
        <v>2</v>
      </c>
      <c r="AJ2" s="18" t="s">
        <v>25</v>
      </c>
      <c r="AK2" s="35" t="s">
        <v>28</v>
      </c>
      <c r="AL2" s="35" t="s">
        <v>29</v>
      </c>
      <c r="AM2" s="4" t="s">
        <v>3</v>
      </c>
      <c r="AN2" s="18" t="s">
        <v>25</v>
      </c>
      <c r="AO2" s="35" t="s">
        <v>28</v>
      </c>
      <c r="AP2" s="35" t="s">
        <v>29</v>
      </c>
      <c r="AQ2" s="5" t="s">
        <v>4</v>
      </c>
      <c r="AR2" s="18" t="s">
        <v>25</v>
      </c>
      <c r="AS2" s="35" t="s">
        <v>28</v>
      </c>
      <c r="AT2" s="35" t="s">
        <v>29</v>
      </c>
      <c r="AV2" s="4" t="s">
        <v>0</v>
      </c>
      <c r="AW2" s="4" t="s">
        <v>1</v>
      </c>
      <c r="AX2" s="18" t="s">
        <v>25</v>
      </c>
      <c r="AY2" s="35" t="s">
        <v>28</v>
      </c>
      <c r="AZ2" s="35" t="s">
        <v>29</v>
      </c>
      <c r="BA2" s="4" t="s">
        <v>2</v>
      </c>
      <c r="BB2" s="18" t="s">
        <v>25</v>
      </c>
      <c r="BC2" s="35" t="s">
        <v>28</v>
      </c>
      <c r="BD2" s="35" t="s">
        <v>29</v>
      </c>
      <c r="BE2" s="4" t="s">
        <v>3</v>
      </c>
      <c r="BF2" s="18" t="s">
        <v>25</v>
      </c>
      <c r="BG2" s="35" t="s">
        <v>28</v>
      </c>
      <c r="BH2" s="35" t="s">
        <v>29</v>
      </c>
      <c r="BI2" s="5" t="s">
        <v>4</v>
      </c>
      <c r="BJ2" s="18" t="s">
        <v>25</v>
      </c>
      <c r="BK2" s="35" t="s">
        <v>28</v>
      </c>
      <c r="BL2" s="35" t="s">
        <v>29</v>
      </c>
    </row>
    <row r="3" spans="1:64" x14ac:dyDescent="0.5">
      <c r="A3" s="14">
        <v>807525</v>
      </c>
      <c r="B3" s="14">
        <v>4375000</v>
      </c>
      <c r="C3" s="32">
        <f>LN(B3/A3)</f>
        <v>1.6896877844218245</v>
      </c>
      <c r="D3" s="14">
        <v>50000</v>
      </c>
      <c r="E3" s="32">
        <f>LN(D3/A3)</f>
        <v>-2.7819510089417445</v>
      </c>
      <c r="F3" s="14">
        <v>912500</v>
      </c>
      <c r="G3" s="32">
        <f>LN(F3/A3)</f>
        <v>0.12221407108675621</v>
      </c>
      <c r="H3" s="15">
        <v>27875000</v>
      </c>
      <c r="I3" s="32">
        <f>LN(H3/A3)</f>
        <v>3.5415114943925294</v>
      </c>
      <c r="J3" s="14"/>
      <c r="K3" s="18"/>
      <c r="L3" s="14">
        <v>807525</v>
      </c>
      <c r="M3" s="14">
        <v>121250</v>
      </c>
      <c r="N3" s="32">
        <f>LN(M3/L3)</f>
        <v>-1.8961194845522977</v>
      </c>
      <c r="O3" s="18">
        <v>1.4797608616416924</v>
      </c>
      <c r="P3" s="32">
        <f>N3-O3</f>
        <v>-3.3758803461939904</v>
      </c>
      <c r="Q3" s="14">
        <v>650000</v>
      </c>
      <c r="R3" s="32">
        <f>LN(Q3/L3)</f>
        <v>-0.21700165148020756</v>
      </c>
      <c r="S3" s="18">
        <v>-1.5190866867876167</v>
      </c>
      <c r="T3" s="32">
        <f>R3-S3</f>
        <v>1.3020850353074092</v>
      </c>
      <c r="U3" s="14">
        <v>3875000</v>
      </c>
      <c r="V3" s="32">
        <f>LN(U3/L3)</f>
        <v>1.5683269274175571</v>
      </c>
      <c r="W3" s="18">
        <v>0.53598125672093822</v>
      </c>
      <c r="X3" s="32">
        <f>V3-W3</f>
        <v>1.032345670696619</v>
      </c>
      <c r="Y3" s="15">
        <v>2300000</v>
      </c>
      <c r="Z3" s="32">
        <f>LN(Y3/L3)</f>
        <v>1.0466903875473508</v>
      </c>
      <c r="AA3" s="18">
        <v>3.1042253552390981</v>
      </c>
      <c r="AB3" s="32">
        <f>Z3-AA3</f>
        <v>-2.0575349676917476</v>
      </c>
      <c r="AC3" s="18"/>
      <c r="AD3" s="14">
        <v>807525</v>
      </c>
      <c r="AE3" s="14">
        <v>1125</v>
      </c>
      <c r="AF3" s="32">
        <f>LN(AE3/AD3)</f>
        <v>-6.5761909787135071</v>
      </c>
      <c r="AG3" s="18">
        <v>1.4797608616416924</v>
      </c>
      <c r="AH3" s="32">
        <f>AF3-AG3</f>
        <v>-8.0559518403551991</v>
      </c>
      <c r="AI3" s="14">
        <v>875</v>
      </c>
      <c r="AJ3" s="32">
        <f>LN(AI3/AD3)</f>
        <v>-6.8275054069944128</v>
      </c>
      <c r="AK3" s="18">
        <v>-1.5190866867876167</v>
      </c>
      <c r="AL3" s="32">
        <f>AJ3-AK3</f>
        <v>-5.3084187202067961</v>
      </c>
      <c r="AM3" s="14">
        <v>12250</v>
      </c>
      <c r="AN3" s="32">
        <f>LN(AM3/AD3)</f>
        <v>-4.1884480773791539</v>
      </c>
      <c r="AO3" s="18">
        <v>0.53598125672093822</v>
      </c>
      <c r="AP3" s="32">
        <f>AN3-AO3</f>
        <v>-4.7244293341000922</v>
      </c>
      <c r="AQ3" s="15">
        <v>1000</v>
      </c>
      <c r="AR3" s="32">
        <f>LN(AQ3/AD3)</f>
        <v>-6.69397401436989</v>
      </c>
      <c r="AS3" s="18">
        <v>3.1042253552390981</v>
      </c>
      <c r="AT3" s="32">
        <f>AR3-AS3</f>
        <v>-9.7981993696089873</v>
      </c>
      <c r="AU3" s="18"/>
      <c r="AV3" s="14">
        <v>807525</v>
      </c>
      <c r="AW3" s="14">
        <v>625</v>
      </c>
      <c r="AX3" s="32">
        <f>LN(AW3/AV3)</f>
        <v>-7.1639776436156257</v>
      </c>
      <c r="AY3" s="18">
        <v>1.4797608616416924</v>
      </c>
      <c r="AZ3" s="32">
        <f>AX3-AY3</f>
        <v>-8.6437385052573177</v>
      </c>
      <c r="BA3" s="14">
        <v>1125</v>
      </c>
      <c r="BB3" s="32">
        <f>LN(BA3/AV3)</f>
        <v>-6.5761909787135071</v>
      </c>
      <c r="BC3" s="18">
        <v>-1.5190866867876167</v>
      </c>
      <c r="BD3" s="32">
        <f>BB3-BC3</f>
        <v>-5.0571042919258904</v>
      </c>
      <c r="BE3" s="14">
        <v>1375</v>
      </c>
      <c r="BF3" s="32">
        <f>LN(BE3/AV3)</f>
        <v>-6.3755202832513556</v>
      </c>
      <c r="BG3" s="18">
        <v>0.53598125672093822</v>
      </c>
      <c r="BH3" s="32">
        <f>BF3-BG3</f>
        <v>-6.9115015399722939</v>
      </c>
      <c r="BI3" s="15">
        <v>2375</v>
      </c>
      <c r="BJ3" s="32">
        <f>LN(BI3/AV3)</f>
        <v>-5.828976576883286</v>
      </c>
      <c r="BK3" s="18">
        <v>3.1042253552390981</v>
      </c>
      <c r="BL3" s="32">
        <f>BJ3-BK3</f>
        <v>-8.9332019321223832</v>
      </c>
    </row>
    <row r="4" spans="1:64" x14ac:dyDescent="0.5">
      <c r="A4" s="14">
        <v>807525</v>
      </c>
      <c r="B4" s="14">
        <v>2875000</v>
      </c>
      <c r="C4" s="32">
        <f>LN(B4/A4)</f>
        <v>1.2698339388615605</v>
      </c>
      <c r="D4" s="14">
        <v>625000</v>
      </c>
      <c r="E4" s="32">
        <f>LN(D4/A4)</f>
        <v>-0.25622236463348885</v>
      </c>
      <c r="F4" s="14">
        <v>2087500</v>
      </c>
      <c r="G4" s="32">
        <f>LN(F4/A4)</f>
        <v>0.94974844235512024</v>
      </c>
      <c r="H4" s="15">
        <v>11625000</v>
      </c>
      <c r="I4" s="32">
        <f>LN(H4/A4)</f>
        <v>2.6669392160856669</v>
      </c>
      <c r="J4" s="14"/>
      <c r="K4" s="18"/>
      <c r="L4" s="14">
        <v>807525</v>
      </c>
      <c r="M4" s="14">
        <v>73750</v>
      </c>
      <c r="N4" s="32">
        <f t="shared" ref="N4:N10" si="0">LN(M4/L4)</f>
        <v>-2.3932930191499611</v>
      </c>
      <c r="O4" s="18">
        <v>1.4797608616416924</v>
      </c>
      <c r="P4" s="32">
        <f t="shared" ref="P4:P18" si="1">N4-O4</f>
        <v>-3.8730538807916535</v>
      </c>
      <c r="Q4" s="14">
        <v>3050000</v>
      </c>
      <c r="R4" s="32">
        <f t="shared" ref="R4:R18" si="2">LN(Q4/L4)</f>
        <v>1.3289228552315671</v>
      </c>
      <c r="S4" s="18">
        <v>-1.5190866867876167</v>
      </c>
      <c r="T4" s="32">
        <f t="shared" ref="T4:T18" si="3">R4-S4</f>
        <v>2.8480095420191835</v>
      </c>
      <c r="U4" s="14">
        <v>11375000</v>
      </c>
      <c r="V4" s="32">
        <f t="shared" ref="V4:V18" si="4">LN(U4/L4)</f>
        <v>2.6451992294492608</v>
      </c>
      <c r="W4" s="18">
        <v>0.53598125672093822</v>
      </c>
      <c r="X4" s="32">
        <f t="shared" ref="X4:X18" si="5">V4-W4</f>
        <v>2.1092179727283225</v>
      </c>
      <c r="Y4" s="15">
        <v>1387500</v>
      </c>
      <c r="Z4" s="32">
        <f t="shared" ref="Z4:Z18" si="6">LN(Y4/L4)</f>
        <v>0.54128483125069915</v>
      </c>
      <c r="AA4" s="18">
        <v>3.1042253552390981</v>
      </c>
      <c r="AB4" s="32">
        <f t="shared" ref="AB4:AB18" si="7">Z4-AA4</f>
        <v>-2.5629405239883991</v>
      </c>
      <c r="AC4" s="18"/>
      <c r="AD4" s="14">
        <v>807525</v>
      </c>
      <c r="AE4" s="14">
        <v>750</v>
      </c>
      <c r="AF4" s="32">
        <f t="shared" ref="AF4:AF14" si="8">LN(AE4/AD4)</f>
        <v>-6.9816560868216717</v>
      </c>
      <c r="AG4" s="18">
        <v>1.4797608616416924</v>
      </c>
      <c r="AH4" s="32">
        <f t="shared" ref="AH4:AH14" si="9">AF4-AG4</f>
        <v>-8.4614169484633646</v>
      </c>
      <c r="AI4" s="14">
        <v>2500</v>
      </c>
      <c r="AJ4" s="32">
        <f t="shared" ref="AJ4:AJ14" si="10">LN(AI4/AD4)</f>
        <v>-5.7776832824957349</v>
      </c>
      <c r="AK4" s="18">
        <v>-1.5190866867876167</v>
      </c>
      <c r="AL4" s="32">
        <f t="shared" ref="AL4:AL14" si="11">AJ4-AK4</f>
        <v>-4.2585965957081182</v>
      </c>
      <c r="AM4" s="14">
        <v>9750</v>
      </c>
      <c r="AN4" s="32">
        <f t="shared" ref="AN4:AN14" si="12">LN(AM4/AD4)</f>
        <v>-4.4167067293601345</v>
      </c>
      <c r="AO4" s="18">
        <v>0.53598125672093822</v>
      </c>
      <c r="AP4" s="32">
        <f t="shared" ref="AP4:AP14" si="13">AN4-AO4</f>
        <v>-4.9526879860810729</v>
      </c>
      <c r="AQ4" s="15">
        <v>1125</v>
      </c>
      <c r="AR4" s="32">
        <f t="shared" ref="AR4:AR14" si="14">LN(AQ4/AD4)</f>
        <v>-6.5761909787135071</v>
      </c>
      <c r="AS4" s="18">
        <v>3.1042253552390981</v>
      </c>
      <c r="AT4" s="32">
        <f t="shared" ref="AT4:AT14" si="15">AR4-AS4</f>
        <v>-9.6804163339526053</v>
      </c>
      <c r="AU4" s="18"/>
      <c r="AV4" s="14">
        <v>807525</v>
      </c>
      <c r="AW4" s="14">
        <v>250</v>
      </c>
      <c r="AX4" s="32">
        <f t="shared" ref="AX4:AX14" si="16">LN(AW4/AV4)</f>
        <v>-8.0802683754897817</v>
      </c>
      <c r="AY4" s="18">
        <v>1.4797608616416924</v>
      </c>
      <c r="AZ4" s="32">
        <f t="shared" ref="AZ4:AZ14" si="17">AX4-AY4</f>
        <v>-9.5600292371314737</v>
      </c>
      <c r="BA4" s="14">
        <v>1500</v>
      </c>
      <c r="BB4" s="32">
        <f t="shared" ref="BB4:BB14" si="18">LN(BA4/AV4)</f>
        <v>-6.2885089062617263</v>
      </c>
      <c r="BC4" s="18">
        <v>-1.5190866867876167</v>
      </c>
      <c r="BD4" s="32">
        <f t="shared" ref="BD4:BD14" si="19">BB4-BC4</f>
        <v>-4.7694222194741096</v>
      </c>
      <c r="BE4" s="14">
        <v>1000</v>
      </c>
      <c r="BF4" s="32">
        <f t="shared" ref="BF4:BF14" si="20">LN(BE4/AV4)</f>
        <v>-6.69397401436989</v>
      </c>
      <c r="BG4" s="18">
        <v>0.53598125672093822</v>
      </c>
      <c r="BH4" s="32">
        <f t="shared" ref="BH4:BH14" si="21">BF4-BG4</f>
        <v>-7.2299552710908284</v>
      </c>
      <c r="BI4" s="15">
        <v>1000</v>
      </c>
      <c r="BJ4" s="32">
        <f t="shared" ref="BJ4:BJ14" si="22">LN(BI4/AV4)</f>
        <v>-6.69397401436989</v>
      </c>
      <c r="BK4" s="18">
        <v>3.1042253552390981</v>
      </c>
      <c r="BL4" s="32">
        <f t="shared" ref="BL4:BL14" si="23">BJ4-BK4</f>
        <v>-9.7981993696089873</v>
      </c>
    </row>
    <row r="5" spans="1:64" x14ac:dyDescent="0.5">
      <c r="A5" s="31">
        <f>AVERAGE(A3:A4)</f>
        <v>807525</v>
      </c>
      <c r="B5" s="31">
        <f t="shared" ref="B5:I5" si="24">AVERAGE(B3:B4)</f>
        <v>3625000</v>
      </c>
      <c r="C5" s="33">
        <f t="shared" si="24"/>
        <v>1.4797608616416924</v>
      </c>
      <c r="D5" s="31">
        <f t="shared" si="24"/>
        <v>337500</v>
      </c>
      <c r="E5" s="33">
        <f t="shared" si="24"/>
        <v>-1.5190866867876167</v>
      </c>
      <c r="F5" s="31">
        <f t="shared" si="24"/>
        <v>1500000</v>
      </c>
      <c r="G5" s="33">
        <f t="shared" si="24"/>
        <v>0.53598125672093822</v>
      </c>
      <c r="H5" s="31">
        <f t="shared" si="24"/>
        <v>19750000</v>
      </c>
      <c r="I5" s="33">
        <f t="shared" si="24"/>
        <v>3.1042253552390981</v>
      </c>
      <c r="J5" s="14"/>
      <c r="K5" s="18"/>
      <c r="L5" s="22">
        <v>616050</v>
      </c>
      <c r="M5" s="14">
        <v>597500</v>
      </c>
      <c r="N5" s="32">
        <f t="shared" si="0"/>
        <v>-3.0573845265011571E-2</v>
      </c>
      <c r="O5" s="18">
        <v>-0.31177373202478731</v>
      </c>
      <c r="P5" s="32">
        <f t="shared" si="1"/>
        <v>0.28119988675977575</v>
      </c>
      <c r="Q5" s="14">
        <v>312500</v>
      </c>
      <c r="R5" s="32">
        <f t="shared" si="2"/>
        <v>-0.67872365989422112</v>
      </c>
      <c r="S5" s="18">
        <v>0.102930970461296</v>
      </c>
      <c r="T5" s="32">
        <f t="shared" si="3"/>
        <v>-0.78165463035551708</v>
      </c>
      <c r="U5" s="14">
        <v>8000000</v>
      </c>
      <c r="V5" s="32">
        <f t="shared" si="4"/>
        <v>2.5638686915912956</v>
      </c>
      <c r="W5" s="18">
        <v>2.0088149465291281</v>
      </c>
      <c r="X5" s="32">
        <f t="shared" si="5"/>
        <v>0.55505374506216754</v>
      </c>
      <c r="Y5" s="15">
        <v>32625000</v>
      </c>
      <c r="Z5" s="32">
        <f t="shared" si="6"/>
        <v>3.9695060155543174</v>
      </c>
      <c r="AA5" s="18">
        <v>3.57668557897169</v>
      </c>
      <c r="AB5" s="32">
        <f t="shared" si="7"/>
        <v>0.39282043658262733</v>
      </c>
      <c r="AC5" s="18"/>
      <c r="AD5" s="22">
        <v>616050</v>
      </c>
      <c r="AE5" s="14">
        <v>125</v>
      </c>
      <c r="AF5" s="32">
        <f t="shared" si="8"/>
        <v>-8.5027696707505136</v>
      </c>
      <c r="AG5" s="18">
        <v>-0.31177373202478731</v>
      </c>
      <c r="AH5" s="32">
        <f t="shared" si="9"/>
        <v>-8.1909959387257256</v>
      </c>
      <c r="AI5" s="14">
        <v>750</v>
      </c>
      <c r="AJ5" s="32">
        <f t="shared" si="10"/>
        <v>-6.7110102015224582</v>
      </c>
      <c r="AK5" s="18">
        <v>0.102930970461296</v>
      </c>
      <c r="AL5" s="32">
        <f t="shared" si="11"/>
        <v>-6.8139411719837542</v>
      </c>
      <c r="AM5" s="14">
        <v>1875</v>
      </c>
      <c r="AN5" s="32">
        <f t="shared" si="12"/>
        <v>-5.7947194696483031</v>
      </c>
      <c r="AO5" s="18">
        <v>2.0088149465291281</v>
      </c>
      <c r="AP5" s="32">
        <f t="shared" si="13"/>
        <v>-7.8035344161774312</v>
      </c>
      <c r="AQ5" s="15">
        <v>250</v>
      </c>
      <c r="AR5" s="32">
        <f t="shared" si="14"/>
        <v>-7.8096224901905682</v>
      </c>
      <c r="AS5" s="18">
        <v>3.57668557897169</v>
      </c>
      <c r="AT5" s="32">
        <f t="shared" si="15"/>
        <v>-11.386308069162258</v>
      </c>
      <c r="AU5" s="18"/>
      <c r="AV5" s="22">
        <v>616050</v>
      </c>
      <c r="AW5" s="14">
        <v>125</v>
      </c>
      <c r="AX5" s="32">
        <f t="shared" si="16"/>
        <v>-8.5027696707505136</v>
      </c>
      <c r="AY5" s="18">
        <v>-0.31177373202478731</v>
      </c>
      <c r="AZ5" s="32">
        <f t="shared" si="17"/>
        <v>-8.1909959387257256</v>
      </c>
      <c r="BA5" s="14">
        <v>875</v>
      </c>
      <c r="BB5" s="32">
        <f t="shared" si="18"/>
        <v>-6.5568595216952001</v>
      </c>
      <c r="BC5" s="18">
        <v>0.102930970461296</v>
      </c>
      <c r="BD5" s="32">
        <f t="shared" si="19"/>
        <v>-6.6597904921564961</v>
      </c>
      <c r="BE5" s="14">
        <v>375</v>
      </c>
      <c r="BF5" s="32">
        <f t="shared" si="20"/>
        <v>-7.4041573820824036</v>
      </c>
      <c r="BG5" s="18">
        <v>2.0088149465291281</v>
      </c>
      <c r="BH5" s="32">
        <f t="shared" si="21"/>
        <v>-9.4129723286115308</v>
      </c>
      <c r="BI5" s="15">
        <v>375</v>
      </c>
      <c r="BJ5" s="32">
        <f t="shared" si="22"/>
        <v>-7.4041573820824036</v>
      </c>
      <c r="BK5" s="18">
        <v>3.57668557897169</v>
      </c>
      <c r="BL5" s="32">
        <f t="shared" si="23"/>
        <v>-10.980842961054094</v>
      </c>
    </row>
    <row r="6" spans="1:64" x14ac:dyDescent="0.5">
      <c r="A6" s="22">
        <v>616050</v>
      </c>
      <c r="B6" s="14">
        <v>326250</v>
      </c>
      <c r="C6" s="32">
        <f>LN(B6/A6)</f>
        <v>-0.63566417043377421</v>
      </c>
      <c r="D6" s="14">
        <v>75000</v>
      </c>
      <c r="E6" s="32">
        <f>LN(D6/A6)</f>
        <v>-2.1058400155343668</v>
      </c>
      <c r="F6" s="14">
        <v>18625000</v>
      </c>
      <c r="G6" s="32">
        <f>LN(F6/A6)</f>
        <v>3.4089319141770829</v>
      </c>
      <c r="H6" s="15">
        <v>16250000</v>
      </c>
      <c r="I6" s="32">
        <f>LN(H6/A6)</f>
        <v>3.2725200586872063</v>
      </c>
      <c r="J6" s="14"/>
      <c r="K6" s="18"/>
      <c r="L6" s="22">
        <v>616050</v>
      </c>
      <c r="M6" s="14">
        <v>3100000</v>
      </c>
      <c r="N6" s="32">
        <f t="shared" si="0"/>
        <v>1.6158292614025602</v>
      </c>
      <c r="O6" s="18">
        <v>-0.31177373202478731</v>
      </c>
      <c r="P6" s="32">
        <f t="shared" si="1"/>
        <v>1.9276029934273475</v>
      </c>
      <c r="Q6" s="14">
        <v>542500</v>
      </c>
      <c r="R6" s="32">
        <f t="shared" si="2"/>
        <v>-0.12714004365606263</v>
      </c>
      <c r="S6" s="18">
        <v>0.102930970461296</v>
      </c>
      <c r="T6" s="32">
        <f t="shared" si="3"/>
        <v>-0.23007101411735864</v>
      </c>
      <c r="U6" s="14">
        <v>7375000</v>
      </c>
      <c r="V6" s="32">
        <f t="shared" si="4"/>
        <v>2.4825230521373434</v>
      </c>
      <c r="W6" s="18">
        <v>2.0088149465291281</v>
      </c>
      <c r="X6" s="32">
        <f t="shared" si="5"/>
        <v>0.4737081056082153</v>
      </c>
      <c r="Y6" s="15">
        <v>36375000</v>
      </c>
      <c r="Z6" s="32">
        <f t="shared" si="6"/>
        <v>4.078308875403116</v>
      </c>
      <c r="AA6" s="18">
        <v>3.57668557897169</v>
      </c>
      <c r="AB6" s="32">
        <f t="shared" si="7"/>
        <v>0.501623296431426</v>
      </c>
      <c r="AC6" s="18"/>
      <c r="AD6" s="22">
        <v>616050</v>
      </c>
      <c r="AE6" s="14">
        <v>250</v>
      </c>
      <c r="AF6" s="32">
        <f t="shared" si="8"/>
        <v>-7.8096224901905682</v>
      </c>
      <c r="AG6" s="18">
        <v>-0.31177373202478731</v>
      </c>
      <c r="AH6" s="32">
        <f t="shared" si="9"/>
        <v>-7.4978487581657811</v>
      </c>
      <c r="AI6" s="14">
        <v>250</v>
      </c>
      <c r="AJ6" s="32">
        <f t="shared" si="10"/>
        <v>-7.8096224901905682</v>
      </c>
      <c r="AK6" s="18">
        <v>0.102930970461296</v>
      </c>
      <c r="AL6" s="32">
        <f t="shared" si="11"/>
        <v>-7.9125534606518642</v>
      </c>
      <c r="AM6" s="14">
        <v>4625</v>
      </c>
      <c r="AN6" s="32">
        <f t="shared" si="12"/>
        <v>-4.8918517581062888</v>
      </c>
      <c r="AO6" s="18">
        <v>2.0088149465291281</v>
      </c>
      <c r="AP6" s="32">
        <f t="shared" si="13"/>
        <v>-6.9006667046354169</v>
      </c>
      <c r="AQ6" s="15">
        <v>1250</v>
      </c>
      <c r="AR6" s="32">
        <f t="shared" si="14"/>
        <v>-6.2001845777564677</v>
      </c>
      <c r="AS6" s="18">
        <v>3.57668557897169</v>
      </c>
      <c r="AT6" s="32">
        <f t="shared" si="15"/>
        <v>-9.7768701567281582</v>
      </c>
      <c r="AU6" s="18"/>
      <c r="AV6" s="22">
        <v>616050</v>
      </c>
      <c r="AW6" s="14">
        <v>500</v>
      </c>
      <c r="AX6" s="32">
        <f t="shared" si="16"/>
        <v>-7.1164753096306228</v>
      </c>
      <c r="AY6" s="18">
        <v>-0.31177373202478731</v>
      </c>
      <c r="AZ6" s="32">
        <f t="shared" si="17"/>
        <v>-6.8047015776058357</v>
      </c>
      <c r="BA6" s="14">
        <v>250</v>
      </c>
      <c r="BB6" s="32">
        <f t="shared" si="18"/>
        <v>-7.8096224901905682</v>
      </c>
      <c r="BC6" s="18">
        <v>0.102930970461296</v>
      </c>
      <c r="BD6" s="32">
        <f t="shared" si="19"/>
        <v>-7.9125534606518642</v>
      </c>
      <c r="BE6" s="14">
        <v>1250</v>
      </c>
      <c r="BF6" s="32">
        <f t="shared" si="20"/>
        <v>-6.2001845777564677</v>
      </c>
      <c r="BG6" s="18">
        <v>2.0088149465291281</v>
      </c>
      <c r="BH6" s="32">
        <f t="shared" si="21"/>
        <v>-8.2089995242855949</v>
      </c>
      <c r="BI6" s="15">
        <v>750</v>
      </c>
      <c r="BJ6" s="32">
        <f t="shared" si="22"/>
        <v>-6.7110102015224582</v>
      </c>
      <c r="BK6" s="18">
        <v>3.57668557897169</v>
      </c>
      <c r="BL6" s="32">
        <f t="shared" si="23"/>
        <v>-10.287695780494149</v>
      </c>
    </row>
    <row r="7" spans="1:64" x14ac:dyDescent="0.5">
      <c r="A7" s="22">
        <v>616050</v>
      </c>
      <c r="B7" s="14">
        <v>375000</v>
      </c>
      <c r="C7" s="32">
        <f t="shared" ref="C7:C8" si="25">LN(B7/A7)</f>
        <v>-0.4964021031002665</v>
      </c>
      <c r="D7" s="14">
        <v>3362500</v>
      </c>
      <c r="E7" s="32">
        <f>LN(D7/A7)</f>
        <v>1.6971118948394173</v>
      </c>
      <c r="F7" s="14">
        <v>3250000</v>
      </c>
      <c r="G7" s="32">
        <f>LN(F7/A7)</f>
        <v>1.663082146253106</v>
      </c>
      <c r="H7" s="15">
        <v>17250000</v>
      </c>
      <c r="I7" s="32">
        <f>LN(H7/A7)</f>
        <v>3.3322392933888283</v>
      </c>
      <c r="J7" s="14"/>
      <c r="K7" s="18"/>
      <c r="L7" s="14">
        <v>471750</v>
      </c>
      <c r="M7" s="6">
        <v>155000000</v>
      </c>
      <c r="N7" s="32">
        <f>LN(M7/L7)</f>
        <v>5.7947312116527243</v>
      </c>
      <c r="O7" s="18">
        <v>0.21771786265022239</v>
      </c>
      <c r="P7" s="32">
        <f t="shared" si="1"/>
        <v>5.5770133490025016</v>
      </c>
      <c r="Q7" s="6">
        <v>162500000</v>
      </c>
      <c r="R7" s="32">
        <f t="shared" si="2"/>
        <v>5.8419840965032694</v>
      </c>
      <c r="S7" s="18">
        <v>7.5017009494509915E-2</v>
      </c>
      <c r="T7" s="32">
        <f t="shared" si="3"/>
        <v>5.7669670870087595</v>
      </c>
      <c r="U7" s="6">
        <v>157500000</v>
      </c>
      <c r="V7" s="32">
        <f t="shared" si="4"/>
        <v>5.8107315529991652</v>
      </c>
      <c r="W7" s="18">
        <v>4.9315632771765978</v>
      </c>
      <c r="X7" s="32">
        <f t="shared" si="5"/>
        <v>0.8791682758225674</v>
      </c>
      <c r="Y7" s="1">
        <v>28625000</v>
      </c>
      <c r="Z7" s="32">
        <f t="shared" si="6"/>
        <v>4.1055865566078813</v>
      </c>
      <c r="AA7" s="18">
        <v>4.2730639146410638</v>
      </c>
      <c r="AB7" s="32">
        <f t="shared" si="7"/>
        <v>-0.16747735803318253</v>
      </c>
      <c r="AC7" s="18"/>
      <c r="AD7" s="14">
        <v>471750</v>
      </c>
      <c r="AE7" s="6">
        <v>3625</v>
      </c>
      <c r="AF7" s="32">
        <f t="shared" si="8"/>
        <v>-4.8685948959420218</v>
      </c>
      <c r="AG7" s="18">
        <v>0.21771786265022239</v>
      </c>
      <c r="AH7" s="32">
        <f t="shared" si="9"/>
        <v>-5.0863127585922445</v>
      </c>
      <c r="AI7" s="6">
        <v>3000</v>
      </c>
      <c r="AJ7" s="32">
        <f t="shared" si="10"/>
        <v>-5.0578368955805502</v>
      </c>
      <c r="AK7" s="18">
        <v>7.5017009494509915E-2</v>
      </c>
      <c r="AL7" s="32">
        <f t="shared" si="11"/>
        <v>-5.1328539050750601</v>
      </c>
      <c r="AM7" s="6">
        <v>3125</v>
      </c>
      <c r="AN7" s="32">
        <f t="shared" si="12"/>
        <v>-5.0170149010602945</v>
      </c>
      <c r="AO7" s="18">
        <v>4.9315632771765978</v>
      </c>
      <c r="AP7" s="32">
        <f t="shared" si="13"/>
        <v>-9.9485781782368932</v>
      </c>
      <c r="AQ7" s="1">
        <v>10250</v>
      </c>
      <c r="AR7" s="32">
        <f t="shared" si="14"/>
        <v>-3.8291714786642426</v>
      </c>
      <c r="AS7" s="18">
        <v>4.2730639146410638</v>
      </c>
      <c r="AT7" s="32">
        <f t="shared" si="15"/>
        <v>-8.1022353933053068</v>
      </c>
      <c r="AU7" s="18"/>
      <c r="AV7" s="14">
        <v>471750</v>
      </c>
      <c r="AW7" s="6">
        <v>375</v>
      </c>
      <c r="AX7" s="32">
        <f t="shared" si="16"/>
        <v>-7.1372784372603855</v>
      </c>
      <c r="AY7" s="18">
        <v>0.21771786265022239</v>
      </c>
      <c r="AZ7" s="32">
        <f t="shared" si="17"/>
        <v>-7.3549962999106082</v>
      </c>
      <c r="BA7" s="6">
        <v>125</v>
      </c>
      <c r="BB7" s="32">
        <f t="shared" si="18"/>
        <v>-8.2358907259284955</v>
      </c>
      <c r="BC7" s="18">
        <v>7.5017009494509915E-2</v>
      </c>
      <c r="BD7" s="32">
        <f t="shared" si="19"/>
        <v>-8.3109077354230045</v>
      </c>
      <c r="BE7" s="6">
        <v>125</v>
      </c>
      <c r="BF7" s="32">
        <f t="shared" si="20"/>
        <v>-8.2358907259284955</v>
      </c>
      <c r="BG7" s="18">
        <v>4.9315632771765978</v>
      </c>
      <c r="BH7" s="32">
        <f t="shared" si="21"/>
        <v>-13.167454003105092</v>
      </c>
      <c r="BI7" s="1">
        <v>1250</v>
      </c>
      <c r="BJ7" s="32">
        <f t="shared" si="22"/>
        <v>-5.9333056329344496</v>
      </c>
      <c r="BK7" s="18">
        <v>4.2730639146410638</v>
      </c>
      <c r="BL7" s="32">
        <f t="shared" si="23"/>
        <v>-10.206369547575513</v>
      </c>
    </row>
    <row r="8" spans="1:64" ht="16.149999999999999" thickBot="1" x14ac:dyDescent="0.55000000000000004">
      <c r="A8" s="22">
        <v>616050</v>
      </c>
      <c r="B8" s="14">
        <v>750000</v>
      </c>
      <c r="C8" s="32">
        <f t="shared" si="25"/>
        <v>0.19674507745967881</v>
      </c>
      <c r="D8" s="14">
        <v>1262500</v>
      </c>
      <c r="E8" s="32">
        <f>LN(D8/A8)</f>
        <v>0.71752103207883755</v>
      </c>
      <c r="F8" s="14">
        <v>1600000</v>
      </c>
      <c r="G8" s="32">
        <f>LN(F8/A8)</f>
        <v>0.95443077915719532</v>
      </c>
      <c r="H8" s="15">
        <v>38125000</v>
      </c>
      <c r="I8" s="32">
        <f>LN(H8/A8)</f>
        <v>4.1252973848390351</v>
      </c>
      <c r="J8" s="14"/>
      <c r="K8" s="18"/>
      <c r="L8" s="14">
        <v>471750</v>
      </c>
      <c r="M8" s="6">
        <v>43750000</v>
      </c>
      <c r="N8" s="32">
        <f t="shared" si="0"/>
        <v>4.5297977075371012</v>
      </c>
      <c r="O8" s="18">
        <v>0.21771786265022239</v>
      </c>
      <c r="P8" s="32">
        <f t="shared" si="1"/>
        <v>4.3120798448868785</v>
      </c>
      <c r="Q8" s="6">
        <v>27500000</v>
      </c>
      <c r="R8" s="32">
        <f t="shared" si="2"/>
        <v>4.0654920994060033</v>
      </c>
      <c r="S8" s="18">
        <v>7.5017009494509915E-2</v>
      </c>
      <c r="T8" s="32">
        <f t="shared" si="3"/>
        <v>3.9904750899114934</v>
      </c>
      <c r="U8" s="6">
        <v>88750000</v>
      </c>
      <c r="V8" s="32">
        <f t="shared" si="4"/>
        <v>5.2371295230890027</v>
      </c>
      <c r="W8" s="18">
        <v>4.9315632771765978</v>
      </c>
      <c r="X8" s="32">
        <f t="shared" si="5"/>
        <v>0.30556624591240489</v>
      </c>
      <c r="Y8" s="1">
        <v>13750000</v>
      </c>
      <c r="Z8" s="32">
        <f t="shared" si="6"/>
        <v>3.3723449188460579</v>
      </c>
      <c r="AA8" s="18">
        <v>4.2730639146410638</v>
      </c>
      <c r="AB8" s="32">
        <f t="shared" si="7"/>
        <v>-0.90071899579500592</v>
      </c>
      <c r="AC8" s="18"/>
      <c r="AD8" s="14">
        <v>471750</v>
      </c>
      <c r="AE8" s="16">
        <v>2875</v>
      </c>
      <c r="AF8" s="32">
        <f t="shared" si="8"/>
        <v>-5.1003965099993458</v>
      </c>
      <c r="AG8" s="18">
        <v>0.21771786265022239</v>
      </c>
      <c r="AH8" s="32">
        <f t="shared" si="9"/>
        <v>-5.3181143726495685</v>
      </c>
      <c r="AI8" s="16">
        <v>8250</v>
      </c>
      <c r="AJ8" s="32">
        <f t="shared" si="10"/>
        <v>-4.0462359839020703</v>
      </c>
      <c r="AK8" s="18">
        <v>7.5017009494509915E-2</v>
      </c>
      <c r="AL8" s="32">
        <f t="shared" si="11"/>
        <v>-4.1212529933965802</v>
      </c>
      <c r="AM8" s="16">
        <v>2625</v>
      </c>
      <c r="AN8" s="32">
        <f t="shared" si="12"/>
        <v>-5.1913682882050729</v>
      </c>
      <c r="AO8" s="18">
        <v>4.9315632771765978</v>
      </c>
      <c r="AP8" s="32">
        <f t="shared" si="13"/>
        <v>-10.12293156538167</v>
      </c>
      <c r="AQ8" s="17">
        <v>7375</v>
      </c>
      <c r="AR8" s="32">
        <f t="shared" si="14"/>
        <v>-4.1583532820227758</v>
      </c>
      <c r="AS8" s="18">
        <v>4.2730639146410638</v>
      </c>
      <c r="AT8" s="32">
        <f t="shared" si="15"/>
        <v>-8.4314171966638405</v>
      </c>
      <c r="AU8" s="18"/>
      <c r="AV8" s="14">
        <v>471750</v>
      </c>
      <c r="AW8" s="16">
        <v>125</v>
      </c>
      <c r="AX8" s="32">
        <f t="shared" si="16"/>
        <v>-8.2358907259284955</v>
      </c>
      <c r="AY8" s="18">
        <v>0.21771786265022239</v>
      </c>
      <c r="AZ8" s="32">
        <f t="shared" si="17"/>
        <v>-8.4536085885787173</v>
      </c>
      <c r="BA8" s="16">
        <v>125</v>
      </c>
      <c r="BB8" s="32">
        <f t="shared" si="18"/>
        <v>-8.2358907259284955</v>
      </c>
      <c r="BC8" s="18">
        <v>7.5017009494509915E-2</v>
      </c>
      <c r="BD8" s="32">
        <f t="shared" si="19"/>
        <v>-8.3109077354230045</v>
      </c>
      <c r="BE8" s="16">
        <v>875</v>
      </c>
      <c r="BF8" s="32">
        <f t="shared" si="20"/>
        <v>-6.289980576873182</v>
      </c>
      <c r="BG8" s="18">
        <v>4.9315632771765978</v>
      </c>
      <c r="BH8" s="32">
        <f t="shared" si="21"/>
        <v>-11.221543854049781</v>
      </c>
      <c r="BI8" s="17">
        <v>1375</v>
      </c>
      <c r="BJ8" s="32">
        <f t="shared" si="22"/>
        <v>-5.8379954531301248</v>
      </c>
      <c r="BK8" s="18">
        <v>4.2730639146410638</v>
      </c>
      <c r="BL8" s="32">
        <f t="shared" si="23"/>
        <v>-10.111059367771189</v>
      </c>
    </row>
    <row r="9" spans="1:64" x14ac:dyDescent="0.5">
      <c r="A9" s="31">
        <f>AVERAGE(A6:A8)</f>
        <v>616050</v>
      </c>
      <c r="B9" s="31">
        <f t="shared" ref="B9:I9" si="26">AVERAGE(B6:B8)</f>
        <v>483750</v>
      </c>
      <c r="C9" s="33">
        <f t="shared" si="26"/>
        <v>-0.31177373202478731</v>
      </c>
      <c r="D9" s="31">
        <f t="shared" si="26"/>
        <v>1566666.6666666667</v>
      </c>
      <c r="E9" s="33">
        <f t="shared" si="26"/>
        <v>0.102930970461296</v>
      </c>
      <c r="F9" s="31">
        <f t="shared" si="26"/>
        <v>7825000</v>
      </c>
      <c r="G9" s="33">
        <f t="shared" si="26"/>
        <v>2.0088149465291281</v>
      </c>
      <c r="H9" s="31">
        <f t="shared" si="26"/>
        <v>23875000</v>
      </c>
      <c r="I9" s="33">
        <f t="shared" si="26"/>
        <v>3.57668557897169</v>
      </c>
      <c r="J9" s="14"/>
      <c r="K9" s="18"/>
      <c r="L9" s="22">
        <v>11766</v>
      </c>
      <c r="M9" s="22">
        <v>281250000</v>
      </c>
      <c r="N9" s="32">
        <f t="shared" si="0"/>
        <v>10.081785216058503</v>
      </c>
      <c r="O9" s="18">
        <v>6.7068489171365719</v>
      </c>
      <c r="P9" s="32">
        <f t="shared" si="1"/>
        <v>3.3749362989219307</v>
      </c>
      <c r="Q9" s="22">
        <v>47500000</v>
      </c>
      <c r="R9" s="32">
        <f t="shared" si="2"/>
        <v>8.3032709735804691</v>
      </c>
      <c r="S9" s="18">
        <v>5.4300784848269998</v>
      </c>
      <c r="T9" s="32">
        <f t="shared" si="3"/>
        <v>2.8731924887534692</v>
      </c>
      <c r="U9" s="22">
        <v>141250000</v>
      </c>
      <c r="V9" s="32">
        <f t="shared" si="4"/>
        <v>9.3930726325664224</v>
      </c>
      <c r="W9" s="18">
        <v>3.2446848377700022</v>
      </c>
      <c r="X9" s="32">
        <f t="shared" si="5"/>
        <v>6.1483877947964203</v>
      </c>
      <c r="Y9" s="23">
        <v>143750000</v>
      </c>
      <c r="Z9" s="32">
        <f t="shared" si="6"/>
        <v>9.4106169422173327</v>
      </c>
      <c r="AA9" s="18">
        <v>5.3066485588706582</v>
      </c>
      <c r="AB9" s="32">
        <f t="shared" si="7"/>
        <v>4.1039683833466745</v>
      </c>
      <c r="AC9" s="18"/>
      <c r="AD9" s="14">
        <v>807525</v>
      </c>
      <c r="AE9" s="14">
        <v>1625</v>
      </c>
      <c r="AF9" s="32">
        <f t="shared" si="8"/>
        <v>-6.208466198588189</v>
      </c>
      <c r="AG9" s="18">
        <v>0.78871040925884062</v>
      </c>
      <c r="AH9" s="32">
        <f t="shared" si="9"/>
        <v>-6.9971766078470292</v>
      </c>
      <c r="AI9" s="14">
        <v>250</v>
      </c>
      <c r="AJ9" s="32">
        <f t="shared" si="10"/>
        <v>-8.0802683754897817</v>
      </c>
      <c r="AK9" s="18">
        <v>-0.62969445708435645</v>
      </c>
      <c r="AL9" s="32">
        <f t="shared" si="11"/>
        <v>-7.4505739184054249</v>
      </c>
      <c r="AM9" s="14">
        <v>250</v>
      </c>
      <c r="AN9" s="32">
        <f t="shared" si="12"/>
        <v>-8.0802683754897817</v>
      </c>
      <c r="AO9" s="18">
        <v>-9.6336405744632314E-2</v>
      </c>
      <c r="AP9" s="32">
        <f t="shared" si="13"/>
        <v>-7.9839319697451492</v>
      </c>
      <c r="AQ9" s="15">
        <v>2125</v>
      </c>
      <c r="AR9" s="32">
        <f t="shared" si="14"/>
        <v>-5.9402022119935101</v>
      </c>
      <c r="AS9" s="18">
        <v>1.0622304083380492</v>
      </c>
      <c r="AT9" s="32">
        <f t="shared" si="15"/>
        <v>-7.0024326203315592</v>
      </c>
      <c r="AU9" s="18"/>
      <c r="AV9" s="14">
        <v>807525</v>
      </c>
      <c r="AW9" s="14">
        <v>1500</v>
      </c>
      <c r="AX9" s="32">
        <f t="shared" si="16"/>
        <v>-6.2885089062617263</v>
      </c>
      <c r="AY9" s="18">
        <v>0.78871040925884062</v>
      </c>
      <c r="AZ9" s="32">
        <f t="shared" si="17"/>
        <v>-7.0772193155205674</v>
      </c>
      <c r="BA9" s="14">
        <v>250</v>
      </c>
      <c r="BB9" s="32">
        <f t="shared" si="18"/>
        <v>-8.0802683754897817</v>
      </c>
      <c r="BC9" s="18">
        <v>-0.62969445708435645</v>
      </c>
      <c r="BD9" s="32">
        <f t="shared" si="19"/>
        <v>-7.4505739184054249</v>
      </c>
      <c r="BE9" s="14">
        <v>1375</v>
      </c>
      <c r="BF9" s="32">
        <f t="shared" si="20"/>
        <v>-6.3755202832513556</v>
      </c>
      <c r="BG9" s="18">
        <v>-9.6336405744632314E-2</v>
      </c>
      <c r="BH9" s="32">
        <f t="shared" si="21"/>
        <v>-6.279183877506723</v>
      </c>
      <c r="BI9" s="15">
        <v>1500</v>
      </c>
      <c r="BJ9" s="32">
        <f t="shared" si="22"/>
        <v>-6.2885089062617263</v>
      </c>
      <c r="BK9" s="18">
        <v>1.0622304083380492</v>
      </c>
      <c r="BL9" s="32">
        <f t="shared" si="23"/>
        <v>-7.3507393145997755</v>
      </c>
    </row>
    <row r="10" spans="1:64" ht="16.149999999999999" thickBot="1" x14ac:dyDescent="0.55000000000000004">
      <c r="A10" s="14">
        <v>471750</v>
      </c>
      <c r="B10" s="22">
        <v>775000</v>
      </c>
      <c r="C10" s="32">
        <f>LN(B10/A10)</f>
        <v>0.49641384510468733</v>
      </c>
      <c r="D10" s="22">
        <v>375000</v>
      </c>
      <c r="E10" s="32">
        <f>LN(D10/A10)</f>
        <v>-0.22952315827824876</v>
      </c>
      <c r="F10" s="22">
        <v>76250000</v>
      </c>
      <c r="G10" s="32">
        <f>LN(F10/A10)</f>
        <v>5.0853235102209986</v>
      </c>
      <c r="H10" s="23">
        <v>27125000</v>
      </c>
      <c r="I10" s="32">
        <f>LN(H10/A10)</f>
        <v>4.0517619065941011</v>
      </c>
      <c r="J10" s="22"/>
      <c r="K10" s="18"/>
      <c r="L10" s="22">
        <v>11766</v>
      </c>
      <c r="M10" s="24">
        <v>216250000</v>
      </c>
      <c r="N10" s="32">
        <f t="shared" si="0"/>
        <v>9.8189764083518618</v>
      </c>
      <c r="O10" s="18">
        <v>6.7068489171365719</v>
      </c>
      <c r="P10" s="32">
        <f t="shared" si="1"/>
        <v>3.1121274912152899</v>
      </c>
      <c r="Q10" s="24">
        <v>27125000</v>
      </c>
      <c r="R10" s="32">
        <f t="shared" si="2"/>
        <v>7.7429970744004963</v>
      </c>
      <c r="S10" s="18">
        <v>5.4300784848269998</v>
      </c>
      <c r="T10" s="32">
        <f t="shared" si="3"/>
        <v>2.3129185895734965</v>
      </c>
      <c r="U10" s="24">
        <v>23750000</v>
      </c>
      <c r="V10" s="32">
        <f t="shared" si="4"/>
        <v>7.6101237930205228</v>
      </c>
      <c r="W10" s="18">
        <v>3.2446848377700022</v>
      </c>
      <c r="X10" s="32">
        <f t="shared" si="5"/>
        <v>4.3654389552505206</v>
      </c>
      <c r="Y10" s="25">
        <v>107500000</v>
      </c>
      <c r="Z10" s="32">
        <f t="shared" si="6"/>
        <v>9.1200321101075907</v>
      </c>
      <c r="AA10" s="18">
        <v>5.3066485588706582</v>
      </c>
      <c r="AB10" s="32">
        <f t="shared" si="7"/>
        <v>3.8133835512369325</v>
      </c>
      <c r="AC10" s="18"/>
      <c r="AD10" s="14">
        <v>807525</v>
      </c>
      <c r="AE10" s="14">
        <v>2250</v>
      </c>
      <c r="AF10" s="32">
        <f t="shared" si="8"/>
        <v>-5.8830437981535617</v>
      </c>
      <c r="AG10" s="18">
        <v>0.78871040925884062</v>
      </c>
      <c r="AH10" s="32">
        <f t="shared" si="9"/>
        <v>-6.6717542074124019</v>
      </c>
      <c r="AI10" s="14">
        <v>250</v>
      </c>
      <c r="AJ10" s="32">
        <f t="shared" si="10"/>
        <v>-8.0802683754897817</v>
      </c>
      <c r="AK10" s="18">
        <v>-0.62969445708435645</v>
      </c>
      <c r="AL10" s="32">
        <f t="shared" si="11"/>
        <v>-7.4505739184054249</v>
      </c>
      <c r="AM10" s="14">
        <v>250</v>
      </c>
      <c r="AN10" s="32">
        <f t="shared" si="12"/>
        <v>-8.0802683754897817</v>
      </c>
      <c r="AO10" s="18">
        <v>-9.6336405744632314E-2</v>
      </c>
      <c r="AP10" s="32">
        <f t="shared" si="13"/>
        <v>-7.9839319697451492</v>
      </c>
      <c r="AQ10" s="15">
        <v>3750</v>
      </c>
      <c r="AR10" s="32">
        <f t="shared" si="14"/>
        <v>-5.3722181743875712</v>
      </c>
      <c r="AS10" s="18">
        <v>1.0622304083380492</v>
      </c>
      <c r="AT10" s="32">
        <f t="shared" si="15"/>
        <v>-6.4344485827256204</v>
      </c>
      <c r="AU10" s="18"/>
      <c r="AV10" s="14">
        <v>807525</v>
      </c>
      <c r="AW10" s="14">
        <v>500</v>
      </c>
      <c r="AX10" s="32">
        <f t="shared" si="16"/>
        <v>-7.3871211949298354</v>
      </c>
      <c r="AY10" s="18">
        <v>0.78871040925884062</v>
      </c>
      <c r="AZ10" s="32">
        <f t="shared" si="17"/>
        <v>-8.1758316041886765</v>
      </c>
      <c r="BA10" s="14">
        <v>625</v>
      </c>
      <c r="BB10" s="32">
        <f t="shared" si="18"/>
        <v>-7.1639776436156257</v>
      </c>
      <c r="BC10" s="18">
        <v>-0.62969445708435645</v>
      </c>
      <c r="BD10" s="32">
        <f t="shared" si="19"/>
        <v>-6.5342831865312689</v>
      </c>
      <c r="BE10" s="14">
        <v>1250</v>
      </c>
      <c r="BF10" s="32">
        <f t="shared" si="20"/>
        <v>-6.4708304630556803</v>
      </c>
      <c r="BG10" s="18">
        <v>-9.6336405744632314E-2</v>
      </c>
      <c r="BH10" s="32">
        <f t="shared" si="21"/>
        <v>-6.3744940573110478</v>
      </c>
      <c r="BI10" s="15">
        <v>5125</v>
      </c>
      <c r="BJ10" s="32">
        <f t="shared" si="22"/>
        <v>-5.0598434893454183</v>
      </c>
      <c r="BK10" s="18">
        <v>1.0622304083380492</v>
      </c>
      <c r="BL10" s="32">
        <f t="shared" si="23"/>
        <v>-6.1220738976834674</v>
      </c>
    </row>
    <row r="11" spans="1:64" x14ac:dyDescent="0.5">
      <c r="A11" s="14">
        <v>471750</v>
      </c>
      <c r="B11" s="22">
        <v>425000</v>
      </c>
      <c r="C11" s="32">
        <f t="shared" ref="C11:C12" si="27">LN(B11/A11)</f>
        <v>-0.10436001532424276</v>
      </c>
      <c r="D11" s="22">
        <v>425000</v>
      </c>
      <c r="E11" s="32">
        <f>LN(D11/A11)</f>
        <v>-0.10436001532424276</v>
      </c>
      <c r="F11" s="22">
        <v>57500000</v>
      </c>
      <c r="G11" s="32">
        <f>LN(F11/A11)</f>
        <v>4.8030910425367823</v>
      </c>
      <c r="H11" s="23">
        <v>37000000</v>
      </c>
      <c r="I11" s="32">
        <f>LN(H11/A11)</f>
        <v>4.3622240073777023</v>
      </c>
      <c r="J11" s="22"/>
      <c r="K11" s="18"/>
      <c r="L11" s="14">
        <v>807525</v>
      </c>
      <c r="M11" s="14">
        <v>3250000</v>
      </c>
      <c r="N11" s="32">
        <f>LN(M11/L11)</f>
        <v>1.3924362609538927</v>
      </c>
      <c r="O11" s="18">
        <v>0.78871040925884062</v>
      </c>
      <c r="P11" s="32">
        <f t="shared" si="1"/>
        <v>0.60372585169505211</v>
      </c>
      <c r="Q11" s="14">
        <v>96250000</v>
      </c>
      <c r="R11" s="32">
        <f t="shared" si="2"/>
        <v>4.7807302377801406</v>
      </c>
      <c r="S11" s="18">
        <v>-0.62969445708435645</v>
      </c>
      <c r="T11" s="32">
        <f t="shared" si="3"/>
        <v>5.4104246948644974</v>
      </c>
      <c r="U11" s="14">
        <v>1625000</v>
      </c>
      <c r="V11" s="32">
        <f t="shared" si="4"/>
        <v>0.69928908039394744</v>
      </c>
      <c r="W11" s="18">
        <v>-9.6336405744632314E-2</v>
      </c>
      <c r="X11" s="32">
        <f t="shared" si="5"/>
        <v>0.79562548613857975</v>
      </c>
      <c r="Y11" s="15">
        <v>19375000</v>
      </c>
      <c r="Z11" s="32">
        <f t="shared" si="6"/>
        <v>3.1777648398516574</v>
      </c>
      <c r="AA11" s="18">
        <v>1.0622304083380492</v>
      </c>
      <c r="AB11" s="32">
        <f t="shared" si="7"/>
        <v>2.1155344315136082</v>
      </c>
      <c r="AC11" s="18"/>
      <c r="AD11" s="14">
        <v>616050</v>
      </c>
      <c r="AE11" s="14">
        <v>875</v>
      </c>
      <c r="AF11" s="32">
        <f t="shared" si="8"/>
        <v>-6.5568595216952001</v>
      </c>
      <c r="AG11" s="18">
        <v>-1.5085868591250151</v>
      </c>
      <c r="AH11" s="32">
        <f t="shared" si="9"/>
        <v>-5.0482726625701853</v>
      </c>
      <c r="AI11" s="14">
        <v>125</v>
      </c>
      <c r="AJ11" s="32">
        <f t="shared" si="10"/>
        <v>-8.5027696707505136</v>
      </c>
      <c r="AK11" s="18">
        <v>0.35524817033915318</v>
      </c>
      <c r="AL11" s="32">
        <f t="shared" si="11"/>
        <v>-8.8580178410896675</v>
      </c>
      <c r="AM11" s="14">
        <v>16875</v>
      </c>
      <c r="AN11" s="32">
        <f t="shared" si="12"/>
        <v>-3.597494892312084</v>
      </c>
      <c r="AO11" s="18">
        <v>2.7869901067538412</v>
      </c>
      <c r="AP11" s="32">
        <f t="shared" si="13"/>
        <v>-6.3844849990659256</v>
      </c>
      <c r="AQ11" s="15">
        <v>3125</v>
      </c>
      <c r="AR11" s="32">
        <f t="shared" si="14"/>
        <v>-5.2838938458823126</v>
      </c>
      <c r="AS11" s="18">
        <v>2.4468811234219312</v>
      </c>
      <c r="AT11" s="32">
        <f t="shared" si="15"/>
        <v>-7.7307749693042442</v>
      </c>
      <c r="AU11" s="18"/>
      <c r="AV11" s="14">
        <v>616050</v>
      </c>
      <c r="AW11" s="14">
        <v>125</v>
      </c>
      <c r="AX11" s="32">
        <f t="shared" si="16"/>
        <v>-8.5027696707505136</v>
      </c>
      <c r="AY11" s="18">
        <v>-1.5085868591250151</v>
      </c>
      <c r="AZ11" s="32">
        <f t="shared" si="17"/>
        <v>-6.9941828116254987</v>
      </c>
      <c r="BA11" s="14">
        <v>500</v>
      </c>
      <c r="BB11" s="32">
        <f t="shared" si="18"/>
        <v>-7.1164753096306228</v>
      </c>
      <c r="BC11" s="18">
        <v>0.35524817033915318</v>
      </c>
      <c r="BD11" s="32">
        <f t="shared" si="19"/>
        <v>-7.4717234799697758</v>
      </c>
      <c r="BE11" s="14">
        <v>750</v>
      </c>
      <c r="BF11" s="32">
        <f t="shared" si="20"/>
        <v>-6.7110102015224582</v>
      </c>
      <c r="BG11" s="18">
        <v>2.7869901067538412</v>
      </c>
      <c r="BH11" s="32">
        <f t="shared" si="21"/>
        <v>-9.4980003082762998</v>
      </c>
      <c r="BI11" s="15">
        <v>750</v>
      </c>
      <c r="BJ11" s="32">
        <f t="shared" si="22"/>
        <v>-6.7110102015224582</v>
      </c>
      <c r="BK11" s="18">
        <v>2.4468811234219312</v>
      </c>
      <c r="BL11" s="32">
        <f t="shared" si="23"/>
        <v>-9.157891324944389</v>
      </c>
    </row>
    <row r="12" spans="1:64" x14ac:dyDescent="0.5">
      <c r="A12" s="14">
        <v>471750</v>
      </c>
      <c r="B12" s="22">
        <v>612500</v>
      </c>
      <c r="C12" s="32">
        <f t="shared" si="27"/>
        <v>0.26109975817022252</v>
      </c>
      <c r="D12" s="22">
        <v>825000</v>
      </c>
      <c r="E12" s="32">
        <f>LN(D12/A12)</f>
        <v>0.55893420208602129</v>
      </c>
      <c r="F12" s="22">
        <v>63750000</v>
      </c>
      <c r="G12" s="32">
        <f>LN(F12/A12)</f>
        <v>4.9062752787720125</v>
      </c>
      <c r="H12" s="23">
        <v>38625000</v>
      </c>
      <c r="I12" s="32">
        <f>LN(H12/A12)</f>
        <v>4.4052058299513872</v>
      </c>
      <c r="J12" s="22"/>
      <c r="K12" s="18"/>
      <c r="L12" s="14">
        <v>807525</v>
      </c>
      <c r="M12" s="14">
        <v>7500000</v>
      </c>
      <c r="N12" s="32">
        <f t="shared" ref="N12:N14" si="28">LN(M12/L12)</f>
        <v>2.2286842851545114</v>
      </c>
      <c r="O12" s="18">
        <v>0.78871040925884062</v>
      </c>
      <c r="P12" s="32">
        <f t="shared" si="1"/>
        <v>1.4399738758956708</v>
      </c>
      <c r="Q12" s="14">
        <v>31250000</v>
      </c>
      <c r="R12" s="32">
        <f t="shared" si="2"/>
        <v>3.6558006407946571</v>
      </c>
      <c r="S12" s="18">
        <v>-0.62969445708435645</v>
      </c>
      <c r="T12" s="32">
        <f t="shared" si="3"/>
        <v>4.2854950978790134</v>
      </c>
      <c r="U12" s="14">
        <v>17375000</v>
      </c>
      <c r="V12" s="32">
        <f t="shared" si="4"/>
        <v>3.0688136560631025</v>
      </c>
      <c r="W12" s="18">
        <v>-9.6336405744632314E-2</v>
      </c>
      <c r="X12" s="32">
        <f t="shared" si="5"/>
        <v>3.1651500618077346</v>
      </c>
      <c r="Y12" s="15">
        <v>12875000</v>
      </c>
      <c r="Z12" s="32">
        <f t="shared" si="6"/>
        <v>2.7690687111620464</v>
      </c>
      <c r="AA12" s="18">
        <v>1.0622304083380492</v>
      </c>
      <c r="AB12" s="32">
        <f t="shared" si="7"/>
        <v>1.7068383028239973</v>
      </c>
      <c r="AC12" s="18"/>
      <c r="AD12" s="14">
        <v>616050</v>
      </c>
      <c r="AE12" s="14">
        <v>1000</v>
      </c>
      <c r="AF12" s="32">
        <f t="shared" si="8"/>
        <v>-6.4233281290706774</v>
      </c>
      <c r="AG12" s="18">
        <v>-1.5085868591250151</v>
      </c>
      <c r="AH12" s="32">
        <f t="shared" si="9"/>
        <v>-4.9147412699456625</v>
      </c>
      <c r="AI12" s="14">
        <v>375</v>
      </c>
      <c r="AJ12" s="32">
        <f t="shared" si="10"/>
        <v>-7.4041573820824036</v>
      </c>
      <c r="AK12" s="18">
        <v>0.35524817033915318</v>
      </c>
      <c r="AL12" s="32">
        <f t="shared" si="11"/>
        <v>-7.7594055524215566</v>
      </c>
      <c r="AM12" s="14">
        <v>16500</v>
      </c>
      <c r="AN12" s="32">
        <f t="shared" si="12"/>
        <v>-3.6199677481641426</v>
      </c>
      <c r="AO12" s="18">
        <v>2.7869901067538412</v>
      </c>
      <c r="AP12" s="32">
        <f t="shared" si="13"/>
        <v>-6.4069578549179838</v>
      </c>
      <c r="AQ12" s="15">
        <v>1375</v>
      </c>
      <c r="AR12" s="32">
        <f t="shared" si="14"/>
        <v>-6.1048743979521429</v>
      </c>
      <c r="AS12" s="18">
        <v>2.4468811234219312</v>
      </c>
      <c r="AT12" s="32">
        <f t="shared" si="15"/>
        <v>-8.5517555213740746</v>
      </c>
      <c r="AU12" s="18"/>
      <c r="AV12" s="14">
        <v>616050</v>
      </c>
      <c r="AW12" s="14">
        <v>125</v>
      </c>
      <c r="AX12" s="32">
        <f t="shared" si="16"/>
        <v>-8.5027696707505136</v>
      </c>
      <c r="AY12" s="18">
        <v>-1.5085868591250151</v>
      </c>
      <c r="AZ12" s="32">
        <f t="shared" si="17"/>
        <v>-6.9941828116254987</v>
      </c>
      <c r="BA12" s="14">
        <v>500</v>
      </c>
      <c r="BB12" s="32">
        <f t="shared" si="18"/>
        <v>-7.1164753096306228</v>
      </c>
      <c r="BC12" s="18">
        <v>0.35524817033915318</v>
      </c>
      <c r="BD12" s="32">
        <f t="shared" si="19"/>
        <v>-7.4717234799697758</v>
      </c>
      <c r="BE12" s="14">
        <v>500</v>
      </c>
      <c r="BF12" s="32">
        <f t="shared" si="20"/>
        <v>-7.1164753096306228</v>
      </c>
      <c r="BG12" s="18">
        <v>2.7869901067538412</v>
      </c>
      <c r="BH12" s="32">
        <f t="shared" si="21"/>
        <v>-9.9034654163844635</v>
      </c>
      <c r="BI12" s="15">
        <v>750</v>
      </c>
      <c r="BJ12" s="32">
        <f t="shared" si="22"/>
        <v>-6.7110102015224582</v>
      </c>
      <c r="BK12" s="18">
        <v>2.4468811234219312</v>
      </c>
      <c r="BL12" s="32">
        <f t="shared" si="23"/>
        <v>-9.157891324944389</v>
      </c>
    </row>
    <row r="13" spans="1:64" x14ac:dyDescent="0.5">
      <c r="A13" s="31">
        <f>AVERAGE(A10:A12)</f>
        <v>471750</v>
      </c>
      <c r="B13" s="31">
        <f t="shared" ref="B13:I13" si="29">AVERAGE(B10:B12)</f>
        <v>604166.66666666663</v>
      </c>
      <c r="C13" s="33">
        <f t="shared" si="29"/>
        <v>0.21771786265022239</v>
      </c>
      <c r="D13" s="31">
        <f t="shared" si="29"/>
        <v>541666.66666666663</v>
      </c>
      <c r="E13" s="33">
        <f t="shared" si="29"/>
        <v>7.5017009494509915E-2</v>
      </c>
      <c r="F13" s="31">
        <f t="shared" si="29"/>
        <v>65833333.333333336</v>
      </c>
      <c r="G13" s="33">
        <f t="shared" si="29"/>
        <v>4.9315632771765978</v>
      </c>
      <c r="H13" s="31">
        <f t="shared" si="29"/>
        <v>34250000</v>
      </c>
      <c r="I13" s="33">
        <f t="shared" si="29"/>
        <v>4.2730639146410638</v>
      </c>
      <c r="J13" s="22"/>
      <c r="K13" s="18"/>
      <c r="L13" s="14">
        <v>616050</v>
      </c>
      <c r="M13" s="14">
        <v>267500</v>
      </c>
      <c r="N13" s="32">
        <f t="shared" si="28"/>
        <v>-0.83420856273461608</v>
      </c>
      <c r="O13" s="18">
        <v>-1.5085868591250151</v>
      </c>
      <c r="P13" s="32">
        <f t="shared" si="1"/>
        <v>0.67437829639039903</v>
      </c>
      <c r="Q13" s="14">
        <v>312500</v>
      </c>
      <c r="R13" s="32">
        <f t="shared" si="2"/>
        <v>-0.67872365989422112</v>
      </c>
      <c r="S13" s="18">
        <v>0.35524817033915318</v>
      </c>
      <c r="T13" s="32">
        <f t="shared" si="3"/>
        <v>-1.0339718302333742</v>
      </c>
      <c r="U13" s="14">
        <v>17250000</v>
      </c>
      <c r="V13" s="32">
        <f t="shared" si="4"/>
        <v>3.3322392933888283</v>
      </c>
      <c r="W13" s="18">
        <v>2.7869901067538412</v>
      </c>
      <c r="X13" s="32">
        <f t="shared" si="5"/>
        <v>0.54524918663498712</v>
      </c>
      <c r="Y13" s="15">
        <v>18625000</v>
      </c>
      <c r="Z13" s="32">
        <f t="shared" si="6"/>
        <v>3.4089319141770829</v>
      </c>
      <c r="AA13" s="18">
        <v>2.4468811234219312</v>
      </c>
      <c r="AB13" s="32">
        <f t="shared" si="7"/>
        <v>0.96205079075515165</v>
      </c>
      <c r="AC13" s="18"/>
      <c r="AD13" s="14">
        <v>21450.75</v>
      </c>
      <c r="AE13" s="6">
        <v>15500</v>
      </c>
      <c r="AF13" s="32">
        <f t="shared" si="8"/>
        <v>-0.32491958587252745</v>
      </c>
      <c r="AG13" s="18">
        <v>7.3157637712855648</v>
      </c>
      <c r="AH13" s="32">
        <f t="shared" si="9"/>
        <v>-7.6406833571580925</v>
      </c>
      <c r="AI13" s="6">
        <v>1750</v>
      </c>
      <c r="AJ13" s="32">
        <f t="shared" si="10"/>
        <v>-2.5061438218623056</v>
      </c>
      <c r="AK13" s="18">
        <v>4.8677847233687741</v>
      </c>
      <c r="AL13" s="32">
        <f t="shared" si="11"/>
        <v>-7.3739285452310792</v>
      </c>
      <c r="AM13" s="6">
        <v>4250</v>
      </c>
      <c r="AN13" s="32">
        <f t="shared" si="12"/>
        <v>-1.6188406268614031</v>
      </c>
      <c r="AO13" s="18">
        <v>1.9124877681473116</v>
      </c>
      <c r="AP13" s="32">
        <f t="shared" si="13"/>
        <v>-3.5313283950087149</v>
      </c>
      <c r="AQ13" s="1">
        <v>4250</v>
      </c>
      <c r="AR13" s="32">
        <f t="shared" si="14"/>
        <v>-1.6188406268614031</v>
      </c>
      <c r="AS13" s="18">
        <v>1.2272726685299158</v>
      </c>
      <c r="AT13" s="32">
        <f t="shared" si="15"/>
        <v>-2.8461132953913189</v>
      </c>
      <c r="AU13" s="18"/>
      <c r="AV13" s="14">
        <v>21450.75</v>
      </c>
      <c r="AW13" s="6">
        <v>9000</v>
      </c>
      <c r="AX13" s="32">
        <f t="shared" si="16"/>
        <v>-0.86853503246150898</v>
      </c>
      <c r="AY13" s="18">
        <v>7.3157637712855648</v>
      </c>
      <c r="AZ13" s="32">
        <f t="shared" si="17"/>
        <v>-8.1842988037470743</v>
      </c>
      <c r="BA13" s="6">
        <v>125</v>
      </c>
      <c r="BB13" s="32">
        <f t="shared" si="18"/>
        <v>-5.145201151477564</v>
      </c>
      <c r="BC13" s="18">
        <v>4.8677847233687741</v>
      </c>
      <c r="BD13" s="32">
        <f t="shared" si="19"/>
        <v>-10.012985874846338</v>
      </c>
      <c r="BE13" s="6">
        <v>250</v>
      </c>
      <c r="BF13" s="32">
        <f t="shared" si="20"/>
        <v>-4.4520539709176195</v>
      </c>
      <c r="BG13" s="18">
        <v>1.9124877681473116</v>
      </c>
      <c r="BH13" s="32">
        <f t="shared" si="21"/>
        <v>-6.364541739064931</v>
      </c>
      <c r="BI13" s="1">
        <v>1625</v>
      </c>
      <c r="BJ13" s="32">
        <f t="shared" si="22"/>
        <v>-2.5802517940160277</v>
      </c>
      <c r="BK13" s="18">
        <v>1.2272726685299158</v>
      </c>
      <c r="BL13" s="32">
        <f t="shared" si="23"/>
        <v>-3.8075244625459437</v>
      </c>
    </row>
    <row r="14" spans="1:64" x14ac:dyDescent="0.5">
      <c r="A14" s="22">
        <v>11766</v>
      </c>
      <c r="B14" s="22">
        <v>9625000</v>
      </c>
      <c r="C14" s="32">
        <f>LN(B14/A14)</f>
        <v>6.7069051427137207</v>
      </c>
      <c r="D14" s="22">
        <v>2537500</v>
      </c>
      <c r="E14" s="32">
        <f>LN(D14/A14)</f>
        <v>5.3737206069077788</v>
      </c>
      <c r="F14" s="22">
        <v>550000</v>
      </c>
      <c r="G14" s="32">
        <f>LN(F14/A14)</f>
        <v>3.8447042617842522</v>
      </c>
      <c r="H14" s="23">
        <v>3237500</v>
      </c>
      <c r="I14" s="32">
        <f>LN(H14/A14)</f>
        <v>5.617342689565529</v>
      </c>
      <c r="J14" s="22"/>
      <c r="K14" s="18"/>
      <c r="L14" s="14">
        <v>616050</v>
      </c>
      <c r="M14" s="14">
        <v>55000</v>
      </c>
      <c r="N14" s="32">
        <f t="shared" si="28"/>
        <v>-2.4159949438382062</v>
      </c>
      <c r="O14" s="18">
        <v>-1.5085868591250151</v>
      </c>
      <c r="P14" s="32">
        <f t="shared" si="1"/>
        <v>-0.90740808471319112</v>
      </c>
      <c r="Q14" s="14">
        <v>887500</v>
      </c>
      <c r="R14" s="32">
        <f t="shared" si="2"/>
        <v>0.36508039227889361</v>
      </c>
      <c r="S14" s="18">
        <v>0.35524817033915318</v>
      </c>
      <c r="T14" s="32">
        <f t="shared" si="3"/>
        <v>9.8322219397404265E-3</v>
      </c>
      <c r="U14" s="14">
        <v>10875000</v>
      </c>
      <c r="V14" s="32">
        <f t="shared" si="4"/>
        <v>2.8708937268862074</v>
      </c>
      <c r="W14" s="18">
        <v>2.7869901067538412</v>
      </c>
      <c r="X14" s="32">
        <f t="shared" si="5"/>
        <v>8.3903620132366186E-2</v>
      </c>
      <c r="Y14" s="15">
        <v>50875000</v>
      </c>
      <c r="Z14" s="32">
        <f t="shared" si="6"/>
        <v>4.4137987936742187</v>
      </c>
      <c r="AA14" s="18">
        <v>2.4468811234219312</v>
      </c>
      <c r="AB14" s="32">
        <f t="shared" si="7"/>
        <v>1.9669176702522875</v>
      </c>
      <c r="AC14" s="18"/>
      <c r="AD14" s="14">
        <v>21450.75</v>
      </c>
      <c r="AE14" s="3">
        <v>91250</v>
      </c>
      <c r="AF14" s="32">
        <f t="shared" si="8"/>
        <v>1.4478433826648724</v>
      </c>
      <c r="AG14" s="18">
        <v>7.3157637712855648</v>
      </c>
      <c r="AH14" s="32">
        <f t="shared" si="9"/>
        <v>-5.8679203886206928</v>
      </c>
      <c r="AI14" s="3">
        <v>23000</v>
      </c>
      <c r="AJ14" s="32">
        <f t="shared" si="10"/>
        <v>6.9734606131421323E-2</v>
      </c>
      <c r="AK14" s="18">
        <v>4.8677847233687741</v>
      </c>
      <c r="AL14" s="32">
        <f t="shared" si="11"/>
        <v>-4.7980501172373531</v>
      </c>
      <c r="AM14" s="3">
        <v>2375</v>
      </c>
      <c r="AN14" s="32">
        <f t="shared" si="12"/>
        <v>-2.2007621723111241</v>
      </c>
      <c r="AO14" s="18">
        <v>1.9124877681473116</v>
      </c>
      <c r="AP14" s="32">
        <f t="shared" si="13"/>
        <v>-4.1132499404584362</v>
      </c>
      <c r="AQ14" s="8">
        <v>2625</v>
      </c>
      <c r="AR14" s="32">
        <f t="shared" si="14"/>
        <v>-2.1006787137541414</v>
      </c>
      <c r="AS14" s="18">
        <v>1.2272726685299158</v>
      </c>
      <c r="AT14" s="32">
        <f t="shared" si="15"/>
        <v>-3.3279513822840574</v>
      </c>
      <c r="AU14" s="18"/>
      <c r="AV14" s="14">
        <v>21450.75</v>
      </c>
      <c r="AW14" s="3">
        <v>33750</v>
      </c>
      <c r="AX14" s="32">
        <f t="shared" si="16"/>
        <v>0.4532208075208104</v>
      </c>
      <c r="AY14" s="18">
        <v>7.3157637712855648</v>
      </c>
      <c r="AZ14" s="32">
        <f t="shared" si="17"/>
        <v>-6.8625429637647546</v>
      </c>
      <c r="BA14" s="3">
        <v>750</v>
      </c>
      <c r="BB14" s="32">
        <f t="shared" si="18"/>
        <v>-3.3534416822495094</v>
      </c>
      <c r="BC14" s="18">
        <v>4.8677847233687741</v>
      </c>
      <c r="BD14" s="32">
        <f t="shared" si="19"/>
        <v>-8.2212264056182836</v>
      </c>
      <c r="BE14" s="3">
        <v>125</v>
      </c>
      <c r="BF14" s="32">
        <f t="shared" si="20"/>
        <v>-5.145201151477564</v>
      </c>
      <c r="BG14" s="18">
        <v>1.9124877681473116</v>
      </c>
      <c r="BH14" s="32">
        <f t="shared" si="21"/>
        <v>-7.0576889196248755</v>
      </c>
      <c r="BI14" s="8">
        <v>1375</v>
      </c>
      <c r="BJ14" s="32">
        <f t="shared" si="22"/>
        <v>-2.7473058786791937</v>
      </c>
      <c r="BK14" s="18">
        <v>1.2272726685299158</v>
      </c>
      <c r="BL14" s="32">
        <f t="shared" si="23"/>
        <v>-3.9745785472091093</v>
      </c>
    </row>
    <row r="15" spans="1:64" x14ac:dyDescent="0.5">
      <c r="A15" s="22">
        <v>11766</v>
      </c>
      <c r="B15" s="22">
        <v>9500000</v>
      </c>
      <c r="C15" s="32">
        <f t="shared" ref="C15:C16" si="30">LN(B15/A15)</f>
        <v>6.6938330611463677</v>
      </c>
      <c r="D15" s="22">
        <v>2500000</v>
      </c>
      <c r="E15" s="32">
        <f>LN(D15/A15)</f>
        <v>5.3588319944140279</v>
      </c>
      <c r="F15" s="22">
        <v>250000</v>
      </c>
      <c r="G15" s="32">
        <f>LN(F15/A15)</f>
        <v>3.056246901419982</v>
      </c>
      <c r="H15" s="23">
        <v>887500</v>
      </c>
      <c r="I15" s="32">
        <f>LN(H15/A15)</f>
        <v>4.3231945049073071</v>
      </c>
      <c r="J15" s="22"/>
      <c r="K15" s="18"/>
      <c r="L15" s="14">
        <v>25516.125</v>
      </c>
      <c r="M15" s="22">
        <v>295000000</v>
      </c>
      <c r="N15" s="32">
        <f>LN(M15/L15)</f>
        <v>9.3554200300672754</v>
      </c>
      <c r="O15" s="18">
        <v>8.7631846106950402</v>
      </c>
      <c r="P15" s="32">
        <f t="shared" si="1"/>
        <v>0.59223541937223523</v>
      </c>
      <c r="Q15" s="22">
        <v>263750000</v>
      </c>
      <c r="R15" s="32">
        <f t="shared" si="2"/>
        <v>9.2434463585177316</v>
      </c>
      <c r="S15" s="18">
        <v>5.9598010808365656</v>
      </c>
      <c r="T15" s="32">
        <f t="shared" si="3"/>
        <v>3.283645277681166</v>
      </c>
      <c r="U15" s="22">
        <v>19125000</v>
      </c>
      <c r="V15" s="32">
        <f t="shared" si="4"/>
        <v>6.6194410534400543</v>
      </c>
      <c r="W15" s="18">
        <v>4.8384403311454891</v>
      </c>
      <c r="X15" s="32">
        <f t="shared" si="5"/>
        <v>1.7810007222945652</v>
      </c>
      <c r="Y15" s="23">
        <v>46625000</v>
      </c>
      <c r="Z15" s="32">
        <f t="shared" si="6"/>
        <v>7.510581551691434</v>
      </c>
      <c r="AA15" s="18">
        <v>3.5462570219590455</v>
      </c>
      <c r="AB15" s="32">
        <f t="shared" si="7"/>
        <v>3.9643245297323886</v>
      </c>
      <c r="AC15" s="18"/>
      <c r="AD15" s="18"/>
      <c r="AE15" s="18"/>
      <c r="AF15" s="18"/>
      <c r="AG15" s="18"/>
      <c r="AH15" s="34">
        <f>AVERAGE(AH3:AH14)</f>
        <v>-6.6459324258754959</v>
      </c>
      <c r="AI15" s="18"/>
      <c r="AJ15" s="18"/>
      <c r="AK15" s="18"/>
      <c r="AL15" s="34">
        <f>AVERAGE(AL3:AL14)</f>
        <v>-6.4365138949843903</v>
      </c>
      <c r="AM15" s="18"/>
      <c r="AN15" s="18"/>
      <c r="AO15" s="18"/>
      <c r="AP15" s="34">
        <f>AVERAGE(AP3:AP14)</f>
        <v>-6.7380594427961613</v>
      </c>
      <c r="AQ15" s="18"/>
      <c r="AR15" s="18"/>
      <c r="AS15" s="18"/>
      <c r="AT15" s="34">
        <f>AVERAGE(AT3:AT14)</f>
        <v>-7.7557435742360035</v>
      </c>
      <c r="AU15" s="18"/>
      <c r="AV15" s="18"/>
      <c r="AW15" s="18"/>
      <c r="AX15" s="18"/>
      <c r="AY15" s="18"/>
      <c r="AZ15" s="34">
        <f>AVERAGE(AZ3:AZ14)</f>
        <v>-7.7746940381401437</v>
      </c>
      <c r="BA15" s="18"/>
      <c r="BB15" s="18"/>
      <c r="BC15" s="18"/>
      <c r="BD15" s="34">
        <f>AVERAGE(BD3:BD14)</f>
        <v>-7.3486001900329363</v>
      </c>
      <c r="BE15" s="18"/>
      <c r="BF15" s="18"/>
      <c r="BG15" s="18"/>
      <c r="BH15" s="34">
        <f>AVERAGE(BH3:BH14)</f>
        <v>-8.4691500699402891</v>
      </c>
      <c r="BI15" s="18"/>
      <c r="BL15" s="34">
        <f>AVERAGE(BL3:BL14)</f>
        <v>-8.3240056525461146</v>
      </c>
    </row>
    <row r="16" spans="1:64" ht="16.149999999999999" thickBot="1" x14ac:dyDescent="0.55000000000000004">
      <c r="A16" s="22">
        <v>11766</v>
      </c>
      <c r="B16" s="24">
        <v>9750000</v>
      </c>
      <c r="C16" s="32">
        <f t="shared" si="30"/>
        <v>6.7198085475496283</v>
      </c>
      <c r="D16" s="24">
        <v>3050000</v>
      </c>
      <c r="E16" s="32">
        <f>LN(D16/A16)</f>
        <v>5.5576828531591929</v>
      </c>
      <c r="F16" s="24">
        <v>200000</v>
      </c>
      <c r="G16" s="32">
        <f>LN(F16/A16)</f>
        <v>2.8331033501057727</v>
      </c>
      <c r="H16" s="25">
        <v>4650000</v>
      </c>
      <c r="I16" s="32">
        <f>LN(H16/A16)</f>
        <v>5.9794084821391378</v>
      </c>
      <c r="J16" s="22"/>
      <c r="K16" s="18"/>
      <c r="L16" s="14">
        <v>25516.125</v>
      </c>
      <c r="M16" s="22">
        <v>328750000</v>
      </c>
      <c r="N16" s="32">
        <f t="shared" ref="N16:N18" si="31">LN(M16/L16)</f>
        <v>9.4637422572194296</v>
      </c>
      <c r="O16" s="18">
        <v>8.7631846106950402</v>
      </c>
      <c r="P16" s="32">
        <f t="shared" si="1"/>
        <v>0.70055764652438945</v>
      </c>
      <c r="Q16" s="22">
        <v>271250000</v>
      </c>
      <c r="R16" s="32">
        <f t="shared" si="2"/>
        <v>9.2714855785821246</v>
      </c>
      <c r="S16" s="18">
        <v>5.9598010808365656</v>
      </c>
      <c r="T16" s="32">
        <f t="shared" si="3"/>
        <v>3.3116844977455591</v>
      </c>
      <c r="U16" s="22">
        <v>92500000</v>
      </c>
      <c r="V16" s="32">
        <f t="shared" si="4"/>
        <v>8.1956533182458351</v>
      </c>
      <c r="W16" s="18">
        <v>4.8384403311454891</v>
      </c>
      <c r="X16" s="32">
        <f t="shared" si="5"/>
        <v>3.357212987100346</v>
      </c>
      <c r="Y16" s="23">
        <v>93750000</v>
      </c>
      <c r="Z16" s="32">
        <f t="shared" si="6"/>
        <v>8.2090763385779741</v>
      </c>
      <c r="AA16" s="18">
        <v>3.5462570219590455</v>
      </c>
      <c r="AB16" s="32">
        <f t="shared" si="7"/>
        <v>4.6628193166189291</v>
      </c>
      <c r="AC16" s="18"/>
      <c r="AD16" s="18"/>
      <c r="AE16" s="18"/>
      <c r="AF16" s="18"/>
      <c r="AG16" s="18"/>
      <c r="AH16" s="18">
        <f>STDEV(AH3:AH14)</f>
        <v>1.3437074461356822</v>
      </c>
      <c r="AI16" s="18"/>
      <c r="AJ16" s="18"/>
      <c r="AK16" s="18"/>
      <c r="AL16" s="18">
        <f>STDEV(AL3:AL14)</f>
        <v>1.6133166849241691</v>
      </c>
      <c r="AM16" s="18"/>
      <c r="AN16" s="18"/>
      <c r="AO16" s="18"/>
      <c r="AP16" s="18">
        <f>STDEV(AP3:AP14)</f>
        <v>2.1464667399420287</v>
      </c>
      <c r="AQ16" s="18"/>
      <c r="AR16" s="18"/>
      <c r="AS16" s="18"/>
      <c r="AT16" s="18">
        <f>STDEV(AT3:AT14)</f>
        <v>2.5650784679861993</v>
      </c>
      <c r="AU16" s="18"/>
      <c r="AV16" s="18"/>
      <c r="AW16" s="18"/>
      <c r="AX16" s="18"/>
      <c r="AY16" s="18"/>
      <c r="AZ16" s="18">
        <f>STDEV(AZ3:AZ14)</f>
        <v>0.88212024506521625</v>
      </c>
      <c r="BA16" s="18"/>
      <c r="BB16" s="18"/>
      <c r="BC16" s="18"/>
      <c r="BD16" s="18">
        <f>STDEV(BD3:BD14)</f>
        <v>1.4495122462433003</v>
      </c>
      <c r="BE16" s="18"/>
      <c r="BF16" s="18"/>
      <c r="BG16" s="18"/>
      <c r="BH16" s="18">
        <f>STDEV(BH3:BH14)</f>
        <v>2.2010536880079163</v>
      </c>
      <c r="BI16" s="18"/>
      <c r="BL16" s="18">
        <f>STDEV(BL3:BL14)</f>
        <v>2.4624209331200784</v>
      </c>
    </row>
    <row r="17" spans="1:61" x14ac:dyDescent="0.5">
      <c r="A17" s="31">
        <f>AVERAGE(A14:A16)</f>
        <v>11766</v>
      </c>
      <c r="B17" s="31">
        <f t="shared" ref="B17:I17" si="32">AVERAGE(B14:B16)</f>
        <v>9625000</v>
      </c>
      <c r="C17" s="33">
        <f t="shared" si="32"/>
        <v>6.7068489171365719</v>
      </c>
      <c r="D17" s="31">
        <f t="shared" si="32"/>
        <v>2695833.3333333335</v>
      </c>
      <c r="E17" s="33">
        <f t="shared" si="32"/>
        <v>5.4300784848269998</v>
      </c>
      <c r="F17" s="31">
        <f t="shared" si="32"/>
        <v>333333.33333333331</v>
      </c>
      <c r="G17" s="33">
        <f t="shared" si="32"/>
        <v>3.2446848377700022</v>
      </c>
      <c r="H17" s="31">
        <f t="shared" si="32"/>
        <v>2925000</v>
      </c>
      <c r="I17" s="33">
        <f t="shared" si="32"/>
        <v>5.3066485588706582</v>
      </c>
      <c r="J17" s="22"/>
      <c r="K17" s="18"/>
      <c r="L17" s="14">
        <v>21450.75</v>
      </c>
      <c r="M17" s="6">
        <v>97500000</v>
      </c>
      <c r="N17" s="32">
        <f t="shared" si="31"/>
        <v>8.4218480471882096</v>
      </c>
      <c r="O17" s="18">
        <v>7.3157637712855648</v>
      </c>
      <c r="P17" s="32">
        <f t="shared" si="1"/>
        <v>1.1060842759026448</v>
      </c>
      <c r="Q17" s="6">
        <v>541250000</v>
      </c>
      <c r="R17" s="32">
        <f t="shared" si="2"/>
        <v>10.135876948501108</v>
      </c>
      <c r="S17" s="18">
        <v>4.8677847233687741</v>
      </c>
      <c r="T17" s="32">
        <f t="shared" si="3"/>
        <v>5.2680922251323343</v>
      </c>
      <c r="U17" s="6">
        <v>168750000</v>
      </c>
      <c r="V17" s="32">
        <f t="shared" si="4"/>
        <v>8.9704139989370475</v>
      </c>
      <c r="W17" s="18">
        <v>1.9124877681473116</v>
      </c>
      <c r="X17" s="32">
        <f t="shared" si="5"/>
        <v>7.0579262307897359</v>
      </c>
      <c r="Y17" s="1">
        <v>195000000</v>
      </c>
      <c r="Z17" s="32">
        <f t="shared" si="6"/>
        <v>9.114995227748155</v>
      </c>
      <c r="AA17" s="18">
        <v>1.2272726685299158</v>
      </c>
      <c r="AB17" s="32">
        <f t="shared" si="7"/>
        <v>7.8877225592182389</v>
      </c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</row>
    <row r="18" spans="1:61" x14ac:dyDescent="0.5">
      <c r="A18" s="14">
        <v>807525</v>
      </c>
      <c r="B18" s="14">
        <v>2125000</v>
      </c>
      <c r="C18" s="32">
        <f>LN(B18/A18)</f>
        <v>0.96755306698862686</v>
      </c>
      <c r="D18" s="14">
        <v>350000</v>
      </c>
      <c r="E18" s="32">
        <f>LN(D18/A18)</f>
        <v>-0.83604085988643095</v>
      </c>
      <c r="F18" s="14">
        <v>2712500</v>
      </c>
      <c r="G18" s="32">
        <f>LN(F18/A18)</f>
        <v>1.2116519834788246</v>
      </c>
      <c r="H18" s="15">
        <v>462500</v>
      </c>
      <c r="I18" s="32">
        <f>LN(H18/A18)</f>
        <v>-0.55732745741741052</v>
      </c>
      <c r="J18" s="14"/>
      <c r="K18" s="18"/>
      <c r="L18" s="14">
        <v>21450.75</v>
      </c>
      <c r="M18" s="3">
        <v>275000000</v>
      </c>
      <c r="N18" s="32">
        <f t="shared" si="31"/>
        <v>9.4587667668509798</v>
      </c>
      <c r="O18" s="18">
        <v>7.3157637712855648</v>
      </c>
      <c r="P18" s="32">
        <f t="shared" si="1"/>
        <v>2.1430029955654151</v>
      </c>
      <c r="Q18" s="3">
        <v>461250000</v>
      </c>
      <c r="R18" s="32">
        <f t="shared" si="2"/>
        <v>9.9759358645391458</v>
      </c>
      <c r="S18" s="18">
        <v>4.8677847233687741</v>
      </c>
      <c r="T18" s="32">
        <f t="shared" si="3"/>
        <v>5.1081511411703717</v>
      </c>
      <c r="U18" s="3">
        <v>227500000</v>
      </c>
      <c r="V18" s="32">
        <f t="shared" si="4"/>
        <v>9.2691459075754139</v>
      </c>
      <c r="W18" s="18">
        <v>1.9124877681473116</v>
      </c>
      <c r="X18" s="32">
        <f t="shared" si="5"/>
        <v>7.3566581394281023</v>
      </c>
      <c r="Y18" s="8">
        <v>203750000</v>
      </c>
      <c r="Z18" s="32">
        <f t="shared" si="6"/>
        <v>9.1588894213053802</v>
      </c>
      <c r="AA18" s="18">
        <v>1.2272726685299158</v>
      </c>
      <c r="AB18" s="32">
        <f t="shared" si="7"/>
        <v>7.9316167527754642</v>
      </c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</row>
    <row r="19" spans="1:61" x14ac:dyDescent="0.5">
      <c r="A19" s="14">
        <v>807525</v>
      </c>
      <c r="B19" s="14">
        <v>1625000</v>
      </c>
      <c r="C19" s="32">
        <f t="shared" ref="C19:C20" si="33">LN(B19/A19)</f>
        <v>0.69928908039394744</v>
      </c>
      <c r="D19" s="14">
        <v>350000</v>
      </c>
      <c r="E19" s="32">
        <f>LN(D19/A19)</f>
        <v>-0.83604085988643095</v>
      </c>
      <c r="F19" s="14">
        <v>58750</v>
      </c>
      <c r="G19" s="32">
        <f>LN(F19/A19)</f>
        <v>-2.6206828613456219</v>
      </c>
      <c r="H19" s="15">
        <v>5250000</v>
      </c>
      <c r="I19" s="32">
        <f>LN(H19/A19)</f>
        <v>1.872009341215779</v>
      </c>
      <c r="J19" s="14"/>
      <c r="K19" s="18" t="s">
        <v>26</v>
      </c>
      <c r="L19" s="18"/>
      <c r="M19" s="18"/>
      <c r="N19" s="18"/>
      <c r="O19" s="18"/>
      <c r="P19" s="34">
        <f>AVERAGE(P3:P18)</f>
        <v>1.1055359946162935</v>
      </c>
      <c r="Q19" s="18"/>
      <c r="R19" s="18"/>
      <c r="S19" s="18"/>
      <c r="T19" s="34">
        <f>AVERAGE(T3:T18)</f>
        <v>2.7328297196425155</v>
      </c>
      <c r="U19" s="18"/>
      <c r="V19" s="18"/>
      <c r="W19" s="18"/>
      <c r="X19" s="34">
        <f>AVERAGE(X3:X18)</f>
        <v>2.5007258250127284</v>
      </c>
      <c r="Y19" s="18"/>
      <c r="Z19" s="18"/>
      <c r="AA19" s="18"/>
      <c r="AB19" s="34">
        <f>AVERAGE(AB3:AB18)</f>
        <v>2.145059260986212</v>
      </c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</row>
    <row r="20" spans="1:61" x14ac:dyDescent="0.5">
      <c r="A20" s="14">
        <v>807525</v>
      </c>
      <c r="B20" s="14">
        <v>1625000</v>
      </c>
      <c r="C20" s="32">
        <f t="shared" si="33"/>
        <v>0.69928908039394744</v>
      </c>
      <c r="D20" s="14">
        <v>650000</v>
      </c>
      <c r="E20" s="32">
        <f>LN(D20/A20)</f>
        <v>-0.21700165148020756</v>
      </c>
      <c r="F20" s="14">
        <v>2475000</v>
      </c>
      <c r="G20" s="32">
        <f>LN(F20/A20)</f>
        <v>1.1200216606329003</v>
      </c>
      <c r="H20" s="15">
        <v>5250000</v>
      </c>
      <c r="I20" s="32">
        <f>LN(H20/A20)</f>
        <v>1.872009341215779</v>
      </c>
      <c r="J20" s="14"/>
      <c r="K20" s="18" t="s">
        <v>27</v>
      </c>
      <c r="L20" s="18"/>
      <c r="M20" s="18"/>
      <c r="N20" s="18"/>
      <c r="O20" s="18"/>
      <c r="P20" s="18">
        <f>STDEV(P3:P18)</f>
        <v>2.4736305311722027</v>
      </c>
      <c r="Q20" s="18"/>
      <c r="R20" s="18"/>
      <c r="S20" s="18"/>
      <c r="T20" s="18">
        <f>STDEV(T3:T18)</f>
        <v>2.281320357898327</v>
      </c>
      <c r="U20" s="18"/>
      <c r="V20" s="18"/>
      <c r="W20" s="18"/>
      <c r="X20" s="18">
        <f>STDEV(X3:X18)</f>
        <v>2.4906237581326511</v>
      </c>
      <c r="Y20" s="18"/>
      <c r="Z20" s="18"/>
      <c r="AA20" s="18"/>
      <c r="AB20" s="18">
        <f>STDEV(AB3:AB18)</f>
        <v>3.104608709146635</v>
      </c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</row>
    <row r="21" spans="1:61" x14ac:dyDescent="0.5">
      <c r="A21" s="31">
        <f>AVERAGE(A18:A20)</f>
        <v>807525</v>
      </c>
      <c r="B21" s="31">
        <f t="shared" ref="B21:I21" si="34">AVERAGE(B18:B20)</f>
        <v>1791666.6666666667</v>
      </c>
      <c r="C21" s="33">
        <f t="shared" si="34"/>
        <v>0.78871040925884062</v>
      </c>
      <c r="D21" s="31">
        <f t="shared" si="34"/>
        <v>450000</v>
      </c>
      <c r="E21" s="33">
        <f t="shared" si="34"/>
        <v>-0.62969445708435645</v>
      </c>
      <c r="F21" s="31">
        <f t="shared" si="34"/>
        <v>1748750</v>
      </c>
      <c r="G21" s="33">
        <f t="shared" si="34"/>
        <v>-9.6336405744632314E-2</v>
      </c>
      <c r="H21" s="31">
        <f t="shared" si="34"/>
        <v>3654166.6666666665</v>
      </c>
      <c r="I21" s="33">
        <f t="shared" si="34"/>
        <v>1.0622304083380492</v>
      </c>
      <c r="J21" s="14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</row>
    <row r="22" spans="1:61" x14ac:dyDescent="0.5">
      <c r="A22" s="14">
        <v>616050</v>
      </c>
      <c r="B22" s="14">
        <v>187500</v>
      </c>
      <c r="C22" s="32">
        <f>LN(B22/A22)</f>
        <v>-1.1895492836602117</v>
      </c>
      <c r="D22" s="14">
        <v>3062500</v>
      </c>
      <c r="E22" s="32">
        <f>LN(D22/A22)</f>
        <v>1.6036587257823052</v>
      </c>
      <c r="F22" s="14">
        <v>24250000</v>
      </c>
      <c r="G22" s="32">
        <f>LN(F22/A22)</f>
        <v>3.6728437672949519</v>
      </c>
      <c r="H22" s="15">
        <v>4250000</v>
      </c>
      <c r="I22" s="32">
        <f>LN(H22/A22)</f>
        <v>1.9313461328477852</v>
      </c>
      <c r="J22" s="14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</row>
    <row r="23" spans="1:61" x14ac:dyDescent="0.5">
      <c r="A23" s="14">
        <v>616050</v>
      </c>
      <c r="B23" s="14">
        <v>60000</v>
      </c>
      <c r="C23" s="32">
        <f t="shared" ref="C23:C24" si="35">LN(B23/A23)</f>
        <v>-2.3289835668485765</v>
      </c>
      <c r="D23" s="14">
        <v>246250</v>
      </c>
      <c r="E23" s="32">
        <f>LN(D23/A23)</f>
        <v>-0.91698084901847898</v>
      </c>
      <c r="F23" s="14">
        <v>16250000</v>
      </c>
      <c r="G23" s="32">
        <f>LN(F23/A23)</f>
        <v>3.2725200586872063</v>
      </c>
      <c r="H23" s="15">
        <v>7375000</v>
      </c>
      <c r="I23" s="32">
        <f>LN(H23/A23)</f>
        <v>2.4825230521373434</v>
      </c>
      <c r="J23" s="14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</row>
    <row r="24" spans="1:61" x14ac:dyDescent="0.5">
      <c r="A24" s="14">
        <v>616050</v>
      </c>
      <c r="B24" s="14">
        <v>225000</v>
      </c>
      <c r="C24" s="32">
        <f t="shared" si="35"/>
        <v>-1.0072277268662573</v>
      </c>
      <c r="D24" s="14">
        <v>900000</v>
      </c>
      <c r="E24" s="32">
        <f>LN(D24/A24)</f>
        <v>0.37906663425363341</v>
      </c>
      <c r="F24" s="14">
        <v>2537500</v>
      </c>
      <c r="G24" s="32">
        <f>LN(F24/A24)</f>
        <v>1.4156064942793656</v>
      </c>
      <c r="H24" s="15">
        <v>11500000</v>
      </c>
      <c r="I24" s="32">
        <f>LN(H24/A24)</f>
        <v>2.9267741852806641</v>
      </c>
      <c r="J24" s="14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</row>
    <row r="25" spans="1:61" x14ac:dyDescent="0.5">
      <c r="A25" s="31">
        <f>AVERAGE(A22:A24)</f>
        <v>616050</v>
      </c>
      <c r="B25" s="31">
        <f t="shared" ref="B25:I25" si="36">AVERAGE(B22:B24)</f>
        <v>157500</v>
      </c>
      <c r="C25" s="33">
        <f t="shared" si="36"/>
        <v>-1.5085868591250151</v>
      </c>
      <c r="D25" s="31">
        <f t="shared" si="36"/>
        <v>1402916.6666666667</v>
      </c>
      <c r="E25" s="33">
        <f t="shared" si="36"/>
        <v>0.35524817033915318</v>
      </c>
      <c r="F25" s="31">
        <f t="shared" si="36"/>
        <v>14345833.333333334</v>
      </c>
      <c r="G25" s="33">
        <f t="shared" si="36"/>
        <v>2.7869901067538412</v>
      </c>
      <c r="H25" s="31">
        <f t="shared" si="36"/>
        <v>7708333.333333333</v>
      </c>
      <c r="I25" s="33">
        <f t="shared" si="36"/>
        <v>2.4468811234219312</v>
      </c>
      <c r="J25" s="14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</row>
    <row r="26" spans="1:61" x14ac:dyDescent="0.5">
      <c r="A26" s="14">
        <v>25516.125</v>
      </c>
      <c r="B26" s="22">
        <v>180000000</v>
      </c>
      <c r="C26" s="32">
        <f>LN(B26/A26)</f>
        <v>8.8614015246176656</v>
      </c>
      <c r="D26" s="22">
        <v>10000000</v>
      </c>
      <c r="E26" s="32">
        <f>LN(D26/A26)</f>
        <v>5.9710297667215002</v>
      </c>
      <c r="F26" s="22">
        <v>2362500</v>
      </c>
      <c r="G26" s="32">
        <f>LN(F26/A26)</f>
        <v>4.5281650541132157</v>
      </c>
      <c r="H26" s="23">
        <v>3787500</v>
      </c>
      <c r="I26" s="32">
        <f>LN(H26/A26)</f>
        <v>5.0001508445629428</v>
      </c>
      <c r="J26" s="22"/>
      <c r="L26" s="18"/>
      <c r="M26" s="18"/>
      <c r="N26" s="18"/>
      <c r="O26" s="18"/>
      <c r="AA26" s="18"/>
    </row>
    <row r="27" spans="1:61" x14ac:dyDescent="0.5">
      <c r="A27" s="14">
        <v>25516.125</v>
      </c>
      <c r="B27" s="22">
        <v>146250000</v>
      </c>
      <c r="C27" s="32">
        <f t="shared" ref="C27:C28" si="37">LN(B27/A27)</f>
        <v>8.6537621598394203</v>
      </c>
      <c r="D27" s="22">
        <v>8500000</v>
      </c>
      <c r="E27" s="32">
        <f>LN(D27/A27)</f>
        <v>5.808510837223726</v>
      </c>
      <c r="F27" s="22">
        <v>2762500</v>
      </c>
      <c r="G27" s="32">
        <f>LN(F27/A27)</f>
        <v>4.6845807405713265</v>
      </c>
      <c r="H27" s="23">
        <v>152500</v>
      </c>
      <c r="I27" s="32">
        <f>LN(H27/A27)</f>
        <v>1.787853990792784</v>
      </c>
      <c r="J27" s="22"/>
      <c r="L27" s="18"/>
      <c r="M27" s="18"/>
      <c r="N27" s="18"/>
      <c r="O27" s="18"/>
      <c r="AA27" s="18"/>
    </row>
    <row r="28" spans="1:61" x14ac:dyDescent="0.5">
      <c r="A28" s="14">
        <v>25516.125</v>
      </c>
      <c r="B28" s="22">
        <v>165000000</v>
      </c>
      <c r="C28" s="32">
        <f t="shared" si="37"/>
        <v>8.7743901476280346</v>
      </c>
      <c r="D28" s="22">
        <v>11375000</v>
      </c>
      <c r="E28" s="32">
        <f>LN(D28/A28)</f>
        <v>6.0998626385644688</v>
      </c>
      <c r="F28" s="22">
        <v>5125000</v>
      </c>
      <c r="G28" s="32">
        <f>LN(F28/A28)</f>
        <v>5.302575198751927</v>
      </c>
      <c r="H28" s="23">
        <v>1200000</v>
      </c>
      <c r="I28" s="32">
        <f>LN(H28/A28)</f>
        <v>3.8507662305214096</v>
      </c>
      <c r="J28" s="22"/>
      <c r="L28" s="18"/>
      <c r="M28" s="18"/>
      <c r="N28" s="18"/>
      <c r="O28" s="18"/>
      <c r="AA28" s="18"/>
    </row>
    <row r="29" spans="1:61" x14ac:dyDescent="0.5">
      <c r="A29" s="31">
        <f>AVERAGE(A26:A28)</f>
        <v>25516.125</v>
      </c>
      <c r="B29" s="31">
        <f t="shared" ref="B29:I29" si="38">AVERAGE(B26:B28)</f>
        <v>163750000</v>
      </c>
      <c r="C29" s="33">
        <f t="shared" si="38"/>
        <v>8.7631846106950402</v>
      </c>
      <c r="D29" s="31">
        <f t="shared" si="38"/>
        <v>9958333.333333334</v>
      </c>
      <c r="E29" s="33">
        <f t="shared" si="38"/>
        <v>5.9598010808365656</v>
      </c>
      <c r="F29" s="31">
        <f t="shared" si="38"/>
        <v>3416666.6666666665</v>
      </c>
      <c r="G29" s="33">
        <f t="shared" si="38"/>
        <v>4.8384403311454891</v>
      </c>
      <c r="H29" s="31">
        <f t="shared" si="38"/>
        <v>1713333.3333333333</v>
      </c>
      <c r="I29" s="33">
        <f t="shared" si="38"/>
        <v>3.5462570219590455</v>
      </c>
      <c r="J29" s="22"/>
      <c r="L29" s="18"/>
      <c r="M29" s="18"/>
      <c r="N29" s="18"/>
      <c r="O29" s="18"/>
      <c r="AA29" s="18"/>
    </row>
    <row r="30" spans="1:61" x14ac:dyDescent="0.5">
      <c r="A30" s="14">
        <v>21450.75</v>
      </c>
      <c r="B30" s="22">
        <v>34875000</v>
      </c>
      <c r="C30" s="32">
        <f>LN(B30/A30)</f>
        <v>7.3937659093259382</v>
      </c>
      <c r="D30" s="22">
        <v>2375000</v>
      </c>
      <c r="E30" s="32">
        <f>LN(D30/A30)</f>
        <v>4.7069931066710131</v>
      </c>
      <c r="F30" s="22">
        <v>100000</v>
      </c>
      <c r="G30" s="32">
        <f>LN(F30/A30)</f>
        <v>1.5394105761903629</v>
      </c>
      <c r="H30" s="23">
        <v>241250</v>
      </c>
      <c r="I30" s="32">
        <f>LN(H30/A30)</f>
        <v>2.4200741304213667</v>
      </c>
      <c r="J30" s="22"/>
      <c r="L30" s="18"/>
      <c r="M30" s="18"/>
      <c r="N30" s="18"/>
      <c r="O30" s="18"/>
      <c r="AA30" s="18"/>
    </row>
    <row r="31" spans="1:61" x14ac:dyDescent="0.5">
      <c r="A31" s="14">
        <v>21450.75</v>
      </c>
      <c r="B31" s="22">
        <v>35000000</v>
      </c>
      <c r="C31" s="32">
        <f t="shared" ref="C31:C32" si="39">LN(B31/A31)</f>
        <v>7.3973437306738221</v>
      </c>
      <c r="D31" s="22">
        <v>2412500</v>
      </c>
      <c r="E31" s="32">
        <f>LN(D31/A31)</f>
        <v>4.7226592234154126</v>
      </c>
      <c r="F31" s="22">
        <v>175000</v>
      </c>
      <c r="G31" s="32">
        <f>LN(F31/A31)</f>
        <v>2.0990263641257858</v>
      </c>
      <c r="H31" s="23">
        <v>12500</v>
      </c>
      <c r="I31" s="32">
        <f>LN(H31/A31)</f>
        <v>-0.54003096548947305</v>
      </c>
      <c r="J31" s="22"/>
      <c r="L31" s="18"/>
      <c r="M31" s="18"/>
      <c r="N31" s="18"/>
      <c r="O31" s="18"/>
    </row>
    <row r="32" spans="1:61" x14ac:dyDescent="0.5">
      <c r="A32" s="14">
        <v>21450.75</v>
      </c>
      <c r="B32" s="26">
        <v>27500000</v>
      </c>
      <c r="C32" s="32">
        <f t="shared" si="39"/>
        <v>7.1561816738569339</v>
      </c>
      <c r="D32" s="26">
        <v>3787500</v>
      </c>
      <c r="E32" s="32">
        <f>LN(D32/A32)</f>
        <v>5.1737018400198957</v>
      </c>
      <c r="F32" s="26">
        <v>175000</v>
      </c>
      <c r="G32" s="32">
        <f>LN(F32/A32)</f>
        <v>2.0990263641257858</v>
      </c>
      <c r="H32" s="27">
        <v>130000</v>
      </c>
      <c r="I32" s="32">
        <f>LN(H32/A32)</f>
        <v>1.801774840657854</v>
      </c>
      <c r="J32" s="22"/>
      <c r="L32" s="18"/>
      <c r="M32" s="18"/>
      <c r="N32" s="18"/>
      <c r="O32" s="18"/>
    </row>
    <row r="33" spans="1:10" x14ac:dyDescent="0.5">
      <c r="A33" s="31">
        <f>AVERAGE(A30:A32)</f>
        <v>21450.75</v>
      </c>
      <c r="B33" s="31">
        <f t="shared" ref="B33:I33" si="40">AVERAGE(B30:B32)</f>
        <v>32458333.333333332</v>
      </c>
      <c r="C33" s="33">
        <f t="shared" si="40"/>
        <v>7.3157637712855648</v>
      </c>
      <c r="D33" s="31">
        <f t="shared" si="40"/>
        <v>2858333.3333333335</v>
      </c>
      <c r="E33" s="33">
        <f t="shared" si="40"/>
        <v>4.8677847233687741</v>
      </c>
      <c r="F33" s="31">
        <f t="shared" si="40"/>
        <v>150000</v>
      </c>
      <c r="G33" s="33">
        <f t="shared" si="40"/>
        <v>1.9124877681473116</v>
      </c>
      <c r="H33" s="31">
        <f t="shared" si="40"/>
        <v>127916.66666666667</v>
      </c>
      <c r="I33" s="33">
        <f t="shared" si="40"/>
        <v>1.2272726685299158</v>
      </c>
    </row>
    <row r="34" spans="1:10" x14ac:dyDescent="0.5">
      <c r="A34" s="21">
        <f>AVERAGE(A5,A9,A13,A17,A21,A25,A29,A33)</f>
        <v>422204.109375</v>
      </c>
      <c r="B34" s="21">
        <f t="shared" ref="B34:I34" si="41">AVERAGE(B5,B9,B13,B17,B21,B25,B29,B33)</f>
        <v>26561927.083333336</v>
      </c>
      <c r="C34" s="34">
        <f>AVERAGE(C5,C9,C13,C17,C21,C25,C29,C33)</f>
        <v>2.9314532301897662</v>
      </c>
      <c r="D34" s="21">
        <f t="shared" si="41"/>
        <v>2476406.25</v>
      </c>
      <c r="E34" s="34">
        <f t="shared" si="41"/>
        <v>1.8302599119319156</v>
      </c>
      <c r="F34" s="21">
        <f t="shared" si="41"/>
        <v>11894114.583333334</v>
      </c>
      <c r="G34" s="34">
        <f t="shared" si="41"/>
        <v>2.5203282648123344</v>
      </c>
      <c r="H34" s="21">
        <f t="shared" si="41"/>
        <v>11750468.75</v>
      </c>
      <c r="I34" s="34">
        <f t="shared" si="41"/>
        <v>3.0679080787464317</v>
      </c>
      <c r="J34" s="18" t="s">
        <v>26</v>
      </c>
    </row>
    <row r="35" spans="1:10" x14ac:dyDescent="0.5">
      <c r="A35" s="21">
        <f>STDEV(A5,A9,A13,A17,A21,A25,A29,A33)</f>
        <v>350708.60615768889</v>
      </c>
      <c r="B35" s="21">
        <f t="shared" ref="B35:I35" si="42">STDEV(B5,B9,B13,B17,B21,B25,B29,B33)</f>
        <v>56483794.511413746</v>
      </c>
      <c r="C35" s="34">
        <f>STDEV(C5,C9,C13,C17,C21,C25,C29,C33)</f>
        <v>3.9960780184342677</v>
      </c>
      <c r="D35" s="21">
        <f t="shared" si="42"/>
        <v>3175300.0962530905</v>
      </c>
      <c r="E35" s="34">
        <f t="shared" si="42"/>
        <v>3.0413357426340784</v>
      </c>
      <c r="F35" s="21">
        <f t="shared" si="42"/>
        <v>22317248.268095165</v>
      </c>
      <c r="G35" s="34">
        <f t="shared" si="42"/>
        <v>1.8204858774708086</v>
      </c>
      <c r="H35" s="21">
        <f t="shared" si="42"/>
        <v>12608564.741207037</v>
      </c>
      <c r="I35" s="34">
        <f t="shared" si="42"/>
        <v>1.451585676673961</v>
      </c>
      <c r="J35" s="18" t="s">
        <v>27</v>
      </c>
    </row>
    <row r="36" spans="1:10" x14ac:dyDescent="0.5">
      <c r="A36" s="18"/>
    </row>
    <row r="37" spans="1:10" x14ac:dyDescent="0.5">
      <c r="A37" s="18"/>
    </row>
    <row r="38" spans="1:10" x14ac:dyDescent="0.5">
      <c r="A38" s="18"/>
    </row>
    <row r="39" spans="1:10" x14ac:dyDescent="0.5">
      <c r="A39" s="18"/>
    </row>
    <row r="40" spans="1:10" x14ac:dyDescent="0.5">
      <c r="A40" s="18"/>
    </row>
    <row r="41" spans="1:10" x14ac:dyDescent="0.5">
      <c r="A41" s="18"/>
    </row>
    <row r="42" spans="1:10" x14ac:dyDescent="0.5">
      <c r="A42" s="18"/>
    </row>
    <row r="43" spans="1:10" x14ac:dyDescent="0.5">
      <c r="A43" s="18"/>
    </row>
    <row r="44" spans="1:10" x14ac:dyDescent="0.5">
      <c r="A44" s="18"/>
    </row>
    <row r="45" spans="1:10" x14ac:dyDescent="0.5">
      <c r="A45" s="1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4"/>
  <sheetViews>
    <sheetView workbookViewId="0">
      <selection activeCell="F5" sqref="F5"/>
    </sheetView>
  </sheetViews>
  <sheetFormatPr defaultRowHeight="15.75" x14ac:dyDescent="0.5"/>
  <sheetData>
    <row r="1" spans="1:35" x14ac:dyDescent="0.5">
      <c r="A1" t="s">
        <v>5</v>
      </c>
      <c r="G1" t="s">
        <v>6</v>
      </c>
      <c r="M1" t="s">
        <v>7</v>
      </c>
      <c r="S1" t="s">
        <v>8</v>
      </c>
      <c r="Y1" t="s">
        <v>9</v>
      </c>
      <c r="AE1" t="s">
        <v>10</v>
      </c>
    </row>
    <row r="2" spans="1:35" x14ac:dyDescent="0.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G2" s="4" t="s">
        <v>0</v>
      </c>
      <c r="H2" s="4" t="s">
        <v>1</v>
      </c>
      <c r="I2" s="4" t="s">
        <v>2</v>
      </c>
      <c r="J2" s="4" t="s">
        <v>3</v>
      </c>
      <c r="K2" s="5" t="s">
        <v>4</v>
      </c>
      <c r="M2" s="4" t="s">
        <v>0</v>
      </c>
      <c r="N2" s="4" t="s">
        <v>1</v>
      </c>
      <c r="O2" s="4" t="s">
        <v>2</v>
      </c>
      <c r="P2" s="4" t="s">
        <v>3</v>
      </c>
      <c r="Q2" s="5" t="s">
        <v>4</v>
      </c>
      <c r="S2" s="4" t="s">
        <v>0</v>
      </c>
      <c r="T2" s="4" t="s">
        <v>1</v>
      </c>
      <c r="U2" s="4" t="s">
        <v>2</v>
      </c>
      <c r="V2" s="4" t="s">
        <v>3</v>
      </c>
      <c r="W2" s="5" t="s">
        <v>4</v>
      </c>
      <c r="Y2" s="4" t="s">
        <v>0</v>
      </c>
      <c r="Z2" s="4" t="s">
        <v>1</v>
      </c>
      <c r="AA2" s="4" t="s">
        <v>2</v>
      </c>
      <c r="AB2" s="4" t="s">
        <v>3</v>
      </c>
      <c r="AC2" s="5" t="s">
        <v>4</v>
      </c>
      <c r="AE2" s="4" t="s">
        <v>0</v>
      </c>
      <c r="AF2" s="4" t="s">
        <v>1</v>
      </c>
      <c r="AG2" s="4" t="s">
        <v>2</v>
      </c>
      <c r="AH2" s="4" t="s">
        <v>3</v>
      </c>
      <c r="AI2" s="5" t="s">
        <v>4</v>
      </c>
    </row>
    <row r="3" spans="1:35" s="18" customFormat="1" ht="14.25" x14ac:dyDescent="0.45">
      <c r="A3" s="14">
        <v>141525</v>
      </c>
      <c r="B3" s="6">
        <v>120000000</v>
      </c>
      <c r="C3" s="6">
        <v>175000000</v>
      </c>
      <c r="D3" s="6">
        <v>137500000</v>
      </c>
      <c r="E3" s="1">
        <v>135000000</v>
      </c>
      <c r="G3" s="14">
        <v>141525</v>
      </c>
      <c r="H3" s="6">
        <v>142500000</v>
      </c>
      <c r="I3" s="6">
        <v>82500000</v>
      </c>
      <c r="J3" s="6">
        <v>105000000</v>
      </c>
      <c r="K3" s="1">
        <v>177500000</v>
      </c>
      <c r="M3" s="14">
        <v>141525</v>
      </c>
      <c r="N3" s="6">
        <v>125000000</v>
      </c>
      <c r="O3" s="6">
        <v>125000000</v>
      </c>
      <c r="P3" s="6">
        <v>92500000</v>
      </c>
      <c r="Q3" s="1">
        <v>180000000</v>
      </c>
      <c r="S3" s="14">
        <v>141525</v>
      </c>
      <c r="T3" s="6">
        <v>32500000</v>
      </c>
      <c r="U3" s="6">
        <v>10250000</v>
      </c>
      <c r="V3" s="6">
        <v>4275000</v>
      </c>
      <c r="W3" s="1">
        <v>5575000</v>
      </c>
      <c r="Y3" s="14">
        <v>141525</v>
      </c>
      <c r="Z3" s="6">
        <v>23250000</v>
      </c>
      <c r="AA3" s="6">
        <v>152500000</v>
      </c>
      <c r="AB3" s="6">
        <v>5100000</v>
      </c>
      <c r="AC3" s="1">
        <v>1700000</v>
      </c>
      <c r="AE3" s="14">
        <v>141525</v>
      </c>
      <c r="AF3" s="6">
        <v>22250000</v>
      </c>
      <c r="AG3" s="6">
        <v>28000000</v>
      </c>
      <c r="AH3" s="6">
        <v>385000</v>
      </c>
      <c r="AI3" s="1">
        <v>1275000</v>
      </c>
    </row>
    <row r="4" spans="1:35" s="18" customFormat="1" ht="14.25" x14ac:dyDescent="0.45">
      <c r="A4" s="14">
        <v>141525</v>
      </c>
      <c r="B4" s="6">
        <v>165000000</v>
      </c>
      <c r="C4" s="6">
        <v>160000000</v>
      </c>
      <c r="D4" s="6">
        <v>152500000</v>
      </c>
      <c r="E4" s="1">
        <v>127500000</v>
      </c>
      <c r="G4" s="14">
        <v>141525</v>
      </c>
      <c r="H4" s="6">
        <v>160000000</v>
      </c>
      <c r="I4" s="6">
        <v>117500000</v>
      </c>
      <c r="J4" s="6">
        <v>127500000</v>
      </c>
      <c r="K4" s="1">
        <v>157500000</v>
      </c>
      <c r="M4" s="14">
        <v>141525</v>
      </c>
      <c r="N4" s="6">
        <v>150000000</v>
      </c>
      <c r="O4" s="6">
        <v>140000000</v>
      </c>
      <c r="P4" s="6">
        <v>160000000</v>
      </c>
      <c r="Q4" s="1">
        <v>185000000</v>
      </c>
      <c r="S4" s="14">
        <v>141525</v>
      </c>
      <c r="T4" s="6">
        <v>42750000</v>
      </c>
      <c r="U4" s="6">
        <v>12500000</v>
      </c>
      <c r="V4" s="6">
        <v>6175000</v>
      </c>
      <c r="W4" s="1">
        <v>2525000</v>
      </c>
      <c r="Y4" s="14">
        <v>141525</v>
      </c>
      <c r="Z4" s="6">
        <v>16500000</v>
      </c>
      <c r="AA4" s="6">
        <v>127500000</v>
      </c>
      <c r="AB4" s="6">
        <v>4350000</v>
      </c>
      <c r="AC4" s="1">
        <v>1700000</v>
      </c>
      <c r="AE4" s="14">
        <v>141525</v>
      </c>
      <c r="AF4" s="6">
        <v>22750000</v>
      </c>
      <c r="AG4" s="6">
        <v>29750000</v>
      </c>
      <c r="AH4" s="6">
        <v>322500</v>
      </c>
      <c r="AI4" s="1">
        <v>1600000</v>
      </c>
    </row>
    <row r="5" spans="1:35" s="18" customFormat="1" ht="14.25" x14ac:dyDescent="0.45">
      <c r="A5" s="14">
        <v>141525</v>
      </c>
      <c r="B5" s="6">
        <v>143333333.33333334</v>
      </c>
      <c r="C5" s="6">
        <v>800000000</v>
      </c>
      <c r="D5" s="6">
        <v>195000000</v>
      </c>
      <c r="E5" s="1">
        <v>192500000</v>
      </c>
      <c r="G5" s="22">
        <v>266955</v>
      </c>
      <c r="H5" s="7">
        <v>217500000</v>
      </c>
      <c r="I5" s="7">
        <v>76250000</v>
      </c>
      <c r="J5" s="7">
        <v>70750000</v>
      </c>
      <c r="K5" s="2">
        <v>31500000</v>
      </c>
      <c r="M5" s="22">
        <v>266955</v>
      </c>
      <c r="N5" s="7">
        <v>450000000</v>
      </c>
      <c r="O5" s="7">
        <v>137500000</v>
      </c>
      <c r="P5" s="7">
        <v>182500000</v>
      </c>
      <c r="Q5" s="2">
        <v>277500000</v>
      </c>
      <c r="S5" s="6">
        <v>73260</v>
      </c>
      <c r="T5" s="6">
        <v>88250000</v>
      </c>
      <c r="U5" s="6">
        <v>10250000</v>
      </c>
      <c r="V5" s="6">
        <v>13250000</v>
      </c>
      <c r="W5" s="1">
        <v>4425000</v>
      </c>
      <c r="Y5" s="6">
        <v>73260</v>
      </c>
      <c r="Z5" s="7">
        <v>14125000</v>
      </c>
      <c r="AA5" s="7">
        <v>9750000</v>
      </c>
      <c r="AB5" s="7">
        <v>3050000</v>
      </c>
      <c r="AC5" s="2">
        <v>250000</v>
      </c>
      <c r="AE5" s="6">
        <v>73260</v>
      </c>
      <c r="AF5" s="7">
        <v>600000</v>
      </c>
      <c r="AG5" s="7">
        <v>200000</v>
      </c>
      <c r="AH5" s="7">
        <v>3800000</v>
      </c>
      <c r="AI5" s="2">
        <v>250000</v>
      </c>
    </row>
    <row r="6" spans="1:35" s="18" customFormat="1" ht="14.25" x14ac:dyDescent="0.45">
      <c r="A6" s="22">
        <v>266955</v>
      </c>
      <c r="B6" s="7">
        <v>415000000</v>
      </c>
      <c r="C6" s="7">
        <v>167500000</v>
      </c>
      <c r="D6" s="7">
        <v>137500000</v>
      </c>
      <c r="E6" s="2">
        <v>215000000</v>
      </c>
      <c r="G6" s="22">
        <v>266955</v>
      </c>
      <c r="H6" s="7">
        <v>250000000</v>
      </c>
      <c r="I6" s="7">
        <v>67500000</v>
      </c>
      <c r="J6" s="7">
        <v>78500000</v>
      </c>
      <c r="K6" s="2">
        <v>35250000</v>
      </c>
      <c r="M6" s="22">
        <v>266955</v>
      </c>
      <c r="N6" s="7">
        <v>407500000</v>
      </c>
      <c r="O6" s="7">
        <v>93750000</v>
      </c>
      <c r="P6" s="7">
        <v>142500000</v>
      </c>
      <c r="Q6" s="2">
        <v>160000000</v>
      </c>
      <c r="S6" s="6">
        <v>73260</v>
      </c>
      <c r="T6" s="6">
        <v>100000000</v>
      </c>
      <c r="U6" s="6">
        <v>12500000</v>
      </c>
      <c r="V6" s="6">
        <v>11250000</v>
      </c>
      <c r="W6" s="1">
        <v>4100000</v>
      </c>
      <c r="Y6" s="6">
        <v>73260</v>
      </c>
      <c r="Z6" s="7">
        <v>13875000</v>
      </c>
      <c r="AA6" s="7">
        <v>6375000</v>
      </c>
      <c r="AB6" s="7">
        <v>4375000</v>
      </c>
      <c r="AC6" s="2">
        <v>250000</v>
      </c>
      <c r="AE6" s="6">
        <v>73260</v>
      </c>
      <c r="AF6" s="7">
        <v>387500</v>
      </c>
      <c r="AG6" s="7">
        <v>242500</v>
      </c>
      <c r="AH6" s="7">
        <v>60000000</v>
      </c>
      <c r="AI6" s="2">
        <v>250000</v>
      </c>
    </row>
    <row r="7" spans="1:35" s="18" customFormat="1" ht="14.25" x14ac:dyDescent="0.45">
      <c r="A7" s="22">
        <v>266955</v>
      </c>
      <c r="B7" s="7">
        <v>435000000</v>
      </c>
      <c r="C7" s="7">
        <v>190000000</v>
      </c>
      <c r="D7" s="7">
        <v>190000000</v>
      </c>
      <c r="E7" s="2">
        <v>212500000</v>
      </c>
      <c r="G7" s="6">
        <v>73260</v>
      </c>
      <c r="H7" s="6">
        <v>245000000</v>
      </c>
      <c r="I7" s="6">
        <v>82500000</v>
      </c>
      <c r="J7" s="6">
        <v>190000000</v>
      </c>
      <c r="K7" s="1">
        <v>95000000</v>
      </c>
      <c r="M7" s="6">
        <v>73260</v>
      </c>
      <c r="N7" s="6">
        <v>215000000</v>
      </c>
      <c r="O7" s="6">
        <v>125000000</v>
      </c>
      <c r="P7" s="6">
        <v>81250000</v>
      </c>
      <c r="Q7" s="1">
        <v>55750000</v>
      </c>
      <c r="S7" s="22">
        <v>87135</v>
      </c>
      <c r="T7" s="22">
        <v>1900000</v>
      </c>
      <c r="U7" s="22">
        <v>105000000</v>
      </c>
      <c r="V7" s="22">
        <v>6450000</v>
      </c>
      <c r="W7" s="23">
        <v>3050000</v>
      </c>
      <c r="Y7" s="22">
        <v>87135</v>
      </c>
      <c r="Z7" s="6">
        <v>48750000</v>
      </c>
      <c r="AA7" s="6">
        <v>152500000</v>
      </c>
      <c r="AB7" s="6">
        <v>45000</v>
      </c>
      <c r="AC7" s="1">
        <v>1125000</v>
      </c>
      <c r="AE7" s="22">
        <v>87135</v>
      </c>
      <c r="AF7" s="6">
        <v>62750000</v>
      </c>
      <c r="AG7" s="6">
        <v>28000000</v>
      </c>
      <c r="AH7" s="6">
        <v>542500</v>
      </c>
      <c r="AI7" s="1">
        <v>25000</v>
      </c>
    </row>
    <row r="8" spans="1:35" s="18" customFormat="1" ht="14.25" x14ac:dyDescent="0.45">
      <c r="A8" s="22">
        <v>266955</v>
      </c>
      <c r="B8" s="7">
        <v>330000000</v>
      </c>
      <c r="C8" s="7">
        <v>310000000</v>
      </c>
      <c r="D8" s="7">
        <v>165000000</v>
      </c>
      <c r="E8" s="2">
        <v>327500000</v>
      </c>
      <c r="G8" s="6">
        <v>73260</v>
      </c>
      <c r="H8" s="6">
        <v>250000000</v>
      </c>
      <c r="I8" s="6">
        <v>117500000</v>
      </c>
      <c r="J8" s="6">
        <v>190000000</v>
      </c>
      <c r="K8" s="1">
        <v>85000000</v>
      </c>
      <c r="M8" s="6">
        <v>73260</v>
      </c>
      <c r="N8" s="6">
        <v>177500000</v>
      </c>
      <c r="O8" s="6">
        <v>140000000</v>
      </c>
      <c r="P8" s="6">
        <v>74750000</v>
      </c>
      <c r="Q8" s="1">
        <v>96000000</v>
      </c>
      <c r="S8" s="22">
        <v>87135</v>
      </c>
      <c r="T8" s="22">
        <v>7500000</v>
      </c>
      <c r="U8" s="22">
        <v>85250000</v>
      </c>
      <c r="V8" s="22">
        <v>2350000</v>
      </c>
      <c r="W8" s="23">
        <v>3250000</v>
      </c>
      <c r="Y8" s="22">
        <v>87135</v>
      </c>
      <c r="Z8" s="6">
        <v>110000000</v>
      </c>
      <c r="AA8" s="6">
        <v>127500000</v>
      </c>
      <c r="AB8" s="6">
        <v>62500</v>
      </c>
      <c r="AC8" s="1">
        <v>1175000</v>
      </c>
      <c r="AE8" s="22">
        <v>87135</v>
      </c>
      <c r="AF8" s="6">
        <v>127500000</v>
      </c>
      <c r="AG8" s="6">
        <v>29750000</v>
      </c>
      <c r="AH8" s="6">
        <v>592500</v>
      </c>
      <c r="AI8" s="1">
        <v>75000</v>
      </c>
    </row>
    <row r="9" spans="1:35" s="18" customFormat="1" ht="14.25" x14ac:dyDescent="0.45">
      <c r="A9" s="6">
        <v>73260</v>
      </c>
      <c r="B9" s="22">
        <v>432500000</v>
      </c>
      <c r="C9" s="22">
        <v>175000000</v>
      </c>
      <c r="D9" s="22">
        <v>225000000</v>
      </c>
      <c r="E9" s="23">
        <v>135000000</v>
      </c>
      <c r="G9" s="22">
        <v>87135</v>
      </c>
      <c r="H9" s="22">
        <v>142500000</v>
      </c>
      <c r="I9" s="22">
        <v>92500000</v>
      </c>
      <c r="J9" s="22">
        <v>127500000</v>
      </c>
      <c r="K9" s="23">
        <v>83750000</v>
      </c>
      <c r="M9" s="22">
        <v>87135</v>
      </c>
      <c r="N9" s="22">
        <v>350000000</v>
      </c>
      <c r="O9" s="22">
        <v>105000000</v>
      </c>
      <c r="P9" s="22">
        <v>110000000</v>
      </c>
      <c r="Q9" s="23">
        <v>66500000</v>
      </c>
      <c r="S9" s="14">
        <v>141525</v>
      </c>
      <c r="T9" s="7">
        <v>32875000</v>
      </c>
      <c r="U9" s="7">
        <v>32875000</v>
      </c>
      <c r="V9" s="7">
        <v>6750000</v>
      </c>
      <c r="W9" s="2">
        <v>5000000</v>
      </c>
      <c r="Y9" s="14">
        <v>141525</v>
      </c>
      <c r="Z9" s="7">
        <v>34875000</v>
      </c>
      <c r="AA9" s="7">
        <v>34875000</v>
      </c>
      <c r="AB9" s="7">
        <v>11000000</v>
      </c>
      <c r="AC9" s="2">
        <v>6850000</v>
      </c>
      <c r="AE9" s="14">
        <v>141525</v>
      </c>
      <c r="AF9" s="7">
        <v>29875000</v>
      </c>
      <c r="AG9" s="7">
        <v>29875000</v>
      </c>
      <c r="AH9" s="7">
        <v>14500000</v>
      </c>
      <c r="AI9" s="2">
        <v>5250000</v>
      </c>
    </row>
    <row r="10" spans="1:35" s="18" customFormat="1" ht="14.25" x14ac:dyDescent="0.45">
      <c r="A10" s="6">
        <v>73260</v>
      </c>
      <c r="B10" s="22">
        <v>412500000</v>
      </c>
      <c r="C10" s="22">
        <v>160000000</v>
      </c>
      <c r="D10" s="22">
        <v>167500000</v>
      </c>
      <c r="E10" s="23">
        <v>157500000</v>
      </c>
      <c r="G10" s="22">
        <v>87135</v>
      </c>
      <c r="H10" s="22">
        <v>190000000</v>
      </c>
      <c r="I10" s="22">
        <v>160000000</v>
      </c>
      <c r="J10" s="22">
        <v>187500000</v>
      </c>
      <c r="K10" s="23">
        <v>820000000</v>
      </c>
      <c r="M10" s="22">
        <v>87135</v>
      </c>
      <c r="N10" s="22">
        <v>150000000</v>
      </c>
      <c r="O10" s="22">
        <v>85250000</v>
      </c>
      <c r="P10" s="22">
        <v>157500000</v>
      </c>
      <c r="Q10" s="23">
        <v>112500000</v>
      </c>
      <c r="S10" s="14">
        <v>141525</v>
      </c>
      <c r="T10" s="7">
        <v>28375000</v>
      </c>
      <c r="U10" s="7">
        <v>28375000</v>
      </c>
      <c r="V10" s="7">
        <v>9375000</v>
      </c>
      <c r="W10" s="2">
        <v>6250000</v>
      </c>
      <c r="Y10" s="14">
        <v>141525</v>
      </c>
      <c r="Z10" s="7">
        <v>30125000</v>
      </c>
      <c r="AA10" s="7">
        <v>30125000</v>
      </c>
      <c r="AB10" s="7">
        <v>13000000</v>
      </c>
      <c r="AC10" s="2">
        <v>11000000</v>
      </c>
      <c r="AE10" s="14">
        <v>141525</v>
      </c>
      <c r="AF10" s="7">
        <v>30750000</v>
      </c>
      <c r="AG10" s="7">
        <v>30750000</v>
      </c>
      <c r="AH10" s="7">
        <v>14250000</v>
      </c>
      <c r="AI10" s="2">
        <v>3850000</v>
      </c>
    </row>
    <row r="11" spans="1:35" s="18" customFormat="1" ht="14.25" x14ac:dyDescent="0.45">
      <c r="A11" s="6">
        <v>73260</v>
      </c>
      <c r="B11" s="22">
        <v>462500000</v>
      </c>
      <c r="C11" s="22">
        <v>135000000</v>
      </c>
      <c r="D11" s="22">
        <v>212500000</v>
      </c>
      <c r="E11" s="23">
        <v>100000000</v>
      </c>
      <c r="G11" s="14">
        <v>141525</v>
      </c>
      <c r="H11" s="7">
        <v>145000000</v>
      </c>
      <c r="I11" s="7">
        <v>145000000</v>
      </c>
      <c r="J11" s="7">
        <v>38750000</v>
      </c>
      <c r="K11" s="2">
        <v>42500000</v>
      </c>
      <c r="M11" s="14">
        <v>141525</v>
      </c>
      <c r="N11" s="7">
        <v>126250000</v>
      </c>
      <c r="O11" s="7">
        <v>126250000</v>
      </c>
      <c r="P11" s="7">
        <v>117500000</v>
      </c>
      <c r="Q11" s="2">
        <v>68750000</v>
      </c>
      <c r="S11" s="6">
        <v>103230</v>
      </c>
      <c r="T11" s="22">
        <v>84250000</v>
      </c>
      <c r="U11" s="22">
        <v>61500000</v>
      </c>
      <c r="V11" s="22">
        <v>22000000</v>
      </c>
      <c r="W11" s="23">
        <v>9000000</v>
      </c>
      <c r="Y11" s="6">
        <v>103230</v>
      </c>
      <c r="Z11" s="7">
        <v>105000000</v>
      </c>
      <c r="AA11" s="7">
        <v>20750000</v>
      </c>
      <c r="AB11" s="7">
        <v>10250000</v>
      </c>
      <c r="AC11" s="2">
        <v>3675000</v>
      </c>
      <c r="AE11" s="6">
        <v>103230</v>
      </c>
      <c r="AF11" s="7">
        <v>64750000</v>
      </c>
      <c r="AG11" s="7">
        <v>31250000</v>
      </c>
      <c r="AH11" s="7">
        <v>7850000</v>
      </c>
      <c r="AI11" s="2">
        <v>5750000</v>
      </c>
    </row>
    <row r="12" spans="1:35" s="18" customFormat="1" ht="14.25" x14ac:dyDescent="0.45">
      <c r="A12" s="22">
        <v>87135</v>
      </c>
      <c r="B12" s="22">
        <v>135000000</v>
      </c>
      <c r="C12" s="22">
        <v>307500000</v>
      </c>
      <c r="D12" s="22">
        <v>127500000</v>
      </c>
      <c r="E12" s="23">
        <v>64500000</v>
      </c>
      <c r="G12" s="14">
        <v>141525</v>
      </c>
      <c r="H12" s="7">
        <v>105000000</v>
      </c>
      <c r="I12" s="7">
        <v>105000000</v>
      </c>
      <c r="J12" s="7">
        <v>48750000</v>
      </c>
      <c r="K12" s="2">
        <v>63750000</v>
      </c>
      <c r="M12" s="14">
        <v>141525</v>
      </c>
      <c r="N12" s="7">
        <v>150000000</v>
      </c>
      <c r="O12" s="7">
        <v>150000000</v>
      </c>
      <c r="P12" s="7">
        <v>63750000</v>
      </c>
      <c r="Q12" s="2">
        <v>100000000</v>
      </c>
      <c r="S12" s="6">
        <v>103230</v>
      </c>
      <c r="T12" s="22">
        <v>190000000</v>
      </c>
      <c r="U12" s="22">
        <v>55000000</v>
      </c>
      <c r="V12" s="22">
        <v>31500000</v>
      </c>
      <c r="W12" s="23">
        <v>7250000</v>
      </c>
      <c r="Y12" s="6">
        <v>103230</v>
      </c>
      <c r="Z12" s="7">
        <v>33750000</v>
      </c>
      <c r="AA12" s="7">
        <v>26250000</v>
      </c>
      <c r="AB12" s="7">
        <v>16750000</v>
      </c>
      <c r="AC12" s="2">
        <v>8625000</v>
      </c>
      <c r="AE12" s="6">
        <v>103230</v>
      </c>
      <c r="AF12" s="7">
        <v>27750000</v>
      </c>
      <c r="AG12" s="7">
        <v>30250000</v>
      </c>
      <c r="AH12" s="7">
        <v>8875000</v>
      </c>
      <c r="AI12" s="2">
        <v>14750000</v>
      </c>
    </row>
    <row r="13" spans="1:35" s="18" customFormat="1" ht="14.25" x14ac:dyDescent="0.45">
      <c r="A13" s="22">
        <v>87135</v>
      </c>
      <c r="B13" s="22">
        <v>155000000</v>
      </c>
      <c r="C13" s="22">
        <v>372500000</v>
      </c>
      <c r="D13" s="22">
        <v>112500000</v>
      </c>
      <c r="E13" s="23">
        <v>76250000</v>
      </c>
      <c r="G13" s="6">
        <v>266955</v>
      </c>
      <c r="H13" s="7">
        <v>130000000</v>
      </c>
      <c r="I13" s="7">
        <v>202500000</v>
      </c>
      <c r="J13" s="7">
        <v>117500000</v>
      </c>
      <c r="K13" s="2">
        <v>54750000</v>
      </c>
      <c r="M13" s="6">
        <v>266955</v>
      </c>
      <c r="N13" s="7">
        <v>235000000</v>
      </c>
      <c r="O13" s="7">
        <v>312500000</v>
      </c>
      <c r="P13" s="7">
        <v>145000000</v>
      </c>
      <c r="Q13" s="2">
        <v>85750000</v>
      </c>
      <c r="S13" s="6">
        <v>40237.5</v>
      </c>
      <c r="T13" s="6">
        <v>58750000</v>
      </c>
      <c r="U13" s="6">
        <v>37750000</v>
      </c>
      <c r="V13" s="6">
        <v>21000000</v>
      </c>
      <c r="W13" s="1">
        <v>6950000</v>
      </c>
      <c r="Y13" s="6">
        <v>40237.5</v>
      </c>
      <c r="Z13" s="6">
        <v>49750000</v>
      </c>
      <c r="AA13" s="6">
        <v>22000000</v>
      </c>
      <c r="AB13" s="6">
        <v>13750000</v>
      </c>
      <c r="AC13" s="1">
        <v>6875000</v>
      </c>
      <c r="AE13" s="6">
        <v>40237.5</v>
      </c>
      <c r="AF13" s="6">
        <v>42750000</v>
      </c>
      <c r="AG13" s="6">
        <v>23000000</v>
      </c>
      <c r="AH13" s="6">
        <v>23000000</v>
      </c>
      <c r="AI13" s="1">
        <v>1975000</v>
      </c>
    </row>
    <row r="14" spans="1:35" s="18" customFormat="1" ht="14.25" x14ac:dyDescent="0.45">
      <c r="A14" s="22">
        <v>87135</v>
      </c>
      <c r="B14" s="22">
        <v>132500000</v>
      </c>
      <c r="C14" s="22">
        <v>420000000</v>
      </c>
      <c r="D14" s="22">
        <v>122500000</v>
      </c>
      <c r="E14" s="23">
        <v>57500000</v>
      </c>
      <c r="G14" s="6">
        <v>266955</v>
      </c>
      <c r="H14" s="7">
        <v>270000000</v>
      </c>
      <c r="I14" s="7">
        <v>155000000</v>
      </c>
      <c r="J14" s="7">
        <v>140000000</v>
      </c>
      <c r="K14" s="2">
        <v>70000000</v>
      </c>
      <c r="M14" s="6">
        <v>266955</v>
      </c>
      <c r="N14" s="7">
        <v>287500000</v>
      </c>
      <c r="O14" s="7">
        <v>277500000</v>
      </c>
      <c r="P14" s="7">
        <v>205000000</v>
      </c>
      <c r="Q14" s="2">
        <v>130000000</v>
      </c>
      <c r="S14" s="6">
        <v>40237.5</v>
      </c>
      <c r="T14" s="3">
        <v>53500000</v>
      </c>
      <c r="U14" s="3">
        <v>33750000</v>
      </c>
      <c r="V14" s="3">
        <v>15000000</v>
      </c>
      <c r="W14" s="8">
        <v>5175000</v>
      </c>
      <c r="Y14" s="6">
        <v>40237.5</v>
      </c>
      <c r="Z14" s="3">
        <v>62000000</v>
      </c>
      <c r="AA14" s="3">
        <v>9750000</v>
      </c>
      <c r="AB14" s="3">
        <v>20500000</v>
      </c>
      <c r="AC14" s="8">
        <v>6700000</v>
      </c>
      <c r="AE14" s="6">
        <v>40237.5</v>
      </c>
      <c r="AF14" s="3">
        <v>48500000</v>
      </c>
      <c r="AG14" s="3">
        <v>16500000</v>
      </c>
      <c r="AH14" s="3">
        <v>21750000</v>
      </c>
      <c r="AI14" s="8">
        <v>7075000</v>
      </c>
    </row>
    <row r="15" spans="1:35" s="18" customFormat="1" ht="14.25" x14ac:dyDescent="0.45">
      <c r="A15" s="14">
        <v>141525</v>
      </c>
      <c r="B15" s="7">
        <v>282500000</v>
      </c>
      <c r="C15" s="7">
        <v>152500000</v>
      </c>
      <c r="D15" s="7">
        <v>157500000</v>
      </c>
      <c r="E15" s="2">
        <v>140000000</v>
      </c>
      <c r="G15" s="6">
        <v>103230</v>
      </c>
      <c r="H15" s="22">
        <v>152500000</v>
      </c>
      <c r="I15" s="22">
        <v>147500000</v>
      </c>
      <c r="J15" s="22">
        <v>84000000</v>
      </c>
      <c r="K15" s="23">
        <v>175000000</v>
      </c>
      <c r="M15" s="6">
        <v>103230</v>
      </c>
      <c r="N15" s="22">
        <v>117500000</v>
      </c>
      <c r="O15" s="22">
        <v>247500000</v>
      </c>
      <c r="P15" s="22">
        <v>90000000</v>
      </c>
      <c r="Q15" s="23">
        <v>132500000</v>
      </c>
    </row>
    <row r="16" spans="1:35" s="18" customFormat="1" ht="14.25" x14ac:dyDescent="0.45">
      <c r="A16" s="14">
        <v>141525</v>
      </c>
      <c r="B16" s="7">
        <v>280000000</v>
      </c>
      <c r="C16" s="7">
        <v>282500000</v>
      </c>
      <c r="D16" s="7">
        <v>120000000</v>
      </c>
      <c r="E16" s="2">
        <v>187500000</v>
      </c>
      <c r="G16" s="6">
        <v>103230</v>
      </c>
      <c r="H16" s="22">
        <v>195000000</v>
      </c>
      <c r="I16" s="22">
        <v>222500000</v>
      </c>
      <c r="J16" s="22">
        <v>137500000</v>
      </c>
      <c r="K16" s="23">
        <v>125000000</v>
      </c>
      <c r="M16" s="6">
        <v>103230</v>
      </c>
      <c r="N16" s="22">
        <v>145000000</v>
      </c>
      <c r="O16" s="22">
        <v>312500000</v>
      </c>
      <c r="P16" s="22">
        <v>122500000</v>
      </c>
      <c r="Q16" s="23">
        <v>155000000</v>
      </c>
    </row>
    <row r="17" spans="1:31" s="18" customFormat="1" ht="14.25" x14ac:dyDescent="0.45">
      <c r="A17" s="14">
        <v>141525</v>
      </c>
      <c r="B17" s="7">
        <v>2800000000</v>
      </c>
      <c r="C17" s="7">
        <v>2800000000</v>
      </c>
      <c r="D17" s="7">
        <v>1575000000</v>
      </c>
      <c r="E17" s="2">
        <v>2700000000</v>
      </c>
      <c r="G17" s="6">
        <v>40237.5</v>
      </c>
      <c r="H17" s="6">
        <v>137500000</v>
      </c>
      <c r="I17" s="6">
        <v>252500000</v>
      </c>
      <c r="J17" s="6">
        <v>135000000</v>
      </c>
      <c r="K17" s="1">
        <v>35250000</v>
      </c>
      <c r="M17" s="6">
        <v>40237.5</v>
      </c>
      <c r="N17" s="6">
        <v>97500000</v>
      </c>
      <c r="O17" s="6">
        <v>117500000</v>
      </c>
      <c r="P17" s="6">
        <v>120000000</v>
      </c>
      <c r="Q17" s="1">
        <v>36000000</v>
      </c>
    </row>
    <row r="18" spans="1:31" s="18" customFormat="1" ht="14.25" x14ac:dyDescent="0.45">
      <c r="A18" s="6">
        <v>266955</v>
      </c>
      <c r="B18" s="7">
        <v>302500000</v>
      </c>
      <c r="C18" s="7">
        <v>247500000</v>
      </c>
      <c r="D18" s="7">
        <v>140000000</v>
      </c>
      <c r="E18" s="2">
        <v>135000000</v>
      </c>
      <c r="G18" s="6">
        <v>40237.5</v>
      </c>
      <c r="H18" s="3">
        <v>222500000</v>
      </c>
      <c r="I18" s="3">
        <v>262500000</v>
      </c>
      <c r="J18" s="3">
        <v>147500000</v>
      </c>
      <c r="K18" s="8">
        <v>43750000</v>
      </c>
      <c r="M18" s="6">
        <v>40237.5</v>
      </c>
      <c r="N18" s="3">
        <v>22000000</v>
      </c>
      <c r="O18" s="3">
        <v>155000000</v>
      </c>
      <c r="P18" s="3">
        <v>142500000</v>
      </c>
      <c r="Q18" s="8">
        <v>39250000</v>
      </c>
    </row>
    <row r="19" spans="1:31" s="18" customFormat="1" ht="14.25" x14ac:dyDescent="0.45">
      <c r="A19" s="6">
        <v>266955</v>
      </c>
      <c r="B19" s="7">
        <v>387500000</v>
      </c>
      <c r="C19" s="7">
        <v>215000000</v>
      </c>
      <c r="D19" s="7">
        <v>190000000</v>
      </c>
      <c r="E19" s="2">
        <v>165000000</v>
      </c>
    </row>
    <row r="20" spans="1:31" s="18" customFormat="1" ht="14.25" x14ac:dyDescent="0.45">
      <c r="A20" s="6">
        <v>266955</v>
      </c>
      <c r="B20" s="7">
        <v>440000000</v>
      </c>
      <c r="C20" s="7">
        <v>2300000000</v>
      </c>
      <c r="D20" s="7">
        <v>247500000</v>
      </c>
      <c r="E20" s="2">
        <v>245000000</v>
      </c>
    </row>
    <row r="21" spans="1:31" s="18" customFormat="1" ht="14.25" x14ac:dyDescent="0.45">
      <c r="A21" s="6">
        <v>103230</v>
      </c>
      <c r="B21" s="22">
        <v>410000000</v>
      </c>
      <c r="C21" s="22">
        <v>347500000</v>
      </c>
      <c r="D21" s="22">
        <v>350000000</v>
      </c>
      <c r="E21" s="23">
        <v>305000000</v>
      </c>
    </row>
    <row r="22" spans="1:31" s="18" customFormat="1" ht="14.25" x14ac:dyDescent="0.45">
      <c r="A22" s="6">
        <v>103230</v>
      </c>
      <c r="B22" s="22">
        <v>530000000</v>
      </c>
      <c r="C22" s="22">
        <v>392500000</v>
      </c>
      <c r="D22" s="22">
        <v>322500000</v>
      </c>
      <c r="E22" s="23">
        <v>325000000</v>
      </c>
    </row>
    <row r="23" spans="1:31" s="18" customFormat="1" ht="14.25" x14ac:dyDescent="0.45">
      <c r="A23" s="6">
        <v>103230</v>
      </c>
      <c r="B23" s="22">
        <v>312500000</v>
      </c>
      <c r="C23" s="22">
        <v>415000000</v>
      </c>
      <c r="D23" s="22">
        <v>352500000</v>
      </c>
      <c r="E23" s="23">
        <v>142500000</v>
      </c>
    </row>
    <row r="24" spans="1:31" s="18" customFormat="1" ht="14.25" x14ac:dyDescent="0.45">
      <c r="A24" s="6">
        <v>40237.5</v>
      </c>
      <c r="B24" s="22">
        <v>240000000</v>
      </c>
      <c r="C24" s="22">
        <v>190000000</v>
      </c>
      <c r="D24" s="22">
        <v>92500000</v>
      </c>
      <c r="E24" s="23">
        <v>68250000</v>
      </c>
    </row>
    <row r="25" spans="1:31" s="18" customFormat="1" ht="14.25" x14ac:dyDescent="0.45">
      <c r="A25" s="6">
        <v>40237.5</v>
      </c>
      <c r="B25" s="22">
        <v>152500000</v>
      </c>
      <c r="C25" s="22">
        <v>107500000</v>
      </c>
      <c r="D25" s="22">
        <v>122500000</v>
      </c>
      <c r="E25" s="23">
        <v>54750000</v>
      </c>
    </row>
    <row r="26" spans="1:31" s="18" customFormat="1" ht="14.25" x14ac:dyDescent="0.45">
      <c r="A26" s="6">
        <v>40237.5</v>
      </c>
      <c r="B26" s="26">
        <v>232500000</v>
      </c>
      <c r="C26" s="26">
        <v>140000000</v>
      </c>
      <c r="D26" s="26">
        <v>112500000</v>
      </c>
      <c r="E26" s="27">
        <v>17125000</v>
      </c>
    </row>
    <row r="27" spans="1:31" s="18" customFormat="1" ht="14.25" x14ac:dyDescent="0.45"/>
    <row r="28" spans="1:31" s="18" customFormat="1" ht="14.25" x14ac:dyDescent="0.45"/>
    <row r="29" spans="1:31" x14ac:dyDescent="0.5">
      <c r="A29" s="18"/>
      <c r="G29" s="18"/>
      <c r="M29" s="18"/>
      <c r="S29" s="18"/>
      <c r="Y29" s="18"/>
      <c r="AC29" s="18"/>
      <c r="AE29" s="18"/>
    </row>
    <row r="30" spans="1:31" x14ac:dyDescent="0.5">
      <c r="A30" s="18"/>
      <c r="G30" s="18"/>
      <c r="M30" s="18"/>
      <c r="S30" s="18"/>
      <c r="Y30" s="18"/>
      <c r="AE30" s="18"/>
    </row>
    <row r="31" spans="1:31" x14ac:dyDescent="0.5">
      <c r="A31" s="18"/>
      <c r="G31" s="18"/>
      <c r="M31" s="18"/>
      <c r="S31" s="18"/>
      <c r="Y31" s="18"/>
    </row>
    <row r="32" spans="1:31" x14ac:dyDescent="0.5">
      <c r="A32" s="18"/>
      <c r="G32" s="18"/>
      <c r="M32" s="18"/>
      <c r="S32" s="18"/>
      <c r="Y32" s="18"/>
    </row>
    <row r="33" spans="1:25" x14ac:dyDescent="0.5">
      <c r="A33" s="18"/>
      <c r="G33" s="18"/>
      <c r="M33" s="18"/>
      <c r="S33" s="18"/>
      <c r="Y33" s="18"/>
    </row>
    <row r="34" spans="1:25" x14ac:dyDescent="0.5">
      <c r="A34" s="18"/>
      <c r="G34" s="18"/>
      <c r="M34" s="18"/>
      <c r="S34" s="18"/>
      <c r="Y34" s="18"/>
    </row>
    <row r="35" spans="1:25" x14ac:dyDescent="0.5">
      <c r="A35" s="18"/>
      <c r="G35" s="18"/>
      <c r="M35" s="18"/>
      <c r="S35" s="18"/>
      <c r="Y35" s="18"/>
    </row>
    <row r="36" spans="1:25" x14ac:dyDescent="0.5">
      <c r="A36" s="18"/>
      <c r="G36" s="18"/>
      <c r="M36" s="18"/>
    </row>
    <row r="37" spans="1:25" x14ac:dyDescent="0.5">
      <c r="A37" s="18"/>
      <c r="G37" s="18"/>
      <c r="M37" s="18"/>
    </row>
    <row r="38" spans="1:25" x14ac:dyDescent="0.5">
      <c r="A38" s="18"/>
    </row>
    <row r="39" spans="1:25" x14ac:dyDescent="0.5">
      <c r="A39" s="18"/>
    </row>
    <row r="40" spans="1:25" x14ac:dyDescent="0.5">
      <c r="A40" s="18"/>
    </row>
    <row r="41" spans="1:25" x14ac:dyDescent="0.5">
      <c r="A41" s="18"/>
    </row>
    <row r="42" spans="1:25" x14ac:dyDescent="0.5">
      <c r="A42" s="18"/>
    </row>
    <row r="43" spans="1:25" x14ac:dyDescent="0.5">
      <c r="A43" s="18"/>
    </row>
    <row r="44" spans="1:25" x14ac:dyDescent="0.5">
      <c r="A44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E767-3B0D-402D-B4E6-CE5F72D04DD7}">
  <dimension ref="A1:CV51"/>
  <sheetViews>
    <sheetView topLeftCell="BX1" workbookViewId="0">
      <selection activeCell="CJ3" sqref="CJ3:CV14"/>
    </sheetView>
  </sheetViews>
  <sheetFormatPr defaultRowHeight="15.75" x14ac:dyDescent="0.5"/>
  <sheetData>
    <row r="1" spans="1:100" x14ac:dyDescent="0.5">
      <c r="A1" t="s">
        <v>5</v>
      </c>
      <c r="L1" t="s">
        <v>6</v>
      </c>
      <c r="AD1" t="s">
        <v>7</v>
      </c>
      <c r="AV1" t="s">
        <v>8</v>
      </c>
      <c r="BN1" t="s">
        <v>9</v>
      </c>
      <c r="CF1" t="s">
        <v>10</v>
      </c>
    </row>
    <row r="2" spans="1:100" x14ac:dyDescent="0.5">
      <c r="A2" s="4" t="s">
        <v>0</v>
      </c>
      <c r="B2" s="4" t="s">
        <v>1</v>
      </c>
      <c r="C2" s="18" t="s">
        <v>25</v>
      </c>
      <c r="D2" s="4" t="s">
        <v>2</v>
      </c>
      <c r="E2" s="18" t="s">
        <v>25</v>
      </c>
      <c r="F2" s="4" t="s">
        <v>3</v>
      </c>
      <c r="G2" s="18" t="s">
        <v>25</v>
      </c>
      <c r="H2" s="5" t="s">
        <v>4</v>
      </c>
      <c r="I2" s="18" t="s">
        <v>25</v>
      </c>
      <c r="J2" s="30"/>
      <c r="L2" s="4" t="s">
        <v>0</v>
      </c>
      <c r="M2" s="4" t="s">
        <v>1</v>
      </c>
      <c r="N2" s="18" t="s">
        <v>25</v>
      </c>
      <c r="O2" s="4"/>
      <c r="P2" s="35" t="s">
        <v>29</v>
      </c>
      <c r="Q2" s="4" t="s">
        <v>2</v>
      </c>
      <c r="R2" s="18" t="s">
        <v>25</v>
      </c>
      <c r="S2" s="4"/>
      <c r="T2" s="35" t="s">
        <v>29</v>
      </c>
      <c r="U2" s="4" t="s">
        <v>3</v>
      </c>
      <c r="V2" s="18" t="s">
        <v>25</v>
      </c>
      <c r="W2" s="4"/>
      <c r="X2" s="35" t="s">
        <v>29</v>
      </c>
      <c r="Y2" s="5" t="s">
        <v>4</v>
      </c>
      <c r="Z2" s="18" t="s">
        <v>25</v>
      </c>
      <c r="AA2" s="18"/>
      <c r="AB2" s="35" t="s">
        <v>29</v>
      </c>
      <c r="AC2" s="18"/>
      <c r="AD2" s="4" t="s">
        <v>0</v>
      </c>
      <c r="AE2" s="4" t="s">
        <v>1</v>
      </c>
      <c r="AF2" s="18" t="s">
        <v>25</v>
      </c>
      <c r="AG2" s="4"/>
      <c r="AH2" s="35" t="s">
        <v>29</v>
      </c>
      <c r="AI2" s="4" t="s">
        <v>2</v>
      </c>
      <c r="AJ2" s="18" t="s">
        <v>25</v>
      </c>
      <c r="AK2" s="4"/>
      <c r="AL2" s="35" t="s">
        <v>29</v>
      </c>
      <c r="AM2" s="4" t="s">
        <v>3</v>
      </c>
      <c r="AN2" s="18" t="s">
        <v>25</v>
      </c>
      <c r="AO2" s="4"/>
      <c r="AP2" s="35" t="s">
        <v>29</v>
      </c>
      <c r="AQ2" s="5" t="s">
        <v>4</v>
      </c>
      <c r="AR2" s="18" t="s">
        <v>25</v>
      </c>
      <c r="AS2" s="18"/>
      <c r="AT2" s="35" t="s">
        <v>29</v>
      </c>
      <c r="AV2" s="4" t="s">
        <v>0</v>
      </c>
      <c r="AW2" s="4" t="s">
        <v>1</v>
      </c>
      <c r="AX2" s="18" t="s">
        <v>25</v>
      </c>
      <c r="AY2" s="4"/>
      <c r="AZ2" s="35" t="s">
        <v>29</v>
      </c>
      <c r="BA2" s="4" t="s">
        <v>2</v>
      </c>
      <c r="BB2" s="18" t="s">
        <v>25</v>
      </c>
      <c r="BC2" s="4"/>
      <c r="BD2" s="35" t="s">
        <v>29</v>
      </c>
      <c r="BE2" s="4" t="s">
        <v>3</v>
      </c>
      <c r="BF2" s="18" t="s">
        <v>25</v>
      </c>
      <c r="BG2" s="4"/>
      <c r="BH2" s="35" t="s">
        <v>29</v>
      </c>
      <c r="BI2" s="5" t="s">
        <v>4</v>
      </c>
      <c r="BJ2" s="18" t="s">
        <v>25</v>
      </c>
      <c r="BK2" s="30"/>
      <c r="BL2" s="35" t="s">
        <v>29</v>
      </c>
      <c r="BN2" s="4" t="s">
        <v>0</v>
      </c>
      <c r="BO2" s="4" t="s">
        <v>1</v>
      </c>
      <c r="BP2" s="18" t="s">
        <v>25</v>
      </c>
      <c r="BQ2" s="4"/>
      <c r="BR2" s="35" t="s">
        <v>29</v>
      </c>
      <c r="BS2" s="4" t="s">
        <v>2</v>
      </c>
      <c r="BT2" s="18" t="s">
        <v>25</v>
      </c>
      <c r="BU2" s="4"/>
      <c r="BV2" s="35" t="s">
        <v>29</v>
      </c>
      <c r="BW2" s="4" t="s">
        <v>3</v>
      </c>
      <c r="BX2" s="18" t="s">
        <v>25</v>
      </c>
      <c r="BY2" s="4"/>
      <c r="BZ2" s="35" t="s">
        <v>29</v>
      </c>
      <c r="CA2" s="5" t="s">
        <v>4</v>
      </c>
      <c r="CB2" s="18" t="s">
        <v>25</v>
      </c>
      <c r="CC2" s="30"/>
      <c r="CD2" s="35" t="s">
        <v>29</v>
      </c>
      <c r="CF2" s="4" t="s">
        <v>0</v>
      </c>
      <c r="CG2" s="4" t="s">
        <v>1</v>
      </c>
      <c r="CH2" s="18" t="s">
        <v>25</v>
      </c>
      <c r="CI2" s="4"/>
      <c r="CJ2" s="35" t="s">
        <v>29</v>
      </c>
      <c r="CK2" s="4" t="s">
        <v>2</v>
      </c>
      <c r="CL2" s="18" t="s">
        <v>25</v>
      </c>
      <c r="CM2" s="4"/>
      <c r="CN2" s="35" t="s">
        <v>29</v>
      </c>
      <c r="CO2" s="4" t="s">
        <v>3</v>
      </c>
      <c r="CP2" s="18" t="s">
        <v>25</v>
      </c>
      <c r="CQ2" s="4"/>
      <c r="CR2" s="35" t="s">
        <v>29</v>
      </c>
      <c r="CS2" s="5" t="s">
        <v>4</v>
      </c>
      <c r="CT2" s="18" t="s">
        <v>25</v>
      </c>
      <c r="CV2" s="35" t="s">
        <v>29</v>
      </c>
    </row>
    <row r="3" spans="1:100" s="18" customFormat="1" ht="14.25" x14ac:dyDescent="0.45">
      <c r="A3" s="14">
        <v>141525</v>
      </c>
      <c r="B3" s="6">
        <v>120000000</v>
      </c>
      <c r="C3" s="32">
        <f>LN(B3/A3)</f>
        <v>6.7427706418414592</v>
      </c>
      <c r="D3" s="6">
        <v>175000000</v>
      </c>
      <c r="E3" s="32">
        <f>LN(D3/A3)</f>
        <v>7.1200648729829279</v>
      </c>
      <c r="F3" s="6">
        <v>137500000</v>
      </c>
      <c r="G3" s="32">
        <f>LN(F3/A3)</f>
        <v>6.8789028161660397</v>
      </c>
      <c r="H3" s="1">
        <v>135000000</v>
      </c>
      <c r="I3" s="32">
        <f>LN(H3/A3)</f>
        <v>6.8605536774978431</v>
      </c>
      <c r="J3" s="6"/>
      <c r="L3" s="14">
        <v>141525</v>
      </c>
      <c r="M3" s="6">
        <v>142500000</v>
      </c>
      <c r="N3" s="32">
        <f>LN(M3/L3)</f>
        <v>6.9146208987681188</v>
      </c>
      <c r="O3" s="34">
        <v>6.9081489446267881</v>
      </c>
      <c r="P3" s="32">
        <f>N3-O3</f>
        <v>6.4719541413307269E-3</v>
      </c>
      <c r="Q3" s="6">
        <v>82500000</v>
      </c>
      <c r="R3" s="32">
        <f>LN(Q3/L3)</f>
        <v>6.3680771924000483</v>
      </c>
      <c r="S3" s="34">
        <v>7.5968027380011698</v>
      </c>
      <c r="T3" s="32">
        <f>R3-S3</f>
        <v>-1.2287255456011215</v>
      </c>
      <c r="U3" s="6">
        <v>105000000</v>
      </c>
      <c r="V3" s="32">
        <f>LN(U3/L3)</f>
        <v>6.6092392492169365</v>
      </c>
      <c r="W3" s="34">
        <v>7.0298749229653597</v>
      </c>
      <c r="X3" s="32">
        <f>V3-W3</f>
        <v>-0.42063567374842314</v>
      </c>
      <c r="Y3" s="1">
        <v>177500000</v>
      </c>
      <c r="Z3" s="32">
        <f>LN(Y3/L3)</f>
        <v>7.134249507974884</v>
      </c>
      <c r="AA3" s="34">
        <v>6.9597746646476635</v>
      </c>
      <c r="AB3" s="32">
        <f>Z3-AA3</f>
        <v>0.17447484332722052</v>
      </c>
      <c r="AC3" s="36"/>
      <c r="AD3" s="14">
        <v>141525</v>
      </c>
      <c r="AE3" s="6">
        <v>125000000</v>
      </c>
      <c r="AF3" s="32">
        <f>LN(AE3/AD3)</f>
        <v>6.7835926363617149</v>
      </c>
      <c r="AG3" s="34">
        <v>6.9081489446267881</v>
      </c>
      <c r="AH3" s="32">
        <f>AF3-AG3</f>
        <v>-0.12455630826507313</v>
      </c>
      <c r="AI3" s="6">
        <v>125000000</v>
      </c>
      <c r="AJ3" s="32">
        <f>LN(AI3/AD3)</f>
        <v>6.7835926363617149</v>
      </c>
      <c r="AK3" s="34">
        <v>7.5968027380011698</v>
      </c>
      <c r="AL3" s="32">
        <f>AJ3-AK3</f>
        <v>-0.81321010163945484</v>
      </c>
      <c r="AM3" s="6">
        <v>92500000</v>
      </c>
      <c r="AN3" s="32">
        <f>LN(AM3/AD3)</f>
        <v>6.4824875435777924</v>
      </c>
      <c r="AO3" s="34">
        <v>7.0298749229653597</v>
      </c>
      <c r="AP3" s="32">
        <f>AN3-AO3</f>
        <v>-0.54738737938756721</v>
      </c>
      <c r="AQ3" s="1">
        <v>180000000</v>
      </c>
      <c r="AR3" s="32">
        <f>LN(AQ3/AD3)</f>
        <v>7.1482357499496239</v>
      </c>
      <c r="AS3" s="34">
        <v>6.9597746646476635</v>
      </c>
      <c r="AT3" s="32">
        <f>AR3-AS3</f>
        <v>0.18846108530196037</v>
      </c>
      <c r="AV3" s="14">
        <v>141525</v>
      </c>
      <c r="AW3" s="6">
        <v>32500000</v>
      </c>
      <c r="AX3" s="32">
        <f>LN(AW3/AV3)</f>
        <v>5.4365189883951048</v>
      </c>
      <c r="AY3" s="34">
        <v>6.9081489446267881</v>
      </c>
      <c r="AZ3" s="32">
        <f>AX3-AY3</f>
        <v>-1.4716299562316832</v>
      </c>
      <c r="BA3" s="6">
        <v>10250000</v>
      </c>
      <c r="BB3" s="32">
        <f>LN(BA3/AV3)</f>
        <v>4.2825566046438306</v>
      </c>
      <c r="BC3" s="34">
        <v>7.5968027380011698</v>
      </c>
      <c r="BD3" s="32">
        <f>BB3-BC3</f>
        <v>-3.3142461333573392</v>
      </c>
      <c r="BE3" s="6">
        <v>4275000</v>
      </c>
      <c r="BF3" s="32">
        <f>LN(BE3/AV3)</f>
        <v>3.408063001448137</v>
      </c>
      <c r="BG3" s="34">
        <v>7.0298749229653597</v>
      </c>
      <c r="BH3" s="32">
        <f>BF3-BG3</f>
        <v>-3.6218119215172226</v>
      </c>
      <c r="BI3" s="1">
        <v>5575000</v>
      </c>
      <c r="BJ3" s="32">
        <f>LN(BI3/AV3)</f>
        <v>3.673571216405596</v>
      </c>
      <c r="BK3" s="34">
        <v>6.9597746646476635</v>
      </c>
      <c r="BL3" s="32">
        <f>BJ3-BK3</f>
        <v>-3.2862034482420674</v>
      </c>
      <c r="BN3" s="14">
        <v>141525</v>
      </c>
      <c r="BO3" s="6">
        <v>23250000</v>
      </c>
      <c r="BP3" s="32">
        <f>LN(BO3/BN3)</f>
        <v>5.1015840310927789</v>
      </c>
      <c r="BQ3" s="34">
        <v>6.9081489446267881</v>
      </c>
      <c r="BR3" s="32">
        <f>BP3-BQ3</f>
        <v>-1.8065649135340092</v>
      </c>
      <c r="BS3" s="6">
        <v>152500000</v>
      </c>
      <c r="BT3" s="32">
        <f>LN(BS3/BN3)</f>
        <v>6.9824434951068799</v>
      </c>
      <c r="BU3" s="34">
        <v>7.5968027380011698</v>
      </c>
      <c r="BV3" s="32">
        <f>BT3-BU3</f>
        <v>-0.61435924289428989</v>
      </c>
      <c r="BW3" s="6">
        <v>5100000</v>
      </c>
      <c r="BX3" s="32">
        <f>LN(BW3/BN3)</f>
        <v>3.5845194387896937</v>
      </c>
      <c r="BY3" s="34">
        <v>7.0298749229653597</v>
      </c>
      <c r="BZ3" s="32">
        <f>BX3-BY3</f>
        <v>-3.4453554841756659</v>
      </c>
      <c r="CA3" s="1">
        <v>1700000</v>
      </c>
      <c r="CB3" s="32">
        <f>LN(CA3/BN3)</f>
        <v>2.4859071501215837</v>
      </c>
      <c r="CC3" s="34">
        <v>6.9597746646476635</v>
      </c>
      <c r="CD3" s="32">
        <f>CB3-CC3</f>
        <v>-4.4738675145260798</v>
      </c>
      <c r="CF3" s="14">
        <v>141525</v>
      </c>
      <c r="CG3" s="6">
        <v>22250000</v>
      </c>
      <c r="CH3" s="32">
        <f>LN(CG3/CF3)</f>
        <v>5.0576209076716623</v>
      </c>
      <c r="CI3" s="34">
        <v>6.9081489446267881</v>
      </c>
      <c r="CJ3" s="32">
        <f>CH3-CI3</f>
        <v>-1.8505280369551258</v>
      </c>
      <c r="CK3" s="6">
        <v>28000000</v>
      </c>
      <c r="CL3" s="32">
        <f>LN(CK3/CF3)</f>
        <v>5.2874834092346177</v>
      </c>
      <c r="CM3" s="34">
        <v>7.5968027380011698</v>
      </c>
      <c r="CN3" s="32">
        <f>CL3-CM3</f>
        <v>-2.3093193287665521</v>
      </c>
      <c r="CO3" s="6">
        <v>385000</v>
      </c>
      <c r="CP3" s="32">
        <f>LN(CO3/CF3)</f>
        <v>1.0007669543650606</v>
      </c>
      <c r="CQ3" s="34">
        <v>7.0298749229653597</v>
      </c>
      <c r="CR3" s="32">
        <f>CP3-CQ3</f>
        <v>-6.0291079686002993</v>
      </c>
      <c r="CS3" s="1">
        <v>1275000</v>
      </c>
      <c r="CT3" s="32">
        <f>LN(CS3/CF3)</f>
        <v>2.1982250776698029</v>
      </c>
      <c r="CU3" s="34">
        <v>6.9597746646476635</v>
      </c>
      <c r="CV3" s="32">
        <f>CT3-CU3</f>
        <v>-4.7615495869778606</v>
      </c>
    </row>
    <row r="4" spans="1:100" s="18" customFormat="1" ht="14.25" x14ac:dyDescent="0.45">
      <c r="A4" s="14">
        <v>141525</v>
      </c>
      <c r="B4" s="6">
        <v>165000000</v>
      </c>
      <c r="C4" s="32">
        <f t="shared" ref="C4:C9" si="0">LN(B4/A4)</f>
        <v>7.0612243729599937</v>
      </c>
      <c r="D4" s="6">
        <v>160000000</v>
      </c>
      <c r="E4" s="32">
        <f>LN(D4/A4)</f>
        <v>7.03045271429324</v>
      </c>
      <c r="F4" s="6">
        <v>152500000</v>
      </c>
      <c r="G4" s="32">
        <f>LN(F4/A4)</f>
        <v>6.9824434951068799</v>
      </c>
      <c r="H4" s="1">
        <v>127500000</v>
      </c>
      <c r="I4" s="32">
        <f>LN(H4/A4)</f>
        <v>6.8033952636578938</v>
      </c>
      <c r="J4" s="6"/>
      <c r="L4" s="14">
        <v>141525</v>
      </c>
      <c r="M4" s="6">
        <v>160000000</v>
      </c>
      <c r="N4" s="32">
        <f t="shared" ref="N4:N10" si="1">LN(M4/L4)</f>
        <v>7.03045271429324</v>
      </c>
      <c r="O4" s="34">
        <v>6.9081489446267881</v>
      </c>
      <c r="P4" s="32">
        <f t="shared" ref="P4:P18" si="2">N4-O4</f>
        <v>0.12230376966645196</v>
      </c>
      <c r="Q4" s="6">
        <v>117500000</v>
      </c>
      <c r="R4" s="32">
        <f t="shared" ref="R4:R18" si="3">LN(Q4/L4)</f>
        <v>6.721717232643627</v>
      </c>
      <c r="S4" s="34">
        <v>7.5968027380011698</v>
      </c>
      <c r="T4" s="32">
        <f t="shared" ref="T4:T18" si="4">R4-S4</f>
        <v>-0.87508550535754281</v>
      </c>
      <c r="U4" s="6">
        <v>127500000</v>
      </c>
      <c r="V4" s="32">
        <f t="shared" ref="V4:V18" si="5">LN(U4/L4)</f>
        <v>6.8033952636578938</v>
      </c>
      <c r="W4" s="34">
        <v>7.0298749229653597</v>
      </c>
      <c r="X4" s="32">
        <f t="shared" ref="X4:X18" si="6">V4-W4</f>
        <v>-0.22647965930746583</v>
      </c>
      <c r="Y4" s="1">
        <v>157500000</v>
      </c>
      <c r="Z4" s="32">
        <f t="shared" ref="Z4:Z18" si="7">LN(Y4/L4)</f>
        <v>7.0147043573251011</v>
      </c>
      <c r="AA4" s="34">
        <v>6.9597746646476635</v>
      </c>
      <c r="AB4" s="32">
        <f t="shared" ref="AB4:AB18" si="8">Z4-AA4</f>
        <v>5.4929692677437636E-2</v>
      </c>
      <c r="AC4" s="36"/>
      <c r="AD4" s="14">
        <v>141525</v>
      </c>
      <c r="AE4" s="6">
        <v>150000000</v>
      </c>
      <c r="AF4" s="32">
        <f t="shared" ref="AF4:AF10" si="9">LN(AE4/AD4)</f>
        <v>6.965914193155669</v>
      </c>
      <c r="AG4" s="34">
        <v>6.9081489446267881</v>
      </c>
      <c r="AH4" s="32">
        <f t="shared" ref="AH4:AH18" si="10">AF4-AG4</f>
        <v>5.7765248528880875E-2</v>
      </c>
      <c r="AI4" s="6">
        <v>140000000</v>
      </c>
      <c r="AJ4" s="32">
        <f t="shared" ref="AJ4:AJ18" si="11">LN(AI4/AD4)</f>
        <v>6.8969213216687182</v>
      </c>
      <c r="AK4" s="34">
        <v>7.5968027380011698</v>
      </c>
      <c r="AL4" s="32">
        <f t="shared" ref="AL4:AL18" si="12">AJ4-AK4</f>
        <v>-0.6998814163324516</v>
      </c>
      <c r="AM4" s="6">
        <v>160000000</v>
      </c>
      <c r="AN4" s="32">
        <f t="shared" ref="AN4:AN18" si="13">LN(AM4/AD4)</f>
        <v>7.03045271429324</v>
      </c>
      <c r="AO4" s="34">
        <v>7.0298749229653597</v>
      </c>
      <c r="AP4" s="32">
        <f t="shared" ref="AP4:AP18" si="14">AN4-AO4</f>
        <v>5.7779132788038368E-4</v>
      </c>
      <c r="AQ4" s="1">
        <v>185000000</v>
      </c>
      <c r="AR4" s="32">
        <f t="shared" ref="AR4:AR18" si="15">LN(AQ4/AD4)</f>
        <v>7.1756347241377378</v>
      </c>
      <c r="AS4" s="34">
        <v>6.9597746646476635</v>
      </c>
      <c r="AT4" s="32">
        <f t="shared" ref="AT4:AT18" si="16">AR4-AS4</f>
        <v>0.21586005949007436</v>
      </c>
      <c r="AV4" s="14">
        <v>141525</v>
      </c>
      <c r="AW4" s="6">
        <v>42750000</v>
      </c>
      <c r="AX4" s="32">
        <f t="shared" ref="AX4:AX14" si="17">LN(AW4/AV4)</f>
        <v>5.7106480944421829</v>
      </c>
      <c r="AY4" s="34">
        <v>6.9081489446267881</v>
      </c>
      <c r="AZ4" s="32">
        <f t="shared" ref="AZ4:AZ14" si="18">AX4-AY4</f>
        <v>-1.1975008501846052</v>
      </c>
      <c r="BA4" s="6">
        <v>12500000</v>
      </c>
      <c r="BB4" s="32">
        <f t="shared" ref="BB4:BB14" si="19">LN(BA4/AV4)</f>
        <v>4.481007543367669</v>
      </c>
      <c r="BC4" s="34">
        <v>7.5968027380011698</v>
      </c>
      <c r="BD4" s="32">
        <f t="shared" ref="BD4:BD14" si="20">BB4-BC4</f>
        <v>-3.1157951946335007</v>
      </c>
      <c r="BE4" s="6">
        <v>6175000</v>
      </c>
      <c r="BF4" s="32">
        <f t="shared" ref="BF4:BF14" si="21">LN(BE4/AV4)</f>
        <v>3.7757877815734542</v>
      </c>
      <c r="BG4" s="34">
        <v>7.0298749229653597</v>
      </c>
      <c r="BH4" s="32">
        <f t="shared" ref="BH4:BH14" si="22">BF4-BG4</f>
        <v>-3.2540871413919055</v>
      </c>
      <c r="BI4" s="1">
        <v>2525000</v>
      </c>
      <c r="BJ4" s="32">
        <f t="shared" ref="BJ4:BJ14" si="23">LN(BI4/AV4)</f>
        <v>2.8815199617867364</v>
      </c>
      <c r="BK4" s="34">
        <v>6.9597746646476635</v>
      </c>
      <c r="BL4" s="32">
        <f t="shared" ref="BL4:BL14" si="24">BJ4-BK4</f>
        <v>-4.0782547028609271</v>
      </c>
      <c r="BN4" s="14">
        <v>141525</v>
      </c>
      <c r="BO4" s="6">
        <v>16500000</v>
      </c>
      <c r="BP4" s="32">
        <f t="shared" ref="BP4:BP14" si="25">LN(BO4/BN4)</f>
        <v>4.7586392799659487</v>
      </c>
      <c r="BQ4" s="34">
        <v>6.9081489446267881</v>
      </c>
      <c r="BR4" s="32">
        <f t="shared" ref="BR4:BR14" si="26">BP4-BQ4</f>
        <v>-2.1495096646608394</v>
      </c>
      <c r="BS4" s="6">
        <v>127500000</v>
      </c>
      <c r="BT4" s="32">
        <f t="shared" ref="BT4:BT14" si="27">LN(BS4/BN4)</f>
        <v>6.8033952636578938</v>
      </c>
      <c r="BU4" s="34">
        <v>7.5968027380011698</v>
      </c>
      <c r="BV4" s="32">
        <f t="shared" ref="BV4:BV14" si="28">BT4-BU4</f>
        <v>-0.79340747434327596</v>
      </c>
      <c r="BW4" s="6">
        <v>4350000</v>
      </c>
      <c r="BX4" s="32">
        <f t="shared" ref="BX4:BX14" si="29">LN(BW4/BN4)</f>
        <v>3.4254547441600063</v>
      </c>
      <c r="BY4" s="34">
        <v>7.0298749229653597</v>
      </c>
      <c r="BZ4" s="32">
        <f t="shared" ref="BZ4:BZ14" si="30">BX4-BY4</f>
        <v>-3.6044201788053534</v>
      </c>
      <c r="CA4" s="1">
        <v>1700000</v>
      </c>
      <c r="CB4" s="32">
        <f t="shared" ref="CB4:CB14" si="31">LN(CA4/BN4)</f>
        <v>2.4859071501215837</v>
      </c>
      <c r="CC4" s="34">
        <v>6.9597746646476635</v>
      </c>
      <c r="CD4" s="32">
        <f t="shared" ref="CD4:CD14" si="32">CB4-CC4</f>
        <v>-4.4738675145260798</v>
      </c>
      <c r="CF4" s="14">
        <v>141525</v>
      </c>
      <c r="CG4" s="6">
        <v>22750000</v>
      </c>
      <c r="CH4" s="32">
        <f t="shared" ref="CH4:CH14" si="33">LN(CG4/CF4)</f>
        <v>5.0798440444563733</v>
      </c>
      <c r="CI4" s="34">
        <v>6.9081489446267881</v>
      </c>
      <c r="CJ4" s="32">
        <f t="shared" ref="CJ4:CJ14" si="34">CH4-CI4</f>
        <v>-1.8283049001704148</v>
      </c>
      <c r="CK4" s="6">
        <v>29750000</v>
      </c>
      <c r="CL4" s="32">
        <f t="shared" ref="CL4:CL14" si="35">LN(CK4/CF4)</f>
        <v>5.3481080310510523</v>
      </c>
      <c r="CM4" s="34">
        <v>7.5968027380011698</v>
      </c>
      <c r="CN4" s="32">
        <f t="shared" ref="CN4:CN14" si="36">CL4-CM4</f>
        <v>-2.2486947069501175</v>
      </c>
      <c r="CO4" s="6">
        <v>322500</v>
      </c>
      <c r="CP4" s="32">
        <f t="shared" ref="CP4:CP14" si="37">LN(CO4/CF4)</f>
        <v>0.82362675631310356</v>
      </c>
      <c r="CQ4" s="34">
        <v>7.0298749229653597</v>
      </c>
      <c r="CR4" s="32">
        <f t="shared" ref="CR4:CR14" si="38">CP4-CQ4</f>
        <v>-6.206248166652256</v>
      </c>
      <c r="CS4" s="1">
        <v>1600000</v>
      </c>
      <c r="CT4" s="32">
        <f t="shared" ref="CT4:CT14" si="39">LN(CS4/CF4)</f>
        <v>2.4252825283051491</v>
      </c>
      <c r="CU4" s="34">
        <v>6.9597746646476635</v>
      </c>
      <c r="CV4" s="32">
        <f t="shared" ref="CV4:CV14" si="40">CT4-CU4</f>
        <v>-4.5344921363425144</v>
      </c>
    </row>
    <row r="5" spans="1:100" s="18" customFormat="1" ht="14.25" x14ac:dyDescent="0.45">
      <c r="A5" s="14">
        <v>141525</v>
      </c>
      <c r="B5" s="6">
        <v>143333333.33333334</v>
      </c>
      <c r="C5" s="32">
        <f t="shared" si="0"/>
        <v>6.9204518190789122</v>
      </c>
      <c r="D5" s="6">
        <v>800000000</v>
      </c>
      <c r="E5" s="32">
        <f>LN(D5/A5)</f>
        <v>8.6398906267273414</v>
      </c>
      <c r="F5" s="6">
        <v>195000000</v>
      </c>
      <c r="G5" s="32">
        <f>LN(F5/A5)</f>
        <v>7.2282784576231602</v>
      </c>
      <c r="H5" s="1">
        <v>192500000</v>
      </c>
      <c r="I5" s="32">
        <f>LN(H5/A5)</f>
        <v>7.2153750527872527</v>
      </c>
      <c r="J5" s="6"/>
      <c r="L5" s="22">
        <v>266955</v>
      </c>
      <c r="M5" s="7">
        <v>217500000</v>
      </c>
      <c r="N5" s="32">
        <f t="shared" si="1"/>
        <v>6.7028740246408169</v>
      </c>
      <c r="O5" s="34">
        <v>7.2882475760387146</v>
      </c>
      <c r="P5" s="32">
        <f t="shared" si="2"/>
        <v>-0.58537355139789771</v>
      </c>
      <c r="Q5" s="7">
        <v>76250000</v>
      </c>
      <c r="R5" s="32">
        <f t="shared" si="3"/>
        <v>5.6546925895995992</v>
      </c>
      <c r="S5" s="34">
        <v>6.6888684144136787</v>
      </c>
      <c r="T5" s="32">
        <f t="shared" si="4"/>
        <v>-1.0341758248140795</v>
      </c>
      <c r="U5" s="7">
        <v>70750000</v>
      </c>
      <c r="V5" s="32">
        <f t="shared" si="5"/>
        <v>5.579827710635425</v>
      </c>
      <c r="W5" s="34">
        <v>6.4128729951679757</v>
      </c>
      <c r="X5" s="32">
        <f t="shared" si="6"/>
        <v>-0.83304528453255067</v>
      </c>
      <c r="Y5" s="2">
        <v>31500000</v>
      </c>
      <c r="Z5" s="32">
        <f t="shared" si="7"/>
        <v>4.7706627199436662</v>
      </c>
      <c r="AA5" s="34">
        <v>6.8276978646345583</v>
      </c>
      <c r="AB5" s="32">
        <f t="shared" si="8"/>
        <v>-2.0570351446908921</v>
      </c>
      <c r="AC5" s="36"/>
      <c r="AD5" s="22">
        <v>266955</v>
      </c>
      <c r="AE5" s="7">
        <v>450000000</v>
      </c>
      <c r="AF5" s="32">
        <f t="shared" si="9"/>
        <v>7.4299227568764437</v>
      </c>
      <c r="AG5" s="34">
        <v>7.2882475760387146</v>
      </c>
      <c r="AH5" s="32">
        <f t="shared" si="10"/>
        <v>0.14167518083772901</v>
      </c>
      <c r="AI5" s="7">
        <v>137500000</v>
      </c>
      <c r="AJ5" s="32">
        <f t="shared" si="11"/>
        <v>6.2442990912187044</v>
      </c>
      <c r="AK5" s="34">
        <v>6.6888684144136787</v>
      </c>
      <c r="AL5" s="32">
        <f t="shared" si="12"/>
        <v>-0.44456932319497433</v>
      </c>
      <c r="AM5" s="7">
        <v>182500000</v>
      </c>
      <c r="AN5" s="32">
        <f t="shared" si="13"/>
        <v>6.5274253471346251</v>
      </c>
      <c r="AO5" s="34">
        <v>6.4128729951679757</v>
      </c>
      <c r="AP5" s="32">
        <f t="shared" si="14"/>
        <v>0.11455235196664937</v>
      </c>
      <c r="AQ5" s="2">
        <v>277500000</v>
      </c>
      <c r="AR5" s="32">
        <f t="shared" si="15"/>
        <v>6.946496107298568</v>
      </c>
      <c r="AS5" s="34">
        <v>6.8276978646345583</v>
      </c>
      <c r="AT5" s="32">
        <f t="shared" si="16"/>
        <v>0.11879824266400973</v>
      </c>
      <c r="AV5" s="6">
        <v>73260</v>
      </c>
      <c r="AW5" s="6">
        <v>88250000</v>
      </c>
      <c r="AX5" s="32">
        <f t="shared" si="17"/>
        <v>7.0939142174448753</v>
      </c>
      <c r="AY5" s="34">
        <v>8.6898955513311851</v>
      </c>
      <c r="AZ5" s="32">
        <f t="shared" si="18"/>
        <v>-1.5959813338863098</v>
      </c>
      <c r="BA5" s="6">
        <v>10250000</v>
      </c>
      <c r="BB5" s="32">
        <f t="shared" si="19"/>
        <v>4.9410182272158858</v>
      </c>
      <c r="BC5" s="34">
        <v>7.6621520441633928</v>
      </c>
      <c r="BD5" s="32">
        <f t="shared" si="20"/>
        <v>-2.721133816947507</v>
      </c>
      <c r="BE5" s="6">
        <v>13250000</v>
      </c>
      <c r="BF5" s="32">
        <f t="shared" si="21"/>
        <v>5.1977380740637003</v>
      </c>
      <c r="BG5" s="34">
        <v>7.9124157689094732</v>
      </c>
      <c r="BH5" s="32">
        <f t="shared" si="22"/>
        <v>-2.7146776948457729</v>
      </c>
      <c r="BI5" s="1">
        <v>4425000</v>
      </c>
      <c r="BJ5" s="32">
        <f t="shared" si="23"/>
        <v>4.1010108000913617</v>
      </c>
      <c r="BK5" s="34">
        <v>7.470363995862205</v>
      </c>
      <c r="BL5" s="32">
        <f t="shared" si="24"/>
        <v>-3.3693531957708434</v>
      </c>
      <c r="BN5" s="22">
        <v>266955</v>
      </c>
      <c r="BO5" s="7">
        <v>14125000</v>
      </c>
      <c r="BP5" s="32">
        <f t="shared" si="25"/>
        <v>3.9686214511445832</v>
      </c>
      <c r="BQ5" s="34">
        <v>7.2882475760387146</v>
      </c>
      <c r="BR5" s="32">
        <f t="shared" si="26"/>
        <v>-3.3196261248941314</v>
      </c>
      <c r="BS5" s="7">
        <v>9750000</v>
      </c>
      <c r="BT5" s="32">
        <f t="shared" si="27"/>
        <v>3.5979424591218341</v>
      </c>
      <c r="BU5" s="34">
        <v>6.6888684144136787</v>
      </c>
      <c r="BV5" s="32">
        <f t="shared" si="28"/>
        <v>-3.0909259552918447</v>
      </c>
      <c r="BW5" s="7">
        <v>3050000</v>
      </c>
      <c r="BX5" s="32">
        <f t="shared" si="29"/>
        <v>2.4358167647313986</v>
      </c>
      <c r="BY5" s="34">
        <v>6.4128729951679757</v>
      </c>
      <c r="BZ5" s="32">
        <f t="shared" si="30"/>
        <v>-3.9770562304365771</v>
      </c>
      <c r="CA5" s="2">
        <v>250000</v>
      </c>
      <c r="CB5" s="32">
        <f t="shared" si="31"/>
        <v>-6.561918700781226E-2</v>
      </c>
      <c r="CC5" s="34">
        <v>6.8276978646345583</v>
      </c>
      <c r="CD5" s="32">
        <f t="shared" si="32"/>
        <v>-6.893317051642371</v>
      </c>
      <c r="CF5" s="22">
        <v>266955</v>
      </c>
      <c r="CG5" s="7">
        <v>600000</v>
      </c>
      <c r="CH5" s="32">
        <f t="shared" si="33"/>
        <v>0.80984955034608774</v>
      </c>
      <c r="CI5" s="34">
        <v>7.2882475760387146</v>
      </c>
      <c r="CJ5" s="32">
        <f t="shared" si="34"/>
        <v>-6.478398025692627</v>
      </c>
      <c r="CK5" s="7">
        <v>200000</v>
      </c>
      <c r="CL5" s="32">
        <f t="shared" si="35"/>
        <v>-0.28876273832202187</v>
      </c>
      <c r="CM5" s="34">
        <v>6.6888684144136787</v>
      </c>
      <c r="CN5" s="32">
        <f t="shared" si="36"/>
        <v>-6.9776311527357002</v>
      </c>
      <c r="CO5" s="7">
        <v>3800000</v>
      </c>
      <c r="CP5" s="32">
        <f t="shared" si="37"/>
        <v>2.6556762408444183</v>
      </c>
      <c r="CQ5" s="34">
        <v>6.4128729951679757</v>
      </c>
      <c r="CR5" s="32">
        <f t="shared" si="38"/>
        <v>-3.7571967543235574</v>
      </c>
      <c r="CS5" s="2">
        <v>250000</v>
      </c>
      <c r="CT5" s="32">
        <f t="shared" si="39"/>
        <v>-6.561918700781226E-2</v>
      </c>
      <c r="CU5" s="34">
        <v>6.8276978646345583</v>
      </c>
      <c r="CV5" s="32">
        <f t="shared" si="40"/>
        <v>-6.893317051642371</v>
      </c>
    </row>
    <row r="6" spans="1:100" s="18" customFormat="1" ht="14.25" x14ac:dyDescent="0.45">
      <c r="A6" s="31">
        <f>AVERAGE(A3:A5)</f>
        <v>141525</v>
      </c>
      <c r="B6" s="31">
        <f t="shared" ref="B6:I6" si="41">AVERAGE(B3:B5)</f>
        <v>142777777.77777779</v>
      </c>
      <c r="C6" s="33">
        <f t="shared" si="41"/>
        <v>6.9081489446267881</v>
      </c>
      <c r="D6" s="31">
        <f t="shared" si="41"/>
        <v>378333333.33333331</v>
      </c>
      <c r="E6" s="33">
        <f t="shared" si="41"/>
        <v>7.5968027380011698</v>
      </c>
      <c r="F6" s="31">
        <f t="shared" si="41"/>
        <v>161666666.66666666</v>
      </c>
      <c r="G6" s="33">
        <f t="shared" si="41"/>
        <v>7.0298749229653597</v>
      </c>
      <c r="H6" s="31">
        <f t="shared" si="41"/>
        <v>151666666.66666666</v>
      </c>
      <c r="I6" s="33">
        <f t="shared" si="41"/>
        <v>6.9597746646476635</v>
      </c>
      <c r="J6" s="6"/>
      <c r="L6" s="22">
        <v>266955</v>
      </c>
      <c r="M6" s="7">
        <v>250000000</v>
      </c>
      <c r="N6" s="32">
        <f t="shared" si="1"/>
        <v>6.842136091974325</v>
      </c>
      <c r="O6" s="34">
        <v>7.2882475760387146</v>
      </c>
      <c r="P6" s="32">
        <f t="shared" si="2"/>
        <v>-0.44611148406438961</v>
      </c>
      <c r="Q6" s="7">
        <v>67500000</v>
      </c>
      <c r="R6" s="32">
        <f t="shared" si="3"/>
        <v>5.5328027719905624</v>
      </c>
      <c r="S6" s="34">
        <v>6.6888684144136787</v>
      </c>
      <c r="T6" s="32">
        <f t="shared" si="4"/>
        <v>-1.1560656424231164</v>
      </c>
      <c r="U6" s="7">
        <v>78500000</v>
      </c>
      <c r="V6" s="32">
        <f t="shared" si="5"/>
        <v>5.6837737989004413</v>
      </c>
      <c r="W6" s="34">
        <v>6.4128729951679757</v>
      </c>
      <c r="X6" s="32">
        <f t="shared" si="6"/>
        <v>-0.72909919626753439</v>
      </c>
      <c r="Y6" s="2">
        <v>35250000</v>
      </c>
      <c r="Z6" s="32">
        <f t="shared" si="7"/>
        <v>4.8831407033703558</v>
      </c>
      <c r="AA6" s="34">
        <v>6.8276978646345583</v>
      </c>
      <c r="AB6" s="32">
        <f t="shared" si="8"/>
        <v>-1.9445571612642025</v>
      </c>
      <c r="AC6" s="36"/>
      <c r="AD6" s="22">
        <v>266955</v>
      </c>
      <c r="AE6" s="7">
        <v>407500000</v>
      </c>
      <c r="AF6" s="32">
        <f t="shared" si="9"/>
        <v>7.3307161067929956</v>
      </c>
      <c r="AG6" s="34">
        <v>7.2882475760387146</v>
      </c>
      <c r="AH6" s="32">
        <f t="shared" si="10"/>
        <v>4.246853075428092E-2</v>
      </c>
      <c r="AI6" s="7">
        <v>93750000</v>
      </c>
      <c r="AJ6" s="32">
        <f t="shared" si="11"/>
        <v>5.8613068389625989</v>
      </c>
      <c r="AK6" s="34">
        <v>6.6888684144136787</v>
      </c>
      <c r="AL6" s="32">
        <f t="shared" si="12"/>
        <v>-0.82756157545107989</v>
      </c>
      <c r="AM6" s="7">
        <v>142500000</v>
      </c>
      <c r="AN6" s="32">
        <f t="shared" si="13"/>
        <v>6.2800171738207835</v>
      </c>
      <c r="AO6" s="34">
        <v>6.4128729951679757</v>
      </c>
      <c r="AP6" s="32">
        <f t="shared" si="14"/>
        <v>-0.1328558213471922</v>
      </c>
      <c r="AQ6" s="2">
        <v>160000000</v>
      </c>
      <c r="AR6" s="32">
        <f t="shared" si="15"/>
        <v>6.3958489893459056</v>
      </c>
      <c r="AS6" s="34">
        <v>6.8276978646345583</v>
      </c>
      <c r="AT6" s="32">
        <f t="shared" si="16"/>
        <v>-0.43184887528865268</v>
      </c>
      <c r="AV6" s="6">
        <v>73260</v>
      </c>
      <c r="AW6" s="6">
        <v>100000000</v>
      </c>
      <c r="AX6" s="32">
        <f t="shared" si="17"/>
        <v>7.2189107076195604</v>
      </c>
      <c r="AY6" s="34">
        <v>8.6898955513311851</v>
      </c>
      <c r="AZ6" s="32">
        <f t="shared" si="18"/>
        <v>-1.4709848437116246</v>
      </c>
      <c r="BA6" s="6">
        <v>12500000</v>
      </c>
      <c r="BB6" s="32">
        <f t="shared" si="19"/>
        <v>5.1394691659397242</v>
      </c>
      <c r="BC6" s="34">
        <v>7.6621520441633928</v>
      </c>
      <c r="BD6" s="32">
        <f t="shared" si="20"/>
        <v>-2.5226828782236685</v>
      </c>
      <c r="BE6" s="6">
        <v>11250000</v>
      </c>
      <c r="BF6" s="32">
        <f t="shared" si="21"/>
        <v>5.0341086502818975</v>
      </c>
      <c r="BG6" s="34">
        <v>7.9124157689094732</v>
      </c>
      <c r="BH6" s="32">
        <f t="shared" si="22"/>
        <v>-2.8783071186275757</v>
      </c>
      <c r="BI6" s="1">
        <v>4100000</v>
      </c>
      <c r="BJ6" s="32">
        <f t="shared" si="23"/>
        <v>4.0247274953417307</v>
      </c>
      <c r="BK6" s="34">
        <v>7.470363995862205</v>
      </c>
      <c r="BL6" s="32">
        <f t="shared" si="24"/>
        <v>-3.4456365005204743</v>
      </c>
      <c r="BN6" s="22">
        <v>266955</v>
      </c>
      <c r="BO6" s="7">
        <v>13875000</v>
      </c>
      <c r="BP6" s="32">
        <f t="shared" si="25"/>
        <v>3.9507638337445767</v>
      </c>
      <c r="BQ6" s="34">
        <v>7.2882475760387146</v>
      </c>
      <c r="BR6" s="32">
        <f t="shared" si="26"/>
        <v>-3.3374837422941379</v>
      </c>
      <c r="BS6" s="7">
        <v>6375000</v>
      </c>
      <c r="BT6" s="32">
        <f t="shared" si="27"/>
        <v>3.1730592651565681</v>
      </c>
      <c r="BU6" s="34">
        <v>6.6888684144136787</v>
      </c>
      <c r="BV6" s="32">
        <f t="shared" si="28"/>
        <v>-3.5158091492571106</v>
      </c>
      <c r="BW6" s="7">
        <v>4375000</v>
      </c>
      <c r="BX6" s="32">
        <f t="shared" si="29"/>
        <v>2.7965816939216563</v>
      </c>
      <c r="BY6" s="34">
        <v>6.4128729951679757</v>
      </c>
      <c r="BZ6" s="32">
        <f t="shared" si="30"/>
        <v>-3.6162913012463194</v>
      </c>
      <c r="CA6" s="2">
        <v>250000</v>
      </c>
      <c r="CB6" s="32">
        <f t="shared" si="31"/>
        <v>-6.561918700781226E-2</v>
      </c>
      <c r="CC6" s="34">
        <v>6.8276978646345583</v>
      </c>
      <c r="CD6" s="32">
        <f t="shared" si="32"/>
        <v>-6.893317051642371</v>
      </c>
      <c r="CF6" s="22">
        <v>266955</v>
      </c>
      <c r="CG6" s="7">
        <v>387500</v>
      </c>
      <c r="CH6" s="32">
        <f t="shared" si="33"/>
        <v>0.37263574392334309</v>
      </c>
      <c r="CI6" s="34">
        <v>7.2882475760387146</v>
      </c>
      <c r="CJ6" s="32">
        <f t="shared" si="34"/>
        <v>-6.9156118321153714</v>
      </c>
      <c r="CK6" s="7">
        <v>242500</v>
      </c>
      <c r="CL6" s="32">
        <f t="shared" si="35"/>
        <v>-9.6078394492520772E-2</v>
      </c>
      <c r="CM6" s="34">
        <v>6.6888684144136787</v>
      </c>
      <c r="CN6" s="32">
        <f t="shared" si="36"/>
        <v>-6.7849468089061995</v>
      </c>
      <c r="CO6" s="7">
        <v>60000000</v>
      </c>
      <c r="CP6" s="32">
        <f t="shared" si="37"/>
        <v>5.4150197363341794</v>
      </c>
      <c r="CQ6" s="34">
        <v>6.4128729951679757</v>
      </c>
      <c r="CR6" s="32">
        <f t="shared" si="38"/>
        <v>-0.99785325883379627</v>
      </c>
      <c r="CS6" s="2">
        <v>250000</v>
      </c>
      <c r="CT6" s="32">
        <f t="shared" si="39"/>
        <v>-6.561918700781226E-2</v>
      </c>
      <c r="CU6" s="34">
        <v>6.8276978646345583</v>
      </c>
      <c r="CV6" s="32">
        <f t="shared" si="40"/>
        <v>-6.893317051642371</v>
      </c>
    </row>
    <row r="7" spans="1:100" s="18" customFormat="1" ht="14.25" x14ac:dyDescent="0.45">
      <c r="A7" s="22">
        <v>266955</v>
      </c>
      <c r="B7" s="7">
        <v>415000000</v>
      </c>
      <c r="C7" s="32">
        <f>LN(B7/A7)</f>
        <v>7.3489536943427769</v>
      </c>
      <c r="D7" s="7">
        <v>167500000</v>
      </c>
      <c r="E7" s="32">
        <f>LN(D7/A7)</f>
        <v>6.4416585253771999</v>
      </c>
      <c r="F7" s="7">
        <v>137500000</v>
      </c>
      <c r="G7" s="32">
        <f>LN(F7/A7)</f>
        <v>6.2442990912187044</v>
      </c>
      <c r="H7" s="2">
        <v>215000000</v>
      </c>
      <c r="I7" s="32">
        <f>LN(H7/A7)</f>
        <v>6.6913132022397415</v>
      </c>
      <c r="J7" s="7"/>
      <c r="L7" s="6">
        <v>73260</v>
      </c>
      <c r="M7" s="6">
        <v>245000000</v>
      </c>
      <c r="N7" s="32">
        <f>LN(M7/L7)</f>
        <v>8.1149987321761952</v>
      </c>
      <c r="O7" s="34">
        <v>8.6898955513311851</v>
      </c>
      <c r="P7" s="32">
        <f t="shared" si="2"/>
        <v>-0.57489681915498991</v>
      </c>
      <c r="Q7" s="6">
        <v>82500000</v>
      </c>
      <c r="R7" s="32">
        <f t="shared" si="3"/>
        <v>7.0265388149721044</v>
      </c>
      <c r="S7" s="34">
        <v>7.6621520441633928</v>
      </c>
      <c r="T7" s="32">
        <f t="shared" si="4"/>
        <v>-0.63561322919128838</v>
      </c>
      <c r="U7" s="6">
        <v>190000000</v>
      </c>
      <c r="V7" s="32">
        <f t="shared" si="5"/>
        <v>7.8607645937919548</v>
      </c>
      <c r="W7" s="34">
        <v>7.9124157689094732</v>
      </c>
      <c r="X7" s="32">
        <f t="shared" si="6"/>
        <v>-5.1651175117518378E-2</v>
      </c>
      <c r="Y7" s="1">
        <v>95000000</v>
      </c>
      <c r="Z7" s="32">
        <f t="shared" si="7"/>
        <v>7.1676174132320094</v>
      </c>
      <c r="AA7" s="34">
        <v>7.470363995862205</v>
      </c>
      <c r="AB7" s="32">
        <f t="shared" si="8"/>
        <v>-0.3027465826301956</v>
      </c>
      <c r="AC7" s="36"/>
      <c r="AD7" s="6">
        <v>73260</v>
      </c>
      <c r="AE7" s="6">
        <v>215000000</v>
      </c>
      <c r="AF7" s="32">
        <f>LN(AE7/AD7)</f>
        <v>7.984378549759132</v>
      </c>
      <c r="AG7" s="34">
        <v>8.6898955513311851</v>
      </c>
      <c r="AH7" s="32">
        <f t="shared" si="10"/>
        <v>-0.7055170015720531</v>
      </c>
      <c r="AI7" s="6">
        <v>125000000</v>
      </c>
      <c r="AJ7" s="32">
        <f t="shared" si="11"/>
        <v>7.4420542589337702</v>
      </c>
      <c r="AK7" s="34">
        <v>7.6621520441633928</v>
      </c>
      <c r="AL7" s="32">
        <f t="shared" si="12"/>
        <v>-0.22009778522962264</v>
      </c>
      <c r="AM7" s="6">
        <v>81250000</v>
      </c>
      <c r="AN7" s="32">
        <f t="shared" si="13"/>
        <v>7.0112713428413151</v>
      </c>
      <c r="AO7" s="34">
        <v>7.9124157689094732</v>
      </c>
      <c r="AP7" s="32">
        <f t="shared" si="14"/>
        <v>-0.90114442606815803</v>
      </c>
      <c r="AQ7" s="1">
        <v>55750000</v>
      </c>
      <c r="AR7" s="32">
        <f t="shared" si="15"/>
        <v>6.6346179319716967</v>
      </c>
      <c r="AS7" s="34">
        <v>7.470363995862205</v>
      </c>
      <c r="AT7" s="32">
        <f t="shared" si="16"/>
        <v>-0.83574606389050832</v>
      </c>
      <c r="AV7" s="22">
        <v>87135</v>
      </c>
      <c r="AW7" s="22">
        <v>1900000</v>
      </c>
      <c r="AX7" s="32">
        <f t="shared" si="17"/>
        <v>3.0821505250419263</v>
      </c>
      <c r="AY7" s="34">
        <v>7.3853908191308504</v>
      </c>
      <c r="AZ7" s="32">
        <f t="shared" si="18"/>
        <v>-4.3032402940889245</v>
      </c>
      <c r="BA7" s="22">
        <v>105000000</v>
      </c>
      <c r="BB7" s="32">
        <f t="shared" si="19"/>
        <v>7.0942569890270546</v>
      </c>
      <c r="BC7" s="34">
        <v>8.3366189176507319</v>
      </c>
      <c r="BD7" s="32">
        <f t="shared" si="20"/>
        <v>-1.2423619286236773</v>
      </c>
      <c r="BE7" s="22">
        <v>6450000</v>
      </c>
      <c r="BF7" s="32">
        <f t="shared" si="21"/>
        <v>4.3043767696772131</v>
      </c>
      <c r="BG7" s="34">
        <v>7.2333568442787772</v>
      </c>
      <c r="BH7" s="32">
        <f t="shared" si="22"/>
        <v>-2.9289800746015642</v>
      </c>
      <c r="BI7" s="23">
        <v>3050000</v>
      </c>
      <c r="BJ7" s="32">
        <f t="shared" si="23"/>
        <v>3.5554382294888516</v>
      </c>
      <c r="BK7" s="34">
        <v>6.6244525012337157</v>
      </c>
      <c r="BL7" s="32">
        <f t="shared" si="24"/>
        <v>-3.0690142717448641</v>
      </c>
      <c r="BN7" s="6">
        <v>73260</v>
      </c>
      <c r="BO7" s="6">
        <v>48750000</v>
      </c>
      <c r="BP7" s="32">
        <f t="shared" si="25"/>
        <v>6.5004457190753246</v>
      </c>
      <c r="BQ7" s="34">
        <v>8.6898955513311851</v>
      </c>
      <c r="BR7" s="32">
        <f t="shared" si="26"/>
        <v>-2.1894498322558604</v>
      </c>
      <c r="BS7" s="6">
        <v>152500000</v>
      </c>
      <c r="BT7" s="32">
        <f t="shared" si="27"/>
        <v>7.6409051176789351</v>
      </c>
      <c r="BU7" s="34">
        <v>7.6621520441633928</v>
      </c>
      <c r="BV7" s="32">
        <f t="shared" si="28"/>
        <v>-2.1246926484457695E-2</v>
      </c>
      <c r="BW7" s="6">
        <v>45000</v>
      </c>
      <c r="BX7" s="32">
        <f t="shared" si="29"/>
        <v>-0.48735226758034861</v>
      </c>
      <c r="BY7" s="34">
        <v>7.9124157689094732</v>
      </c>
      <c r="BZ7" s="32">
        <f t="shared" si="30"/>
        <v>-8.3997680364898226</v>
      </c>
      <c r="CA7" s="1">
        <v>1125000</v>
      </c>
      <c r="CB7" s="32">
        <f t="shared" si="31"/>
        <v>2.731523557287852</v>
      </c>
      <c r="CC7" s="34">
        <v>7.470363995862205</v>
      </c>
      <c r="CD7" s="32">
        <f t="shared" si="32"/>
        <v>-4.7388404385743534</v>
      </c>
      <c r="CF7" s="6">
        <v>73260</v>
      </c>
      <c r="CG7" s="6">
        <v>62750000</v>
      </c>
      <c r="CH7" s="32">
        <f t="shared" si="33"/>
        <v>6.7528990996433622</v>
      </c>
      <c r="CI7" s="34">
        <v>8.6898955513311851</v>
      </c>
      <c r="CJ7" s="32">
        <f t="shared" si="34"/>
        <v>-1.9369964516878229</v>
      </c>
      <c r="CK7" s="6">
        <v>28000000</v>
      </c>
      <c r="CL7" s="32">
        <f t="shared" si="35"/>
        <v>5.9459450318066729</v>
      </c>
      <c r="CM7" s="34">
        <v>7.6621520441633928</v>
      </c>
      <c r="CN7" s="32">
        <f t="shared" si="36"/>
        <v>-1.7162070123567199</v>
      </c>
      <c r="CO7" s="6">
        <v>542500</v>
      </c>
      <c r="CP7" s="32">
        <f t="shared" si="37"/>
        <v>2.0021733280639462</v>
      </c>
      <c r="CQ7" s="34">
        <v>7.9124157689094732</v>
      </c>
      <c r="CR7" s="32">
        <f t="shared" si="38"/>
        <v>-5.9102424408455274</v>
      </c>
      <c r="CS7" s="1">
        <v>25000</v>
      </c>
      <c r="CT7" s="32">
        <f t="shared" si="39"/>
        <v>-1.0751389324824676</v>
      </c>
      <c r="CU7" s="34">
        <v>7.470363995862205</v>
      </c>
      <c r="CV7" s="32">
        <f t="shared" si="40"/>
        <v>-8.5455029283446731</v>
      </c>
    </row>
    <row r="8" spans="1:100" s="18" customFormat="1" ht="14.25" x14ac:dyDescent="0.45">
      <c r="A8" s="22">
        <v>266955</v>
      </c>
      <c r="B8" s="7">
        <v>435000000</v>
      </c>
      <c r="C8" s="32">
        <f t="shared" si="0"/>
        <v>7.3960212052007623</v>
      </c>
      <c r="D8" s="7">
        <v>190000000</v>
      </c>
      <c r="E8" s="32">
        <f>LN(D8/A8)</f>
        <v>6.5676992462725643</v>
      </c>
      <c r="F8" s="7">
        <v>190000000</v>
      </c>
      <c r="G8" s="32">
        <f>LN(F8/A8)</f>
        <v>6.5676992462725643</v>
      </c>
      <c r="H8" s="2">
        <v>212500000</v>
      </c>
      <c r="I8" s="32">
        <f>LN(H8/A8)</f>
        <v>6.6796171624765499</v>
      </c>
      <c r="J8" s="7"/>
      <c r="L8" s="6">
        <v>73260</v>
      </c>
      <c r="M8" s="6">
        <v>250000000</v>
      </c>
      <c r="N8" s="32">
        <f t="shared" si="1"/>
        <v>8.1352014394937147</v>
      </c>
      <c r="O8" s="34">
        <v>8.6898955513311851</v>
      </c>
      <c r="P8" s="32">
        <f t="shared" si="2"/>
        <v>-0.55469411183747042</v>
      </c>
      <c r="Q8" s="6">
        <v>117500000</v>
      </c>
      <c r="R8" s="32">
        <f t="shared" si="3"/>
        <v>7.3801788552156822</v>
      </c>
      <c r="S8" s="34">
        <v>7.6621520441633928</v>
      </c>
      <c r="T8" s="32">
        <f t="shared" si="4"/>
        <v>-0.28197318894771062</v>
      </c>
      <c r="U8" s="6">
        <v>190000000</v>
      </c>
      <c r="V8" s="32">
        <f t="shared" si="5"/>
        <v>7.8607645937919548</v>
      </c>
      <c r="W8" s="34">
        <v>7.9124157689094732</v>
      </c>
      <c r="X8" s="32">
        <f t="shared" si="6"/>
        <v>-5.1651175117518378E-2</v>
      </c>
      <c r="Y8" s="1">
        <v>85000000</v>
      </c>
      <c r="Z8" s="32">
        <f t="shared" si="7"/>
        <v>7.0563917781217853</v>
      </c>
      <c r="AA8" s="34">
        <v>7.470363995862205</v>
      </c>
      <c r="AB8" s="32">
        <f t="shared" si="8"/>
        <v>-0.4139722177404197</v>
      </c>
      <c r="AC8" s="36"/>
      <c r="AD8" s="6">
        <v>73260</v>
      </c>
      <c r="AE8" s="6">
        <v>177500000</v>
      </c>
      <c r="AF8" s="32">
        <f t="shared" si="9"/>
        <v>7.7927111305469392</v>
      </c>
      <c r="AG8" s="34">
        <v>8.6898955513311851</v>
      </c>
      <c r="AH8" s="32">
        <f t="shared" si="10"/>
        <v>-0.89718442078424587</v>
      </c>
      <c r="AI8" s="6">
        <v>140000000</v>
      </c>
      <c r="AJ8" s="32">
        <f t="shared" si="11"/>
        <v>7.5553829442407734</v>
      </c>
      <c r="AK8" s="34">
        <v>7.6621520441633928</v>
      </c>
      <c r="AL8" s="32">
        <f t="shared" si="12"/>
        <v>-0.1067690999226194</v>
      </c>
      <c r="AM8" s="6">
        <v>74750000</v>
      </c>
      <c r="AN8" s="32">
        <f t="shared" si="13"/>
        <v>6.9278897339022647</v>
      </c>
      <c r="AO8" s="34">
        <v>7.9124157689094732</v>
      </c>
      <c r="AP8" s="32">
        <f t="shared" si="14"/>
        <v>-0.98452603500720848</v>
      </c>
      <c r="AQ8" s="1">
        <v>96000000</v>
      </c>
      <c r="AR8" s="32">
        <f t="shared" si="15"/>
        <v>7.1780887130993047</v>
      </c>
      <c r="AS8" s="34">
        <v>7.470363995862205</v>
      </c>
      <c r="AT8" s="32">
        <f t="shared" si="16"/>
        <v>-0.29227528276290027</v>
      </c>
      <c r="AV8" s="22">
        <v>87135</v>
      </c>
      <c r="AW8" s="22">
        <v>7500000</v>
      </c>
      <c r="AX8" s="32">
        <f t="shared" si="17"/>
        <v>4.4551996594117966</v>
      </c>
      <c r="AY8" s="34">
        <v>7.3853908191308504</v>
      </c>
      <c r="AZ8" s="32">
        <f t="shared" si="18"/>
        <v>-2.9301911597190538</v>
      </c>
      <c r="BA8" s="22">
        <v>85250000</v>
      </c>
      <c r="BB8" s="32">
        <f t="shared" si="19"/>
        <v>6.8858847550331577</v>
      </c>
      <c r="BC8" s="34">
        <v>8.3366189176507319</v>
      </c>
      <c r="BD8" s="32">
        <f t="shared" si="20"/>
        <v>-1.4507341626175743</v>
      </c>
      <c r="BE8" s="22">
        <v>2350000</v>
      </c>
      <c r="BF8" s="32">
        <f t="shared" si="21"/>
        <v>3.2947119670255991</v>
      </c>
      <c r="BG8" s="34">
        <v>7.2333568442787772</v>
      </c>
      <c r="BH8" s="32">
        <f t="shared" si="22"/>
        <v>-3.9386448772531781</v>
      </c>
      <c r="BI8" s="23">
        <v>3250000</v>
      </c>
      <c r="BJ8" s="32">
        <f t="shared" si="23"/>
        <v>3.6189516352111775</v>
      </c>
      <c r="BK8" s="34">
        <v>6.6244525012337157</v>
      </c>
      <c r="BL8" s="32">
        <f t="shared" si="24"/>
        <v>-3.0055008660225382</v>
      </c>
      <c r="BN8" s="6">
        <v>73260</v>
      </c>
      <c r="BO8" s="6">
        <v>110000000</v>
      </c>
      <c r="BP8" s="32">
        <f t="shared" si="25"/>
        <v>7.3142208874238852</v>
      </c>
      <c r="BQ8" s="34">
        <v>8.6898955513311851</v>
      </c>
      <c r="BR8" s="32">
        <f t="shared" si="26"/>
        <v>-1.3756746639072999</v>
      </c>
      <c r="BS8" s="6">
        <v>127500000</v>
      </c>
      <c r="BT8" s="32">
        <f t="shared" si="27"/>
        <v>7.4618568862299499</v>
      </c>
      <c r="BU8" s="34">
        <v>7.6621520441633928</v>
      </c>
      <c r="BV8" s="32">
        <f t="shared" si="28"/>
        <v>-0.20029515793344288</v>
      </c>
      <c r="BW8" s="6">
        <v>62500</v>
      </c>
      <c r="BX8" s="32">
        <f t="shared" si="29"/>
        <v>-0.15884820060831253</v>
      </c>
      <c r="BY8" s="34">
        <v>7.9124157689094732</v>
      </c>
      <c r="BZ8" s="32">
        <f t="shared" si="30"/>
        <v>-8.0712639695177852</v>
      </c>
      <c r="CA8" s="1">
        <v>1175000</v>
      </c>
      <c r="CB8" s="32">
        <f t="shared" si="31"/>
        <v>2.7750086692275908</v>
      </c>
      <c r="CC8" s="34">
        <v>7.470363995862205</v>
      </c>
      <c r="CD8" s="32">
        <f t="shared" si="32"/>
        <v>-4.6953553266346137</v>
      </c>
      <c r="CF8" s="6">
        <v>73260</v>
      </c>
      <c r="CG8" s="6">
        <v>127500000</v>
      </c>
      <c r="CH8" s="32">
        <f t="shared" si="33"/>
        <v>7.4618568862299499</v>
      </c>
      <c r="CI8" s="34">
        <v>8.6898955513311851</v>
      </c>
      <c r="CJ8" s="32">
        <f t="shared" si="34"/>
        <v>-1.2280386651012352</v>
      </c>
      <c r="CK8" s="6">
        <v>29750000</v>
      </c>
      <c r="CL8" s="32">
        <f t="shared" si="35"/>
        <v>6.0065696536231075</v>
      </c>
      <c r="CM8" s="34">
        <v>7.6621520441633928</v>
      </c>
      <c r="CN8" s="32">
        <f t="shared" si="36"/>
        <v>-1.6555823905402853</v>
      </c>
      <c r="CO8" s="6">
        <v>592500</v>
      </c>
      <c r="CP8" s="32">
        <f t="shared" si="37"/>
        <v>2.090336115658618</v>
      </c>
      <c r="CQ8" s="34">
        <v>7.9124157689094732</v>
      </c>
      <c r="CR8" s="32">
        <f t="shared" si="38"/>
        <v>-5.8220796532508547</v>
      </c>
      <c r="CS8" s="1">
        <v>75000</v>
      </c>
      <c r="CT8" s="32">
        <f t="shared" si="39"/>
        <v>2.3473356185642048E-2</v>
      </c>
      <c r="CU8" s="34">
        <v>7.470363995862205</v>
      </c>
      <c r="CV8" s="32">
        <f t="shared" si="40"/>
        <v>-7.4468906396765631</v>
      </c>
    </row>
    <row r="9" spans="1:100" s="18" customFormat="1" ht="14.25" x14ac:dyDescent="0.45">
      <c r="A9" s="22">
        <v>266955</v>
      </c>
      <c r="B9" s="7">
        <v>330000000</v>
      </c>
      <c r="C9" s="32">
        <f t="shared" si="0"/>
        <v>7.1197678285726047</v>
      </c>
      <c r="D9" s="7">
        <v>310000000</v>
      </c>
      <c r="E9" s="32">
        <f>LN(D9/A9)</f>
        <v>7.0572474715912703</v>
      </c>
      <c r="F9" s="7">
        <v>165000000</v>
      </c>
      <c r="G9" s="32">
        <f>LN(F9/A9)</f>
        <v>6.4266206480126593</v>
      </c>
      <c r="H9" s="2">
        <v>327500000</v>
      </c>
      <c r="I9" s="32">
        <f>LN(H9/A9)</f>
        <v>7.1121632291873853</v>
      </c>
      <c r="J9" s="7"/>
      <c r="L9" s="22">
        <v>87135</v>
      </c>
      <c r="M9" s="22">
        <v>142500000</v>
      </c>
      <c r="N9" s="32">
        <f t="shared" si="1"/>
        <v>7.3996386385782369</v>
      </c>
      <c r="O9" s="34">
        <v>7.3853908191308504</v>
      </c>
      <c r="P9" s="32">
        <f t="shared" si="2"/>
        <v>1.4247819447386512E-2</v>
      </c>
      <c r="Q9" s="22">
        <v>92500000</v>
      </c>
      <c r="R9" s="32">
        <f t="shared" si="3"/>
        <v>6.9675052833879114</v>
      </c>
      <c r="S9" s="34">
        <v>8.3366189176507319</v>
      </c>
      <c r="T9" s="32">
        <f t="shared" si="4"/>
        <v>-1.3691136342628205</v>
      </c>
      <c r="U9" s="22">
        <v>127500000</v>
      </c>
      <c r="V9" s="32">
        <f t="shared" si="5"/>
        <v>7.2884130034680128</v>
      </c>
      <c r="W9" s="34">
        <v>7.2333568442787772</v>
      </c>
      <c r="X9" s="32">
        <f t="shared" si="6"/>
        <v>5.5056159189235565E-2</v>
      </c>
      <c r="Y9" s="23">
        <v>83750000</v>
      </c>
      <c r="Z9" s="32">
        <f t="shared" si="7"/>
        <v>6.868132809574707</v>
      </c>
      <c r="AA9" s="34">
        <v>6.6244525012337157</v>
      </c>
      <c r="AB9" s="32">
        <f t="shared" si="8"/>
        <v>0.2436803083409913</v>
      </c>
      <c r="AC9" s="36"/>
      <c r="AD9" s="22">
        <v>87135</v>
      </c>
      <c r="AE9" s="22">
        <v>350000000</v>
      </c>
      <c r="AF9" s="32">
        <f t="shared" si="9"/>
        <v>8.2982297933529914</v>
      </c>
      <c r="AG9" s="34">
        <v>7.3853908191308504</v>
      </c>
      <c r="AH9" s="32">
        <f t="shared" si="10"/>
        <v>0.912838974222141</v>
      </c>
      <c r="AI9" s="22">
        <v>105000000</v>
      </c>
      <c r="AJ9" s="32">
        <f t="shared" si="11"/>
        <v>7.0942569890270546</v>
      </c>
      <c r="AK9" s="34">
        <v>8.3366189176507319</v>
      </c>
      <c r="AL9" s="32">
        <f t="shared" si="12"/>
        <v>-1.2423619286236773</v>
      </c>
      <c r="AM9" s="22">
        <v>110000000</v>
      </c>
      <c r="AN9" s="32">
        <f t="shared" si="13"/>
        <v>7.1407770046619481</v>
      </c>
      <c r="AO9" s="34">
        <v>7.2333568442787772</v>
      </c>
      <c r="AP9" s="32">
        <f t="shared" si="14"/>
        <v>-9.257983961682914E-2</v>
      </c>
      <c r="AQ9" s="23">
        <v>66500000</v>
      </c>
      <c r="AR9" s="32">
        <f t="shared" si="15"/>
        <v>6.6374985865313398</v>
      </c>
      <c r="AS9" s="34">
        <v>6.6244525012337157</v>
      </c>
      <c r="AT9" s="32">
        <f t="shared" si="16"/>
        <v>1.3046085297624188E-2</v>
      </c>
      <c r="AV9" s="14">
        <v>141525</v>
      </c>
      <c r="AW9" s="7">
        <v>32875000</v>
      </c>
      <c r="AX9" s="32">
        <f t="shared" si="17"/>
        <v>5.447991389557342</v>
      </c>
      <c r="AY9" s="34">
        <v>8.3605598490324269</v>
      </c>
      <c r="AZ9" s="32">
        <f t="shared" si="18"/>
        <v>-2.9125684594750849</v>
      </c>
      <c r="BA9" s="7">
        <v>32875000</v>
      </c>
      <c r="BB9" s="32">
        <f t="shared" si="19"/>
        <v>5.447991389557342</v>
      </c>
      <c r="BC9" s="34">
        <v>8.1580181799918332</v>
      </c>
      <c r="BD9" s="32">
        <f t="shared" si="20"/>
        <v>-2.7100267904344912</v>
      </c>
      <c r="BE9" s="7">
        <v>6750000</v>
      </c>
      <c r="BF9" s="32">
        <f t="shared" si="21"/>
        <v>3.8648214039438518</v>
      </c>
      <c r="BG9" s="34">
        <v>7.6915881498285685</v>
      </c>
      <c r="BH9" s="32">
        <f t="shared" si="22"/>
        <v>-3.8267667458847168</v>
      </c>
      <c r="BI9" s="2">
        <v>5000000</v>
      </c>
      <c r="BJ9" s="32">
        <f t="shared" si="23"/>
        <v>3.5647168114935139</v>
      </c>
      <c r="BK9" s="34">
        <v>7.9807550057301428</v>
      </c>
      <c r="BL9" s="32">
        <f t="shared" si="24"/>
        <v>-4.4160381942366289</v>
      </c>
      <c r="BN9" s="14">
        <v>141525</v>
      </c>
      <c r="BO9" s="7">
        <v>34875000</v>
      </c>
      <c r="BP9" s="32">
        <f t="shared" si="25"/>
        <v>5.5070491392009435</v>
      </c>
      <c r="BQ9" s="34">
        <v>8.3605598490324269</v>
      </c>
      <c r="BR9" s="32">
        <f t="shared" si="26"/>
        <v>-2.8535107098314834</v>
      </c>
      <c r="BS9" s="7">
        <v>34875000</v>
      </c>
      <c r="BT9" s="32">
        <f t="shared" si="27"/>
        <v>5.5070491392009435</v>
      </c>
      <c r="BU9" s="34">
        <v>8.1580181799918332</v>
      </c>
      <c r="BV9" s="32">
        <f t="shared" si="28"/>
        <v>-2.6509690407908897</v>
      </c>
      <c r="BW9" s="7">
        <v>11000000</v>
      </c>
      <c r="BX9" s="32">
        <f t="shared" si="29"/>
        <v>4.3531741718577841</v>
      </c>
      <c r="BY9" s="34">
        <v>7.6915881498285685</v>
      </c>
      <c r="BZ9" s="32">
        <f t="shared" si="30"/>
        <v>-3.3384139779707844</v>
      </c>
      <c r="CA9" s="2">
        <v>6850000</v>
      </c>
      <c r="CB9" s="32">
        <f t="shared" si="31"/>
        <v>3.8795275513335472</v>
      </c>
      <c r="CC9" s="34">
        <v>7.9807550057301428</v>
      </c>
      <c r="CD9" s="32">
        <f t="shared" si="32"/>
        <v>-4.1012274543965956</v>
      </c>
      <c r="CF9" s="14">
        <v>141525</v>
      </c>
      <c r="CG9" s="7">
        <v>29875000</v>
      </c>
      <c r="CH9" s="32">
        <f t="shared" si="33"/>
        <v>5.3523009093110883</v>
      </c>
      <c r="CI9" s="34">
        <v>8.3605598490324269</v>
      </c>
      <c r="CJ9" s="32">
        <f t="shared" si="34"/>
        <v>-3.0082589397213386</v>
      </c>
      <c r="CK9" s="7">
        <v>29875000</v>
      </c>
      <c r="CL9" s="32">
        <f t="shared" si="35"/>
        <v>5.3523009093110883</v>
      </c>
      <c r="CM9" s="34">
        <v>8.1580181799918332</v>
      </c>
      <c r="CN9" s="32">
        <f t="shared" si="36"/>
        <v>-2.8057172706807449</v>
      </c>
      <c r="CO9" s="7">
        <v>14500000</v>
      </c>
      <c r="CP9" s="32">
        <f t="shared" si="37"/>
        <v>4.6294275484859417</v>
      </c>
      <c r="CQ9" s="34">
        <v>7.6915881498285685</v>
      </c>
      <c r="CR9" s="32">
        <f t="shared" si="38"/>
        <v>-3.0621606013426268</v>
      </c>
      <c r="CS9" s="2">
        <v>5250000</v>
      </c>
      <c r="CT9" s="32">
        <f t="shared" si="39"/>
        <v>3.6135069756629461</v>
      </c>
      <c r="CU9" s="34">
        <v>7.9807550057301428</v>
      </c>
      <c r="CV9" s="32">
        <f t="shared" si="40"/>
        <v>-4.3672480300671968</v>
      </c>
    </row>
    <row r="10" spans="1:100" s="18" customFormat="1" ht="14.25" x14ac:dyDescent="0.45">
      <c r="A10" s="31">
        <f>AVERAGE(A7:A9)</f>
        <v>266955</v>
      </c>
      <c r="B10" s="31">
        <f t="shared" ref="B10:I10" si="42">AVERAGE(B7:B9)</f>
        <v>393333333.33333331</v>
      </c>
      <c r="C10" s="33">
        <f t="shared" si="42"/>
        <v>7.2882475760387146</v>
      </c>
      <c r="D10" s="31">
        <f t="shared" si="42"/>
        <v>222500000</v>
      </c>
      <c r="E10" s="33">
        <f t="shared" si="42"/>
        <v>6.6888684144136787</v>
      </c>
      <c r="F10" s="31">
        <f t="shared" si="42"/>
        <v>164166666.66666666</v>
      </c>
      <c r="G10" s="33">
        <f t="shared" si="42"/>
        <v>6.4128729951679757</v>
      </c>
      <c r="H10" s="31">
        <f t="shared" si="42"/>
        <v>251666666.66666666</v>
      </c>
      <c r="I10" s="33">
        <f t="shared" si="42"/>
        <v>6.8276978646345583</v>
      </c>
      <c r="J10" s="7"/>
      <c r="L10" s="22">
        <v>87135</v>
      </c>
      <c r="M10" s="22">
        <v>190000000</v>
      </c>
      <c r="N10" s="32">
        <f t="shared" si="1"/>
        <v>7.6873207110300177</v>
      </c>
      <c r="O10" s="34">
        <v>7.3853908191308504</v>
      </c>
      <c r="P10" s="32">
        <f t="shared" si="2"/>
        <v>0.3019298918991673</v>
      </c>
      <c r="Q10" s="22">
        <v>160000000</v>
      </c>
      <c r="R10" s="32">
        <f t="shared" si="3"/>
        <v>7.5154704541033581</v>
      </c>
      <c r="S10" s="34">
        <v>8.3366189176507319</v>
      </c>
      <c r="T10" s="32">
        <f t="shared" si="4"/>
        <v>-0.82114846354737381</v>
      </c>
      <c r="U10" s="22">
        <v>187500000</v>
      </c>
      <c r="V10" s="32">
        <f t="shared" si="5"/>
        <v>7.6740754842799968</v>
      </c>
      <c r="W10" s="34">
        <v>7.2333568442787772</v>
      </c>
      <c r="X10" s="32">
        <f t="shared" si="6"/>
        <v>0.44071864000121952</v>
      </c>
      <c r="Y10" s="23">
        <v>820000000</v>
      </c>
      <c r="Z10" s="32">
        <f t="shared" si="7"/>
        <v>9.1496009791278308</v>
      </c>
      <c r="AA10" s="34">
        <v>6.6244525012337157</v>
      </c>
      <c r="AB10" s="32">
        <f t="shared" si="8"/>
        <v>2.5251484778941151</v>
      </c>
      <c r="AC10" s="36"/>
      <c r="AD10" s="22">
        <v>87135</v>
      </c>
      <c r="AE10" s="22">
        <v>150000000</v>
      </c>
      <c r="AF10" s="32">
        <f t="shared" si="9"/>
        <v>7.450931932965787</v>
      </c>
      <c r="AG10" s="34">
        <v>7.3853908191308504</v>
      </c>
      <c r="AH10" s="32">
        <f t="shared" si="10"/>
        <v>6.554111383493666E-2</v>
      </c>
      <c r="AI10" s="22">
        <v>85250000</v>
      </c>
      <c r="AJ10" s="32">
        <f t="shared" si="11"/>
        <v>6.8858847550331577</v>
      </c>
      <c r="AK10" s="34">
        <v>8.3366189176507319</v>
      </c>
      <c r="AL10" s="32">
        <f t="shared" si="12"/>
        <v>-1.4507341626175743</v>
      </c>
      <c r="AM10" s="22">
        <v>157500000</v>
      </c>
      <c r="AN10" s="32">
        <f t="shared" si="13"/>
        <v>7.4997220971352192</v>
      </c>
      <c r="AO10" s="34">
        <v>7.2333568442787772</v>
      </c>
      <c r="AP10" s="32">
        <f t="shared" si="14"/>
        <v>0.26636525285644197</v>
      </c>
      <c r="AQ10" s="23">
        <v>112500000</v>
      </c>
      <c r="AR10" s="32">
        <f t="shared" si="15"/>
        <v>7.1632498605140063</v>
      </c>
      <c r="AS10" s="34">
        <v>6.6244525012337157</v>
      </c>
      <c r="AT10" s="32">
        <f t="shared" si="16"/>
        <v>0.5387973592802906</v>
      </c>
      <c r="AV10" s="14">
        <v>141525</v>
      </c>
      <c r="AW10" s="7">
        <v>28375000</v>
      </c>
      <c r="AX10" s="32">
        <f t="shared" si="17"/>
        <v>5.3007873748609802</v>
      </c>
      <c r="AY10" s="34">
        <v>8.3605598490324269</v>
      </c>
      <c r="AZ10" s="32">
        <f t="shared" si="18"/>
        <v>-3.0597724741714467</v>
      </c>
      <c r="BA10" s="7">
        <v>28375000</v>
      </c>
      <c r="BB10" s="32">
        <f t="shared" si="19"/>
        <v>5.3007873748609802</v>
      </c>
      <c r="BC10" s="34">
        <v>8.1580181799918332</v>
      </c>
      <c r="BD10" s="32">
        <f t="shared" si="20"/>
        <v>-2.857230805130853</v>
      </c>
      <c r="BE10" s="7">
        <v>9375000</v>
      </c>
      <c r="BF10" s="32">
        <f t="shared" si="21"/>
        <v>4.1933254709158883</v>
      </c>
      <c r="BG10" s="34">
        <v>7.6915881498285685</v>
      </c>
      <c r="BH10" s="32">
        <f t="shared" si="22"/>
        <v>-3.4982626789126803</v>
      </c>
      <c r="BI10" s="2">
        <v>6250000</v>
      </c>
      <c r="BJ10" s="32">
        <f t="shared" si="23"/>
        <v>3.7878603628077236</v>
      </c>
      <c r="BK10" s="34">
        <v>7.9807550057301428</v>
      </c>
      <c r="BL10" s="32">
        <f t="shared" si="24"/>
        <v>-4.1928946429224192</v>
      </c>
      <c r="BN10" s="14">
        <v>141525</v>
      </c>
      <c r="BO10" s="7">
        <v>30125000</v>
      </c>
      <c r="BP10" s="32">
        <f t="shared" si="25"/>
        <v>5.3606342908702329</v>
      </c>
      <c r="BQ10" s="34">
        <v>8.3605598490324269</v>
      </c>
      <c r="BR10" s="32">
        <f t="shared" si="26"/>
        <v>-2.999925558162194</v>
      </c>
      <c r="BS10" s="7">
        <v>30125000</v>
      </c>
      <c r="BT10" s="32">
        <f t="shared" si="27"/>
        <v>5.3606342908702329</v>
      </c>
      <c r="BU10" s="34">
        <v>8.1580181799918332</v>
      </c>
      <c r="BV10" s="32">
        <f t="shared" si="28"/>
        <v>-2.7973838891216003</v>
      </c>
      <c r="BW10" s="7">
        <v>13000000</v>
      </c>
      <c r="BX10" s="32">
        <f t="shared" si="29"/>
        <v>4.5202282565209506</v>
      </c>
      <c r="BY10" s="34">
        <v>7.6915881498285685</v>
      </c>
      <c r="BZ10" s="32">
        <f t="shared" si="30"/>
        <v>-3.1713598933076179</v>
      </c>
      <c r="CA10" s="2">
        <v>11000000</v>
      </c>
      <c r="CB10" s="32">
        <f t="shared" si="31"/>
        <v>4.3531741718577841</v>
      </c>
      <c r="CC10" s="34">
        <v>7.9807550057301428</v>
      </c>
      <c r="CD10" s="32">
        <f t="shared" si="32"/>
        <v>-3.6275808338723587</v>
      </c>
      <c r="CF10" s="14">
        <v>141525</v>
      </c>
      <c r="CG10" s="7">
        <v>30750000</v>
      </c>
      <c r="CH10" s="32">
        <f t="shared" si="33"/>
        <v>5.3811688933119406</v>
      </c>
      <c r="CI10" s="34">
        <v>8.3605598490324269</v>
      </c>
      <c r="CJ10" s="32">
        <f t="shared" si="34"/>
        <v>-2.9793909557204863</v>
      </c>
      <c r="CK10" s="7">
        <v>30750000</v>
      </c>
      <c r="CL10" s="32">
        <f t="shared" si="35"/>
        <v>5.3811688933119406</v>
      </c>
      <c r="CM10" s="34">
        <v>8.1580181799918332</v>
      </c>
      <c r="CN10" s="32">
        <f t="shared" si="36"/>
        <v>-2.7768492866798926</v>
      </c>
      <c r="CO10" s="7">
        <v>14250000</v>
      </c>
      <c r="CP10" s="32">
        <f t="shared" si="37"/>
        <v>4.6120358057740729</v>
      </c>
      <c r="CQ10" s="34">
        <v>7.6915881498285685</v>
      </c>
      <c r="CR10" s="32">
        <f t="shared" si="38"/>
        <v>-3.0795523440544956</v>
      </c>
      <c r="CS10" s="2">
        <v>3850000</v>
      </c>
      <c r="CT10" s="32">
        <f t="shared" si="39"/>
        <v>3.3033520473591063</v>
      </c>
      <c r="CU10" s="34">
        <v>7.9807550057301428</v>
      </c>
      <c r="CV10" s="32">
        <f t="shared" si="40"/>
        <v>-4.6774029583710366</v>
      </c>
    </row>
    <row r="11" spans="1:100" s="18" customFormat="1" ht="14.25" x14ac:dyDescent="0.45">
      <c r="A11" s="6">
        <v>73260</v>
      </c>
      <c r="B11" s="22">
        <v>432500000</v>
      </c>
      <c r="C11" s="32">
        <f>LN(B11/A11)</f>
        <v>8.683322848003403</v>
      </c>
      <c r="D11" s="22">
        <v>175000000</v>
      </c>
      <c r="E11" s="32">
        <f>LN(D11/A11)</f>
        <v>7.7785264955549831</v>
      </c>
      <c r="F11" s="22">
        <v>225000000</v>
      </c>
      <c r="G11" s="32">
        <f>LN(F11/A11)</f>
        <v>8.0298409238358897</v>
      </c>
      <c r="H11" s="23">
        <v>135000000</v>
      </c>
      <c r="I11" s="32">
        <f>LN(H11/A11)</f>
        <v>7.5190153000698983</v>
      </c>
      <c r="J11" s="22"/>
      <c r="L11" s="14">
        <v>141525</v>
      </c>
      <c r="M11" s="7">
        <v>145000000</v>
      </c>
      <c r="N11" s="32">
        <f>LN(M11/L11)</f>
        <v>6.9320126414799876</v>
      </c>
      <c r="O11" s="34">
        <v>8.3605598490324269</v>
      </c>
      <c r="P11" s="32">
        <f t="shared" si="2"/>
        <v>-1.4285472075524392</v>
      </c>
      <c r="Q11" s="7">
        <v>145000000</v>
      </c>
      <c r="R11" s="32">
        <f t="shared" si="3"/>
        <v>6.9320126414799876</v>
      </c>
      <c r="S11" s="34">
        <v>8.1580181799918332</v>
      </c>
      <c r="T11" s="32">
        <f t="shared" si="4"/>
        <v>-1.2260055385118456</v>
      </c>
      <c r="U11" s="7">
        <v>38750000</v>
      </c>
      <c r="V11" s="32">
        <f t="shared" si="5"/>
        <v>5.6124096548587694</v>
      </c>
      <c r="W11" s="34">
        <v>7.6915881498285685</v>
      </c>
      <c r="X11" s="32">
        <f t="shared" si="6"/>
        <v>-2.0791784949697991</v>
      </c>
      <c r="Y11" s="2">
        <v>42500000</v>
      </c>
      <c r="Z11" s="32">
        <f t="shared" si="7"/>
        <v>5.7047829749897847</v>
      </c>
      <c r="AA11" s="34">
        <v>7.9807550057301428</v>
      </c>
      <c r="AB11" s="32">
        <f t="shared" si="8"/>
        <v>-2.2759720307403581</v>
      </c>
      <c r="AC11" s="36"/>
      <c r="AD11" s="14">
        <v>141525</v>
      </c>
      <c r="AE11" s="7">
        <v>126250000</v>
      </c>
      <c r="AF11" s="32">
        <f>LN(AE11/AD11)</f>
        <v>6.7935429672148828</v>
      </c>
      <c r="AG11" s="34">
        <v>8.3605598490324269</v>
      </c>
      <c r="AH11" s="32">
        <f t="shared" si="10"/>
        <v>-1.5670168818175441</v>
      </c>
      <c r="AI11" s="7">
        <v>126250000</v>
      </c>
      <c r="AJ11" s="32">
        <f t="shared" si="11"/>
        <v>6.7935429672148828</v>
      </c>
      <c r="AK11" s="34">
        <v>8.1580181799918332</v>
      </c>
      <c r="AL11" s="32">
        <f t="shared" si="12"/>
        <v>-1.3644752127769504</v>
      </c>
      <c r="AM11" s="7">
        <v>117500000</v>
      </c>
      <c r="AN11" s="32">
        <f t="shared" si="13"/>
        <v>6.721717232643627</v>
      </c>
      <c r="AO11" s="34">
        <v>7.6915881498285685</v>
      </c>
      <c r="AP11" s="32">
        <f t="shared" si="14"/>
        <v>-0.96987091718494156</v>
      </c>
      <c r="AQ11" s="2">
        <v>68750000</v>
      </c>
      <c r="AR11" s="32">
        <f t="shared" si="15"/>
        <v>6.1857556356060943</v>
      </c>
      <c r="AS11" s="34">
        <v>7.9807550057301428</v>
      </c>
      <c r="AT11" s="32">
        <f t="shared" si="16"/>
        <v>-1.7949993701240485</v>
      </c>
      <c r="AV11" s="6">
        <v>103230</v>
      </c>
      <c r="AW11" s="22">
        <v>84250000</v>
      </c>
      <c r="AX11" s="32">
        <f t="shared" si="17"/>
        <v>6.7045843397371092</v>
      </c>
      <c r="AY11" s="34">
        <v>8.282008648978298</v>
      </c>
      <c r="AZ11" s="32">
        <f t="shared" si="18"/>
        <v>-1.5774243092411888</v>
      </c>
      <c r="BA11" s="22">
        <v>61500000</v>
      </c>
      <c r="BB11" s="32">
        <f t="shared" si="19"/>
        <v>6.3898329453171101</v>
      </c>
      <c r="BC11" s="34">
        <v>8.2213223446573078</v>
      </c>
      <c r="BD11" s="32">
        <f t="shared" si="20"/>
        <v>-1.8314893993401977</v>
      </c>
      <c r="BE11" s="22">
        <v>22000000</v>
      </c>
      <c r="BF11" s="32">
        <f t="shared" si="21"/>
        <v>5.3618382238629545</v>
      </c>
      <c r="BG11" s="34">
        <v>8.1038247414951741</v>
      </c>
      <c r="BH11" s="32">
        <f t="shared" si="22"/>
        <v>-2.7419865176322196</v>
      </c>
      <c r="BI11" s="23">
        <v>9000000</v>
      </c>
      <c r="BJ11" s="32">
        <f t="shared" si="23"/>
        <v>4.4680203478408576</v>
      </c>
      <c r="BK11" s="34">
        <v>7.7586220900532572</v>
      </c>
      <c r="BL11" s="32">
        <f t="shared" si="24"/>
        <v>-3.2906017422123996</v>
      </c>
      <c r="BN11" s="6">
        <v>266955</v>
      </c>
      <c r="BO11" s="7">
        <v>105000000</v>
      </c>
      <c r="BP11" s="32">
        <f t="shared" si="25"/>
        <v>5.9746355242696021</v>
      </c>
      <c r="BQ11" s="34">
        <v>7.2401991251709461</v>
      </c>
      <c r="BR11" s="32">
        <f t="shared" si="26"/>
        <v>-1.265563600901344</v>
      </c>
      <c r="BS11" s="7">
        <v>20750000</v>
      </c>
      <c r="BT11" s="32">
        <f t="shared" si="27"/>
        <v>4.3532214207887856</v>
      </c>
      <c r="BU11" s="34">
        <v>7.5282461781299617</v>
      </c>
      <c r="BV11" s="32">
        <f t="shared" si="28"/>
        <v>-3.1750247573411761</v>
      </c>
      <c r="BW11" s="7">
        <v>10250000</v>
      </c>
      <c r="BX11" s="32">
        <f t="shared" si="29"/>
        <v>3.6479528796964957</v>
      </c>
      <c r="BY11" s="34">
        <v>6.5540341997049234</v>
      </c>
      <c r="BZ11" s="32">
        <f t="shared" si="30"/>
        <v>-2.9060813200084277</v>
      </c>
      <c r="CA11" s="2">
        <v>3675000</v>
      </c>
      <c r="CB11" s="32">
        <f t="shared" si="31"/>
        <v>2.6222283067768783</v>
      </c>
      <c r="CC11" s="34">
        <v>6.4915013284066569</v>
      </c>
      <c r="CD11" s="32">
        <f t="shared" si="32"/>
        <v>-3.8692730216297786</v>
      </c>
      <c r="CF11" s="6">
        <v>266955</v>
      </c>
      <c r="CG11" s="7">
        <v>64750000</v>
      </c>
      <c r="CH11" s="32">
        <f t="shared" si="33"/>
        <v>5.4912088746917256</v>
      </c>
      <c r="CI11" s="34">
        <v>7.2401991251709461</v>
      </c>
      <c r="CJ11" s="32">
        <f t="shared" si="34"/>
        <v>-1.7489902504792205</v>
      </c>
      <c r="CK11" s="7">
        <v>31250000</v>
      </c>
      <c r="CL11" s="32">
        <f t="shared" si="35"/>
        <v>4.7626945502944888</v>
      </c>
      <c r="CM11" s="34">
        <v>7.5282461781299617</v>
      </c>
      <c r="CN11" s="32">
        <f t="shared" si="36"/>
        <v>-2.7655516278354728</v>
      </c>
      <c r="CO11" s="7">
        <v>7850000</v>
      </c>
      <c r="CP11" s="32">
        <f t="shared" si="37"/>
        <v>3.3811887059063954</v>
      </c>
      <c r="CQ11" s="34">
        <v>6.5540341997049234</v>
      </c>
      <c r="CR11" s="32">
        <f t="shared" si="38"/>
        <v>-3.172845493798528</v>
      </c>
      <c r="CS11" s="2">
        <v>5750000</v>
      </c>
      <c r="CT11" s="32">
        <f t="shared" si="39"/>
        <v>3.0698750289213375</v>
      </c>
      <c r="CU11" s="34">
        <v>6.4915013284066569</v>
      </c>
      <c r="CV11" s="32">
        <f t="shared" si="40"/>
        <v>-3.4216262994853195</v>
      </c>
    </row>
    <row r="12" spans="1:100" s="18" customFormat="1" ht="14.25" x14ac:dyDescent="0.45">
      <c r="A12" s="6">
        <v>73260</v>
      </c>
      <c r="B12" s="22">
        <v>412500000</v>
      </c>
      <c r="C12" s="32">
        <f t="shared" ref="C12:C13" si="43">LN(B12/A12)</f>
        <v>8.635976727406204</v>
      </c>
      <c r="D12" s="22">
        <v>160000000</v>
      </c>
      <c r="E12" s="32">
        <f>LN(D12/A12)</f>
        <v>7.6889143368652961</v>
      </c>
      <c r="F12" s="22">
        <v>167500000</v>
      </c>
      <c r="G12" s="32">
        <f>LN(F12/A12)</f>
        <v>7.7347238728965904</v>
      </c>
      <c r="H12" s="23">
        <v>157500000</v>
      </c>
      <c r="I12" s="32">
        <f>LN(H12/A12)</f>
        <v>7.6731659798971563</v>
      </c>
      <c r="J12" s="22"/>
      <c r="L12" s="14">
        <v>141525</v>
      </c>
      <c r="M12" s="7">
        <v>105000000</v>
      </c>
      <c r="N12" s="32">
        <f t="shared" ref="N12:N14" si="44">LN(M12/L12)</f>
        <v>6.6092392492169365</v>
      </c>
      <c r="O12" s="34">
        <v>8.3605598490324269</v>
      </c>
      <c r="P12" s="32">
        <f t="shared" si="2"/>
        <v>-1.7513205998154904</v>
      </c>
      <c r="Q12" s="7">
        <v>105000000</v>
      </c>
      <c r="R12" s="32">
        <f t="shared" si="3"/>
        <v>6.6092392492169365</v>
      </c>
      <c r="S12" s="34">
        <v>8.1580181799918332</v>
      </c>
      <c r="T12" s="32">
        <f t="shared" si="4"/>
        <v>-1.5487789307748967</v>
      </c>
      <c r="U12" s="7">
        <v>48750000</v>
      </c>
      <c r="V12" s="32">
        <f t="shared" si="5"/>
        <v>5.8419840965032694</v>
      </c>
      <c r="W12" s="34">
        <v>7.6915881498285685</v>
      </c>
      <c r="X12" s="32">
        <f t="shared" si="6"/>
        <v>-1.8496040533252991</v>
      </c>
      <c r="Y12" s="2">
        <v>63750000</v>
      </c>
      <c r="Z12" s="32">
        <f t="shared" si="7"/>
        <v>6.1102480830979493</v>
      </c>
      <c r="AA12" s="34">
        <v>7.9807550057301428</v>
      </c>
      <c r="AB12" s="32">
        <f t="shared" si="8"/>
        <v>-1.8705069226321935</v>
      </c>
      <c r="AC12" s="36"/>
      <c r="AD12" s="14">
        <v>141525</v>
      </c>
      <c r="AE12" s="7">
        <v>150000000</v>
      </c>
      <c r="AF12" s="32">
        <f t="shared" ref="AF12:AF14" si="45">LN(AE12/AD12)</f>
        <v>6.965914193155669</v>
      </c>
      <c r="AG12" s="34">
        <v>8.3605598490324269</v>
      </c>
      <c r="AH12" s="32">
        <f t="shared" si="10"/>
        <v>-1.3946456558767579</v>
      </c>
      <c r="AI12" s="7">
        <v>150000000</v>
      </c>
      <c r="AJ12" s="32">
        <f t="shared" si="11"/>
        <v>6.965914193155669</v>
      </c>
      <c r="AK12" s="34">
        <v>8.1580181799918332</v>
      </c>
      <c r="AL12" s="32">
        <f t="shared" si="12"/>
        <v>-1.1921039868361643</v>
      </c>
      <c r="AM12" s="7">
        <v>63750000</v>
      </c>
      <c r="AN12" s="32">
        <f t="shared" si="13"/>
        <v>6.1102480830979493</v>
      </c>
      <c r="AO12" s="34">
        <v>7.6915881498285685</v>
      </c>
      <c r="AP12" s="32">
        <f t="shared" si="14"/>
        <v>-1.5813400667306192</v>
      </c>
      <c r="AQ12" s="2">
        <v>100000000</v>
      </c>
      <c r="AR12" s="32">
        <f t="shared" si="15"/>
        <v>6.5604490850475052</v>
      </c>
      <c r="AS12" s="34">
        <v>7.9807550057301428</v>
      </c>
      <c r="AT12" s="32">
        <f t="shared" si="16"/>
        <v>-1.4203059206826376</v>
      </c>
      <c r="AV12" s="6">
        <v>103230</v>
      </c>
      <c r="AW12" s="22">
        <v>190000000</v>
      </c>
      <c r="AX12" s="32">
        <f t="shared" si="17"/>
        <v>7.5178198426651246</v>
      </c>
      <c r="AY12" s="34">
        <v>8.282008648978298</v>
      </c>
      <c r="AZ12" s="32">
        <f t="shared" si="18"/>
        <v>-0.76418880631317343</v>
      </c>
      <c r="BA12" s="22">
        <v>55000000</v>
      </c>
      <c r="BB12" s="32">
        <f t="shared" si="19"/>
        <v>6.2781289557371096</v>
      </c>
      <c r="BC12" s="34">
        <v>8.2213223446573078</v>
      </c>
      <c r="BD12" s="32">
        <f t="shared" si="20"/>
        <v>-1.9431933889201982</v>
      </c>
      <c r="BE12" s="22">
        <v>31500000</v>
      </c>
      <c r="BF12" s="32">
        <f t="shared" si="21"/>
        <v>5.7207833163362256</v>
      </c>
      <c r="BG12" s="34">
        <v>8.1038247414951741</v>
      </c>
      <c r="BH12" s="32">
        <f t="shared" si="22"/>
        <v>-2.3830414251589485</v>
      </c>
      <c r="BI12" s="23">
        <v>7250000</v>
      </c>
      <c r="BJ12" s="32">
        <f t="shared" si="23"/>
        <v>4.2517972393712222</v>
      </c>
      <c r="BK12" s="34">
        <v>7.7586220900532572</v>
      </c>
      <c r="BL12" s="32">
        <f t="shared" si="24"/>
        <v>-3.506824850682035</v>
      </c>
      <c r="BN12" s="6">
        <v>266955</v>
      </c>
      <c r="BO12" s="7">
        <v>33750000</v>
      </c>
      <c r="BP12" s="32">
        <f t="shared" si="25"/>
        <v>4.839655591430617</v>
      </c>
      <c r="BQ12" s="34">
        <v>7.2401991251709461</v>
      </c>
      <c r="BR12" s="32">
        <f t="shared" si="26"/>
        <v>-2.4005435337403291</v>
      </c>
      <c r="BS12" s="7">
        <v>26250000</v>
      </c>
      <c r="BT12" s="32">
        <f t="shared" si="27"/>
        <v>4.5883411631497113</v>
      </c>
      <c r="BU12" s="34">
        <v>7.5282461781299617</v>
      </c>
      <c r="BV12" s="32">
        <f t="shared" si="28"/>
        <v>-2.9399050149802504</v>
      </c>
      <c r="BW12" s="7">
        <v>16750000</v>
      </c>
      <c r="BX12" s="32">
        <f t="shared" si="29"/>
        <v>4.1390734323831539</v>
      </c>
      <c r="BY12" s="34">
        <v>6.5540341997049234</v>
      </c>
      <c r="BZ12" s="32">
        <f t="shared" si="30"/>
        <v>-2.4149607673217695</v>
      </c>
      <c r="CA12" s="2">
        <v>8625000</v>
      </c>
      <c r="CB12" s="32">
        <f t="shared" si="31"/>
        <v>3.4753401370295021</v>
      </c>
      <c r="CC12" s="34">
        <v>6.4915013284066569</v>
      </c>
      <c r="CD12" s="32">
        <f t="shared" si="32"/>
        <v>-3.0161611913771549</v>
      </c>
      <c r="CF12" s="6">
        <v>266955</v>
      </c>
      <c r="CG12" s="7">
        <v>27750000</v>
      </c>
      <c r="CH12" s="32">
        <f t="shared" si="33"/>
        <v>4.6439110143045221</v>
      </c>
      <c r="CI12" s="34">
        <v>7.2401991251709461</v>
      </c>
      <c r="CJ12" s="32">
        <f t="shared" si="34"/>
        <v>-2.596288110866424</v>
      </c>
      <c r="CK12" s="7">
        <v>30250000</v>
      </c>
      <c r="CL12" s="32">
        <f t="shared" si="35"/>
        <v>4.7301713585889287</v>
      </c>
      <c r="CM12" s="34">
        <v>7.5282461781299617</v>
      </c>
      <c r="CN12" s="32">
        <f t="shared" si="36"/>
        <v>-2.798074819541033</v>
      </c>
      <c r="CO12" s="7">
        <v>8875000</v>
      </c>
      <c r="CP12" s="32">
        <f t="shared" si="37"/>
        <v>3.5039135094735578</v>
      </c>
      <c r="CQ12" s="34">
        <v>6.5540341997049234</v>
      </c>
      <c r="CR12" s="32">
        <f t="shared" si="38"/>
        <v>-3.0501206902313656</v>
      </c>
      <c r="CS12" s="2">
        <v>14750000</v>
      </c>
      <c r="CT12" s="32">
        <f t="shared" si="39"/>
        <v>4.011918256897907</v>
      </c>
      <c r="CU12" s="34">
        <v>6.4915013284066569</v>
      </c>
      <c r="CV12" s="32">
        <f t="shared" si="40"/>
        <v>-2.4795830715087499</v>
      </c>
    </row>
    <row r="13" spans="1:100" s="18" customFormat="1" ht="14.25" x14ac:dyDescent="0.45">
      <c r="A13" s="6">
        <v>73260</v>
      </c>
      <c r="B13" s="22">
        <v>462500000</v>
      </c>
      <c r="C13" s="32">
        <f t="shared" si="43"/>
        <v>8.7503870785839482</v>
      </c>
      <c r="D13" s="22">
        <v>135000000</v>
      </c>
      <c r="E13" s="32">
        <f>LN(D13/A13)</f>
        <v>7.5190153000698983</v>
      </c>
      <c r="F13" s="22">
        <v>212500000</v>
      </c>
      <c r="G13" s="32">
        <f>LN(F13/A13)</f>
        <v>7.9726825099959404</v>
      </c>
      <c r="H13" s="23">
        <v>100000000</v>
      </c>
      <c r="I13" s="32">
        <f>LN(H13/A13)</f>
        <v>7.2189107076195604</v>
      </c>
      <c r="J13" s="22"/>
      <c r="L13" s="6">
        <v>266955</v>
      </c>
      <c r="M13" s="7">
        <v>130000000</v>
      </c>
      <c r="N13" s="32">
        <f t="shared" si="44"/>
        <v>6.1882096245676612</v>
      </c>
      <c r="O13" s="34">
        <v>7.2401991251709461</v>
      </c>
      <c r="P13" s="32">
        <f t="shared" si="2"/>
        <v>-1.0519895006032849</v>
      </c>
      <c r="Q13" s="7">
        <v>202500000</v>
      </c>
      <c r="R13" s="32">
        <f t="shared" si="3"/>
        <v>6.6314150606586724</v>
      </c>
      <c r="S13" s="34">
        <v>7.5282461781299617</v>
      </c>
      <c r="T13" s="32">
        <f t="shared" si="4"/>
        <v>-0.8968311174712893</v>
      </c>
      <c r="U13" s="7">
        <v>117500000</v>
      </c>
      <c r="V13" s="32">
        <f t="shared" si="5"/>
        <v>6.0871135076962917</v>
      </c>
      <c r="W13" s="34">
        <v>6.5540341997049234</v>
      </c>
      <c r="X13" s="32">
        <f t="shared" si="6"/>
        <v>-0.46692069200863173</v>
      </c>
      <c r="Y13" s="2">
        <v>54750000</v>
      </c>
      <c r="Z13" s="32">
        <f t="shared" si="7"/>
        <v>5.3234525428086883</v>
      </c>
      <c r="AA13" s="34">
        <v>6.4915013284066569</v>
      </c>
      <c r="AB13" s="32">
        <f t="shared" si="8"/>
        <v>-1.1680487855979687</v>
      </c>
      <c r="AC13" s="36"/>
      <c r="AD13" s="6">
        <v>266955</v>
      </c>
      <c r="AE13" s="7">
        <v>235000000</v>
      </c>
      <c r="AF13" s="32">
        <f t="shared" si="45"/>
        <v>6.7802606882562371</v>
      </c>
      <c r="AG13" s="34">
        <v>7.2401991251709461</v>
      </c>
      <c r="AH13" s="32">
        <f t="shared" si="10"/>
        <v>-0.45993843691470904</v>
      </c>
      <c r="AI13" s="7">
        <v>312500000</v>
      </c>
      <c r="AJ13" s="32">
        <f t="shared" si="11"/>
        <v>7.0652796432885347</v>
      </c>
      <c r="AK13" s="34">
        <v>7.5282461781299617</v>
      </c>
      <c r="AL13" s="32">
        <f t="shared" si="12"/>
        <v>-0.46296653484142691</v>
      </c>
      <c r="AM13" s="7">
        <v>145000000</v>
      </c>
      <c r="AN13" s="32">
        <f t="shared" si="13"/>
        <v>6.2974089165326532</v>
      </c>
      <c r="AO13" s="34">
        <v>6.5540341997049234</v>
      </c>
      <c r="AP13" s="32">
        <f t="shared" si="14"/>
        <v>-0.25662528317227018</v>
      </c>
      <c r="AQ13" s="2">
        <v>85750000</v>
      </c>
      <c r="AR13" s="32">
        <f t="shared" si="15"/>
        <v>5.7721112601581277</v>
      </c>
      <c r="AS13" s="34">
        <v>6.4915013284066569</v>
      </c>
      <c r="AT13" s="32">
        <f t="shared" si="16"/>
        <v>-0.71939006824852925</v>
      </c>
      <c r="AV13" s="6">
        <v>40237.5</v>
      </c>
      <c r="AW13" s="6">
        <v>58750000</v>
      </c>
      <c r="AX13" s="32">
        <f t="shared" si="17"/>
        <v>7.2862470353814786</v>
      </c>
      <c r="AY13" s="34">
        <v>8.5318537971628334</v>
      </c>
      <c r="AZ13" s="32">
        <f t="shared" si="18"/>
        <v>-1.2456067617813549</v>
      </c>
      <c r="BA13" s="6">
        <v>37750000</v>
      </c>
      <c r="BB13" s="32">
        <f t="shared" si="19"/>
        <v>6.8439413580522439</v>
      </c>
      <c r="BC13" s="34">
        <v>8.1683416631363794</v>
      </c>
      <c r="BD13" s="32">
        <f t="shared" si="20"/>
        <v>-1.3244003050841355</v>
      </c>
      <c r="BE13" s="6">
        <v>21000000</v>
      </c>
      <c r="BF13" s="32">
        <f t="shared" si="21"/>
        <v>6.2574783200806339</v>
      </c>
      <c r="BG13" s="34">
        <v>7.8990468477397551</v>
      </c>
      <c r="BH13" s="32">
        <f t="shared" si="22"/>
        <v>-1.6415685276591212</v>
      </c>
      <c r="BI13" s="1">
        <v>6950000</v>
      </c>
      <c r="BJ13" s="32">
        <f t="shared" si="23"/>
        <v>5.1516975419339115</v>
      </c>
      <c r="BK13" s="34">
        <v>6.9017872779938658</v>
      </c>
      <c r="BL13" s="32">
        <f t="shared" si="24"/>
        <v>-1.7500897360599543</v>
      </c>
      <c r="BN13" s="6">
        <v>40237.5</v>
      </c>
      <c r="BO13" s="6">
        <v>49750000</v>
      </c>
      <c r="BP13" s="32">
        <f t="shared" si="25"/>
        <v>7.1199663459618119</v>
      </c>
      <c r="BQ13" s="34">
        <v>8.5318537971628334</v>
      </c>
      <c r="BR13" s="32">
        <f t="shared" si="26"/>
        <v>-1.4118874512010215</v>
      </c>
      <c r="BS13" s="6">
        <v>22000000</v>
      </c>
      <c r="BT13" s="32">
        <f t="shared" si="27"/>
        <v>6.3039983357155265</v>
      </c>
      <c r="BU13" s="34">
        <v>8.1683416631363794</v>
      </c>
      <c r="BV13" s="32">
        <f t="shared" si="28"/>
        <v>-1.864343327420853</v>
      </c>
      <c r="BW13" s="6">
        <v>13750000</v>
      </c>
      <c r="BX13" s="32">
        <f t="shared" si="29"/>
        <v>5.8339947064697908</v>
      </c>
      <c r="BY13" s="34">
        <v>7.8990468477397551</v>
      </c>
      <c r="BZ13" s="32">
        <f t="shared" si="30"/>
        <v>-2.0650521412699643</v>
      </c>
      <c r="CA13" s="1">
        <v>6875000</v>
      </c>
      <c r="CB13" s="32">
        <f t="shared" si="31"/>
        <v>5.1408475259098454</v>
      </c>
      <c r="CC13" s="34">
        <v>6.9017872779938658</v>
      </c>
      <c r="CD13" s="32">
        <f t="shared" si="32"/>
        <v>-1.7609397520840204</v>
      </c>
      <c r="CF13" s="6">
        <v>40237.5</v>
      </c>
      <c r="CG13" s="6">
        <v>42750000</v>
      </c>
      <c r="CH13" s="32">
        <f t="shared" si="33"/>
        <v>6.9683250777399799</v>
      </c>
      <c r="CI13" s="34">
        <v>8.5318537971628334</v>
      </c>
      <c r="CJ13" s="32">
        <f t="shared" si="34"/>
        <v>-1.5635287194228535</v>
      </c>
      <c r="CK13" s="6">
        <v>23000000</v>
      </c>
      <c r="CL13" s="32">
        <f t="shared" si="35"/>
        <v>6.3484500982863601</v>
      </c>
      <c r="CM13" s="34">
        <v>8.1683416631363794</v>
      </c>
      <c r="CN13" s="32">
        <f t="shared" si="36"/>
        <v>-1.8198915648500193</v>
      </c>
      <c r="CO13" s="6">
        <v>23000000</v>
      </c>
      <c r="CP13" s="32">
        <f t="shared" si="37"/>
        <v>6.3484500982863601</v>
      </c>
      <c r="CQ13" s="34">
        <v>7.8990468477397551</v>
      </c>
      <c r="CR13" s="32">
        <f t="shared" si="38"/>
        <v>-1.550596749453395</v>
      </c>
      <c r="CS13" s="1">
        <v>1975000</v>
      </c>
      <c r="CT13" s="32">
        <f t="shared" si="39"/>
        <v>3.8935242807102957</v>
      </c>
      <c r="CU13" s="34">
        <v>6.9017872779938658</v>
      </c>
      <c r="CV13" s="32">
        <f t="shared" si="40"/>
        <v>-3.0082629972835702</v>
      </c>
    </row>
    <row r="14" spans="1:100" s="18" customFormat="1" ht="14.25" x14ac:dyDescent="0.45">
      <c r="A14" s="31">
        <f>AVERAGE(A11:A13)</f>
        <v>73260</v>
      </c>
      <c r="B14" s="31">
        <f t="shared" ref="B14:I14" si="46">AVERAGE(B11:B13)</f>
        <v>435833333.33333331</v>
      </c>
      <c r="C14" s="33">
        <f t="shared" si="46"/>
        <v>8.6898955513311851</v>
      </c>
      <c r="D14" s="31">
        <f t="shared" si="46"/>
        <v>156666666.66666666</v>
      </c>
      <c r="E14" s="33">
        <f t="shared" si="46"/>
        <v>7.6621520441633928</v>
      </c>
      <c r="F14" s="31">
        <f t="shared" si="46"/>
        <v>201666666.66666666</v>
      </c>
      <c r="G14" s="33">
        <f t="shared" si="46"/>
        <v>7.9124157689094732</v>
      </c>
      <c r="H14" s="31">
        <f t="shared" si="46"/>
        <v>130833333.33333333</v>
      </c>
      <c r="I14" s="33">
        <f t="shared" si="46"/>
        <v>7.470363995862205</v>
      </c>
      <c r="J14" s="22"/>
      <c r="L14" s="6">
        <v>266955</v>
      </c>
      <c r="M14" s="7">
        <v>270000000</v>
      </c>
      <c r="N14" s="32">
        <f t="shared" si="44"/>
        <v>6.9190971331104532</v>
      </c>
      <c r="O14" s="34">
        <v>7.2401991251709461</v>
      </c>
      <c r="P14" s="32">
        <f t="shared" si="2"/>
        <v>-0.32110199206049295</v>
      </c>
      <c r="Q14" s="7">
        <v>155000000</v>
      </c>
      <c r="R14" s="32">
        <f t="shared" si="3"/>
        <v>6.3641002910313249</v>
      </c>
      <c r="S14" s="34">
        <v>7.5282461781299617</v>
      </c>
      <c r="T14" s="32">
        <f t="shared" si="4"/>
        <v>-1.1641458870986368</v>
      </c>
      <c r="U14" s="7">
        <v>140000000</v>
      </c>
      <c r="V14" s="32">
        <f t="shared" si="5"/>
        <v>6.2623175967213829</v>
      </c>
      <c r="W14" s="34">
        <v>6.5540341997049234</v>
      </c>
      <c r="X14" s="32">
        <f t="shared" si="6"/>
        <v>-0.29171660298354052</v>
      </c>
      <c r="Y14" s="2">
        <v>70000000</v>
      </c>
      <c r="Z14" s="32">
        <f t="shared" si="7"/>
        <v>5.5691704161614375</v>
      </c>
      <c r="AA14" s="34">
        <v>6.4915013284066569</v>
      </c>
      <c r="AB14" s="32">
        <f t="shared" si="8"/>
        <v>-0.92233091224521946</v>
      </c>
      <c r="AC14" s="36"/>
      <c r="AD14" s="6">
        <v>266955</v>
      </c>
      <c r="AE14" s="7">
        <v>287500000</v>
      </c>
      <c r="AF14" s="32">
        <f t="shared" si="45"/>
        <v>6.9818980343494834</v>
      </c>
      <c r="AG14" s="34">
        <v>7.2401991251709461</v>
      </c>
      <c r="AH14" s="32">
        <f t="shared" si="10"/>
        <v>-0.25830109082146269</v>
      </c>
      <c r="AI14" s="7">
        <v>277500000</v>
      </c>
      <c r="AJ14" s="32">
        <f t="shared" si="11"/>
        <v>6.946496107298568</v>
      </c>
      <c r="AK14" s="34">
        <v>7.5282461781299617</v>
      </c>
      <c r="AL14" s="32">
        <f t="shared" si="12"/>
        <v>-0.58175007083139363</v>
      </c>
      <c r="AM14" s="7">
        <v>205000000</v>
      </c>
      <c r="AN14" s="32">
        <f t="shared" si="13"/>
        <v>6.6436851532504866</v>
      </c>
      <c r="AO14" s="34">
        <v>6.5540341997049234</v>
      </c>
      <c r="AP14" s="32">
        <f t="shared" si="14"/>
        <v>8.9650953545563183E-2</v>
      </c>
      <c r="AQ14" s="2">
        <v>130000000</v>
      </c>
      <c r="AR14" s="32">
        <f t="shared" si="15"/>
        <v>6.1882096245676612</v>
      </c>
      <c r="AS14" s="34">
        <v>6.4915013284066569</v>
      </c>
      <c r="AT14" s="32">
        <f t="shared" si="16"/>
        <v>-0.30329170383899573</v>
      </c>
      <c r="AV14" s="6">
        <v>40237.5</v>
      </c>
      <c r="AW14" s="3">
        <v>53500000</v>
      </c>
      <c r="AX14" s="32">
        <f t="shared" si="17"/>
        <v>7.1926375362591717</v>
      </c>
      <c r="AY14" s="34">
        <v>8.5318537971628334</v>
      </c>
      <c r="AZ14" s="32">
        <f t="shared" si="18"/>
        <v>-1.3392162609036617</v>
      </c>
      <c r="BA14" s="3">
        <v>33750000</v>
      </c>
      <c r="BB14" s="32">
        <f t="shared" si="19"/>
        <v>6.7319362996757492</v>
      </c>
      <c r="BC14" s="34">
        <v>8.1683416631363794</v>
      </c>
      <c r="BD14" s="32">
        <f t="shared" si="20"/>
        <v>-1.4364053634606302</v>
      </c>
      <c r="BE14" s="3">
        <v>15000000</v>
      </c>
      <c r="BF14" s="32">
        <f t="shared" si="21"/>
        <v>5.9210060834594209</v>
      </c>
      <c r="BG14" s="34">
        <v>7.8990468477397551</v>
      </c>
      <c r="BH14" s="32">
        <f t="shared" si="22"/>
        <v>-1.9780407642803342</v>
      </c>
      <c r="BI14" s="8">
        <v>5175000</v>
      </c>
      <c r="BJ14" s="32">
        <f t="shared" si="23"/>
        <v>4.8567952215086434</v>
      </c>
      <c r="BK14" s="34">
        <v>6.9017872779938658</v>
      </c>
      <c r="BL14" s="32">
        <f t="shared" si="24"/>
        <v>-2.0449920564852224</v>
      </c>
      <c r="BN14" s="6">
        <v>40237.5</v>
      </c>
      <c r="BO14" s="3">
        <v>62000000</v>
      </c>
      <c r="BP14" s="32">
        <f t="shared" si="25"/>
        <v>7.3400902674023021</v>
      </c>
      <c r="BQ14" s="34">
        <v>8.5318537971628334</v>
      </c>
      <c r="BR14" s="32">
        <f t="shared" si="26"/>
        <v>-1.1917635297605313</v>
      </c>
      <c r="BS14" s="3">
        <v>9750000</v>
      </c>
      <c r="BT14" s="32">
        <f t="shared" si="27"/>
        <v>5.4902231673669659</v>
      </c>
      <c r="BU14" s="34">
        <v>8.1683416631363794</v>
      </c>
      <c r="BV14" s="32">
        <f t="shared" si="28"/>
        <v>-2.6781184957694135</v>
      </c>
      <c r="BW14" s="3">
        <v>20500000</v>
      </c>
      <c r="BX14" s="32">
        <f t="shared" si="29"/>
        <v>6.233380768501573</v>
      </c>
      <c r="BY14" s="34">
        <v>7.8990468477397551</v>
      </c>
      <c r="BZ14" s="32">
        <f t="shared" si="30"/>
        <v>-1.6656660792381821</v>
      </c>
      <c r="CA14" s="8">
        <v>6700000</v>
      </c>
      <c r="CB14" s="32">
        <f t="shared" si="31"/>
        <v>5.1150634087541311</v>
      </c>
      <c r="CC14" s="34">
        <v>6.9017872779938658</v>
      </c>
      <c r="CD14" s="32">
        <f t="shared" si="32"/>
        <v>-1.7867238692397347</v>
      </c>
      <c r="CF14" s="6">
        <v>40237.5</v>
      </c>
      <c r="CG14" s="3">
        <v>48500000</v>
      </c>
      <c r="CH14" s="32">
        <f t="shared" si="33"/>
        <v>7.0945196803006478</v>
      </c>
      <c r="CI14" s="34">
        <v>8.5318537971628334</v>
      </c>
      <c r="CJ14" s="32">
        <f t="shared" si="34"/>
        <v>-1.4373341168621856</v>
      </c>
      <c r="CK14" s="3">
        <v>16500000</v>
      </c>
      <c r="CL14" s="32">
        <f t="shared" si="35"/>
        <v>6.0163162632637457</v>
      </c>
      <c r="CM14" s="34">
        <v>8.1683416631363794</v>
      </c>
      <c r="CN14" s="32">
        <f t="shared" si="36"/>
        <v>-2.1520253998726337</v>
      </c>
      <c r="CO14" s="3">
        <v>21750000</v>
      </c>
      <c r="CP14" s="32">
        <f t="shared" si="37"/>
        <v>6.2925696398919033</v>
      </c>
      <c r="CQ14" s="34">
        <v>7.8990468477397551</v>
      </c>
      <c r="CR14" s="32">
        <f t="shared" si="38"/>
        <v>-1.6064772078478518</v>
      </c>
      <c r="CS14" s="8">
        <v>7075000</v>
      </c>
      <c r="CT14" s="32">
        <f t="shared" si="39"/>
        <v>5.1695233258865123</v>
      </c>
      <c r="CU14" s="34">
        <v>6.9017872779938658</v>
      </c>
      <c r="CV14" s="32">
        <f t="shared" si="40"/>
        <v>-1.7322639521073535</v>
      </c>
    </row>
    <row r="15" spans="1:100" s="18" customFormat="1" ht="14.25" x14ac:dyDescent="0.45">
      <c r="A15" s="22">
        <v>87135</v>
      </c>
      <c r="B15" s="22">
        <v>135000000</v>
      </c>
      <c r="C15" s="32">
        <f>LN(B15/A15)</f>
        <v>7.3455714173079611</v>
      </c>
      <c r="D15" s="22">
        <v>307500000</v>
      </c>
      <c r="E15" s="32">
        <f>LN(D15/A15)</f>
        <v>8.1687717261161037</v>
      </c>
      <c r="F15" s="22">
        <v>127500000</v>
      </c>
      <c r="G15" s="32">
        <f>LN(F15/A15)</f>
        <v>7.2884130034680128</v>
      </c>
      <c r="H15" s="23">
        <v>64500000</v>
      </c>
      <c r="I15" s="32">
        <f>LN(H15/A15)</f>
        <v>6.6069618626712581</v>
      </c>
      <c r="J15" s="22"/>
      <c r="L15" s="6">
        <v>103230</v>
      </c>
      <c r="M15" s="22">
        <v>152500000</v>
      </c>
      <c r="N15" s="32">
        <f>LN(M15/L15)</f>
        <v>7.2979603665521049</v>
      </c>
      <c r="O15" s="34">
        <v>8.282008648978298</v>
      </c>
      <c r="P15" s="32">
        <f t="shared" si="2"/>
        <v>-0.98404828242619313</v>
      </c>
      <c r="Q15" s="22">
        <v>147500000</v>
      </c>
      <c r="R15" s="32">
        <f t="shared" si="3"/>
        <v>7.2646239462845132</v>
      </c>
      <c r="S15" s="34">
        <v>8.2213223446573078</v>
      </c>
      <c r="T15" s="32">
        <f t="shared" si="4"/>
        <v>-0.95669839837279458</v>
      </c>
      <c r="U15" s="22">
        <v>84000000</v>
      </c>
      <c r="V15" s="32">
        <f t="shared" si="5"/>
        <v>6.7016125693479518</v>
      </c>
      <c r="W15" s="34">
        <v>8.1038247414951741</v>
      </c>
      <c r="X15" s="32">
        <f t="shared" si="6"/>
        <v>-1.4022121721472223</v>
      </c>
      <c r="Y15" s="23">
        <v>175000000</v>
      </c>
      <c r="Z15" s="32">
        <f t="shared" si="7"/>
        <v>7.4355817444281529</v>
      </c>
      <c r="AA15" s="34">
        <v>7.7586220900532572</v>
      </c>
      <c r="AB15" s="32">
        <f t="shared" si="8"/>
        <v>-0.32304034562510431</v>
      </c>
      <c r="AC15" s="36"/>
      <c r="AD15" s="6">
        <v>103230</v>
      </c>
      <c r="AE15" s="22">
        <v>117500000</v>
      </c>
      <c r="AF15" s="32">
        <f>LN(AE15/AD15)</f>
        <v>7.037234104088852</v>
      </c>
      <c r="AG15" s="34">
        <v>8.282008648978298</v>
      </c>
      <c r="AH15" s="32">
        <f t="shared" si="10"/>
        <v>-1.2447745448894461</v>
      </c>
      <c r="AI15" s="22">
        <v>247500000</v>
      </c>
      <c r="AJ15" s="32">
        <f t="shared" si="11"/>
        <v>7.7822063525133833</v>
      </c>
      <c r="AK15" s="34">
        <v>8.2213223446573078</v>
      </c>
      <c r="AL15" s="32">
        <f t="shared" si="12"/>
        <v>-0.43911599214392449</v>
      </c>
      <c r="AM15" s="22">
        <v>90000000</v>
      </c>
      <c r="AN15" s="32">
        <f t="shared" si="13"/>
        <v>6.7706054408349035</v>
      </c>
      <c r="AO15" s="34">
        <v>8.1038247414951741</v>
      </c>
      <c r="AP15" s="32">
        <f t="shared" si="14"/>
        <v>-1.3332193006602706</v>
      </c>
      <c r="AQ15" s="23">
        <v>132500000</v>
      </c>
      <c r="AR15" s="32">
        <f t="shared" si="15"/>
        <v>7.1573784159309151</v>
      </c>
      <c r="AS15" s="34">
        <v>7.7586220900532572</v>
      </c>
      <c r="AT15" s="32">
        <f t="shared" si="16"/>
        <v>-0.60124367412234214</v>
      </c>
      <c r="AZ15" s="34">
        <f>AVERAGE(AZ3:AZ14)</f>
        <v>-1.9890254591423424</v>
      </c>
      <c r="BD15" s="34">
        <f>AVERAGE(BD3:BD14)</f>
        <v>-2.2058083472311476</v>
      </c>
      <c r="BH15" s="34">
        <f>AVERAGE(BH3:BH14)</f>
        <v>-2.9505146239804376</v>
      </c>
      <c r="BL15" s="34">
        <f>AVERAGE(BL3:BL14)</f>
        <v>-3.2879503506466978</v>
      </c>
      <c r="BR15" s="34">
        <f>AVERAGE(BR3:BR14)</f>
        <v>-2.1917919437619315</v>
      </c>
      <c r="BV15" s="34">
        <f>AVERAGE(BV3:BV14)</f>
        <v>-2.0284823693023841</v>
      </c>
      <c r="BZ15" s="34">
        <f>AVERAGE(BZ3:BZ14)</f>
        <v>-3.8896407816490224</v>
      </c>
      <c r="CD15" s="34">
        <f>AVERAGE(CD3:CD14)</f>
        <v>-4.1942059183454594</v>
      </c>
      <c r="CJ15" s="34">
        <f>AVERAGE(CJ3:CJ14)</f>
        <v>-2.7976390837329261</v>
      </c>
      <c r="CN15" s="34">
        <f>AVERAGE(CN3:CN14)</f>
        <v>-3.0675409474762811</v>
      </c>
      <c r="CR15" s="34">
        <f>AVERAGE(CR3:CR14)</f>
        <v>-3.6870401107695465</v>
      </c>
      <c r="CV15" s="34">
        <f>AVERAGE(CV3:CV14)</f>
        <v>-4.896788058620797</v>
      </c>
    </row>
    <row r="16" spans="1:100" s="18" customFormat="1" ht="14.25" x14ac:dyDescent="0.45">
      <c r="A16" s="22">
        <v>87135</v>
      </c>
      <c r="B16" s="22">
        <v>155000000</v>
      </c>
      <c r="C16" s="32">
        <f t="shared" ref="C16:C17" si="47">LN(B16/A16)</f>
        <v>7.4837217557887783</v>
      </c>
      <c r="D16" s="22">
        <v>372500000</v>
      </c>
      <c r="E16" s="32">
        <f>LN(D16/A16)</f>
        <v>8.3605336766891458</v>
      </c>
      <c r="F16" s="22">
        <v>112500000</v>
      </c>
      <c r="G16" s="32">
        <f>LN(F16/A16)</f>
        <v>7.1632498605140063</v>
      </c>
      <c r="H16" s="23">
        <v>76250000</v>
      </c>
      <c r="I16" s="32">
        <f>LN(H16/A16)</f>
        <v>6.7743140543570526</v>
      </c>
      <c r="J16" s="22"/>
      <c r="L16" s="6">
        <v>103230</v>
      </c>
      <c r="M16" s="22">
        <v>195000000</v>
      </c>
      <c r="N16" s="32">
        <f t="shared" ref="N16:N18" si="48">LN(M16/L16)</f>
        <v>7.5437953290683852</v>
      </c>
      <c r="O16" s="34">
        <v>8.282008648978298</v>
      </c>
      <c r="P16" s="32">
        <f t="shared" si="2"/>
        <v>-0.73821331990991279</v>
      </c>
      <c r="Q16" s="22">
        <v>222500000</v>
      </c>
      <c r="R16" s="32">
        <f t="shared" si="3"/>
        <v>7.6757228721109332</v>
      </c>
      <c r="S16" s="34">
        <v>8.2213223446573078</v>
      </c>
      <c r="T16" s="32">
        <f t="shared" si="4"/>
        <v>-0.54559947254637464</v>
      </c>
      <c r="U16" s="22">
        <v>137500000</v>
      </c>
      <c r="V16" s="32">
        <f t="shared" si="5"/>
        <v>7.1944196876112638</v>
      </c>
      <c r="W16" s="34">
        <v>8.1038247414951741</v>
      </c>
      <c r="X16" s="32">
        <f t="shared" si="6"/>
        <v>-0.90940505388391024</v>
      </c>
      <c r="Y16" s="23">
        <v>125000000</v>
      </c>
      <c r="Z16" s="32">
        <f t="shared" si="7"/>
        <v>7.0991095078069391</v>
      </c>
      <c r="AA16" s="34">
        <v>7.7586220900532572</v>
      </c>
      <c r="AB16" s="32">
        <f t="shared" si="8"/>
        <v>-0.65951258224631815</v>
      </c>
      <c r="AC16" s="36"/>
      <c r="AD16" s="6">
        <v>103230</v>
      </c>
      <c r="AE16" s="22">
        <v>145000000</v>
      </c>
      <c r="AF16" s="32">
        <f t="shared" ref="AF16:AF18" si="49">LN(AE16/AD16)</f>
        <v>7.2475295129252126</v>
      </c>
      <c r="AG16" s="34">
        <v>8.282008648978298</v>
      </c>
      <c r="AH16" s="32">
        <f t="shared" si="10"/>
        <v>-1.0344791360530854</v>
      </c>
      <c r="AI16" s="22">
        <v>312500000</v>
      </c>
      <c r="AJ16" s="32">
        <f t="shared" si="11"/>
        <v>8.0154002396810942</v>
      </c>
      <c r="AK16" s="34">
        <v>8.2213223446573078</v>
      </c>
      <c r="AL16" s="32">
        <f t="shared" si="12"/>
        <v>-0.20592210497621366</v>
      </c>
      <c r="AM16" s="22">
        <v>122500000</v>
      </c>
      <c r="AN16" s="32">
        <f t="shared" si="13"/>
        <v>7.0789068004894204</v>
      </c>
      <c r="AO16" s="34">
        <v>8.1038247414951741</v>
      </c>
      <c r="AP16" s="32">
        <f t="shared" si="14"/>
        <v>-1.0249179410057536</v>
      </c>
      <c r="AQ16" s="23">
        <v>155000000</v>
      </c>
      <c r="AR16" s="32">
        <f t="shared" si="15"/>
        <v>7.3142208874238852</v>
      </c>
      <c r="AS16" s="34">
        <v>7.7586220900532572</v>
      </c>
      <c r="AT16" s="32">
        <f t="shared" si="16"/>
        <v>-0.44440120262937199</v>
      </c>
      <c r="AZ16" s="18">
        <f>STDEV(AZ3:AZ14)</f>
        <v>1.0532390208284961</v>
      </c>
      <c r="BD16" s="18">
        <f>STDEV(BD3:BD14)</f>
        <v>0.74939830764316873</v>
      </c>
      <c r="BH16" s="18">
        <f>STDEV(BH3:BH14)</f>
        <v>0.71813491113166272</v>
      </c>
      <c r="BL16" s="18">
        <f>STDEV(BL3:BL14)</f>
        <v>0.78816046511107374</v>
      </c>
      <c r="BR16" s="18">
        <f>STDEV(BR3:BR14)</f>
        <v>0.79781496334550139</v>
      </c>
      <c r="BV16" s="18">
        <f>STDEV(BV3:BV14)</f>
        <v>1.272444417473872</v>
      </c>
      <c r="BZ16" s="18">
        <f>STDEV(BZ3:BZ14)</f>
        <v>2.1410566194286735</v>
      </c>
      <c r="CD16" s="18">
        <f>STDEV(CD3:CD14)</f>
        <v>1.6184851033224075</v>
      </c>
      <c r="CJ16" s="18">
        <f>STDEV(CJ3:CJ14)</f>
        <v>1.9102052318226135</v>
      </c>
      <c r="CN16" s="18">
        <f>STDEV(CN3:CN14)</f>
        <v>1.8311623688946079</v>
      </c>
      <c r="CR16" s="18">
        <f>STDEV(CR3:CR14)</f>
        <v>1.8803305288915604</v>
      </c>
      <c r="CV16" s="18">
        <f>STDEV(CV3:CV14)</f>
        <v>2.129152873611845</v>
      </c>
    </row>
    <row r="17" spans="1:95" s="18" customFormat="1" ht="14.25" x14ac:dyDescent="0.45">
      <c r="A17" s="22">
        <v>87135</v>
      </c>
      <c r="B17" s="22">
        <v>132500000</v>
      </c>
      <c r="C17" s="32">
        <f t="shared" si="47"/>
        <v>7.3268792842958081</v>
      </c>
      <c r="D17" s="22">
        <v>420000000</v>
      </c>
      <c r="E17" s="32">
        <f>LN(D17/A17)</f>
        <v>8.4805513501469463</v>
      </c>
      <c r="F17" s="22">
        <v>122500000</v>
      </c>
      <c r="G17" s="32">
        <f>LN(F17/A17)</f>
        <v>7.2484076688543135</v>
      </c>
      <c r="H17" s="23">
        <v>57500000</v>
      </c>
      <c r="I17" s="32">
        <f>LN(H17/A17)</f>
        <v>6.4920815866728363</v>
      </c>
      <c r="J17" s="22"/>
      <c r="L17" s="6">
        <v>40237.5</v>
      </c>
      <c r="M17" s="6">
        <v>137500000</v>
      </c>
      <c r="N17" s="32">
        <f t="shared" si="48"/>
        <v>8.1365797994638367</v>
      </c>
      <c r="O17" s="34">
        <v>8.5318537971628334</v>
      </c>
      <c r="P17" s="32">
        <f t="shared" si="2"/>
        <v>-0.39527399769899674</v>
      </c>
      <c r="Q17" s="6">
        <v>252500000</v>
      </c>
      <c r="R17" s="32">
        <f t="shared" si="3"/>
        <v>8.7443671310726252</v>
      </c>
      <c r="S17" s="34">
        <v>8.1683416631363794</v>
      </c>
      <c r="T17" s="32">
        <f t="shared" si="4"/>
        <v>0.57602546793624576</v>
      </c>
      <c r="U17" s="6">
        <v>135000000</v>
      </c>
      <c r="V17" s="32">
        <f t="shared" si="5"/>
        <v>8.1182306607956392</v>
      </c>
      <c r="W17" s="34">
        <v>7.8990468477397551</v>
      </c>
      <c r="X17" s="32">
        <f t="shared" si="6"/>
        <v>0.21918381305588408</v>
      </c>
      <c r="Y17" s="1">
        <v>35250000</v>
      </c>
      <c r="Z17" s="32">
        <f t="shared" si="7"/>
        <v>6.7754214116154881</v>
      </c>
      <c r="AA17" s="34">
        <v>6.9017872779938658</v>
      </c>
      <c r="AB17" s="32">
        <f t="shared" si="8"/>
        <v>-0.12636586637837777</v>
      </c>
      <c r="AC17" s="36"/>
      <c r="AD17" s="6">
        <v>40237.5</v>
      </c>
      <c r="AE17" s="6">
        <v>97500000</v>
      </c>
      <c r="AF17" s="32">
        <f t="shared" si="49"/>
        <v>7.7928082603610118</v>
      </c>
      <c r="AG17" s="34">
        <v>8.5318537971628334</v>
      </c>
      <c r="AH17" s="32">
        <f t="shared" si="10"/>
        <v>-0.73904553680182161</v>
      </c>
      <c r="AI17" s="6">
        <v>117500000</v>
      </c>
      <c r="AJ17" s="32">
        <f t="shared" si="11"/>
        <v>7.979394215941424</v>
      </c>
      <c r="AK17" s="34">
        <v>8.1683416631363794</v>
      </c>
      <c r="AL17" s="32">
        <f t="shared" si="12"/>
        <v>-0.18894744719495549</v>
      </c>
      <c r="AM17" s="6">
        <v>120000000</v>
      </c>
      <c r="AN17" s="32">
        <f t="shared" si="13"/>
        <v>8.0004476251392571</v>
      </c>
      <c r="AO17" s="34">
        <v>7.8990468477397551</v>
      </c>
      <c r="AP17" s="32">
        <f t="shared" si="14"/>
        <v>0.10140077739950204</v>
      </c>
      <c r="AQ17" s="1">
        <v>36000000</v>
      </c>
      <c r="AR17" s="32">
        <f t="shared" si="15"/>
        <v>6.7964748208133203</v>
      </c>
      <c r="AS17" s="34">
        <v>6.9017872779938658</v>
      </c>
      <c r="AT17" s="32">
        <f t="shared" si="16"/>
        <v>-0.10531245718054549</v>
      </c>
      <c r="BT17" s="34"/>
      <c r="BU17" s="34"/>
      <c r="BV17" s="34"/>
      <c r="BW17" s="34"/>
    </row>
    <row r="18" spans="1:95" s="18" customFormat="1" ht="14.25" x14ac:dyDescent="0.45">
      <c r="A18" s="31">
        <f>AVERAGE(A15:A17)</f>
        <v>87135</v>
      </c>
      <c r="B18" s="31">
        <f t="shared" ref="B18:I18" si="50">AVERAGE(B15:B17)</f>
        <v>140833333.33333334</v>
      </c>
      <c r="C18" s="33">
        <f t="shared" si="50"/>
        <v>7.3853908191308504</v>
      </c>
      <c r="D18" s="31">
        <f t="shared" si="50"/>
        <v>366666666.66666669</v>
      </c>
      <c r="E18" s="33">
        <f t="shared" si="50"/>
        <v>8.3366189176507319</v>
      </c>
      <c r="F18" s="31">
        <f t="shared" si="50"/>
        <v>120833333.33333333</v>
      </c>
      <c r="G18" s="33">
        <f t="shared" si="50"/>
        <v>7.2333568442787772</v>
      </c>
      <c r="H18" s="31">
        <f t="shared" si="50"/>
        <v>66083333.333333336</v>
      </c>
      <c r="I18" s="33">
        <f t="shared" si="50"/>
        <v>6.6244525012337157</v>
      </c>
      <c r="J18" s="22"/>
      <c r="L18" s="6">
        <v>40237.5</v>
      </c>
      <c r="M18" s="3">
        <v>222500000</v>
      </c>
      <c r="N18" s="32">
        <f t="shared" si="48"/>
        <v>8.617882983963506</v>
      </c>
      <c r="O18" s="34">
        <v>8.5318537971628334</v>
      </c>
      <c r="P18" s="32">
        <f t="shared" si="2"/>
        <v>8.6029186800672619E-2</v>
      </c>
      <c r="Q18" s="3">
        <v>262500000</v>
      </c>
      <c r="R18" s="32">
        <f t="shared" si="3"/>
        <v>8.7832069643888886</v>
      </c>
      <c r="S18" s="34">
        <v>8.1683416631363794</v>
      </c>
      <c r="T18" s="32">
        <f t="shared" si="4"/>
        <v>0.61486530125250916</v>
      </c>
      <c r="U18" s="3">
        <v>147500000</v>
      </c>
      <c r="V18" s="32">
        <f t="shared" si="5"/>
        <v>8.2067840581370852</v>
      </c>
      <c r="W18" s="34">
        <v>7.8990468477397551</v>
      </c>
      <c r="X18" s="32">
        <f t="shared" si="6"/>
        <v>0.30773721039733015</v>
      </c>
      <c r="Y18" s="8">
        <v>43750000</v>
      </c>
      <c r="Z18" s="32">
        <f t="shared" si="7"/>
        <v>6.9914474951608341</v>
      </c>
      <c r="AA18" s="34">
        <v>6.9017872779938658</v>
      </c>
      <c r="AB18" s="32">
        <f t="shared" si="8"/>
        <v>8.9660217166968259E-2</v>
      </c>
      <c r="AC18" s="36"/>
      <c r="AD18" s="6">
        <v>40237.5</v>
      </c>
      <c r="AE18" s="3">
        <v>22000000</v>
      </c>
      <c r="AF18" s="32">
        <f t="shared" si="49"/>
        <v>6.3039983357155265</v>
      </c>
      <c r="AG18" s="34">
        <v>8.5318537971628334</v>
      </c>
      <c r="AH18" s="32">
        <f t="shared" si="10"/>
        <v>-2.227855461447307</v>
      </c>
      <c r="AI18" s="3">
        <v>155000000</v>
      </c>
      <c r="AJ18" s="32">
        <f t="shared" si="11"/>
        <v>8.2563809992764572</v>
      </c>
      <c r="AK18" s="34">
        <v>8.1683416631363794</v>
      </c>
      <c r="AL18" s="32">
        <f t="shared" si="12"/>
        <v>8.8039336140077751E-2</v>
      </c>
      <c r="AM18" s="3">
        <v>142500000</v>
      </c>
      <c r="AN18" s="32">
        <f t="shared" si="13"/>
        <v>8.1722978820659158</v>
      </c>
      <c r="AO18" s="34">
        <v>7.8990468477397551</v>
      </c>
      <c r="AP18" s="32">
        <f t="shared" si="14"/>
        <v>0.27325103432616071</v>
      </c>
      <c r="AQ18" s="8">
        <v>39250000</v>
      </c>
      <c r="AR18" s="32">
        <f t="shared" si="15"/>
        <v>6.8829073265856282</v>
      </c>
      <c r="AS18" s="34">
        <v>6.9017872779938658</v>
      </c>
      <c r="AT18" s="32">
        <f t="shared" si="16"/>
        <v>-1.8879951408237616E-2</v>
      </c>
      <c r="BT18" s="34"/>
      <c r="BU18" s="34"/>
      <c r="BV18" s="34"/>
      <c r="BW18" s="34"/>
    </row>
    <row r="19" spans="1:95" s="18" customFormat="1" ht="14.25" x14ac:dyDescent="0.45">
      <c r="A19" s="14">
        <v>141525</v>
      </c>
      <c r="B19" s="7">
        <v>282500000</v>
      </c>
      <c r="C19" s="32">
        <f>LN(B19/A19)</f>
        <v>7.5989574496459094</v>
      </c>
      <c r="D19" s="7">
        <v>152500000</v>
      </c>
      <c r="E19" s="32">
        <f>LN(D19/A19)</f>
        <v>6.9824434951068799</v>
      </c>
      <c r="F19" s="7">
        <v>157500000</v>
      </c>
      <c r="G19" s="32">
        <f>LN(F19/A19)</f>
        <v>7.0147043573251011</v>
      </c>
      <c r="H19" s="2">
        <v>140000000</v>
      </c>
      <c r="I19" s="32">
        <f>LN(H19/A19)</f>
        <v>6.8969213216687182</v>
      </c>
      <c r="J19" s="7"/>
      <c r="P19" s="34">
        <f>AVERAGE(P3:P18)</f>
        <v>-0.51878676528540923</v>
      </c>
      <c r="T19" s="34">
        <f>AVERAGE(T3:T18)</f>
        <v>-0.78431685060825851</v>
      </c>
      <c r="X19" s="34">
        <f>AVERAGE(X3:X18)</f>
        <v>-0.51805646317285903</v>
      </c>
      <c r="AB19" s="34">
        <f>AVERAGE(AB3:AB18)</f>
        <v>-0.56101218827403221</v>
      </c>
      <c r="AH19" s="34">
        <f>AVERAGE(AH3:AH18)</f>
        <v>-0.58956408919159609</v>
      </c>
      <c r="AL19" s="34">
        <f>AVERAGE(AL3:AL18)</f>
        <v>-0.63452671290452534</v>
      </c>
      <c r="AP19" s="34">
        <f>AVERAGE(AP3:AP18)</f>
        <v>-0.43616680304741329</v>
      </c>
      <c r="AT19" s="34">
        <f>AVERAGE(AT3:AT18)</f>
        <v>-0.36829573363392565</v>
      </c>
      <c r="BT19" s="34"/>
      <c r="BU19" s="34"/>
      <c r="BV19" s="34"/>
      <c r="BW19" s="34"/>
    </row>
    <row r="20" spans="1:95" s="18" customFormat="1" ht="14.25" x14ac:dyDescent="0.45">
      <c r="A20" s="14">
        <v>141525</v>
      </c>
      <c r="B20" s="7">
        <v>280000000</v>
      </c>
      <c r="C20" s="32">
        <f t="shared" ref="C20:C21" si="51">LN(B20/A20)</f>
        <v>7.5900685022286627</v>
      </c>
      <c r="D20" s="7">
        <v>282500000</v>
      </c>
      <c r="E20" s="32">
        <f>LN(D20/A20)</f>
        <v>7.5989574496459094</v>
      </c>
      <c r="F20" s="7">
        <v>120000000</v>
      </c>
      <c r="G20" s="32">
        <f>LN(F20/A20)</f>
        <v>6.7427706418414592</v>
      </c>
      <c r="H20" s="2">
        <v>187500000</v>
      </c>
      <c r="I20" s="32">
        <f>LN(H20/A20)</f>
        <v>7.1890577444698787</v>
      </c>
      <c r="J20" s="7"/>
      <c r="P20" s="18">
        <f>STDEV(P3:P18)</f>
        <v>0.57588255992919968</v>
      </c>
      <c r="T20" s="18">
        <f>STDEV(T3:T18)</f>
        <v>0.62479513996965674</v>
      </c>
      <c r="X20" s="18">
        <f>STDEV(X3:X18)</f>
        <v>0.74589317524423004</v>
      </c>
      <c r="AB20" s="18">
        <f>STDEV(AB3:AB18)</f>
        <v>1.1878939290889066</v>
      </c>
      <c r="AH20" s="18">
        <f>STDEV(AH3:AH18)</f>
        <v>0.79278406001479707</v>
      </c>
      <c r="AL20" s="18">
        <f>STDEV(AL3:AL18)</f>
        <v>0.47707080381759581</v>
      </c>
      <c r="AP20" s="18">
        <f>STDEV(AP3:AP18)</f>
        <v>0.60967069461560452</v>
      </c>
      <c r="AT20" s="18">
        <f>STDEV(AT3:AT18)</f>
        <v>0.61134027107582756</v>
      </c>
      <c r="BT20" s="34"/>
      <c r="BU20" s="34"/>
      <c r="BV20" s="34"/>
      <c r="BW20" s="34"/>
    </row>
    <row r="21" spans="1:95" s="18" customFormat="1" ht="14.25" x14ac:dyDescent="0.45">
      <c r="A21" s="14">
        <v>141525</v>
      </c>
      <c r="B21" s="7">
        <v>2800000000</v>
      </c>
      <c r="C21" s="32">
        <f t="shared" si="51"/>
        <v>9.8926535952227095</v>
      </c>
      <c r="D21" s="7">
        <v>2800000000</v>
      </c>
      <c r="E21" s="32">
        <f>LN(D21/A21)</f>
        <v>9.8926535952227095</v>
      </c>
      <c r="F21" s="7">
        <v>1575000000</v>
      </c>
      <c r="G21" s="32">
        <f>LN(F21/A21)</f>
        <v>9.3172894503191461</v>
      </c>
      <c r="H21" s="2">
        <v>2700000000</v>
      </c>
      <c r="I21" s="32">
        <f>LN(H21/A21)</f>
        <v>9.8562859510518344</v>
      </c>
      <c r="J21" s="7"/>
      <c r="BT21" s="34"/>
      <c r="BU21" s="34"/>
      <c r="BV21" s="34"/>
      <c r="BW21" s="34"/>
    </row>
    <row r="22" spans="1:95" s="18" customFormat="1" ht="14.25" x14ac:dyDescent="0.45">
      <c r="A22" s="31">
        <f>AVERAGE(A19:A21)</f>
        <v>141525</v>
      </c>
      <c r="B22" s="31">
        <f t="shared" ref="B22:I22" si="52">AVERAGE(B19:B21)</f>
        <v>1120833333.3333333</v>
      </c>
      <c r="C22" s="33">
        <f t="shared" si="52"/>
        <v>8.3605598490324269</v>
      </c>
      <c r="D22" s="31">
        <f t="shared" si="52"/>
        <v>1078333333.3333333</v>
      </c>
      <c r="E22" s="33">
        <f t="shared" si="52"/>
        <v>8.1580181799918332</v>
      </c>
      <c r="F22" s="31">
        <f t="shared" si="52"/>
        <v>617500000</v>
      </c>
      <c r="G22" s="33">
        <f t="shared" si="52"/>
        <v>7.6915881498285685</v>
      </c>
      <c r="H22" s="31">
        <f t="shared" si="52"/>
        <v>1009166666.6666666</v>
      </c>
      <c r="I22" s="33">
        <f t="shared" si="52"/>
        <v>7.9807550057301428</v>
      </c>
      <c r="J22" s="7"/>
      <c r="BT22" s="34"/>
      <c r="BU22" s="34"/>
      <c r="BV22" s="34"/>
      <c r="BW22" s="34"/>
    </row>
    <row r="23" spans="1:95" s="18" customFormat="1" ht="14.25" x14ac:dyDescent="0.45">
      <c r="A23" s="6">
        <v>266955</v>
      </c>
      <c r="B23" s="7">
        <v>302500000</v>
      </c>
      <c r="C23" s="32">
        <f>LN(B23/A23)</f>
        <v>7.0327564515829746</v>
      </c>
      <c r="D23" s="7">
        <v>247500000</v>
      </c>
      <c r="E23" s="32">
        <f>LN(D23/A23)</f>
        <v>6.832085756120823</v>
      </c>
      <c r="F23" s="7">
        <v>140000000</v>
      </c>
      <c r="G23" s="32">
        <f>LN(F23/A23)</f>
        <v>6.2623175967213829</v>
      </c>
      <c r="H23" s="2">
        <v>135000000</v>
      </c>
      <c r="I23" s="32">
        <f>LN(H23/A23)</f>
        <v>6.2259499525505078</v>
      </c>
      <c r="J23" s="7"/>
      <c r="BT23" s="34"/>
      <c r="BU23" s="34"/>
      <c r="BV23" s="34"/>
      <c r="BW23" s="34"/>
    </row>
    <row r="24" spans="1:95" s="18" customFormat="1" ht="14.25" x14ac:dyDescent="0.45">
      <c r="A24" s="6">
        <v>266955</v>
      </c>
      <c r="B24" s="7">
        <v>387500000</v>
      </c>
      <c r="C24" s="32">
        <f t="shared" ref="C24:C25" si="53">LN(B24/A24)</f>
        <v>7.28039102290548</v>
      </c>
      <c r="D24" s="7">
        <v>215000000</v>
      </c>
      <c r="E24" s="32">
        <f>LN(D24/A24)</f>
        <v>6.6913132022397415</v>
      </c>
      <c r="F24" s="7">
        <v>190000000</v>
      </c>
      <c r="G24" s="32">
        <f>LN(F24/A24)</f>
        <v>6.5676992462725643</v>
      </c>
      <c r="H24" s="2">
        <v>165000000</v>
      </c>
      <c r="I24" s="32">
        <f>LN(H24/A24)</f>
        <v>6.4266206480126593</v>
      </c>
      <c r="J24" s="7"/>
      <c r="BT24" s="34"/>
      <c r="BU24" s="34"/>
      <c r="BV24" s="34"/>
      <c r="BW24" s="34"/>
    </row>
    <row r="25" spans="1:95" s="18" customFormat="1" ht="14.25" x14ac:dyDescent="0.45">
      <c r="A25" s="6">
        <v>266955</v>
      </c>
      <c r="B25" s="7">
        <v>440000000</v>
      </c>
      <c r="C25" s="32">
        <f t="shared" si="53"/>
        <v>7.4074499010243855</v>
      </c>
      <c r="D25" s="7">
        <v>2300000000</v>
      </c>
      <c r="E25" s="32">
        <f>LN(D25/A25)</f>
        <v>9.0613395760293187</v>
      </c>
      <c r="F25" s="7">
        <v>247500000</v>
      </c>
      <c r="G25" s="32">
        <f>LN(F25/A25)</f>
        <v>6.832085756120823</v>
      </c>
      <c r="H25" s="2">
        <v>245000000</v>
      </c>
      <c r="I25" s="32">
        <f>LN(H25/A25)</f>
        <v>6.8219333846568055</v>
      </c>
      <c r="J25" s="7"/>
      <c r="BT25" s="34"/>
      <c r="BU25" s="34"/>
      <c r="BV25" s="34"/>
      <c r="BW25" s="34"/>
    </row>
    <row r="26" spans="1:95" s="18" customFormat="1" ht="14.25" x14ac:dyDescent="0.45">
      <c r="A26" s="31">
        <f>AVERAGE(A23:A25)</f>
        <v>266955</v>
      </c>
      <c r="B26" s="31">
        <f t="shared" ref="B26:I26" si="54">AVERAGE(B23:B25)</f>
        <v>376666666.66666669</v>
      </c>
      <c r="C26" s="33">
        <f t="shared" si="54"/>
        <v>7.2401991251709461</v>
      </c>
      <c r="D26" s="31">
        <f t="shared" si="54"/>
        <v>920833333.33333337</v>
      </c>
      <c r="E26" s="33">
        <f t="shared" si="54"/>
        <v>7.5282461781299617</v>
      </c>
      <c r="F26" s="31">
        <f t="shared" si="54"/>
        <v>192500000</v>
      </c>
      <c r="G26" s="33">
        <f t="shared" si="54"/>
        <v>6.5540341997049234</v>
      </c>
      <c r="H26" s="31">
        <f t="shared" si="54"/>
        <v>181666666.66666666</v>
      </c>
      <c r="I26" s="33">
        <f t="shared" si="54"/>
        <v>6.4915013284066569</v>
      </c>
      <c r="J26" s="7"/>
      <c r="BT26" s="34"/>
      <c r="BU26" s="34"/>
      <c r="BV26" s="34"/>
      <c r="BW26" s="34"/>
    </row>
    <row r="27" spans="1:95" s="18" customFormat="1" ht="14.25" x14ac:dyDescent="0.45">
      <c r="A27" s="6">
        <v>103230</v>
      </c>
      <c r="B27" s="22">
        <v>410000000</v>
      </c>
      <c r="C27" s="32">
        <f>LN(B27/A27)</f>
        <v>8.2869529302029914</v>
      </c>
      <c r="D27" s="22">
        <v>347500000</v>
      </c>
      <c r="E27" s="32">
        <f>LN(D27/A27)</f>
        <v>8.121560435509485</v>
      </c>
      <c r="F27" s="22">
        <v>350000000</v>
      </c>
      <c r="G27" s="32">
        <f>LN(F27/A27)</f>
        <v>8.1287289249880974</v>
      </c>
      <c r="H27" s="23">
        <v>305000000</v>
      </c>
      <c r="I27" s="32">
        <f>LN(H27/A27)</f>
        <v>7.9911075471120503</v>
      </c>
      <c r="J27" s="22"/>
      <c r="BT27" s="34"/>
      <c r="BU27" s="34"/>
      <c r="BV27" s="34"/>
      <c r="BW27" s="34"/>
    </row>
    <row r="28" spans="1:95" s="18" customFormat="1" ht="14.25" x14ac:dyDescent="0.45">
      <c r="A28" s="6">
        <v>103230</v>
      </c>
      <c r="B28" s="22">
        <v>530000000</v>
      </c>
      <c r="C28" s="32">
        <f t="shared" ref="C28:C29" si="55">LN(B28/A28)</f>
        <v>8.5436727770508067</v>
      </c>
      <c r="D28" s="22">
        <v>392500000</v>
      </c>
      <c r="E28" s="32">
        <f>LN(D28/A28)</f>
        <v>8.2433323077271012</v>
      </c>
      <c r="F28" s="22">
        <v>322500000</v>
      </c>
      <c r="G28" s="32">
        <f>LN(F28/A28)</f>
        <v>8.0468989067404664</v>
      </c>
      <c r="H28" s="23">
        <v>325000000</v>
      </c>
      <c r="I28" s="32">
        <f>LN(H28/A28)</f>
        <v>8.0546209528343766</v>
      </c>
      <c r="J28" s="22"/>
      <c r="BT28" s="34"/>
      <c r="BU28" s="34"/>
      <c r="BV28" s="34"/>
      <c r="BW28" s="34"/>
    </row>
    <row r="29" spans="1:95" x14ac:dyDescent="0.5">
      <c r="A29" s="6">
        <v>103230</v>
      </c>
      <c r="B29" s="22">
        <v>312500000</v>
      </c>
      <c r="C29" s="32">
        <f t="shared" si="55"/>
        <v>8.0154002396810942</v>
      </c>
      <c r="D29" s="22">
        <v>415000000</v>
      </c>
      <c r="E29" s="32">
        <f>LN(D29/A29)</f>
        <v>8.2990742907353372</v>
      </c>
      <c r="F29" s="22">
        <v>352500000</v>
      </c>
      <c r="G29" s="32">
        <f>LN(F29/A29)</f>
        <v>8.135846392756962</v>
      </c>
      <c r="H29" s="23">
        <v>142500000</v>
      </c>
      <c r="I29" s="32">
        <f>LN(H29/A29)</f>
        <v>7.2301377702133438</v>
      </c>
      <c r="J29" s="22"/>
      <c r="S29" s="18"/>
      <c r="W29" s="18"/>
      <c r="X29" s="18"/>
      <c r="AK29" s="18"/>
      <c r="AO29" s="18"/>
      <c r="AP29" s="18"/>
      <c r="AU29" s="18"/>
      <c r="BC29" s="18"/>
      <c r="BG29" s="18"/>
      <c r="BK29" s="18"/>
      <c r="BM29" s="18"/>
      <c r="BQ29" s="18"/>
      <c r="BU29" s="18"/>
      <c r="BX29" s="18"/>
      <c r="BY29" s="18"/>
      <c r="BZ29" s="18"/>
      <c r="CA29" s="18"/>
      <c r="CC29" s="18"/>
      <c r="CE29" s="18"/>
      <c r="CI29" s="18"/>
      <c r="CM29" s="18"/>
      <c r="CQ29" s="18"/>
    </row>
    <row r="30" spans="1:95" x14ac:dyDescent="0.5">
      <c r="A30" s="31">
        <f>AVERAGE(A27:A29)</f>
        <v>103230</v>
      </c>
      <c r="B30" s="31">
        <f t="shared" ref="B30:I30" si="56">AVERAGE(B27:B29)</f>
        <v>417500000</v>
      </c>
      <c r="C30" s="33">
        <f t="shared" si="56"/>
        <v>8.282008648978298</v>
      </c>
      <c r="D30" s="31">
        <f t="shared" si="56"/>
        <v>385000000</v>
      </c>
      <c r="E30" s="33">
        <f t="shared" si="56"/>
        <v>8.2213223446573078</v>
      </c>
      <c r="F30" s="31">
        <f t="shared" si="56"/>
        <v>341666666.66666669</v>
      </c>
      <c r="G30" s="33">
        <f t="shared" si="56"/>
        <v>8.1038247414951741</v>
      </c>
      <c r="H30" s="31">
        <f t="shared" si="56"/>
        <v>257500000</v>
      </c>
      <c r="I30" s="33">
        <f t="shared" si="56"/>
        <v>7.7586220900532572</v>
      </c>
      <c r="J30" s="22"/>
      <c r="S30" s="18"/>
      <c r="W30" s="18"/>
      <c r="X30" s="18"/>
      <c r="AK30" s="18"/>
      <c r="AO30" s="18"/>
      <c r="AP30" s="18"/>
      <c r="AU30" s="18"/>
      <c r="BC30" s="18"/>
      <c r="BG30" s="18"/>
      <c r="BK30" s="18"/>
      <c r="BM30" s="18"/>
      <c r="BQ30" s="18"/>
      <c r="BU30" s="18"/>
      <c r="BY30" s="18"/>
      <c r="CC30" s="18"/>
      <c r="CE30" s="18"/>
      <c r="CI30" s="18"/>
      <c r="CM30" s="18"/>
      <c r="CQ30" s="18"/>
    </row>
    <row r="31" spans="1:95" x14ac:dyDescent="0.5">
      <c r="A31" s="6">
        <v>40237.5</v>
      </c>
      <c r="B31" s="22">
        <v>240000000</v>
      </c>
      <c r="C31" s="32">
        <f>LN(B31/A31)</f>
        <v>8.6935948056992025</v>
      </c>
      <c r="D31" s="22">
        <v>190000000</v>
      </c>
      <c r="E31" s="32">
        <f>LN(D31/A31)</f>
        <v>8.4599799545176975</v>
      </c>
      <c r="F31" s="22">
        <v>92500000</v>
      </c>
      <c r="G31" s="32">
        <f>LN(F31/A31)</f>
        <v>7.7401645268755903</v>
      </c>
      <c r="H31" s="23">
        <v>68250000</v>
      </c>
      <c r="I31" s="32">
        <f>LN(H31/A31)</f>
        <v>7.4361333164222794</v>
      </c>
      <c r="J31" s="22"/>
      <c r="S31" s="18"/>
      <c r="W31" s="18"/>
      <c r="X31" s="18"/>
      <c r="AK31" s="18"/>
      <c r="AO31" s="18"/>
      <c r="AP31" s="18"/>
      <c r="AU31" s="18"/>
      <c r="BC31" s="18"/>
      <c r="BG31" s="18"/>
      <c r="BK31" s="18"/>
      <c r="BM31" s="18"/>
      <c r="BQ31" s="18"/>
      <c r="BU31" s="18"/>
      <c r="BY31" s="18"/>
      <c r="CE31" s="18"/>
      <c r="CI31" s="18"/>
      <c r="CM31" s="18"/>
      <c r="CQ31" s="18"/>
    </row>
    <row r="32" spans="1:95" x14ac:dyDescent="0.5">
      <c r="A32" s="6">
        <v>40237.5</v>
      </c>
      <c r="B32" s="22">
        <v>152500000</v>
      </c>
      <c r="C32" s="32">
        <f t="shared" ref="C32:C33" si="57">LN(B32/A32)</f>
        <v>8.2401204784046769</v>
      </c>
      <c r="D32" s="22">
        <v>107500000</v>
      </c>
      <c r="E32" s="32">
        <f>LN(D32/A32)</f>
        <v>7.8904467299249283</v>
      </c>
      <c r="F32" s="22">
        <v>122500000</v>
      </c>
      <c r="G32" s="32">
        <f>LN(F32/A32)</f>
        <v>8.0210669123419915</v>
      </c>
      <c r="H32" s="23">
        <v>54750000</v>
      </c>
      <c r="I32" s="32">
        <f>LN(H32/A32)</f>
        <v>7.2157332510538206</v>
      </c>
      <c r="J32" s="22"/>
      <c r="S32" s="18"/>
      <c r="W32" s="18"/>
      <c r="X32" s="18"/>
      <c r="AK32" s="18"/>
      <c r="AO32" s="18"/>
      <c r="AP32" s="18"/>
      <c r="AU32" s="18"/>
      <c r="BC32" s="18"/>
      <c r="BG32" s="18"/>
      <c r="BK32" s="18"/>
      <c r="BM32" s="18"/>
      <c r="BQ32" s="18"/>
      <c r="BU32" s="18"/>
      <c r="BY32" s="18"/>
      <c r="CE32" s="18"/>
      <c r="CI32" s="18"/>
      <c r="CM32" s="18"/>
      <c r="CQ32" s="18"/>
    </row>
    <row r="33" spans="1:63" x14ac:dyDescent="0.5">
      <c r="A33" s="6">
        <v>40237.5</v>
      </c>
      <c r="B33" s="26">
        <v>232500000</v>
      </c>
      <c r="C33" s="32">
        <f t="shared" si="57"/>
        <v>8.6618461073846209</v>
      </c>
      <c r="D33" s="26">
        <v>140000000</v>
      </c>
      <c r="E33" s="32">
        <f>LN(D33/A33)</f>
        <v>8.1545983049665143</v>
      </c>
      <c r="F33" s="26">
        <v>112500000</v>
      </c>
      <c r="G33" s="32">
        <f>LN(F33/A33)</f>
        <v>7.9359091040016851</v>
      </c>
      <c r="H33" s="27">
        <v>17125000</v>
      </c>
      <c r="I33" s="32">
        <f>LN(H33/A33)</f>
        <v>6.0534952665054993</v>
      </c>
      <c r="J33" s="22"/>
      <c r="X33" s="18"/>
      <c r="AP33" s="18"/>
      <c r="BK33" s="18"/>
    </row>
    <row r="34" spans="1:63" x14ac:dyDescent="0.5">
      <c r="A34" s="31">
        <f>AVERAGE(A31:A33)</f>
        <v>40237.5</v>
      </c>
      <c r="B34" s="31">
        <f t="shared" ref="B34:I34" si="58">AVERAGE(B31:B33)</f>
        <v>208333333.33333334</v>
      </c>
      <c r="C34" s="33">
        <f t="shared" si="58"/>
        <v>8.5318537971628334</v>
      </c>
      <c r="D34" s="31">
        <f t="shared" si="58"/>
        <v>145833333.33333334</v>
      </c>
      <c r="E34" s="33">
        <f t="shared" si="58"/>
        <v>8.1683416631363794</v>
      </c>
      <c r="F34" s="31">
        <f t="shared" si="58"/>
        <v>109166666.66666667</v>
      </c>
      <c r="G34" s="33">
        <f t="shared" si="58"/>
        <v>7.8990468477397551</v>
      </c>
      <c r="H34" s="31">
        <f t="shared" si="58"/>
        <v>46708333.333333336</v>
      </c>
      <c r="I34" s="33">
        <f t="shared" si="58"/>
        <v>6.9017872779938658</v>
      </c>
      <c r="J34" s="18"/>
      <c r="X34" s="18"/>
      <c r="AP34" s="18"/>
      <c r="BK34" s="18"/>
    </row>
    <row r="35" spans="1:63" x14ac:dyDescent="0.5">
      <c r="A35" s="21">
        <f t="shared" ref="A35:I35" si="59">AVERAGE(A6,A10,A14,A18,A22,A26,A30,A34)</f>
        <v>140102.8125</v>
      </c>
      <c r="B35" s="21">
        <f t="shared" si="59"/>
        <v>404513888.88888884</v>
      </c>
      <c r="C35" s="34">
        <f t="shared" si="59"/>
        <v>7.8357880389340053</v>
      </c>
      <c r="D35" s="21">
        <f t="shared" si="59"/>
        <v>456770833.33333337</v>
      </c>
      <c r="E35" s="34">
        <f t="shared" si="59"/>
        <v>7.7950463100180576</v>
      </c>
      <c r="F35" s="21">
        <f t="shared" si="59"/>
        <v>238645833.33333337</v>
      </c>
      <c r="G35" s="34">
        <f t="shared" si="59"/>
        <v>7.3546268087612505</v>
      </c>
      <c r="H35" s="21">
        <f t="shared" si="59"/>
        <v>261911458.33333331</v>
      </c>
      <c r="I35" s="34">
        <f t="shared" si="59"/>
        <v>7.1268693410702584</v>
      </c>
      <c r="J35" s="18" t="s">
        <v>26</v>
      </c>
      <c r="X35" s="18"/>
      <c r="AP35" s="18"/>
      <c r="BK35" s="18"/>
    </row>
    <row r="36" spans="1:63" x14ac:dyDescent="0.5">
      <c r="A36" s="21">
        <f t="shared" ref="A36:I36" si="60">STDEV(A6,A10,A14,A18,A22,A26,A30,A34)</f>
        <v>85183.194073519946</v>
      </c>
      <c r="B36" s="21">
        <f t="shared" si="60"/>
        <v>314343670.7524929</v>
      </c>
      <c r="C36" s="34">
        <f t="shared" si="60"/>
        <v>0.69758810253747294</v>
      </c>
      <c r="D36" s="21">
        <f t="shared" si="60"/>
        <v>351068504.34361589</v>
      </c>
      <c r="E36" s="34">
        <f t="shared" si="60"/>
        <v>0.54744646090999005</v>
      </c>
      <c r="F36" s="21">
        <f t="shared" si="60"/>
        <v>168928660.56744516</v>
      </c>
      <c r="G36" s="34">
        <f t="shared" si="60"/>
        <v>0.64701304396190207</v>
      </c>
      <c r="H36" s="21">
        <f t="shared" si="60"/>
        <v>311436858.58241081</v>
      </c>
      <c r="I36" s="34">
        <f t="shared" si="60"/>
        <v>0.54385163060966135</v>
      </c>
      <c r="J36" s="18" t="s">
        <v>27</v>
      </c>
      <c r="X36" s="18"/>
    </row>
    <row r="37" spans="1:63" x14ac:dyDescent="0.5">
      <c r="A37" s="18"/>
      <c r="C37" s="18"/>
      <c r="E37" s="18"/>
      <c r="G37" s="18"/>
      <c r="I37" s="18"/>
      <c r="X37" s="18"/>
    </row>
    <row r="38" spans="1:63" x14ac:dyDescent="0.5">
      <c r="A38" s="18"/>
      <c r="C38" s="18"/>
      <c r="E38" s="18"/>
      <c r="G38" s="18"/>
      <c r="I38" s="18"/>
    </row>
    <row r="39" spans="1:63" x14ac:dyDescent="0.5">
      <c r="A39" s="18"/>
      <c r="C39" s="18"/>
      <c r="E39" s="18"/>
      <c r="G39" s="18"/>
      <c r="I39" s="18"/>
    </row>
    <row r="40" spans="1:63" x14ac:dyDescent="0.5">
      <c r="A40" s="18"/>
    </row>
    <row r="41" spans="1:63" x14ac:dyDescent="0.5">
      <c r="A41" s="18"/>
    </row>
    <row r="42" spans="1:63" x14ac:dyDescent="0.5">
      <c r="A42" s="18"/>
    </row>
    <row r="43" spans="1:63" x14ac:dyDescent="0.5">
      <c r="A43" s="18"/>
    </row>
    <row r="44" spans="1:63" x14ac:dyDescent="0.5">
      <c r="A44" s="18"/>
    </row>
    <row r="45" spans="1:63" x14ac:dyDescent="0.5">
      <c r="A45" s="18"/>
    </row>
    <row r="46" spans="1:63" x14ac:dyDescent="0.5">
      <c r="A46" s="18"/>
    </row>
    <row r="47" spans="1:63" x14ac:dyDescent="0.5">
      <c r="A47" s="18"/>
    </row>
    <row r="48" spans="1:63" x14ac:dyDescent="0.5">
      <c r="A48" s="18"/>
    </row>
    <row r="49" spans="1:1" x14ac:dyDescent="0.5">
      <c r="A49" s="18"/>
    </row>
    <row r="50" spans="1:1" x14ac:dyDescent="0.5">
      <c r="A50" s="18"/>
    </row>
    <row r="51" spans="1:1" x14ac:dyDescent="0.5">
      <c r="A51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1"/>
  <sheetViews>
    <sheetView workbookViewId="0">
      <selection activeCell="A4" sqref="A4"/>
    </sheetView>
  </sheetViews>
  <sheetFormatPr defaultRowHeight="15.75" x14ac:dyDescent="0.5"/>
  <cols>
    <col min="1" max="1" width="9.0625" bestFit="1" customWidth="1"/>
    <col min="2" max="5" width="10.0625" bestFit="1" customWidth="1"/>
    <col min="7" max="11" width="9.0625" bestFit="1" customWidth="1"/>
    <col min="13" max="17" width="9.0625" bestFit="1" customWidth="1"/>
    <col min="19" max="23" width="9.0625" bestFit="1" customWidth="1"/>
    <col min="25" max="29" width="9.0625" bestFit="1" customWidth="1"/>
    <col min="31" max="35" width="9.0625" bestFit="1" customWidth="1"/>
  </cols>
  <sheetData>
    <row r="1" spans="1:35" x14ac:dyDescent="0.5">
      <c r="A1" t="s">
        <v>19</v>
      </c>
      <c r="G1" t="s">
        <v>20</v>
      </c>
      <c r="M1" t="s">
        <v>21</v>
      </c>
      <c r="S1" t="s">
        <v>22</v>
      </c>
      <c r="Y1" t="s">
        <v>23</v>
      </c>
      <c r="AE1" t="s">
        <v>24</v>
      </c>
    </row>
    <row r="2" spans="1:35" x14ac:dyDescent="0.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G2" s="4" t="s">
        <v>0</v>
      </c>
      <c r="H2" s="4" t="s">
        <v>1</v>
      </c>
      <c r="I2" s="4" t="s">
        <v>2</v>
      </c>
      <c r="J2" s="4" t="s">
        <v>3</v>
      </c>
      <c r="K2" s="5" t="s">
        <v>4</v>
      </c>
      <c r="M2" s="4" t="s">
        <v>0</v>
      </c>
      <c r="N2" s="4" t="s">
        <v>1</v>
      </c>
      <c r="O2" s="4" t="s">
        <v>2</v>
      </c>
      <c r="P2" s="4" t="s">
        <v>3</v>
      </c>
      <c r="Q2" s="5" t="s">
        <v>4</v>
      </c>
      <c r="S2" s="4" t="s">
        <v>0</v>
      </c>
      <c r="T2" s="4" t="s">
        <v>1</v>
      </c>
      <c r="U2" s="4" t="s">
        <v>2</v>
      </c>
      <c r="V2" s="4" t="s">
        <v>3</v>
      </c>
      <c r="W2" s="5" t="s">
        <v>4</v>
      </c>
      <c r="Y2" s="4" t="s">
        <v>0</v>
      </c>
      <c r="Z2" s="4" t="s">
        <v>1</v>
      </c>
      <c r="AA2" s="4" t="s">
        <v>2</v>
      </c>
      <c r="AB2" s="4" t="s">
        <v>3</v>
      </c>
      <c r="AC2" s="5" t="s">
        <v>4</v>
      </c>
      <c r="AE2" s="4" t="s">
        <v>0</v>
      </c>
      <c r="AF2" s="4" t="s">
        <v>1</v>
      </c>
      <c r="AG2" s="4" t="s">
        <v>2</v>
      </c>
      <c r="AH2" s="4" t="s">
        <v>3</v>
      </c>
      <c r="AI2" s="5" t="s">
        <v>4</v>
      </c>
    </row>
    <row r="3" spans="1:35" s="21" customFormat="1" ht="14.25" x14ac:dyDescent="0.45">
      <c r="A3" s="22">
        <v>341.32499999999999</v>
      </c>
      <c r="B3" s="9">
        <v>3087500000</v>
      </c>
      <c r="C3" s="9">
        <v>4875000000</v>
      </c>
      <c r="D3" s="9">
        <v>1537500000</v>
      </c>
      <c r="E3" s="10">
        <v>1050000000</v>
      </c>
      <c r="G3" s="22">
        <v>341.32499999999999</v>
      </c>
      <c r="H3" s="9">
        <v>2225000000</v>
      </c>
      <c r="I3" s="9">
        <v>2637500000</v>
      </c>
      <c r="J3" s="9">
        <v>2925000000</v>
      </c>
      <c r="K3" s="10">
        <v>900000000</v>
      </c>
      <c r="M3" s="22">
        <v>341.32499999999999</v>
      </c>
      <c r="N3" s="9">
        <v>2937500000</v>
      </c>
      <c r="O3" s="9">
        <v>3437500000</v>
      </c>
      <c r="P3" s="9">
        <v>1962500000</v>
      </c>
      <c r="Q3" s="10">
        <v>1137500000</v>
      </c>
      <c r="S3" s="22">
        <v>341.32499999999999</v>
      </c>
      <c r="T3" s="9">
        <v>2100000000</v>
      </c>
      <c r="U3" s="9">
        <v>2625000000</v>
      </c>
      <c r="V3" s="9">
        <v>4175000000</v>
      </c>
      <c r="W3" s="10">
        <v>4037500000</v>
      </c>
      <c r="Y3" s="22">
        <v>341.32499999999999</v>
      </c>
      <c r="Z3" s="9">
        <v>2637500000</v>
      </c>
      <c r="AA3" s="9">
        <v>2712500000</v>
      </c>
      <c r="AB3" s="9">
        <v>3100000000</v>
      </c>
      <c r="AC3" s="10">
        <v>1775000000</v>
      </c>
      <c r="AE3" s="22">
        <v>341.32499999999999</v>
      </c>
      <c r="AF3" s="9">
        <v>2512500000</v>
      </c>
      <c r="AG3" s="9">
        <v>1662500000</v>
      </c>
      <c r="AH3" s="9">
        <v>287500000</v>
      </c>
      <c r="AI3" s="10">
        <v>987500000</v>
      </c>
    </row>
    <row r="4" spans="1:35" s="21" customFormat="1" ht="14.25" x14ac:dyDescent="0.45">
      <c r="A4" s="22">
        <v>341.32499999999999</v>
      </c>
      <c r="B4" s="9">
        <v>3262500000</v>
      </c>
      <c r="C4" s="9">
        <v>4625000000</v>
      </c>
      <c r="D4" s="9">
        <v>3037500000</v>
      </c>
      <c r="E4" s="10">
        <v>912500000</v>
      </c>
      <c r="G4" s="22">
        <v>341.32499999999999</v>
      </c>
      <c r="H4" s="9">
        <v>2825000000</v>
      </c>
      <c r="I4" s="9">
        <v>2550000000</v>
      </c>
      <c r="J4" s="9">
        <v>2012500000</v>
      </c>
      <c r="K4" s="10">
        <v>1187500000</v>
      </c>
      <c r="M4" s="22">
        <v>341.32499999999999</v>
      </c>
      <c r="N4" s="9">
        <v>3037500000</v>
      </c>
      <c r="O4" s="9">
        <v>2900000000</v>
      </c>
      <c r="P4" s="9">
        <v>2775000000</v>
      </c>
      <c r="Q4" s="10">
        <v>1950000000</v>
      </c>
      <c r="S4" s="22">
        <v>341.32499999999999</v>
      </c>
      <c r="T4" s="9">
        <v>2300000000</v>
      </c>
      <c r="U4" s="9">
        <v>2012500000</v>
      </c>
      <c r="V4" s="9">
        <v>3075000000</v>
      </c>
      <c r="W4" s="10">
        <v>2000000000</v>
      </c>
      <c r="Y4" s="22">
        <v>341.32499999999999</v>
      </c>
      <c r="Z4" s="9">
        <v>2450000000</v>
      </c>
      <c r="AA4" s="9">
        <v>2437500000</v>
      </c>
      <c r="AB4" s="9">
        <v>2712500000</v>
      </c>
      <c r="AC4" s="10">
        <v>1775000000</v>
      </c>
      <c r="AE4" s="22">
        <v>341.32499999999999</v>
      </c>
      <c r="AF4" s="9">
        <v>1775000000</v>
      </c>
      <c r="AG4" s="9">
        <v>2012500000</v>
      </c>
      <c r="AH4" s="9">
        <v>303750000</v>
      </c>
      <c r="AI4" s="10">
        <v>1437500000</v>
      </c>
    </row>
    <row r="5" spans="1:35" s="21" customFormat="1" ht="14.25" x14ac:dyDescent="0.45">
      <c r="A5" s="22">
        <v>341.32499999999999</v>
      </c>
      <c r="B5" s="9">
        <v>3225000000</v>
      </c>
      <c r="C5" s="9">
        <v>5750000000</v>
      </c>
      <c r="D5" s="9">
        <v>1837500000</v>
      </c>
      <c r="E5" s="10">
        <v>1962500000</v>
      </c>
      <c r="G5" s="22">
        <v>363.52499999999998</v>
      </c>
      <c r="H5" s="9">
        <v>2650000000</v>
      </c>
      <c r="I5" s="9">
        <v>3012500000</v>
      </c>
      <c r="J5" s="9">
        <v>2125000000</v>
      </c>
      <c r="K5" s="10">
        <v>887500000</v>
      </c>
      <c r="M5" s="22">
        <v>363.52499999999998</v>
      </c>
      <c r="N5" s="9">
        <v>3400000000</v>
      </c>
      <c r="O5" s="9">
        <v>3150000000</v>
      </c>
      <c r="P5" s="9">
        <v>1587500000</v>
      </c>
      <c r="Q5" s="10">
        <v>575000000</v>
      </c>
      <c r="S5" s="22">
        <v>363.52499999999998</v>
      </c>
      <c r="T5" s="6">
        <v>1850000000</v>
      </c>
      <c r="U5" s="6">
        <v>2212500000</v>
      </c>
      <c r="V5" s="6">
        <v>3287500000</v>
      </c>
      <c r="W5" s="1">
        <v>3237500000</v>
      </c>
      <c r="Y5" s="22">
        <v>363.52499999999998</v>
      </c>
      <c r="Z5" s="9">
        <v>2475000000</v>
      </c>
      <c r="AA5" s="9">
        <v>3975000000</v>
      </c>
      <c r="AB5" s="9">
        <v>2600000000</v>
      </c>
      <c r="AC5" s="10">
        <v>171250000</v>
      </c>
      <c r="AE5" s="22">
        <v>363.52499999999998</v>
      </c>
      <c r="AF5" s="9">
        <v>331250000</v>
      </c>
      <c r="AG5" s="9">
        <v>266250000</v>
      </c>
      <c r="AH5" s="9">
        <v>2600000000</v>
      </c>
      <c r="AI5" s="10">
        <v>337500000</v>
      </c>
    </row>
    <row r="6" spans="1:35" s="21" customFormat="1" ht="14.25" x14ac:dyDescent="0.45">
      <c r="A6" s="22">
        <v>363.52499999999998</v>
      </c>
      <c r="B6" s="9">
        <v>3062500000</v>
      </c>
      <c r="C6" s="9">
        <v>3125000000</v>
      </c>
      <c r="D6" s="9">
        <v>1600000000</v>
      </c>
      <c r="E6" s="10">
        <v>1125000000</v>
      </c>
      <c r="G6" s="22">
        <v>363.52499999999998</v>
      </c>
      <c r="H6" s="9">
        <v>2737500000</v>
      </c>
      <c r="I6" s="9">
        <v>2962500000</v>
      </c>
      <c r="J6" s="9">
        <v>1362500000</v>
      </c>
      <c r="K6" s="10">
        <v>1062500000</v>
      </c>
      <c r="M6" s="22">
        <v>363.52499999999998</v>
      </c>
      <c r="N6" s="9">
        <v>2275000000</v>
      </c>
      <c r="O6" s="9">
        <v>2550000000</v>
      </c>
      <c r="P6" s="9">
        <v>2650000000</v>
      </c>
      <c r="Q6" s="10">
        <v>775000000</v>
      </c>
      <c r="S6" s="22">
        <v>363.52499999999998</v>
      </c>
      <c r="T6" s="6">
        <v>1700000000</v>
      </c>
      <c r="U6" s="6">
        <v>3050000000</v>
      </c>
      <c r="V6" s="6">
        <v>3500000000</v>
      </c>
      <c r="W6" s="1">
        <v>2912500000</v>
      </c>
      <c r="Y6" s="22">
        <v>363.52499999999998</v>
      </c>
      <c r="Z6" s="9">
        <v>2200000000</v>
      </c>
      <c r="AA6" s="9">
        <v>3200000000</v>
      </c>
      <c r="AB6" s="9">
        <v>2325000000</v>
      </c>
      <c r="AC6" s="10">
        <v>216250000</v>
      </c>
      <c r="AE6" s="22">
        <v>363.52499999999998</v>
      </c>
      <c r="AF6" s="9">
        <v>358750000</v>
      </c>
      <c r="AG6" s="9">
        <v>328750000</v>
      </c>
      <c r="AH6" s="9">
        <v>2125000000</v>
      </c>
      <c r="AI6" s="10">
        <v>337500000</v>
      </c>
    </row>
    <row r="7" spans="1:35" s="21" customFormat="1" ht="14.25" x14ac:dyDescent="0.45">
      <c r="A7" s="22">
        <v>363.52499999999998</v>
      </c>
      <c r="B7" s="9">
        <v>3237500000</v>
      </c>
      <c r="C7" s="9">
        <v>1762500000</v>
      </c>
      <c r="D7" s="9">
        <v>1500000000</v>
      </c>
      <c r="E7" s="10">
        <v>360000000</v>
      </c>
      <c r="G7" s="22">
        <v>19.896750000000001</v>
      </c>
      <c r="H7" s="22">
        <v>3050000000</v>
      </c>
      <c r="I7" s="6">
        <v>3525000000</v>
      </c>
      <c r="J7" s="6">
        <v>2437500000</v>
      </c>
      <c r="K7" s="1">
        <v>1137500000</v>
      </c>
      <c r="M7" s="22">
        <v>19.896750000000001</v>
      </c>
      <c r="N7" s="6">
        <v>2762500000</v>
      </c>
      <c r="O7" s="6">
        <v>2537500000</v>
      </c>
      <c r="P7" s="6">
        <v>3312500000</v>
      </c>
      <c r="Q7" s="1">
        <v>1725000000</v>
      </c>
      <c r="S7" s="22">
        <v>19.896750000000001</v>
      </c>
      <c r="T7" s="22">
        <v>2750000000</v>
      </c>
      <c r="U7" s="22">
        <v>2737500000</v>
      </c>
      <c r="V7" s="22">
        <v>5750000000</v>
      </c>
      <c r="W7" s="23">
        <v>2225000000</v>
      </c>
      <c r="Y7" s="22">
        <v>19.896750000000001</v>
      </c>
      <c r="Z7" s="6">
        <v>2287500000</v>
      </c>
      <c r="AA7" s="6">
        <v>218750000</v>
      </c>
      <c r="AB7" s="6">
        <v>283750000</v>
      </c>
      <c r="AC7" s="1">
        <v>148750000</v>
      </c>
      <c r="AE7" s="22">
        <v>19.896750000000001</v>
      </c>
      <c r="AF7" s="6">
        <v>812500000</v>
      </c>
      <c r="AG7" s="6">
        <v>2775000000</v>
      </c>
      <c r="AH7" s="6">
        <v>140000000</v>
      </c>
      <c r="AI7" s="1">
        <v>143750000</v>
      </c>
    </row>
    <row r="8" spans="1:35" s="21" customFormat="1" ht="14.65" thickBot="1" x14ac:dyDescent="0.5">
      <c r="A8" s="22">
        <v>363.52499999999998</v>
      </c>
      <c r="B8" s="9">
        <v>2462500000</v>
      </c>
      <c r="C8" s="9">
        <v>1075000000</v>
      </c>
      <c r="D8" s="9">
        <v>1462500000</v>
      </c>
      <c r="E8" s="10">
        <v>345000000</v>
      </c>
      <c r="G8" s="22">
        <v>19.896750000000001</v>
      </c>
      <c r="H8" s="24">
        <v>2625000000</v>
      </c>
      <c r="I8" s="16">
        <v>3537500000</v>
      </c>
      <c r="J8" s="16">
        <v>1212500000</v>
      </c>
      <c r="K8" s="17">
        <v>1225000000</v>
      </c>
      <c r="M8" s="22">
        <v>19.896750000000001</v>
      </c>
      <c r="N8" s="16">
        <v>2887500000</v>
      </c>
      <c r="O8" s="16">
        <v>2775000000</v>
      </c>
      <c r="P8" s="16">
        <v>2400000000</v>
      </c>
      <c r="Q8" s="17">
        <v>887500000</v>
      </c>
      <c r="S8" s="22">
        <v>19.896750000000001</v>
      </c>
      <c r="T8" s="24">
        <v>2350000000</v>
      </c>
      <c r="U8" s="24">
        <v>2975000000</v>
      </c>
      <c r="V8" s="24">
        <v>4875000000</v>
      </c>
      <c r="W8" s="25">
        <v>2762500000</v>
      </c>
      <c r="Y8" s="22">
        <v>19.896750000000001</v>
      </c>
      <c r="Z8" s="16">
        <v>1925000000</v>
      </c>
      <c r="AA8" s="16">
        <v>213750000</v>
      </c>
      <c r="AB8" s="16">
        <v>256250000</v>
      </c>
      <c r="AC8" s="17">
        <v>123750000</v>
      </c>
      <c r="AE8" s="22">
        <v>19.896750000000001</v>
      </c>
      <c r="AF8" s="16">
        <v>650000000</v>
      </c>
      <c r="AG8" s="16">
        <v>1750000000</v>
      </c>
      <c r="AH8" s="16">
        <v>162500000</v>
      </c>
      <c r="AI8" s="17">
        <v>101250000</v>
      </c>
    </row>
    <row r="9" spans="1:35" s="21" customFormat="1" ht="14.25" x14ac:dyDescent="0.45">
      <c r="A9" s="22">
        <v>19.896750000000001</v>
      </c>
      <c r="B9" s="22">
        <v>2237500000</v>
      </c>
      <c r="C9" s="28">
        <v>3100000000</v>
      </c>
      <c r="D9" s="22">
        <v>2075000000</v>
      </c>
      <c r="E9" s="23">
        <v>1437500000</v>
      </c>
      <c r="G9" s="22">
        <v>341.32499999999999</v>
      </c>
      <c r="H9" s="9">
        <v>3187500000</v>
      </c>
      <c r="I9" s="9">
        <v>2325000000</v>
      </c>
      <c r="J9" s="9">
        <v>2887500000</v>
      </c>
      <c r="K9" s="10">
        <v>1412500000</v>
      </c>
      <c r="M9" s="22">
        <v>341.32499999999999</v>
      </c>
      <c r="N9" s="9">
        <v>3587500000</v>
      </c>
      <c r="O9" s="9">
        <v>2437500000</v>
      </c>
      <c r="P9" s="9">
        <v>2587500000</v>
      </c>
      <c r="Q9" s="10">
        <v>2912500000</v>
      </c>
      <c r="S9" s="22">
        <v>341.32499999999999</v>
      </c>
      <c r="T9" s="9">
        <v>1950000000</v>
      </c>
      <c r="U9" s="9">
        <v>2012500000</v>
      </c>
      <c r="V9" s="9">
        <v>1975000000</v>
      </c>
      <c r="W9" s="10">
        <v>2475000000</v>
      </c>
      <c r="Y9" s="22">
        <v>341.32499999999999</v>
      </c>
      <c r="Z9" s="9">
        <v>1375000000</v>
      </c>
      <c r="AA9" s="9">
        <v>1162500000</v>
      </c>
      <c r="AB9" s="9">
        <v>2212500000</v>
      </c>
      <c r="AC9" s="10">
        <v>2350000000</v>
      </c>
      <c r="AE9" s="22">
        <v>341.32499999999999</v>
      </c>
      <c r="AF9" s="9">
        <v>1487500000</v>
      </c>
      <c r="AG9" s="9">
        <v>1475000000</v>
      </c>
      <c r="AH9" s="9">
        <v>1912500000</v>
      </c>
      <c r="AI9" s="10">
        <v>1875000000</v>
      </c>
    </row>
    <row r="10" spans="1:35" s="21" customFormat="1" ht="14.25" x14ac:dyDescent="0.45">
      <c r="A10" s="22">
        <v>19.896750000000001</v>
      </c>
      <c r="B10" s="22">
        <v>2700000000</v>
      </c>
      <c r="C10" s="28">
        <v>2837500000</v>
      </c>
      <c r="D10" s="22">
        <v>1750000000</v>
      </c>
      <c r="E10" s="23">
        <v>900000000</v>
      </c>
      <c r="G10" s="22">
        <v>341.32499999999999</v>
      </c>
      <c r="H10" s="9">
        <v>3175000000</v>
      </c>
      <c r="I10" s="9">
        <v>2025000000</v>
      </c>
      <c r="J10" s="9">
        <v>2687500000</v>
      </c>
      <c r="K10" s="10">
        <v>1637500000</v>
      </c>
      <c r="M10" s="22">
        <v>341.32499999999999</v>
      </c>
      <c r="N10" s="9">
        <v>3525000000</v>
      </c>
      <c r="O10" s="9">
        <v>2862500000</v>
      </c>
      <c r="P10" s="9">
        <v>3050000000</v>
      </c>
      <c r="Q10" s="10">
        <v>1437500000</v>
      </c>
      <c r="S10" s="22">
        <v>341.32499999999999</v>
      </c>
      <c r="T10" s="9">
        <v>1850000000</v>
      </c>
      <c r="U10" s="9">
        <v>1862500000</v>
      </c>
      <c r="V10" s="9">
        <v>1825000000</v>
      </c>
      <c r="W10" s="10">
        <v>2787500000</v>
      </c>
      <c r="Y10" s="22">
        <v>341.32499999999999</v>
      </c>
      <c r="Z10" s="9">
        <v>1637500000</v>
      </c>
      <c r="AA10" s="9">
        <v>2225000000</v>
      </c>
      <c r="AB10" s="9">
        <v>1962500000</v>
      </c>
      <c r="AC10" s="10">
        <v>2087500000</v>
      </c>
      <c r="AE10" s="22">
        <v>341.32499999999999</v>
      </c>
      <c r="AF10" s="9">
        <v>1662500000</v>
      </c>
      <c r="AG10" s="9">
        <v>1662500000</v>
      </c>
      <c r="AH10" s="9">
        <v>2500000000</v>
      </c>
      <c r="AI10" s="10">
        <v>1612500000</v>
      </c>
    </row>
    <row r="11" spans="1:35" s="21" customFormat="1" ht="14.25" x14ac:dyDescent="0.45">
      <c r="A11" s="22">
        <v>19.896750000000001</v>
      </c>
      <c r="B11" s="22">
        <v>2262500000</v>
      </c>
      <c r="C11" s="22">
        <v>2800000000</v>
      </c>
      <c r="D11" s="22">
        <v>1887500000</v>
      </c>
      <c r="E11" s="23">
        <v>1275000000</v>
      </c>
      <c r="G11" s="22">
        <v>363.52499999999998</v>
      </c>
      <c r="H11" s="9">
        <v>3987500000</v>
      </c>
      <c r="I11" s="9">
        <v>2625000000</v>
      </c>
      <c r="J11" s="9">
        <v>3112500000</v>
      </c>
      <c r="K11" s="10">
        <v>2812500000</v>
      </c>
      <c r="M11" s="22">
        <v>363.52499999999998</v>
      </c>
      <c r="N11" s="9">
        <v>3275000000</v>
      </c>
      <c r="O11" s="9">
        <v>3775000000</v>
      </c>
      <c r="P11" s="9">
        <v>2037500000</v>
      </c>
      <c r="Q11" s="10">
        <v>1900000000</v>
      </c>
      <c r="S11" s="22">
        <v>363.52499999999998</v>
      </c>
      <c r="T11" s="22">
        <v>875000000</v>
      </c>
      <c r="U11" s="22">
        <v>1750000000</v>
      </c>
      <c r="V11" s="22">
        <v>1337500000</v>
      </c>
      <c r="W11" s="23">
        <v>1762500000</v>
      </c>
      <c r="Y11" s="22">
        <v>363.52499999999998</v>
      </c>
      <c r="Z11" s="9">
        <v>1825000000</v>
      </c>
      <c r="AA11" s="9">
        <v>2250000000</v>
      </c>
      <c r="AB11" s="9">
        <v>2762500000</v>
      </c>
      <c r="AC11" s="10">
        <v>1637500000</v>
      </c>
      <c r="AE11" s="22">
        <v>363.52499999999998</v>
      </c>
      <c r="AF11" s="9">
        <v>1625000000</v>
      </c>
      <c r="AG11" s="9">
        <v>2312500000</v>
      </c>
      <c r="AH11" s="9">
        <v>2362500000</v>
      </c>
      <c r="AI11" s="10">
        <v>3100000000</v>
      </c>
    </row>
    <row r="12" spans="1:35" s="21" customFormat="1" ht="14.25" x14ac:dyDescent="0.45">
      <c r="A12" s="22">
        <v>89.355000000000004</v>
      </c>
      <c r="B12" s="22">
        <v>2462500000</v>
      </c>
      <c r="C12" s="22">
        <v>3850000000</v>
      </c>
      <c r="D12" s="22">
        <v>1712500000</v>
      </c>
      <c r="E12" s="23">
        <v>1412500000</v>
      </c>
      <c r="G12" s="22">
        <v>363.52499999999998</v>
      </c>
      <c r="H12" s="9">
        <v>3250000000</v>
      </c>
      <c r="I12" s="9">
        <v>3000000000</v>
      </c>
      <c r="J12" s="9">
        <v>2887500000</v>
      </c>
      <c r="K12" s="10">
        <v>1962500000</v>
      </c>
      <c r="M12" s="22">
        <v>363.52499999999998</v>
      </c>
      <c r="N12" s="9">
        <v>3375000000</v>
      </c>
      <c r="O12" s="9">
        <v>2937500000</v>
      </c>
      <c r="P12" s="9">
        <v>2812500000</v>
      </c>
      <c r="Q12" s="10">
        <v>1562500000</v>
      </c>
      <c r="S12" s="22">
        <v>363.52499999999998</v>
      </c>
      <c r="T12" s="22">
        <v>1350000000</v>
      </c>
      <c r="U12" s="22">
        <v>1612500000</v>
      </c>
      <c r="V12" s="22">
        <v>912500000</v>
      </c>
      <c r="W12" s="23">
        <v>1625000000</v>
      </c>
      <c r="Y12" s="22">
        <v>363.52499999999998</v>
      </c>
      <c r="Z12" s="9">
        <v>1350000000</v>
      </c>
      <c r="AA12" s="9">
        <v>2525000000</v>
      </c>
      <c r="AB12" s="9">
        <v>2462500000</v>
      </c>
      <c r="AC12" s="10">
        <v>2775000000</v>
      </c>
      <c r="AE12" s="22">
        <v>363.52499999999998</v>
      </c>
      <c r="AF12" s="9">
        <v>1975000000</v>
      </c>
      <c r="AG12" s="9">
        <v>2687500000</v>
      </c>
      <c r="AH12" s="9">
        <v>2000000000</v>
      </c>
      <c r="AI12" s="10">
        <v>4162500000</v>
      </c>
    </row>
    <row r="13" spans="1:35" s="21" customFormat="1" ht="14.25" x14ac:dyDescent="0.45">
      <c r="A13" s="22">
        <v>89.355000000000004</v>
      </c>
      <c r="B13" s="22">
        <v>26750000000</v>
      </c>
      <c r="C13" s="22">
        <v>3687500000</v>
      </c>
      <c r="D13" s="22">
        <v>2325000000</v>
      </c>
      <c r="E13" s="23">
        <v>2025000000</v>
      </c>
      <c r="G13" s="22">
        <v>80.475000000000009</v>
      </c>
      <c r="H13" s="22">
        <v>3787500000</v>
      </c>
      <c r="I13" s="28">
        <v>4125000000</v>
      </c>
      <c r="J13" s="22">
        <v>2637500000</v>
      </c>
      <c r="K13" s="23">
        <v>1250000000</v>
      </c>
      <c r="M13" s="22">
        <v>80.475000000000009</v>
      </c>
      <c r="N13" s="22">
        <v>3937500000</v>
      </c>
      <c r="O13" s="28">
        <v>3562500000</v>
      </c>
      <c r="P13" s="22">
        <v>2687500000</v>
      </c>
      <c r="Q13" s="23">
        <v>1587500000</v>
      </c>
      <c r="S13" s="22">
        <v>80.475000000000009</v>
      </c>
      <c r="T13" s="6">
        <v>925000000</v>
      </c>
      <c r="U13" s="6">
        <v>1337500000</v>
      </c>
      <c r="V13" s="6">
        <v>2462500000</v>
      </c>
      <c r="W13" s="1">
        <v>1762500000</v>
      </c>
      <c r="Y13" s="22">
        <v>80.475000000000009</v>
      </c>
      <c r="Z13" s="6">
        <v>1562500000</v>
      </c>
      <c r="AA13" s="6">
        <v>221250000</v>
      </c>
      <c r="AB13" s="6">
        <v>151250000</v>
      </c>
      <c r="AC13" s="1">
        <v>185000000</v>
      </c>
      <c r="AE13" s="22">
        <v>80.475000000000009</v>
      </c>
      <c r="AF13" s="6">
        <v>1337500000</v>
      </c>
      <c r="AG13" s="6">
        <v>1950000000</v>
      </c>
      <c r="AH13" s="6">
        <v>235000000</v>
      </c>
      <c r="AI13" s="1">
        <v>180000000</v>
      </c>
    </row>
    <row r="14" spans="1:35" s="21" customFormat="1" ht="14.65" thickBot="1" x14ac:dyDescent="0.5">
      <c r="A14" s="22">
        <v>89.355000000000004</v>
      </c>
      <c r="B14" s="24">
        <v>3800000000</v>
      </c>
      <c r="C14" s="24">
        <v>3425000000</v>
      </c>
      <c r="D14" s="24">
        <v>1575000000</v>
      </c>
      <c r="E14" s="25">
        <v>1237500000</v>
      </c>
      <c r="G14" s="22">
        <v>80.475000000000009</v>
      </c>
      <c r="H14" s="26">
        <v>3587500000</v>
      </c>
      <c r="I14" s="29">
        <v>3850000000</v>
      </c>
      <c r="J14" s="26">
        <v>2712500000</v>
      </c>
      <c r="K14" s="27">
        <v>950000000</v>
      </c>
      <c r="M14" s="22">
        <v>80.475000000000009</v>
      </c>
      <c r="N14" s="26">
        <v>3387500000</v>
      </c>
      <c r="O14" s="29">
        <v>3100000000</v>
      </c>
      <c r="P14" s="26">
        <v>1587500000</v>
      </c>
      <c r="Q14" s="27">
        <v>800000000</v>
      </c>
      <c r="S14" s="22">
        <v>80.475000000000009</v>
      </c>
      <c r="T14" s="3">
        <v>1512500000</v>
      </c>
      <c r="U14" s="3">
        <v>1875000000</v>
      </c>
      <c r="V14" s="3">
        <v>1812500000</v>
      </c>
      <c r="W14" s="8">
        <v>1650000000</v>
      </c>
      <c r="Y14" s="22">
        <v>80.475000000000009</v>
      </c>
      <c r="Z14" s="3">
        <v>1375000000</v>
      </c>
      <c r="AA14" s="3">
        <v>241250000</v>
      </c>
      <c r="AB14" s="3">
        <v>162500000</v>
      </c>
      <c r="AC14" s="8">
        <v>162500000</v>
      </c>
      <c r="AE14" s="22">
        <v>80.475000000000009</v>
      </c>
      <c r="AF14" s="3">
        <v>1725000000</v>
      </c>
      <c r="AG14" s="3">
        <v>2075000000</v>
      </c>
      <c r="AH14" s="3">
        <v>185000000</v>
      </c>
      <c r="AI14" s="8">
        <v>170000000</v>
      </c>
    </row>
    <row r="15" spans="1:35" s="21" customFormat="1" ht="14.25" x14ac:dyDescent="0.45">
      <c r="A15" s="22">
        <v>341.32499999999999</v>
      </c>
      <c r="B15" s="9">
        <v>2962500000</v>
      </c>
      <c r="C15" s="9">
        <v>2375000000</v>
      </c>
      <c r="D15" s="9">
        <v>1875000000</v>
      </c>
      <c r="E15" s="10">
        <v>1150000000</v>
      </c>
    </row>
    <row r="16" spans="1:35" s="21" customFormat="1" ht="14.25" x14ac:dyDescent="0.45">
      <c r="A16" s="22">
        <v>341.32499999999999</v>
      </c>
      <c r="B16" s="9">
        <v>3137500000</v>
      </c>
      <c r="C16" s="9">
        <v>3312500000</v>
      </c>
      <c r="D16" s="9">
        <v>1637500000</v>
      </c>
      <c r="E16" s="10">
        <v>1462500000</v>
      </c>
    </row>
    <row r="17" spans="1:29" s="21" customFormat="1" ht="14.25" x14ac:dyDescent="0.45">
      <c r="A17" s="22">
        <v>341.32499999999999</v>
      </c>
      <c r="B17" s="9">
        <v>2500000000</v>
      </c>
      <c r="C17" s="9">
        <v>2362500000</v>
      </c>
      <c r="D17" s="9">
        <v>3250000000</v>
      </c>
      <c r="E17" s="10">
        <v>1337500000</v>
      </c>
    </row>
    <row r="18" spans="1:29" s="21" customFormat="1" ht="14.25" x14ac:dyDescent="0.45">
      <c r="A18" s="22">
        <v>363.52499999999998</v>
      </c>
      <c r="B18" s="9">
        <v>987500000</v>
      </c>
      <c r="C18" s="9">
        <v>2925000000</v>
      </c>
      <c r="D18" s="9">
        <v>1887500000</v>
      </c>
      <c r="E18" s="10">
        <v>1700000000</v>
      </c>
    </row>
    <row r="19" spans="1:29" s="21" customFormat="1" ht="14.25" x14ac:dyDescent="0.45">
      <c r="A19" s="22">
        <v>363.52499999999998</v>
      </c>
      <c r="B19" s="9">
        <v>1500000000</v>
      </c>
      <c r="C19" s="9">
        <v>3412500000</v>
      </c>
      <c r="D19" s="9">
        <v>1862500000</v>
      </c>
      <c r="E19" s="10">
        <v>1387500000</v>
      </c>
    </row>
    <row r="20" spans="1:29" s="21" customFormat="1" ht="14.25" x14ac:dyDescent="0.45">
      <c r="A20" s="22">
        <v>363.52499999999998</v>
      </c>
      <c r="B20" s="9">
        <v>1450000000</v>
      </c>
      <c r="C20" s="9">
        <v>2950000000</v>
      </c>
      <c r="D20" s="9">
        <v>2612500000</v>
      </c>
      <c r="E20" s="10">
        <v>1075000000</v>
      </c>
    </row>
    <row r="21" spans="1:29" s="21" customFormat="1" ht="14.25" x14ac:dyDescent="0.45">
      <c r="A21" s="22">
        <v>19.619249999999997</v>
      </c>
      <c r="B21" s="22">
        <v>2612500000</v>
      </c>
      <c r="C21" s="22">
        <v>3387500000</v>
      </c>
      <c r="D21" s="22">
        <v>1825000000</v>
      </c>
      <c r="E21" s="23">
        <v>1412500000</v>
      </c>
    </row>
    <row r="22" spans="1:29" s="21" customFormat="1" ht="14.25" x14ac:dyDescent="0.45">
      <c r="A22" s="22">
        <v>19.619249999999997</v>
      </c>
      <c r="B22" s="22">
        <v>4500000000</v>
      </c>
      <c r="C22" s="22">
        <v>3550000000</v>
      </c>
      <c r="D22" s="22">
        <v>1062500000</v>
      </c>
      <c r="E22" s="23">
        <v>1550000000</v>
      </c>
    </row>
    <row r="23" spans="1:29" s="21" customFormat="1" ht="14.25" x14ac:dyDescent="0.45">
      <c r="A23" s="22">
        <v>19.619249999999997</v>
      </c>
      <c r="B23" s="22">
        <v>2625000000</v>
      </c>
      <c r="C23" s="22">
        <v>3587500000</v>
      </c>
      <c r="D23" s="22">
        <v>1875000000</v>
      </c>
      <c r="E23" s="23">
        <v>862500000</v>
      </c>
    </row>
    <row r="24" spans="1:29" s="21" customFormat="1" ht="14.25" x14ac:dyDescent="0.45">
      <c r="A24" s="22">
        <v>80.475000000000009</v>
      </c>
      <c r="B24" s="22">
        <v>2737500000</v>
      </c>
      <c r="C24" s="28">
        <v>3137500000</v>
      </c>
      <c r="D24" s="22">
        <v>3462500000</v>
      </c>
      <c r="E24" s="23">
        <v>962500000</v>
      </c>
    </row>
    <row r="25" spans="1:29" s="21" customFormat="1" ht="14.25" x14ac:dyDescent="0.45">
      <c r="A25" s="22">
        <v>80.475000000000009</v>
      </c>
      <c r="B25" s="22">
        <v>1825000000</v>
      </c>
      <c r="C25" s="28">
        <v>3712500000</v>
      </c>
      <c r="D25" s="22">
        <v>2750000000</v>
      </c>
      <c r="E25" s="23">
        <v>1187500000</v>
      </c>
    </row>
    <row r="26" spans="1:29" s="21" customFormat="1" ht="14.25" x14ac:dyDescent="0.45">
      <c r="A26" s="22">
        <v>80.475000000000009</v>
      </c>
      <c r="B26" s="26">
        <v>2350000000</v>
      </c>
      <c r="C26" s="26">
        <v>3012500000</v>
      </c>
      <c r="D26" s="26">
        <v>2437500000</v>
      </c>
      <c r="E26" s="27">
        <v>1037500000</v>
      </c>
    </row>
    <row r="27" spans="1:29" s="21" customFormat="1" ht="14.25" x14ac:dyDescent="0.45"/>
    <row r="28" spans="1:29" x14ac:dyDescent="0.5">
      <c r="A28" s="21"/>
      <c r="G28" s="21"/>
      <c r="AC28" s="21"/>
    </row>
    <row r="29" spans="1:29" x14ac:dyDescent="0.5">
      <c r="A29" s="21"/>
      <c r="G29" s="21"/>
    </row>
    <row r="30" spans="1:29" x14ac:dyDescent="0.5">
      <c r="A30" s="21"/>
      <c r="G30" s="21"/>
    </row>
    <row r="31" spans="1:29" x14ac:dyDescent="0.5">
      <c r="A31" s="21"/>
      <c r="G31" s="21"/>
    </row>
    <row r="32" spans="1:29" x14ac:dyDescent="0.5">
      <c r="A32" s="21"/>
      <c r="G32" s="21"/>
    </row>
    <row r="33" spans="1:1" x14ac:dyDescent="0.5">
      <c r="A33" s="21"/>
    </row>
    <row r="34" spans="1:1" x14ac:dyDescent="0.5">
      <c r="A34" s="21"/>
    </row>
    <row r="35" spans="1:1" x14ac:dyDescent="0.5">
      <c r="A35" s="21"/>
    </row>
    <row r="36" spans="1:1" x14ac:dyDescent="0.5">
      <c r="A36" s="21"/>
    </row>
    <row r="37" spans="1:1" x14ac:dyDescent="0.5">
      <c r="A37" s="21"/>
    </row>
    <row r="38" spans="1:1" x14ac:dyDescent="0.5">
      <c r="A38" s="21"/>
    </row>
    <row r="39" spans="1:1" x14ac:dyDescent="0.5">
      <c r="A39" s="21"/>
    </row>
    <row r="40" spans="1:1" x14ac:dyDescent="0.5">
      <c r="A40" s="21"/>
    </row>
    <row r="41" spans="1:1" x14ac:dyDescent="0.5">
      <c r="A41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05C7-3972-40B3-9C76-21ECEDA14036}">
  <dimension ref="A1:CV50"/>
  <sheetViews>
    <sheetView topLeftCell="C1" workbookViewId="0">
      <selection activeCell="CJ3" sqref="CJ3:CV14"/>
    </sheetView>
  </sheetViews>
  <sheetFormatPr defaultRowHeight="15.75" x14ac:dyDescent="0.5"/>
  <cols>
    <col min="1" max="1" width="9.1875" bestFit="1" customWidth="1"/>
    <col min="2" max="2" width="13.375" bestFit="1" customWidth="1"/>
    <col min="3" max="3" width="9.125" bestFit="1" customWidth="1"/>
    <col min="4" max="4" width="12.375" bestFit="1" customWidth="1"/>
    <col min="5" max="5" width="9.125" bestFit="1" customWidth="1"/>
    <col min="6" max="6" width="12.375" bestFit="1" customWidth="1"/>
    <col min="7" max="7" width="9.125" bestFit="1" customWidth="1"/>
    <col min="8" max="8" width="12.375" bestFit="1" customWidth="1"/>
    <col min="9" max="9" width="9.125" bestFit="1" customWidth="1"/>
    <col min="10" max="10" width="10.0625" customWidth="1"/>
    <col min="12" max="13" width="9.0625" bestFit="1" customWidth="1"/>
    <col min="15" max="15" width="9.0625" customWidth="1"/>
    <col min="16" max="16" width="9.125" bestFit="1" customWidth="1"/>
    <col min="17" max="17" width="9.0625" bestFit="1" customWidth="1"/>
    <col min="19" max="19" width="9.0625" customWidth="1"/>
    <col min="20" max="20" width="9.125" bestFit="1" customWidth="1"/>
    <col min="21" max="21" width="9.0625" bestFit="1" customWidth="1"/>
    <col min="23" max="23" width="9.0625" customWidth="1"/>
    <col min="24" max="24" width="9.125" bestFit="1" customWidth="1"/>
    <col min="25" max="25" width="9.0625" bestFit="1" customWidth="1"/>
    <col min="27" max="27" width="9.0625" customWidth="1"/>
    <col min="28" max="28" width="9.125" bestFit="1" customWidth="1"/>
    <col min="30" max="31" width="9.0625" bestFit="1" customWidth="1"/>
    <col min="33" max="33" width="9.0625" customWidth="1"/>
    <col min="34" max="34" width="9.125" bestFit="1" customWidth="1"/>
    <col min="35" max="35" width="9.0625" bestFit="1" customWidth="1"/>
    <col min="37" max="37" width="9.0625" customWidth="1"/>
    <col min="38" max="38" width="9.125" bestFit="1" customWidth="1"/>
    <col min="39" max="39" width="9.0625" bestFit="1" customWidth="1"/>
    <col min="41" max="41" width="9.0625" customWidth="1"/>
    <col min="42" max="42" width="9.125" bestFit="1" customWidth="1"/>
    <col min="43" max="43" width="9.0625" bestFit="1" customWidth="1"/>
    <col min="45" max="45" width="9.0625" customWidth="1"/>
    <col min="46" max="46" width="9.125" bestFit="1" customWidth="1"/>
    <col min="48" max="49" width="9.0625" bestFit="1" customWidth="1"/>
    <col min="51" max="51" width="9.0625" customWidth="1"/>
    <col min="52" max="52" width="9.125" bestFit="1" customWidth="1"/>
    <col min="53" max="53" width="9.0625" bestFit="1" customWidth="1"/>
    <col min="55" max="55" width="9.0625" customWidth="1"/>
    <col min="56" max="56" width="9.125" bestFit="1" customWidth="1"/>
    <col min="57" max="57" width="9.0625" bestFit="1" customWidth="1"/>
    <col min="59" max="59" width="9.0625" customWidth="1"/>
    <col min="60" max="60" width="9.125" bestFit="1" customWidth="1"/>
    <col min="61" max="61" width="9.0625" bestFit="1" customWidth="1"/>
    <col min="63" max="63" width="9.0625" customWidth="1"/>
    <col min="64" max="64" width="9.125" bestFit="1" customWidth="1"/>
    <col min="66" max="67" width="9.0625" bestFit="1" customWidth="1"/>
    <col min="69" max="69" width="9.0625" customWidth="1"/>
    <col min="70" max="70" width="9.125" bestFit="1" customWidth="1"/>
    <col min="71" max="71" width="9.0625" bestFit="1" customWidth="1"/>
    <col min="73" max="73" width="9.0625" customWidth="1"/>
    <col min="74" max="74" width="9.125" bestFit="1" customWidth="1"/>
    <col min="75" max="75" width="9.0625" bestFit="1" customWidth="1"/>
    <col min="77" max="77" width="9.0625" customWidth="1"/>
    <col min="78" max="78" width="9.125" bestFit="1" customWidth="1"/>
    <col min="79" max="79" width="9.0625" bestFit="1" customWidth="1"/>
    <col min="81" max="81" width="9.0625" customWidth="1"/>
    <col min="82" max="82" width="9.125" bestFit="1" customWidth="1"/>
    <col min="84" max="85" width="9.0625" bestFit="1" customWidth="1"/>
    <col min="87" max="87" width="9.0625" customWidth="1"/>
    <col min="88" max="88" width="9.125" bestFit="1" customWidth="1"/>
    <col min="89" max="89" width="9.0625" bestFit="1" customWidth="1"/>
    <col min="91" max="91" width="9.0625" customWidth="1"/>
    <col min="92" max="92" width="9.125" bestFit="1" customWidth="1"/>
    <col min="93" max="93" width="9.0625" bestFit="1" customWidth="1"/>
    <col min="95" max="95" width="9.0625" customWidth="1"/>
    <col min="96" max="96" width="9.125" bestFit="1" customWidth="1"/>
    <col min="97" max="97" width="9.0625" bestFit="1" customWidth="1"/>
    <col min="100" max="100" width="9.125" bestFit="1" customWidth="1"/>
  </cols>
  <sheetData>
    <row r="1" spans="1:100" x14ac:dyDescent="0.5">
      <c r="A1" t="s">
        <v>19</v>
      </c>
      <c r="L1" t="s">
        <v>20</v>
      </c>
      <c r="AD1" t="s">
        <v>21</v>
      </c>
      <c r="BA1" t="s">
        <v>22</v>
      </c>
      <c r="BS1" t="s">
        <v>23</v>
      </c>
      <c r="CK1" t="s">
        <v>24</v>
      </c>
    </row>
    <row r="2" spans="1:100" x14ac:dyDescent="0.5">
      <c r="A2" s="4" t="s">
        <v>0</v>
      </c>
      <c r="B2" s="4" t="s">
        <v>1</v>
      </c>
      <c r="C2" s="18" t="s">
        <v>25</v>
      </c>
      <c r="D2" s="4" t="s">
        <v>2</v>
      </c>
      <c r="E2" s="18" t="s">
        <v>25</v>
      </c>
      <c r="F2" s="4" t="s">
        <v>3</v>
      </c>
      <c r="G2" s="18" t="s">
        <v>25</v>
      </c>
      <c r="H2" s="5" t="s">
        <v>4</v>
      </c>
      <c r="I2" s="18" t="s">
        <v>25</v>
      </c>
      <c r="J2" s="30"/>
      <c r="L2" s="4" t="s">
        <v>0</v>
      </c>
      <c r="M2" s="4" t="s">
        <v>1</v>
      </c>
      <c r="N2" s="18" t="s">
        <v>25</v>
      </c>
      <c r="O2" s="4"/>
      <c r="P2" s="35" t="s">
        <v>29</v>
      </c>
      <c r="Q2" s="4" t="s">
        <v>2</v>
      </c>
      <c r="R2" s="18" t="s">
        <v>25</v>
      </c>
      <c r="S2" s="4"/>
      <c r="T2" s="35" t="s">
        <v>29</v>
      </c>
      <c r="U2" s="4" t="s">
        <v>3</v>
      </c>
      <c r="V2" s="18" t="s">
        <v>25</v>
      </c>
      <c r="W2" s="4"/>
      <c r="X2" s="35" t="s">
        <v>29</v>
      </c>
      <c r="Y2" s="5" t="s">
        <v>4</v>
      </c>
      <c r="Z2" s="18" t="s">
        <v>25</v>
      </c>
      <c r="AA2" s="30"/>
      <c r="AB2" s="35" t="s">
        <v>29</v>
      </c>
      <c r="AD2" s="4" t="s">
        <v>0</v>
      </c>
      <c r="AE2" s="4" t="s">
        <v>1</v>
      </c>
      <c r="AF2" s="18" t="s">
        <v>25</v>
      </c>
      <c r="AG2" s="4"/>
      <c r="AH2" s="35" t="s">
        <v>29</v>
      </c>
      <c r="AI2" s="4" t="s">
        <v>2</v>
      </c>
      <c r="AJ2" s="18" t="s">
        <v>25</v>
      </c>
      <c r="AK2" s="4"/>
      <c r="AL2" s="35" t="s">
        <v>29</v>
      </c>
      <c r="AM2" s="4" t="s">
        <v>3</v>
      </c>
      <c r="AN2" s="18" t="s">
        <v>25</v>
      </c>
      <c r="AO2" s="4"/>
      <c r="AP2" s="35" t="s">
        <v>29</v>
      </c>
      <c r="AQ2" s="5" t="s">
        <v>4</v>
      </c>
      <c r="AR2" s="18" t="s">
        <v>25</v>
      </c>
      <c r="AS2" s="30"/>
      <c r="AT2" s="35" t="s">
        <v>29</v>
      </c>
      <c r="AV2" s="4" t="s">
        <v>0</v>
      </c>
      <c r="AW2" s="4" t="s">
        <v>1</v>
      </c>
      <c r="AX2" s="18" t="s">
        <v>25</v>
      </c>
      <c r="AY2" s="4"/>
      <c r="AZ2" s="35" t="s">
        <v>29</v>
      </c>
      <c r="BA2" s="4" t="s">
        <v>2</v>
      </c>
      <c r="BB2" s="18" t="s">
        <v>25</v>
      </c>
      <c r="BC2" s="4"/>
      <c r="BD2" s="35" t="s">
        <v>29</v>
      </c>
      <c r="BE2" s="4" t="s">
        <v>3</v>
      </c>
      <c r="BF2" s="18" t="s">
        <v>25</v>
      </c>
      <c r="BG2" s="4"/>
      <c r="BH2" s="35" t="s">
        <v>29</v>
      </c>
      <c r="BI2" s="5" t="s">
        <v>4</v>
      </c>
      <c r="BJ2" s="18" t="s">
        <v>25</v>
      </c>
      <c r="BK2" s="30"/>
      <c r="BL2" s="35" t="s">
        <v>29</v>
      </c>
      <c r="BN2" s="4" t="s">
        <v>0</v>
      </c>
      <c r="BO2" s="4" t="s">
        <v>1</v>
      </c>
      <c r="BP2" s="18" t="s">
        <v>25</v>
      </c>
      <c r="BQ2" s="4"/>
      <c r="BR2" s="35" t="s">
        <v>29</v>
      </c>
      <c r="BS2" s="4" t="s">
        <v>2</v>
      </c>
      <c r="BT2" s="18" t="s">
        <v>25</v>
      </c>
      <c r="BU2" s="4"/>
      <c r="BV2" s="35" t="s">
        <v>29</v>
      </c>
      <c r="BW2" s="4" t="s">
        <v>3</v>
      </c>
      <c r="BX2" s="18" t="s">
        <v>25</v>
      </c>
      <c r="BY2" s="4"/>
      <c r="BZ2" s="35" t="s">
        <v>29</v>
      </c>
      <c r="CA2" s="5" t="s">
        <v>4</v>
      </c>
      <c r="CB2" s="18" t="s">
        <v>25</v>
      </c>
      <c r="CC2" s="30"/>
      <c r="CD2" s="35" t="s">
        <v>29</v>
      </c>
      <c r="CF2" s="4" t="s">
        <v>0</v>
      </c>
      <c r="CG2" s="4" t="s">
        <v>1</v>
      </c>
      <c r="CH2" s="18" t="s">
        <v>25</v>
      </c>
      <c r="CI2" s="4"/>
      <c r="CJ2" s="35" t="s">
        <v>29</v>
      </c>
      <c r="CK2" s="4" t="s">
        <v>2</v>
      </c>
      <c r="CL2" s="18" t="s">
        <v>25</v>
      </c>
      <c r="CM2" s="4"/>
      <c r="CN2" s="35" t="s">
        <v>29</v>
      </c>
      <c r="CO2" s="4" t="s">
        <v>3</v>
      </c>
      <c r="CP2" s="18" t="s">
        <v>25</v>
      </c>
      <c r="CQ2" s="4"/>
      <c r="CR2" s="35" t="s">
        <v>29</v>
      </c>
      <c r="CS2" s="5" t="s">
        <v>4</v>
      </c>
      <c r="CT2" s="18" t="s">
        <v>25</v>
      </c>
      <c r="CV2" s="35" t="s">
        <v>29</v>
      </c>
    </row>
    <row r="3" spans="1:100" s="21" customFormat="1" ht="14.25" x14ac:dyDescent="0.45">
      <c r="A3" s="22">
        <v>341.32499999999999</v>
      </c>
      <c r="B3" s="9">
        <v>3087500000</v>
      </c>
      <c r="C3" s="32">
        <f>LN(B3/A3)</f>
        <v>16.017792436329692</v>
      </c>
      <c r="D3" s="9">
        <v>4875000000</v>
      </c>
      <c r="E3" s="32">
        <f>LN(D3/A3)</f>
        <v>16.474550838825408</v>
      </c>
      <c r="F3" s="9">
        <v>1537500000</v>
      </c>
      <c r="G3" s="32">
        <f>LN(F3/A3)</f>
        <v>15.320588455074132</v>
      </c>
      <c r="H3" s="10">
        <v>1050000000</v>
      </c>
      <c r="I3" s="32">
        <f>LN(H3/A3)</f>
        <v>14.939220898545027</v>
      </c>
      <c r="J3" s="9"/>
      <c r="L3" s="22">
        <v>341.32499999999999</v>
      </c>
      <c r="M3" s="9">
        <v>2225000000</v>
      </c>
      <c r="N3" s="32">
        <f>LN(M3/L3)</f>
        <v>15.690187649993799</v>
      </c>
      <c r="O3" s="34">
        <v>16.050693542659143</v>
      </c>
      <c r="P3" s="32">
        <f>N3-O3</f>
        <v>-0.36050589266534416</v>
      </c>
      <c r="Q3" s="9">
        <v>2637500000</v>
      </c>
      <c r="R3" s="32">
        <f>LN(Q3/L3)</f>
        <v>15.860262233177782</v>
      </c>
      <c r="S3" s="34">
        <v>16.512029511116747</v>
      </c>
      <c r="T3" s="32">
        <f>R3-S3</f>
        <v>-0.65176727793896561</v>
      </c>
      <c r="U3" s="9">
        <v>2925000000</v>
      </c>
      <c r="V3" s="32">
        <f>LN(U3/L3)</f>
        <v>15.963725215059416</v>
      </c>
      <c r="W3" s="34">
        <v>15.606963561532282</v>
      </c>
      <c r="X3" s="32">
        <f>V3-W3</f>
        <v>0.3567616535271334</v>
      </c>
      <c r="Y3" s="10">
        <v>900000000</v>
      </c>
      <c r="Z3" s="32">
        <f>LN(Y3/L3)</f>
        <v>14.78507021871777</v>
      </c>
      <c r="AA3" s="34">
        <v>15.100911448148386</v>
      </c>
      <c r="AB3" s="32">
        <f>Z3-AA3</f>
        <v>-0.31584122943061566</v>
      </c>
      <c r="AD3" s="22">
        <v>341.32499999999999</v>
      </c>
      <c r="AE3" s="9">
        <v>2937500000</v>
      </c>
      <c r="AF3" s="32">
        <f>LN(AE3/AD3)</f>
        <v>15.967989613845873</v>
      </c>
      <c r="AG3" s="34">
        <v>16.050693542659143</v>
      </c>
      <c r="AH3" s="32">
        <f>AF3-AG3</f>
        <v>-8.2703928813270267E-2</v>
      </c>
      <c r="AI3" s="9">
        <v>3437500000</v>
      </c>
      <c r="AJ3" s="32">
        <f>LN(AI3/AD3)</f>
        <v>16.125175197368286</v>
      </c>
      <c r="AK3" s="34">
        <v>16.512029511116747</v>
      </c>
      <c r="AL3" s="32">
        <f>AJ3-AK3</f>
        <v>-0.38685431374846146</v>
      </c>
      <c r="AM3" s="9">
        <v>1962500000</v>
      </c>
      <c r="AN3" s="32">
        <f>LN(AM3/AD3)</f>
        <v>15.564649905050022</v>
      </c>
      <c r="AO3" s="34">
        <v>15.606963561532282</v>
      </c>
      <c r="AP3" s="32">
        <f>AN3-AO3</f>
        <v>-4.2313656482260598E-2</v>
      </c>
      <c r="AQ3" s="10">
        <v>1137500000</v>
      </c>
      <c r="AR3" s="32">
        <f>LN(AQ3/AD3)</f>
        <v>15.019263606218564</v>
      </c>
      <c r="AS3" s="34">
        <v>15.100911448148386</v>
      </c>
      <c r="AT3" s="32">
        <f>AR3-AS3</f>
        <v>-8.1647841929822107E-2</v>
      </c>
      <c r="AV3" s="22">
        <v>341.32499999999999</v>
      </c>
      <c r="AW3" s="9">
        <v>2100000000</v>
      </c>
      <c r="AX3" s="32">
        <f>LN(AW3/AV3)</f>
        <v>15.632368079104973</v>
      </c>
      <c r="AY3" s="34">
        <v>16.050693542659143</v>
      </c>
      <c r="AZ3" s="32">
        <f>AX3-AY3</f>
        <v>-0.41832546355417044</v>
      </c>
      <c r="BA3" s="9">
        <v>2625000000</v>
      </c>
      <c r="BB3" s="32">
        <f>LN(BA3/AV3)</f>
        <v>15.855511630419183</v>
      </c>
      <c r="BC3" s="34">
        <v>16.512029511116747</v>
      </c>
      <c r="BD3" s="32">
        <f>BB3-BC3</f>
        <v>-0.65651788069756378</v>
      </c>
      <c r="BE3" s="9">
        <v>4175000000</v>
      </c>
      <c r="BF3" s="32">
        <f>LN(BE3/AV3)</f>
        <v>16.319545092678414</v>
      </c>
      <c r="BG3" s="34">
        <v>15.606963561532282</v>
      </c>
      <c r="BH3" s="32">
        <f>BF3-BG3</f>
        <v>0.71258153114613165</v>
      </c>
      <c r="BI3" s="10">
        <v>4037500000</v>
      </c>
      <c r="BJ3" s="32">
        <f>LN(BI3/AV3)</f>
        <v>16.286056422924371</v>
      </c>
      <c r="BK3" s="34">
        <v>15.100911448148386</v>
      </c>
      <c r="BL3" s="32">
        <f>BJ3-BK3</f>
        <v>1.1851449747759855</v>
      </c>
      <c r="BN3" s="22">
        <v>341.32499999999999</v>
      </c>
      <c r="BO3" s="9">
        <v>2637500000</v>
      </c>
      <c r="BP3" s="32">
        <f>LN(BO3/BN3)</f>
        <v>15.860262233177782</v>
      </c>
      <c r="BQ3" s="34">
        <v>16.050693542659143</v>
      </c>
      <c r="BR3" s="32">
        <f>BP3-BQ3</f>
        <v>-0.19043130948136167</v>
      </c>
      <c r="BS3" s="9">
        <v>2712500000</v>
      </c>
      <c r="BT3" s="32">
        <f>LN(BS3/BN3)</f>
        <v>15.888301453242175</v>
      </c>
      <c r="BU3" s="34">
        <v>16.512029511116747</v>
      </c>
      <c r="BV3" s="32">
        <f>BT3-BU3</f>
        <v>-0.62372805787457253</v>
      </c>
      <c r="BW3" s="9">
        <v>3100000000</v>
      </c>
      <c r="BX3" s="32">
        <f>LN(BW3/BN3)</f>
        <v>16.021832845866697</v>
      </c>
      <c r="BY3" s="34">
        <v>15.606963561532282</v>
      </c>
      <c r="BZ3" s="32">
        <f>BX3-BY3</f>
        <v>0.41486928433441506</v>
      </c>
      <c r="CA3" s="10">
        <v>1775000000</v>
      </c>
      <c r="CB3" s="32">
        <f>LN(CA3/BN3)</f>
        <v>15.464231157302974</v>
      </c>
      <c r="CC3" s="34">
        <v>15.100911448148386</v>
      </c>
      <c r="CD3" s="32">
        <f>CB3-CC3</f>
        <v>0.36331970915458811</v>
      </c>
      <c r="CF3" s="22">
        <v>341.32499999999999</v>
      </c>
      <c r="CG3" s="9">
        <v>2512500000</v>
      </c>
      <c r="CH3" s="32">
        <f>LN(CG3/CF3)</f>
        <v>15.81170900776079</v>
      </c>
      <c r="CI3" s="34">
        <v>16.050693542659143</v>
      </c>
      <c r="CJ3" s="32">
        <f>CH3-CI3</f>
        <v>-0.23898453489835347</v>
      </c>
      <c r="CK3" s="9">
        <v>1662500000</v>
      </c>
      <c r="CL3" s="32">
        <f>LN(CK3/CF3)</f>
        <v>15.398753227923468</v>
      </c>
      <c r="CM3" s="34">
        <v>16.512029511116747</v>
      </c>
      <c r="CN3" s="32">
        <f>CL3-CM3</f>
        <v>-1.1132762831932794</v>
      </c>
      <c r="CO3" s="9">
        <v>287500000</v>
      </c>
      <c r="CP3" s="32">
        <f>LN(CO3/CF3)</f>
        <v>13.643898315630864</v>
      </c>
      <c r="CQ3" s="34">
        <v>15.606963561532282</v>
      </c>
      <c r="CR3" s="32">
        <f>CP3-CQ3</f>
        <v>-1.9630652459014186</v>
      </c>
      <c r="CS3" s="10">
        <v>987500000</v>
      </c>
      <c r="CT3" s="32">
        <f>LN(CS3/CF3)</f>
        <v>14.877851952168736</v>
      </c>
      <c r="CU3" s="34">
        <v>15.100911448148386</v>
      </c>
      <c r="CV3" s="32">
        <f>CT3-CU3</f>
        <v>-0.22305949597964947</v>
      </c>
    </row>
    <row r="4" spans="1:100" s="21" customFormat="1" ht="14.25" x14ac:dyDescent="0.45">
      <c r="A4" s="22">
        <v>341.32499999999999</v>
      </c>
      <c r="B4" s="9">
        <v>3262500000</v>
      </c>
      <c r="C4" s="32">
        <f t="shared" ref="C4:C9" si="0">LN(B4/A4)</f>
        <v>16.072924507024407</v>
      </c>
      <c r="D4" s="9">
        <v>4625000000</v>
      </c>
      <c r="E4" s="32">
        <f>LN(D4/A4)</f>
        <v>16.421907105339983</v>
      </c>
      <c r="F4" s="9">
        <v>3037500000</v>
      </c>
      <c r="G4" s="32">
        <f>LN(F4/A4)</f>
        <v>16.001465543042261</v>
      </c>
      <c r="H4" s="10">
        <v>912500000</v>
      </c>
      <c r="I4" s="32">
        <f>LN(H4/A4)</f>
        <v>14.798863540850105</v>
      </c>
      <c r="J4" s="9"/>
      <c r="L4" s="22">
        <v>341.32499999999999</v>
      </c>
      <c r="M4" s="9">
        <v>2825000000</v>
      </c>
      <c r="N4" s="32">
        <f t="shared" ref="N4:N14" si="1">LN(M4/L4)</f>
        <v>15.928939098974</v>
      </c>
      <c r="O4" s="34">
        <v>16.050693542659143</v>
      </c>
      <c r="P4" s="32">
        <f t="shared" ref="P4:P14" si="2">N4-O4</f>
        <v>-0.12175444368514299</v>
      </c>
      <c r="Q4" s="9">
        <v>2550000000</v>
      </c>
      <c r="R4" s="32">
        <f t="shared" ref="R4:R14" si="3">LN(Q4/L4)</f>
        <v>15.826524093545931</v>
      </c>
      <c r="S4" s="34">
        <v>16.512029511116747</v>
      </c>
      <c r="T4" s="32">
        <f t="shared" ref="T4:T14" si="4">R4-S4</f>
        <v>-0.68550541757081618</v>
      </c>
      <c r="U4" s="9">
        <v>2012500000</v>
      </c>
      <c r="V4" s="32">
        <f t="shared" ref="V4:V14" si="5">LN(U4/L4)</f>
        <v>15.589808464686177</v>
      </c>
      <c r="W4" s="34">
        <v>15.606963561532282</v>
      </c>
      <c r="X4" s="32">
        <f t="shared" ref="X4:X14" si="6">V4-W4</f>
        <v>-1.7155096846105167E-2</v>
      </c>
      <c r="Y4" s="10">
        <v>1187500000</v>
      </c>
      <c r="Z4" s="32">
        <f t="shared" ref="Z4:Z14" si="7">LN(Y4/L4)</f>
        <v>15.062280991302256</v>
      </c>
      <c r="AA4" s="34">
        <v>15.100911448148386</v>
      </c>
      <c r="AB4" s="32">
        <f t="shared" ref="AB4:AB14" si="8">Z4-AA4</f>
        <v>-3.8630456846130201E-2</v>
      </c>
      <c r="AD4" s="22">
        <v>341.32499999999999</v>
      </c>
      <c r="AE4" s="9">
        <v>3037500000</v>
      </c>
      <c r="AF4" s="32">
        <f t="shared" ref="AF4:AF14" si="9">LN(AE4/AD4)</f>
        <v>16.001465543042261</v>
      </c>
      <c r="AG4" s="34">
        <v>16.050693542659143</v>
      </c>
      <c r="AH4" s="32">
        <f t="shared" ref="AH4:AH14" si="10">AF4-AG4</f>
        <v>-4.9227999616881846E-2</v>
      </c>
      <c r="AI4" s="9">
        <v>2900000000</v>
      </c>
      <c r="AJ4" s="32">
        <f t="shared" ref="AJ4:AJ14" si="11">LN(AI4/AD4)</f>
        <v>15.955141471368025</v>
      </c>
      <c r="AK4" s="34">
        <v>16.512029511116747</v>
      </c>
      <c r="AL4" s="32">
        <f t="shared" ref="AL4:AL14" si="12">AJ4-AK4</f>
        <v>-0.55688803974872236</v>
      </c>
      <c r="AM4" s="9">
        <v>2775000000</v>
      </c>
      <c r="AN4" s="32">
        <f t="shared" ref="AN4:AN14" si="13">LN(AM4/AD4)</f>
        <v>15.911081481573994</v>
      </c>
      <c r="AO4" s="34">
        <v>15.606963561532282</v>
      </c>
      <c r="AP4" s="32">
        <f t="shared" ref="AP4:AP14" si="14">AN4-AO4</f>
        <v>0.3041179200417119</v>
      </c>
      <c r="AQ4" s="10">
        <v>1950000000</v>
      </c>
      <c r="AR4" s="32">
        <f t="shared" ref="AR4:AR14" si="15">LN(AQ4/AD4)</f>
        <v>15.558260106951252</v>
      </c>
      <c r="AS4" s="34">
        <v>15.100911448148386</v>
      </c>
      <c r="AT4" s="32">
        <f t="shared" ref="AT4:AT14" si="16">AR4-AS4</f>
        <v>0.45734865880286613</v>
      </c>
      <c r="AV4" s="22">
        <v>341.32499999999999</v>
      </c>
      <c r="AW4" s="9">
        <v>2300000000</v>
      </c>
      <c r="AX4" s="32">
        <f t="shared" ref="AX4:AX14" si="17">LN(AW4/AV4)</f>
        <v>15.7233398573107</v>
      </c>
      <c r="AY4" s="34">
        <v>16.050693542659143</v>
      </c>
      <c r="AZ4" s="32">
        <f t="shared" ref="AZ4:AZ14" si="18">AX4-AY4</f>
        <v>-0.32735368534844334</v>
      </c>
      <c r="BA4" s="9">
        <v>2012500000</v>
      </c>
      <c r="BB4" s="32">
        <f t="shared" ref="BB4:BB14" si="19">LN(BA4/AV4)</f>
        <v>15.589808464686177</v>
      </c>
      <c r="BC4" s="34">
        <v>16.512029511116747</v>
      </c>
      <c r="BD4" s="32">
        <f t="shared" ref="BD4:BD14" si="20">BB4-BC4</f>
        <v>-0.92222104643057001</v>
      </c>
      <c r="BE4" s="9">
        <v>3075000000</v>
      </c>
      <c r="BF4" s="32">
        <f t="shared" ref="BF4:BF14" si="21">LN(BE4/AV4)</f>
        <v>16.013735635634077</v>
      </c>
      <c r="BG4" s="34">
        <v>15.606963561532282</v>
      </c>
      <c r="BH4" s="32">
        <f t="shared" ref="BH4:BH14" si="22">BF4-BG4</f>
        <v>0.40677207410179506</v>
      </c>
      <c r="BI4" s="10">
        <v>2000000000</v>
      </c>
      <c r="BJ4" s="32">
        <f t="shared" ref="BJ4:BJ14" si="23">LN(BI4/AV4)</f>
        <v>15.583577914935541</v>
      </c>
      <c r="BK4" s="34">
        <v>15.100911448148386</v>
      </c>
      <c r="BL4" s="32">
        <f t="shared" ref="BL4:BL14" si="24">BJ4-BK4</f>
        <v>0.48266646678715475</v>
      </c>
      <c r="BN4" s="22">
        <v>341.32499999999999</v>
      </c>
      <c r="BO4" s="9">
        <v>2450000000</v>
      </c>
      <c r="BP4" s="32">
        <f t="shared" ref="BP4:BP14" si="25">LN(BO4/BN4)</f>
        <v>15.786518758932232</v>
      </c>
      <c r="BQ4" s="34">
        <v>16.050693542659143</v>
      </c>
      <c r="BR4" s="32">
        <f t="shared" ref="BR4:BR14" si="26">BP4-BQ4</f>
        <v>-0.2641747837269115</v>
      </c>
      <c r="BS4" s="9">
        <v>2437500000</v>
      </c>
      <c r="BT4" s="32">
        <f t="shared" ref="BT4:BT14" si="27">LN(BS4/BN4)</f>
        <v>15.781403658265461</v>
      </c>
      <c r="BU4" s="34">
        <v>16.512029511116747</v>
      </c>
      <c r="BV4" s="32">
        <f t="shared" ref="BV4:BV14" si="28">BT4-BU4</f>
        <v>-0.73062585285128634</v>
      </c>
      <c r="BW4" s="9">
        <v>2712500000</v>
      </c>
      <c r="BX4" s="32">
        <f t="shared" ref="BX4:BX14" si="29">LN(BW4/BN4)</f>
        <v>15.888301453242175</v>
      </c>
      <c r="BY4" s="34">
        <v>15.606963561532282</v>
      </c>
      <c r="BZ4" s="32">
        <f t="shared" ref="BZ4:BZ14" si="30">BX4-BY4</f>
        <v>0.28133789170989232</v>
      </c>
      <c r="CA4" s="10">
        <v>1775000000</v>
      </c>
      <c r="CB4" s="32">
        <f t="shared" ref="CB4:CB14" si="31">LN(CA4/BN4)</f>
        <v>15.464231157302974</v>
      </c>
      <c r="CC4" s="34">
        <v>15.100911448148386</v>
      </c>
      <c r="CD4" s="32">
        <f t="shared" ref="CD4:CD14" si="32">CB4-CC4</f>
        <v>0.36331970915458811</v>
      </c>
      <c r="CF4" s="22">
        <v>341.32499999999999</v>
      </c>
      <c r="CG4" s="9">
        <v>1775000000</v>
      </c>
      <c r="CH4" s="32">
        <f t="shared" ref="CH4:CH14" si="33">LN(CG4/CF4)</f>
        <v>15.464231157302974</v>
      </c>
      <c r="CI4" s="34">
        <v>16.050693542659143</v>
      </c>
      <c r="CJ4" s="32">
        <f t="shared" ref="CJ4:CJ14" si="34">CH4-CI4</f>
        <v>-0.58646238535616924</v>
      </c>
      <c r="CK4" s="9">
        <v>2012500000</v>
      </c>
      <c r="CL4" s="32">
        <f t="shared" ref="CL4:CL14" si="35">LN(CK4/CF4)</f>
        <v>15.589808464686177</v>
      </c>
      <c r="CM4" s="34">
        <v>16.512029511116747</v>
      </c>
      <c r="CN4" s="32">
        <f t="shared" ref="CN4:CN14" si="36">CL4-CM4</f>
        <v>-0.92222104643057001</v>
      </c>
      <c r="CO4" s="9">
        <v>303750000</v>
      </c>
      <c r="CP4" s="32">
        <f t="shared" ref="CP4:CP14" si="37">LN(CO4/CF4)</f>
        <v>13.698880450048216</v>
      </c>
      <c r="CQ4" s="34">
        <v>15.606963561532282</v>
      </c>
      <c r="CR4" s="32">
        <f t="shared" ref="CR4:CR14" si="38">CP4-CQ4</f>
        <v>-1.908083111484066</v>
      </c>
      <c r="CS4" s="10">
        <v>1437500000</v>
      </c>
      <c r="CT4" s="32">
        <f t="shared" ref="CT4:CT14" si="39">LN(CS4/CF4)</f>
        <v>15.253336228064963</v>
      </c>
      <c r="CU4" s="34">
        <v>15.100911448148386</v>
      </c>
      <c r="CV4" s="32">
        <f t="shared" ref="CV4:CV14" si="40">CT4-CU4</f>
        <v>0.15242477991657744</v>
      </c>
    </row>
    <row r="5" spans="1:100" s="21" customFormat="1" ht="14.25" x14ac:dyDescent="0.45">
      <c r="A5" s="22">
        <v>341.32499999999999</v>
      </c>
      <c r="B5" s="9">
        <v>3225000000</v>
      </c>
      <c r="C5" s="32">
        <f t="shared" si="0"/>
        <v>16.061363684623331</v>
      </c>
      <c r="D5" s="9">
        <v>5750000000</v>
      </c>
      <c r="E5" s="32">
        <f>LN(D5/A5)</f>
        <v>16.639630589184854</v>
      </c>
      <c r="F5" s="9">
        <v>1837500000</v>
      </c>
      <c r="G5" s="32">
        <f>LN(F5/A5)</f>
        <v>15.49883668648045</v>
      </c>
      <c r="H5" s="10">
        <v>1962500000</v>
      </c>
      <c r="I5" s="32">
        <f>LN(H5/A5)</f>
        <v>15.564649905050022</v>
      </c>
      <c r="J5" s="9"/>
      <c r="L5" s="22">
        <v>363.52499999999998</v>
      </c>
      <c r="M5" s="9">
        <v>2650000000</v>
      </c>
      <c r="N5" s="32">
        <f t="shared" si="1"/>
        <v>15.801977406544992</v>
      </c>
      <c r="O5" s="34">
        <v>15.892487798867066</v>
      </c>
      <c r="P5" s="32">
        <f t="shared" si="2"/>
        <v>-9.0510392322073585E-2</v>
      </c>
      <c r="Q5" s="9">
        <v>3012500000</v>
      </c>
      <c r="R5" s="32">
        <f t="shared" si="3"/>
        <v>15.930188065363636</v>
      </c>
      <c r="S5" s="34">
        <v>15.420247166704288</v>
      </c>
      <c r="T5" s="32">
        <f t="shared" si="4"/>
        <v>0.50994089865934811</v>
      </c>
      <c r="U5" s="9">
        <v>2125000000</v>
      </c>
      <c r="V5" s="32">
        <f t="shared" si="5"/>
        <v>15.581189568923241</v>
      </c>
      <c r="W5" s="34">
        <v>15.245956445706121</v>
      </c>
      <c r="X5" s="32">
        <f t="shared" si="6"/>
        <v>0.33523312321712062</v>
      </c>
      <c r="Y5" s="10">
        <v>887500000</v>
      </c>
      <c r="Z5" s="32">
        <f t="shared" si="7"/>
        <v>14.708071008914295</v>
      </c>
      <c r="AA5" s="34">
        <v>14.171391408604739</v>
      </c>
      <c r="AB5" s="32">
        <f t="shared" si="8"/>
        <v>0.53667960030955619</v>
      </c>
      <c r="AD5" s="22">
        <v>363.52499999999998</v>
      </c>
      <c r="AE5" s="9">
        <v>3400000000</v>
      </c>
      <c r="AF5" s="32">
        <f t="shared" si="9"/>
        <v>16.051193198168978</v>
      </c>
      <c r="AG5" s="34">
        <v>15.892487798867066</v>
      </c>
      <c r="AH5" s="32">
        <f t="shared" si="10"/>
        <v>0.15870539930191185</v>
      </c>
      <c r="AI5" s="9">
        <v>3150000000</v>
      </c>
      <c r="AJ5" s="32">
        <f t="shared" si="11"/>
        <v>15.974820219384403</v>
      </c>
      <c r="AK5" s="34">
        <v>15.420247166704288</v>
      </c>
      <c r="AL5" s="32">
        <f t="shared" si="12"/>
        <v>0.55457305268011581</v>
      </c>
      <c r="AM5" s="9">
        <v>1587500000</v>
      </c>
      <c r="AN5" s="32">
        <f t="shared" si="13"/>
        <v>15.289578218331572</v>
      </c>
      <c r="AO5" s="34">
        <v>15.245956445706121</v>
      </c>
      <c r="AP5" s="32">
        <f t="shared" si="14"/>
        <v>4.3621772625451527E-2</v>
      </c>
      <c r="AQ5" s="10">
        <v>575000000</v>
      </c>
      <c r="AR5" s="32">
        <f t="shared" si="15"/>
        <v>14.274032528362076</v>
      </c>
      <c r="AS5" s="34">
        <v>14.171391408604739</v>
      </c>
      <c r="AT5" s="32">
        <f t="shared" si="16"/>
        <v>0.1026411197573367</v>
      </c>
      <c r="AV5" s="22">
        <v>19.896750000000001</v>
      </c>
      <c r="AW5" s="6">
        <v>1850000000</v>
      </c>
      <c r="AX5" s="32">
        <f t="shared" si="17"/>
        <v>18.347895074226717</v>
      </c>
      <c r="AY5" s="34">
        <v>18.60440321539285</v>
      </c>
      <c r="AZ5" s="32">
        <f t="shared" si="18"/>
        <v>-0.25650814116613319</v>
      </c>
      <c r="BA5" s="6">
        <v>2212500000</v>
      </c>
      <c r="BB5" s="32">
        <f t="shared" si="19"/>
        <v>18.526832533036433</v>
      </c>
      <c r="BC5" s="34">
        <v>18.800691072296409</v>
      </c>
      <c r="BD5" s="32">
        <f t="shared" si="20"/>
        <v>-0.27385853925997594</v>
      </c>
      <c r="BE5" s="6">
        <v>3287500000</v>
      </c>
      <c r="BF5" s="32">
        <f t="shared" si="21"/>
        <v>18.922836832640368</v>
      </c>
      <c r="BG5" s="34">
        <v>18.374319483056194</v>
      </c>
      <c r="BH5" s="32">
        <f t="shared" si="22"/>
        <v>0.54851734958417353</v>
      </c>
      <c r="BI5" s="1">
        <v>3237500000</v>
      </c>
      <c r="BJ5" s="32">
        <f t="shared" si="23"/>
        <v>18.907510862162141</v>
      </c>
      <c r="BK5" s="34">
        <v>17.899539820683795</v>
      </c>
      <c r="BL5" s="32">
        <f t="shared" si="24"/>
        <v>1.0079710414783456</v>
      </c>
      <c r="BN5" s="22">
        <v>363.52499999999998</v>
      </c>
      <c r="BO5" s="9">
        <v>2475000000</v>
      </c>
      <c r="BP5" s="32">
        <f t="shared" si="25"/>
        <v>15.733658162567515</v>
      </c>
      <c r="BQ5" s="34">
        <v>15.892487798867066</v>
      </c>
      <c r="BR5" s="32">
        <f t="shared" si="26"/>
        <v>-0.15882963629955071</v>
      </c>
      <c r="BS5" s="9">
        <v>3975000000</v>
      </c>
      <c r="BT5" s="32">
        <f t="shared" si="27"/>
        <v>16.207442514653156</v>
      </c>
      <c r="BU5" s="34">
        <v>15.420247166704288</v>
      </c>
      <c r="BV5" s="32">
        <f t="shared" si="28"/>
        <v>0.78719534794886847</v>
      </c>
      <c r="BW5" s="9">
        <v>2600000000</v>
      </c>
      <c r="BX5" s="32">
        <f t="shared" si="29"/>
        <v>15.782929211574299</v>
      </c>
      <c r="BY5" s="34">
        <v>15.245956445706121</v>
      </c>
      <c r="BZ5" s="32">
        <f t="shared" si="30"/>
        <v>0.53697276586817821</v>
      </c>
      <c r="CA5" s="10">
        <v>171250000</v>
      </c>
      <c r="CB5" s="32">
        <f t="shared" si="31"/>
        <v>13.06278696470706</v>
      </c>
      <c r="CC5" s="34">
        <v>14.171391408604739</v>
      </c>
      <c r="CD5" s="32">
        <f t="shared" si="32"/>
        <v>-1.1086044438976792</v>
      </c>
      <c r="CF5" s="22">
        <v>363.52499999999998</v>
      </c>
      <c r="CG5" s="9">
        <v>331250000</v>
      </c>
      <c r="CH5" s="32">
        <f t="shared" si="33"/>
        <v>13.722535864865156</v>
      </c>
      <c r="CI5" s="34">
        <v>15.892487798867066</v>
      </c>
      <c r="CJ5" s="32">
        <f t="shared" si="34"/>
        <v>-2.1699519340019098</v>
      </c>
      <c r="CK5" s="9">
        <v>266250000</v>
      </c>
      <c r="CL5" s="32">
        <f t="shared" si="35"/>
        <v>13.50409820458836</v>
      </c>
      <c r="CM5" s="34">
        <v>15.420247166704288</v>
      </c>
      <c r="CN5" s="32">
        <f t="shared" si="36"/>
        <v>-1.916148962115928</v>
      </c>
      <c r="CO5" s="9">
        <v>2600000000</v>
      </c>
      <c r="CP5" s="32">
        <f t="shared" si="37"/>
        <v>15.782929211574299</v>
      </c>
      <c r="CQ5" s="34">
        <v>15.245956445706121</v>
      </c>
      <c r="CR5" s="32">
        <f t="shared" si="38"/>
        <v>0.53697276586817821</v>
      </c>
      <c r="CS5" s="10">
        <v>337500000</v>
      </c>
      <c r="CT5" s="32">
        <f t="shared" si="39"/>
        <v>13.74122799787731</v>
      </c>
      <c r="CU5" s="34">
        <v>14.171391408604739</v>
      </c>
      <c r="CV5" s="32">
        <f t="shared" si="40"/>
        <v>-0.43016341072742925</v>
      </c>
    </row>
    <row r="6" spans="1:100" s="21" customFormat="1" ht="14.25" x14ac:dyDescent="0.45">
      <c r="A6" s="31">
        <f>AVERAGE(A3:A5)</f>
        <v>341.32499999999999</v>
      </c>
      <c r="B6" s="31">
        <f t="shared" ref="B6:I6" si="41">AVERAGE(B3:B5)</f>
        <v>3191666666.6666665</v>
      </c>
      <c r="C6" s="33">
        <f t="shared" si="41"/>
        <v>16.050693542659143</v>
      </c>
      <c r="D6" s="31">
        <f t="shared" si="41"/>
        <v>5083333333.333333</v>
      </c>
      <c r="E6" s="33">
        <f t="shared" si="41"/>
        <v>16.512029511116747</v>
      </c>
      <c r="F6" s="31">
        <f t="shared" si="41"/>
        <v>2137500000</v>
      </c>
      <c r="G6" s="33">
        <f t="shared" si="41"/>
        <v>15.606963561532282</v>
      </c>
      <c r="H6" s="31">
        <f t="shared" si="41"/>
        <v>1308333333.3333333</v>
      </c>
      <c r="I6" s="33">
        <f t="shared" si="41"/>
        <v>15.100911448148386</v>
      </c>
      <c r="J6" s="9"/>
      <c r="L6" s="22">
        <v>363.52499999999998</v>
      </c>
      <c r="M6" s="9">
        <v>2737500000</v>
      </c>
      <c r="N6" s="32">
        <f t="shared" si="1"/>
        <v>15.834462861689481</v>
      </c>
      <c r="O6" s="34">
        <v>15.892487798867066</v>
      </c>
      <c r="P6" s="32">
        <f t="shared" si="2"/>
        <v>-5.8024937177584945E-2</v>
      </c>
      <c r="Q6" s="9">
        <v>2962500000</v>
      </c>
      <c r="R6" s="32">
        <f t="shared" si="3"/>
        <v>15.913451273008111</v>
      </c>
      <c r="S6" s="34">
        <v>15.420247166704288</v>
      </c>
      <c r="T6" s="32">
        <f t="shared" si="4"/>
        <v>0.49320410630382305</v>
      </c>
      <c r="U6" s="9">
        <v>1362500000</v>
      </c>
      <c r="V6" s="32">
        <f t="shared" si="5"/>
        <v>15.136739014102124</v>
      </c>
      <c r="W6" s="34">
        <v>15.245956445706121</v>
      </c>
      <c r="X6" s="32">
        <f t="shared" si="6"/>
        <v>-0.10921743160399622</v>
      </c>
      <c r="Y6" s="10">
        <v>1062500000</v>
      </c>
      <c r="Z6" s="32">
        <f t="shared" si="7"/>
        <v>14.888042388363298</v>
      </c>
      <c r="AA6" s="34">
        <v>14.171391408604739</v>
      </c>
      <c r="AB6" s="32">
        <f t="shared" si="8"/>
        <v>0.71665097975855829</v>
      </c>
      <c r="AD6" s="22">
        <v>363.52499999999998</v>
      </c>
      <c r="AE6" s="9">
        <v>2275000000</v>
      </c>
      <c r="AF6" s="32">
        <f t="shared" si="9"/>
        <v>15.649397818949776</v>
      </c>
      <c r="AG6" s="34">
        <v>15.892487798867066</v>
      </c>
      <c r="AH6" s="32">
        <f t="shared" si="10"/>
        <v>-0.24308997991728987</v>
      </c>
      <c r="AI6" s="9">
        <v>2550000000</v>
      </c>
      <c r="AJ6" s="32">
        <f t="shared" si="11"/>
        <v>15.763511125717196</v>
      </c>
      <c r="AK6" s="34">
        <v>15.420247166704288</v>
      </c>
      <c r="AL6" s="32">
        <f t="shared" si="12"/>
        <v>0.34326395901290851</v>
      </c>
      <c r="AM6" s="9">
        <v>2650000000</v>
      </c>
      <c r="AN6" s="32">
        <f t="shared" si="13"/>
        <v>15.801977406544992</v>
      </c>
      <c r="AO6" s="34">
        <v>15.245956445706121</v>
      </c>
      <c r="AP6" s="32">
        <f t="shared" si="14"/>
        <v>0.55602096083887176</v>
      </c>
      <c r="AQ6" s="10">
        <v>775000000</v>
      </c>
      <c r="AR6" s="32">
        <f t="shared" si="15"/>
        <v>14.572525516918072</v>
      </c>
      <c r="AS6" s="34">
        <v>14.171391408604739</v>
      </c>
      <c r="AT6" s="32">
        <f t="shared" si="16"/>
        <v>0.4011341083133324</v>
      </c>
      <c r="AV6" s="22">
        <v>19.896750000000001</v>
      </c>
      <c r="AW6" s="6">
        <v>1700000000</v>
      </c>
      <c r="AX6" s="32">
        <f t="shared" si="17"/>
        <v>18.263337686198653</v>
      </c>
      <c r="AY6" s="34">
        <v>18.60440321539285</v>
      </c>
      <c r="AZ6" s="32">
        <f t="shared" si="18"/>
        <v>-0.34106552919419642</v>
      </c>
      <c r="BA6" s="6">
        <v>3050000000</v>
      </c>
      <c r="BB6" s="32">
        <f t="shared" si="19"/>
        <v>18.847851025755805</v>
      </c>
      <c r="BC6" s="34">
        <v>18.800691072296409</v>
      </c>
      <c r="BD6" s="32">
        <f t="shared" si="20"/>
        <v>4.7159953459395609E-2</v>
      </c>
      <c r="BE6" s="6">
        <v>3500000000</v>
      </c>
      <c r="BF6" s="32">
        <f t="shared" si="21"/>
        <v>18.985472403631853</v>
      </c>
      <c r="BG6" s="34">
        <v>18.374319483056194</v>
      </c>
      <c r="BH6" s="32">
        <f t="shared" si="22"/>
        <v>0.61115292057565895</v>
      </c>
      <c r="BI6" s="1">
        <v>2912500000</v>
      </c>
      <c r="BJ6" s="32">
        <f t="shared" si="23"/>
        <v>18.801721254028305</v>
      </c>
      <c r="BK6" s="34">
        <v>17.899539820683795</v>
      </c>
      <c r="BL6" s="32">
        <f t="shared" si="24"/>
        <v>0.90218143334450929</v>
      </c>
      <c r="BN6" s="22">
        <v>363.52499999999998</v>
      </c>
      <c r="BO6" s="9">
        <v>2200000000</v>
      </c>
      <c r="BP6" s="32">
        <f t="shared" si="25"/>
        <v>15.615875126911131</v>
      </c>
      <c r="BQ6" s="34">
        <v>15.892487798867066</v>
      </c>
      <c r="BR6" s="32">
        <f t="shared" si="26"/>
        <v>-0.27661267195593453</v>
      </c>
      <c r="BS6" s="9">
        <v>3200000000</v>
      </c>
      <c r="BT6" s="32">
        <f t="shared" si="27"/>
        <v>15.990568576352542</v>
      </c>
      <c r="BU6" s="34">
        <v>15.420247166704288</v>
      </c>
      <c r="BV6" s="32">
        <f t="shared" si="28"/>
        <v>0.57032140964825473</v>
      </c>
      <c r="BW6" s="9">
        <v>2325000000</v>
      </c>
      <c r="BX6" s="32">
        <f t="shared" si="29"/>
        <v>15.671137805586181</v>
      </c>
      <c r="BY6" s="34">
        <v>15.245956445706121</v>
      </c>
      <c r="BZ6" s="32">
        <f t="shared" si="30"/>
        <v>0.42518135988006023</v>
      </c>
      <c r="CA6" s="10">
        <v>216250000</v>
      </c>
      <c r="CB6" s="32">
        <f t="shared" si="31"/>
        <v>13.296097633376714</v>
      </c>
      <c r="CC6" s="34">
        <v>14.171391408604739</v>
      </c>
      <c r="CD6" s="32">
        <f t="shared" si="32"/>
        <v>-0.87529377522802498</v>
      </c>
      <c r="CF6" s="22">
        <v>363.52499999999998</v>
      </c>
      <c r="CG6" s="9">
        <v>358750000</v>
      </c>
      <c r="CH6" s="32">
        <f t="shared" si="33"/>
        <v>13.802288254638556</v>
      </c>
      <c r="CI6" s="34">
        <v>15.892487798867066</v>
      </c>
      <c r="CJ6" s="32">
        <f t="shared" si="34"/>
        <v>-2.0901995442285095</v>
      </c>
      <c r="CK6" s="9">
        <v>328750000</v>
      </c>
      <c r="CL6" s="32">
        <f t="shared" si="35"/>
        <v>13.7149600710567</v>
      </c>
      <c r="CM6" s="34">
        <v>15.420247166704288</v>
      </c>
      <c r="CN6" s="32">
        <f t="shared" si="36"/>
        <v>-1.7052870956475878</v>
      </c>
      <c r="CO6" s="9">
        <v>2125000000</v>
      </c>
      <c r="CP6" s="32">
        <f t="shared" si="37"/>
        <v>15.581189568923241</v>
      </c>
      <c r="CQ6" s="34">
        <v>15.245956445706121</v>
      </c>
      <c r="CR6" s="32">
        <f t="shared" si="38"/>
        <v>0.33523312321712062</v>
      </c>
      <c r="CS6" s="10">
        <v>337500000</v>
      </c>
      <c r="CT6" s="32">
        <f t="shared" si="39"/>
        <v>13.74122799787731</v>
      </c>
      <c r="CU6" s="34">
        <v>14.171391408604739</v>
      </c>
      <c r="CV6" s="32">
        <f t="shared" si="40"/>
        <v>-0.43016341072742925</v>
      </c>
    </row>
    <row r="7" spans="1:100" s="21" customFormat="1" ht="14.25" x14ac:dyDescent="0.45">
      <c r="A7" s="22">
        <v>363.52499999999998</v>
      </c>
      <c r="B7" s="9">
        <v>3062500000</v>
      </c>
      <c r="C7" s="32">
        <f>LN(B7/A7)</f>
        <v>15.946649342417707</v>
      </c>
      <c r="D7" s="9">
        <v>3125000000</v>
      </c>
      <c r="E7" s="32">
        <f>LN(D7/A7)</f>
        <v>15.966852049735227</v>
      </c>
      <c r="F7" s="9">
        <v>1600000000</v>
      </c>
      <c r="G7" s="32">
        <f>LN(F7/A7)</f>
        <v>15.297421395792597</v>
      </c>
      <c r="H7" s="10">
        <v>1125000000</v>
      </c>
      <c r="I7" s="32">
        <f>LN(H7/A7)</f>
        <v>14.945200802203246</v>
      </c>
      <c r="J7" s="9"/>
      <c r="L7" s="22">
        <v>19.896750000000001</v>
      </c>
      <c r="M7" s="22">
        <v>3050000000</v>
      </c>
      <c r="N7" s="32">
        <f t="shared" si="1"/>
        <v>18.847851025755805</v>
      </c>
      <c r="O7" s="34">
        <v>18.60440321539285</v>
      </c>
      <c r="P7" s="32">
        <f t="shared" si="2"/>
        <v>0.24344781036295515</v>
      </c>
      <c r="Q7" s="6">
        <v>3525000000</v>
      </c>
      <c r="R7" s="32">
        <f t="shared" si="3"/>
        <v>18.992589871400718</v>
      </c>
      <c r="S7" s="34">
        <v>18.800691072296409</v>
      </c>
      <c r="T7" s="32">
        <f t="shared" si="4"/>
        <v>0.19189879910430818</v>
      </c>
      <c r="U7" s="6">
        <v>2437500000</v>
      </c>
      <c r="V7" s="32">
        <f t="shared" si="5"/>
        <v>18.62368235902635</v>
      </c>
      <c r="W7" s="34">
        <v>18.374319483056194</v>
      </c>
      <c r="X7" s="32">
        <f t="shared" si="6"/>
        <v>0.24936287597015649</v>
      </c>
      <c r="Y7" s="1">
        <v>1137500000</v>
      </c>
      <c r="Z7" s="32">
        <f t="shared" si="7"/>
        <v>17.861542306979452</v>
      </c>
      <c r="AA7" s="34">
        <v>17.899539820683795</v>
      </c>
      <c r="AB7" s="32">
        <f t="shared" si="8"/>
        <v>-3.7997513704343788E-2</v>
      </c>
      <c r="AD7" s="22">
        <v>19.896750000000001</v>
      </c>
      <c r="AE7" s="6">
        <v>2762500000</v>
      </c>
      <c r="AF7" s="32">
        <f t="shared" si="9"/>
        <v>18.748845501980355</v>
      </c>
      <c r="AG7" s="34">
        <v>18.60440321539285</v>
      </c>
      <c r="AH7" s="32">
        <f t="shared" si="10"/>
        <v>0.14444228658750546</v>
      </c>
      <c r="AI7" s="6">
        <v>2537500000</v>
      </c>
      <c r="AJ7" s="32">
        <f t="shared" si="11"/>
        <v>18.66388877950439</v>
      </c>
      <c r="AK7" s="34">
        <v>18.800691072296409</v>
      </c>
      <c r="AL7" s="32">
        <f t="shared" si="12"/>
        <v>-0.13680229279201939</v>
      </c>
      <c r="AM7" s="6">
        <v>3312500000</v>
      </c>
      <c r="AN7" s="32">
        <f t="shared" si="13"/>
        <v>18.930412626448824</v>
      </c>
      <c r="AO7" s="34">
        <v>18.374319483056194</v>
      </c>
      <c r="AP7" s="32">
        <f t="shared" si="14"/>
        <v>0.55609314339262994</v>
      </c>
      <c r="AQ7" s="1">
        <v>1725000000</v>
      </c>
      <c r="AR7" s="32">
        <f t="shared" si="15"/>
        <v>18.277936485619808</v>
      </c>
      <c r="AS7" s="34">
        <v>17.899539820683795</v>
      </c>
      <c r="AT7" s="32">
        <f t="shared" si="16"/>
        <v>0.37839666493601243</v>
      </c>
      <c r="AV7" s="22">
        <v>89.355000000000004</v>
      </c>
      <c r="AW7" s="22">
        <v>2750000000</v>
      </c>
      <c r="AX7" s="32">
        <f t="shared" si="17"/>
        <v>17.242249548876131</v>
      </c>
      <c r="AY7" s="34">
        <v>18.071552848577138</v>
      </c>
      <c r="AZ7" s="32">
        <f t="shared" si="18"/>
        <v>-0.82930329970100658</v>
      </c>
      <c r="BA7" s="22">
        <v>2737500000</v>
      </c>
      <c r="BB7" s="32">
        <f t="shared" si="19"/>
        <v>17.237693732340269</v>
      </c>
      <c r="BC7" s="34">
        <v>17.525356417757592</v>
      </c>
      <c r="BD7" s="32">
        <f t="shared" si="20"/>
        <v>-0.28766268541732387</v>
      </c>
      <c r="BE7" s="22">
        <v>5750000000</v>
      </c>
      <c r="BF7" s="32">
        <f t="shared" si="21"/>
        <v>17.979848492006909</v>
      </c>
      <c r="BG7" s="34">
        <v>16.842625171354705</v>
      </c>
      <c r="BH7" s="32">
        <f t="shared" si="22"/>
        <v>1.137223320652204</v>
      </c>
      <c r="BI7" s="23">
        <v>2225000000</v>
      </c>
      <c r="BJ7" s="32">
        <f t="shared" si="23"/>
        <v>17.030405552815854</v>
      </c>
      <c r="BK7" s="34">
        <v>16.65199000388354</v>
      </c>
      <c r="BL7" s="32">
        <f t="shared" si="24"/>
        <v>0.37841554893231333</v>
      </c>
      <c r="BN7" s="22">
        <v>19.896750000000001</v>
      </c>
      <c r="BO7" s="6">
        <v>2287500000</v>
      </c>
      <c r="BP7" s="32">
        <f t="shared" si="25"/>
        <v>18.560168953304025</v>
      </c>
      <c r="BQ7" s="34">
        <v>18.60440321539285</v>
      </c>
      <c r="BR7" s="32">
        <f t="shared" si="26"/>
        <v>-4.423426208882475E-2</v>
      </c>
      <c r="BS7" s="6">
        <v>218750000</v>
      </c>
      <c r="BT7" s="32">
        <f t="shared" si="27"/>
        <v>16.212883681392071</v>
      </c>
      <c r="BU7" s="34">
        <v>18.800691072296409</v>
      </c>
      <c r="BV7" s="32">
        <f t="shared" si="28"/>
        <v>-2.587807390904338</v>
      </c>
      <c r="BW7" s="6">
        <v>283750000</v>
      </c>
      <c r="BX7" s="32">
        <f t="shared" si="29"/>
        <v>16.473047724949961</v>
      </c>
      <c r="BY7" s="34">
        <v>18.374319483056194</v>
      </c>
      <c r="BZ7" s="32">
        <f t="shared" si="30"/>
        <v>-1.9012717581062333</v>
      </c>
      <c r="CA7" s="1">
        <v>148750000</v>
      </c>
      <c r="CB7" s="32">
        <f t="shared" si="31"/>
        <v>15.827221200580086</v>
      </c>
      <c r="CC7" s="34">
        <v>17.899539820683795</v>
      </c>
      <c r="CD7" s="32">
        <f t="shared" si="32"/>
        <v>-2.0723186201037098</v>
      </c>
      <c r="CF7" s="22">
        <v>19.896750000000001</v>
      </c>
      <c r="CG7" s="6">
        <v>812500000</v>
      </c>
      <c r="CH7" s="32">
        <f t="shared" si="33"/>
        <v>17.52507007035824</v>
      </c>
      <c r="CI7" s="34">
        <v>18.60440321539285</v>
      </c>
      <c r="CJ7" s="32">
        <f t="shared" si="34"/>
        <v>-1.0793331450346102</v>
      </c>
      <c r="CK7" s="6">
        <v>2775000000</v>
      </c>
      <c r="CL7" s="32">
        <f t="shared" si="35"/>
        <v>18.753360182334884</v>
      </c>
      <c r="CM7" s="34">
        <v>18.800691072296409</v>
      </c>
      <c r="CN7" s="32">
        <f t="shared" si="36"/>
        <v>-4.7330889961525457E-2</v>
      </c>
      <c r="CO7" s="6">
        <v>140000000</v>
      </c>
      <c r="CP7" s="32">
        <f t="shared" si="37"/>
        <v>15.766596578763652</v>
      </c>
      <c r="CQ7" s="34">
        <v>18.374319483056194</v>
      </c>
      <c r="CR7" s="32">
        <f t="shared" si="38"/>
        <v>-2.6077229042925421</v>
      </c>
      <c r="CS7" s="1">
        <v>143750000</v>
      </c>
      <c r="CT7" s="32">
        <f t="shared" si="39"/>
        <v>15.793029835831806</v>
      </c>
      <c r="CU7" s="34">
        <v>17.899539820683795</v>
      </c>
      <c r="CV7" s="32">
        <f t="shared" si="40"/>
        <v>-2.1065099848519893</v>
      </c>
    </row>
    <row r="8" spans="1:100" s="21" customFormat="1" ht="14.65" thickBot="1" x14ac:dyDescent="0.5">
      <c r="A8" s="22">
        <v>363.52499999999998</v>
      </c>
      <c r="B8" s="9">
        <v>3237500000</v>
      </c>
      <c r="C8" s="32">
        <f t="shared" si="0"/>
        <v>16.002219193572518</v>
      </c>
      <c r="D8" s="9">
        <v>1762500000</v>
      </c>
      <c r="E8" s="32">
        <f>LN(D8/A8)</f>
        <v>15.394151022251149</v>
      </c>
      <c r="F8" s="9">
        <v>1500000000</v>
      </c>
      <c r="G8" s="32">
        <f>LN(F8/A8)</f>
        <v>15.232882874655026</v>
      </c>
      <c r="H8" s="10">
        <v>360000000</v>
      </c>
      <c r="I8" s="32">
        <f>LN(H8/A8)</f>
        <v>13.805766519014881</v>
      </c>
      <c r="J8" s="9"/>
      <c r="L8" s="22">
        <v>19.896750000000001</v>
      </c>
      <c r="M8" s="24">
        <v>2625000000</v>
      </c>
      <c r="N8" s="32">
        <f t="shared" si="1"/>
        <v>18.697790331180073</v>
      </c>
      <c r="O8" s="34">
        <v>18.60440321539285</v>
      </c>
      <c r="P8" s="32">
        <f t="shared" si="2"/>
        <v>9.3387115787223252E-2</v>
      </c>
      <c r="Q8" s="16">
        <v>3537500000</v>
      </c>
      <c r="R8" s="32">
        <f t="shared" si="3"/>
        <v>18.99612969810584</v>
      </c>
      <c r="S8" s="34">
        <v>18.800691072296409</v>
      </c>
      <c r="T8" s="32">
        <f t="shared" si="4"/>
        <v>0.19543862580943028</v>
      </c>
      <c r="U8" s="16">
        <v>1212500000</v>
      </c>
      <c r="V8" s="32">
        <f t="shared" si="5"/>
        <v>17.925393778965987</v>
      </c>
      <c r="W8" s="34">
        <v>18.374319483056194</v>
      </c>
      <c r="X8" s="32">
        <f t="shared" si="6"/>
        <v>-0.44892570409020749</v>
      </c>
      <c r="Y8" s="17">
        <v>1225000000</v>
      </c>
      <c r="Z8" s="32">
        <f t="shared" si="7"/>
        <v>17.935650279133174</v>
      </c>
      <c r="AA8" s="34">
        <v>17.899539820683795</v>
      </c>
      <c r="AB8" s="32">
        <f t="shared" si="8"/>
        <v>3.6110458449378768E-2</v>
      </c>
      <c r="AD8" s="22">
        <v>19.896750000000001</v>
      </c>
      <c r="AE8" s="16">
        <v>2887500000</v>
      </c>
      <c r="AF8" s="32">
        <f t="shared" si="9"/>
        <v>18.793100510984395</v>
      </c>
      <c r="AG8" s="34">
        <v>18.60440321539285</v>
      </c>
      <c r="AH8" s="32">
        <f t="shared" si="10"/>
        <v>0.18869729559154536</v>
      </c>
      <c r="AI8" s="16">
        <v>2775000000</v>
      </c>
      <c r="AJ8" s="32">
        <f t="shared" si="11"/>
        <v>18.753360182334884</v>
      </c>
      <c r="AK8" s="34">
        <v>18.800691072296409</v>
      </c>
      <c r="AL8" s="32">
        <f t="shared" si="12"/>
        <v>-4.7330889961525457E-2</v>
      </c>
      <c r="AM8" s="16">
        <v>2400000000</v>
      </c>
      <c r="AN8" s="32">
        <f t="shared" si="13"/>
        <v>18.608178172490383</v>
      </c>
      <c r="AO8" s="34">
        <v>18.374319483056194</v>
      </c>
      <c r="AP8" s="32">
        <f t="shared" si="14"/>
        <v>0.23385868943418942</v>
      </c>
      <c r="AQ8" s="17">
        <v>887500000</v>
      </c>
      <c r="AR8" s="32">
        <f t="shared" si="15"/>
        <v>17.613362677503918</v>
      </c>
      <c r="AS8" s="34">
        <v>17.899539820683795</v>
      </c>
      <c r="AT8" s="32">
        <f t="shared" si="16"/>
        <v>-0.28617714317987719</v>
      </c>
      <c r="AV8" s="22">
        <v>89.355000000000004</v>
      </c>
      <c r="AW8" s="24">
        <v>2350000000</v>
      </c>
      <c r="AX8" s="32">
        <f t="shared" si="17"/>
        <v>17.085063965353719</v>
      </c>
      <c r="AY8" s="34">
        <v>18.071552848577138</v>
      </c>
      <c r="AZ8" s="32">
        <f t="shared" si="18"/>
        <v>-0.98648888322341932</v>
      </c>
      <c r="BA8" s="24">
        <v>2975000000</v>
      </c>
      <c r="BB8" s="32">
        <f t="shared" si="19"/>
        <v>17.320892676195243</v>
      </c>
      <c r="BC8" s="34">
        <v>17.525356417757592</v>
      </c>
      <c r="BD8" s="32">
        <f t="shared" si="20"/>
        <v>-0.20446374156234981</v>
      </c>
      <c r="BE8" s="24">
        <v>4875000000</v>
      </c>
      <c r="BF8" s="32">
        <f t="shared" si="21"/>
        <v>17.814768741647462</v>
      </c>
      <c r="BG8" s="34">
        <v>16.842625171354705</v>
      </c>
      <c r="BH8" s="32">
        <f t="shared" si="22"/>
        <v>0.97214357029275789</v>
      </c>
      <c r="BI8" s="25">
        <v>2762500000</v>
      </c>
      <c r="BJ8" s="32">
        <f t="shared" si="23"/>
        <v>17.24678470404152</v>
      </c>
      <c r="BK8" s="34">
        <v>16.65199000388354</v>
      </c>
      <c r="BL8" s="32">
        <f t="shared" si="24"/>
        <v>0.59479470015797986</v>
      </c>
      <c r="BN8" s="22">
        <v>19.896750000000001</v>
      </c>
      <c r="BO8" s="16">
        <v>1925000000</v>
      </c>
      <c r="BP8" s="32">
        <f t="shared" si="25"/>
        <v>18.387635402876231</v>
      </c>
      <c r="BQ8" s="34">
        <v>18.60440321539285</v>
      </c>
      <c r="BR8" s="32">
        <f t="shared" si="26"/>
        <v>-0.21676781251661836</v>
      </c>
      <c r="BS8" s="16">
        <v>213750000</v>
      </c>
      <c r="BT8" s="32">
        <f t="shared" si="27"/>
        <v>16.189761263971217</v>
      </c>
      <c r="BU8" s="34">
        <v>18.800691072296409</v>
      </c>
      <c r="BV8" s="32">
        <f t="shared" si="28"/>
        <v>-2.6109298083251922</v>
      </c>
      <c r="BW8" s="16">
        <v>256250000</v>
      </c>
      <c r="BX8" s="32">
        <f t="shared" si="29"/>
        <v>16.371107686606965</v>
      </c>
      <c r="BY8" s="34">
        <v>18.374319483056194</v>
      </c>
      <c r="BZ8" s="32">
        <f t="shared" si="30"/>
        <v>-2.0032117964492286</v>
      </c>
      <c r="CA8" s="17">
        <v>123750000</v>
      </c>
      <c r="CB8" s="32">
        <f t="shared" si="31"/>
        <v>15.643217557603148</v>
      </c>
      <c r="CC8" s="34">
        <v>17.899539820683795</v>
      </c>
      <c r="CD8" s="32">
        <f t="shared" si="32"/>
        <v>-2.2563222630806479</v>
      </c>
      <c r="CF8" s="22">
        <v>19.896750000000001</v>
      </c>
      <c r="CG8" s="16">
        <v>650000000</v>
      </c>
      <c r="CH8" s="32">
        <f t="shared" si="33"/>
        <v>17.301926519044031</v>
      </c>
      <c r="CI8" s="34">
        <v>18.60440321539285</v>
      </c>
      <c r="CJ8" s="32">
        <f t="shared" si="34"/>
        <v>-1.302476696348819</v>
      </c>
      <c r="CK8" s="16">
        <v>1750000000</v>
      </c>
      <c r="CL8" s="32">
        <f t="shared" si="35"/>
        <v>18.292325223071906</v>
      </c>
      <c r="CM8" s="34">
        <v>18.800691072296409</v>
      </c>
      <c r="CN8" s="32">
        <f t="shared" si="36"/>
        <v>-0.50836584922450356</v>
      </c>
      <c r="CO8" s="16">
        <v>162500000</v>
      </c>
      <c r="CP8" s="32">
        <f t="shared" si="37"/>
        <v>15.91563215792414</v>
      </c>
      <c r="CQ8" s="34">
        <v>18.374319483056194</v>
      </c>
      <c r="CR8" s="32">
        <f t="shared" si="38"/>
        <v>-2.458687325132054</v>
      </c>
      <c r="CS8" s="17">
        <v>101250000</v>
      </c>
      <c r="CT8" s="32">
        <f t="shared" si="39"/>
        <v>15.442546862140995</v>
      </c>
      <c r="CU8" s="34">
        <v>17.899539820683795</v>
      </c>
      <c r="CV8" s="32">
        <f t="shared" si="40"/>
        <v>-2.4569929585428003</v>
      </c>
    </row>
    <row r="9" spans="1:100" s="21" customFormat="1" ht="14.25" x14ac:dyDescent="0.45">
      <c r="A9" s="22">
        <v>363.52499999999998</v>
      </c>
      <c r="B9" s="9">
        <v>2462500000</v>
      </c>
      <c r="C9" s="32">
        <f t="shared" si="0"/>
        <v>15.728594860610968</v>
      </c>
      <c r="D9" s="9">
        <v>1075000000</v>
      </c>
      <c r="E9" s="32">
        <f>LN(D9/A9)</f>
        <v>14.899738428126488</v>
      </c>
      <c r="F9" s="9">
        <v>1462500000</v>
      </c>
      <c r="G9" s="32">
        <f>LN(F9/A9)</f>
        <v>15.207565066670737</v>
      </c>
      <c r="H9" s="10">
        <v>345000000</v>
      </c>
      <c r="I9" s="32">
        <f>LN(H9/A9)</f>
        <v>13.763206904596085</v>
      </c>
      <c r="J9" s="22"/>
      <c r="L9" s="22">
        <v>341.32499999999999</v>
      </c>
      <c r="M9" s="9">
        <v>3187500000</v>
      </c>
      <c r="N9" s="32">
        <f t="shared" si="1"/>
        <v>16.04966764486014</v>
      </c>
      <c r="O9" s="34">
        <v>15.93901424864003</v>
      </c>
      <c r="P9" s="32">
        <f t="shared" si="2"/>
        <v>0.11065339622011017</v>
      </c>
      <c r="Q9" s="9">
        <v>2325000000</v>
      </c>
      <c r="R9" s="32">
        <f t="shared" si="3"/>
        <v>15.734150773414916</v>
      </c>
      <c r="S9" s="34">
        <v>15.8645710707705</v>
      </c>
      <c r="T9" s="32">
        <f t="shared" si="4"/>
        <v>-0.13042029735558458</v>
      </c>
      <c r="U9" s="9">
        <v>2887500000</v>
      </c>
      <c r="V9" s="32">
        <f t="shared" si="5"/>
        <v>15.950821810223507</v>
      </c>
      <c r="W9" s="34">
        <v>15.657242182472691</v>
      </c>
      <c r="X9" s="32">
        <f t="shared" si="6"/>
        <v>0.29357962775081603</v>
      </c>
      <c r="Y9" s="10">
        <v>1412500000</v>
      </c>
      <c r="Z9" s="32">
        <f t="shared" si="7"/>
        <v>15.235791918414055</v>
      </c>
      <c r="AA9" s="34">
        <v>15.160667881804613</v>
      </c>
      <c r="AB9" s="32">
        <f t="shared" si="8"/>
        <v>7.5124036609441447E-2</v>
      </c>
      <c r="AD9" s="22">
        <v>341.32499999999999</v>
      </c>
      <c r="AE9" s="9">
        <v>3587500000</v>
      </c>
      <c r="AF9" s="32">
        <f t="shared" si="9"/>
        <v>16.167886315461335</v>
      </c>
      <c r="AG9" s="34">
        <v>15.93901424864003</v>
      </c>
      <c r="AH9" s="32">
        <f t="shared" si="10"/>
        <v>0.2288720668213049</v>
      </c>
      <c r="AI9" s="9">
        <v>2437500000</v>
      </c>
      <c r="AJ9" s="32">
        <f t="shared" si="11"/>
        <v>15.781403658265461</v>
      </c>
      <c r="AK9" s="34">
        <v>15.8645710707705</v>
      </c>
      <c r="AL9" s="32">
        <f t="shared" si="12"/>
        <v>-8.3167412505039451E-2</v>
      </c>
      <c r="AM9" s="9">
        <v>2587500000</v>
      </c>
      <c r="AN9" s="32">
        <f t="shared" si="13"/>
        <v>15.841122892967084</v>
      </c>
      <c r="AO9" s="34">
        <v>15.657242182472691</v>
      </c>
      <c r="AP9" s="32">
        <f t="shared" si="14"/>
        <v>0.18388071049439247</v>
      </c>
      <c r="AQ9" s="10">
        <v>2912500000</v>
      </c>
      <c r="AR9" s="32">
        <f t="shared" si="15"/>
        <v>15.959442553267415</v>
      </c>
      <c r="AS9" s="34">
        <v>15.160667881804613</v>
      </c>
      <c r="AT9" s="32">
        <f t="shared" si="16"/>
        <v>0.79877467146280168</v>
      </c>
      <c r="AV9" s="22">
        <v>341.32499999999999</v>
      </c>
      <c r="AW9" s="9">
        <v>1950000000</v>
      </c>
      <c r="AX9" s="32">
        <f t="shared" si="17"/>
        <v>15.558260106951252</v>
      </c>
      <c r="AY9" s="34">
        <v>15.93901424864003</v>
      </c>
      <c r="AZ9" s="32">
        <f t="shared" si="18"/>
        <v>-0.38075414168877764</v>
      </c>
      <c r="BA9" s="9">
        <v>2012500000</v>
      </c>
      <c r="BB9" s="32">
        <f t="shared" si="19"/>
        <v>15.589808464686177</v>
      </c>
      <c r="BC9" s="34">
        <v>15.8645710707705</v>
      </c>
      <c r="BD9" s="32">
        <f t="shared" si="20"/>
        <v>-0.27476260608432312</v>
      </c>
      <c r="BE9" s="9">
        <v>1975000000</v>
      </c>
      <c r="BF9" s="32">
        <f t="shared" si="21"/>
        <v>15.570999132728682</v>
      </c>
      <c r="BG9" s="34">
        <v>15.657242182472691</v>
      </c>
      <c r="BH9" s="32">
        <f t="shared" si="22"/>
        <v>-8.6243049744009426E-2</v>
      </c>
      <c r="BI9" s="10">
        <v>2475000000</v>
      </c>
      <c r="BJ9" s="32">
        <f t="shared" si="23"/>
        <v>15.79667113039625</v>
      </c>
      <c r="BK9" s="34">
        <v>15.160667881804613</v>
      </c>
      <c r="BL9" s="32">
        <f t="shared" si="24"/>
        <v>0.63600324859163671</v>
      </c>
      <c r="BN9" s="22">
        <v>341.32499999999999</v>
      </c>
      <c r="BO9" s="9">
        <v>1375000000</v>
      </c>
      <c r="BP9" s="32">
        <f t="shared" si="25"/>
        <v>15.20888446549413</v>
      </c>
      <c r="BQ9" s="34">
        <v>15.93901424864003</v>
      </c>
      <c r="BR9" s="32">
        <f t="shared" si="26"/>
        <v>-0.73012978314589994</v>
      </c>
      <c r="BS9" s="9">
        <v>1162500000</v>
      </c>
      <c r="BT9" s="32">
        <f t="shared" si="27"/>
        <v>15.04100359285497</v>
      </c>
      <c r="BU9" s="34">
        <v>15.8645710707705</v>
      </c>
      <c r="BV9" s="32">
        <f t="shared" si="28"/>
        <v>-0.82356747791552998</v>
      </c>
      <c r="BW9" s="9">
        <v>2212500000</v>
      </c>
      <c r="BX9" s="32">
        <f t="shared" si="29"/>
        <v>15.684553832275544</v>
      </c>
      <c r="BY9" s="34">
        <v>15.657242182472691</v>
      </c>
      <c r="BZ9" s="32">
        <f t="shared" si="30"/>
        <v>2.73116498028525E-2</v>
      </c>
      <c r="CA9" s="10">
        <v>2350000000</v>
      </c>
      <c r="CB9" s="32">
        <f t="shared" si="31"/>
        <v>15.744846062531664</v>
      </c>
      <c r="CC9" s="34">
        <v>15.160667881804613</v>
      </c>
      <c r="CD9" s="32">
        <f t="shared" si="32"/>
        <v>0.58417818072705074</v>
      </c>
      <c r="CF9" s="22">
        <v>341.32499999999999</v>
      </c>
      <c r="CG9" s="9">
        <v>1487500000</v>
      </c>
      <c r="CH9" s="32">
        <f t="shared" si="33"/>
        <v>15.287527592813243</v>
      </c>
      <c r="CI9" s="34">
        <v>15.93901424864003</v>
      </c>
      <c r="CJ9" s="32">
        <f t="shared" si="34"/>
        <v>-0.65148665582678689</v>
      </c>
      <c r="CK9" s="9">
        <v>1475000000</v>
      </c>
      <c r="CL9" s="32">
        <f t="shared" si="35"/>
        <v>15.279088724167378</v>
      </c>
      <c r="CM9" s="34">
        <v>15.8645710707705</v>
      </c>
      <c r="CN9" s="32">
        <f t="shared" si="36"/>
        <v>-0.58548234660312204</v>
      </c>
      <c r="CO9" s="9">
        <v>1912500000</v>
      </c>
      <c r="CP9" s="32">
        <f t="shared" si="37"/>
        <v>15.538842021094149</v>
      </c>
      <c r="CQ9" s="34">
        <v>15.657242182472691</v>
      </c>
      <c r="CR9" s="32">
        <f t="shared" si="38"/>
        <v>-0.11840016137854192</v>
      </c>
      <c r="CS9" s="10">
        <v>1875000000</v>
      </c>
      <c r="CT9" s="32">
        <f t="shared" si="39"/>
        <v>15.51903939379797</v>
      </c>
      <c r="CU9" s="34">
        <v>15.160667881804613</v>
      </c>
      <c r="CV9" s="32">
        <f t="shared" si="40"/>
        <v>0.35837151199335615</v>
      </c>
    </row>
    <row r="10" spans="1:100" s="21" customFormat="1" ht="14.25" x14ac:dyDescent="0.45">
      <c r="A10" s="31">
        <f>AVERAGE(A7:A9)</f>
        <v>363.52499999999992</v>
      </c>
      <c r="B10" s="31">
        <f t="shared" ref="B10" si="42">AVERAGE(B7:B9)</f>
        <v>2920833333.3333335</v>
      </c>
      <c r="C10" s="33">
        <f t="shared" ref="C10" si="43">AVERAGE(C7:C9)</f>
        <v>15.892487798867066</v>
      </c>
      <c r="D10" s="31">
        <f t="shared" ref="D10" si="44">AVERAGE(D7:D9)</f>
        <v>1987500000</v>
      </c>
      <c r="E10" s="33">
        <f t="shared" ref="E10" si="45">AVERAGE(E7:E9)</f>
        <v>15.420247166704288</v>
      </c>
      <c r="F10" s="31">
        <f t="shared" ref="F10" si="46">AVERAGE(F7:F9)</f>
        <v>1520833333.3333333</v>
      </c>
      <c r="G10" s="33">
        <f t="shared" ref="G10" si="47">AVERAGE(G7:G9)</f>
        <v>15.245956445706121</v>
      </c>
      <c r="H10" s="31">
        <f t="shared" ref="H10" si="48">AVERAGE(H7:H9)</f>
        <v>610000000</v>
      </c>
      <c r="I10" s="33">
        <f t="shared" ref="I10" si="49">AVERAGE(I7:I9)</f>
        <v>14.171391408604739</v>
      </c>
      <c r="J10" s="22"/>
      <c r="L10" s="22">
        <v>341.32499999999999</v>
      </c>
      <c r="M10" s="9">
        <v>3175000000</v>
      </c>
      <c r="N10" s="32">
        <f t="shared" si="1"/>
        <v>16.045738366720251</v>
      </c>
      <c r="O10" s="34">
        <v>15.93901424864003</v>
      </c>
      <c r="P10" s="32">
        <f t="shared" si="2"/>
        <v>0.10672411808022098</v>
      </c>
      <c r="Q10" s="9">
        <v>2025000000</v>
      </c>
      <c r="R10" s="32">
        <f t="shared" si="3"/>
        <v>15.596000434934098</v>
      </c>
      <c r="S10" s="34">
        <v>15.8645710707705</v>
      </c>
      <c r="T10" s="32">
        <f t="shared" si="4"/>
        <v>-0.26857063583640262</v>
      </c>
      <c r="U10" s="9">
        <v>2687500000</v>
      </c>
      <c r="V10" s="32">
        <f t="shared" si="5"/>
        <v>15.879042127829377</v>
      </c>
      <c r="W10" s="34">
        <v>15.657242182472691</v>
      </c>
      <c r="X10" s="32">
        <f t="shared" si="6"/>
        <v>0.22179994535668612</v>
      </c>
      <c r="Y10" s="10">
        <v>1637500000</v>
      </c>
      <c r="Z10" s="32">
        <f t="shared" si="7"/>
        <v>15.383601422902865</v>
      </c>
      <c r="AA10" s="34">
        <v>15.160667881804613</v>
      </c>
      <c r="AB10" s="32">
        <f t="shared" si="8"/>
        <v>0.22293354109825181</v>
      </c>
      <c r="AD10" s="22">
        <v>341.32499999999999</v>
      </c>
      <c r="AE10" s="9">
        <v>3525000000</v>
      </c>
      <c r="AF10" s="32">
        <f t="shared" si="9"/>
        <v>16.150311170639828</v>
      </c>
      <c r="AG10" s="34">
        <v>15.93901424864003</v>
      </c>
      <c r="AH10" s="32">
        <f t="shared" si="10"/>
        <v>0.21129692199979822</v>
      </c>
      <c r="AI10" s="9">
        <v>2862500000</v>
      </c>
      <c r="AJ10" s="32">
        <f t="shared" si="11"/>
        <v>15.942126103255953</v>
      </c>
      <c r="AK10" s="34">
        <v>15.8645710707705</v>
      </c>
      <c r="AL10" s="32">
        <f t="shared" si="12"/>
        <v>7.7555032485452813E-2</v>
      </c>
      <c r="AM10" s="9">
        <v>3050000000</v>
      </c>
      <c r="AN10" s="32">
        <f t="shared" si="13"/>
        <v>16.005572324994915</v>
      </c>
      <c r="AO10" s="34">
        <v>15.657242182472691</v>
      </c>
      <c r="AP10" s="32">
        <f t="shared" si="14"/>
        <v>0.34833014252222405</v>
      </c>
      <c r="AQ10" s="10">
        <v>1437500000</v>
      </c>
      <c r="AR10" s="32">
        <f t="shared" si="15"/>
        <v>15.253336228064963</v>
      </c>
      <c r="AS10" s="34">
        <v>15.160667881804613</v>
      </c>
      <c r="AT10" s="32">
        <f t="shared" si="16"/>
        <v>9.2668346260349921E-2</v>
      </c>
      <c r="AV10" s="22">
        <v>341.32499999999999</v>
      </c>
      <c r="AW10" s="9">
        <v>1850000000</v>
      </c>
      <c r="AX10" s="32">
        <f t="shared" si="17"/>
        <v>15.505616373465829</v>
      </c>
      <c r="AY10" s="34">
        <v>15.93901424864003</v>
      </c>
      <c r="AZ10" s="32">
        <f t="shared" si="18"/>
        <v>-0.43339787517420092</v>
      </c>
      <c r="BA10" s="9">
        <v>1862500000</v>
      </c>
      <c r="BB10" s="32">
        <f t="shared" si="19"/>
        <v>15.512350405647174</v>
      </c>
      <c r="BC10" s="34">
        <v>15.8645710707705</v>
      </c>
      <c r="BD10" s="32">
        <f t="shared" si="20"/>
        <v>-0.35222066512332617</v>
      </c>
      <c r="BE10" s="9">
        <v>1825000000</v>
      </c>
      <c r="BF10" s="32">
        <f t="shared" si="21"/>
        <v>15.49201072141005</v>
      </c>
      <c r="BG10" s="34">
        <v>15.657242182472691</v>
      </c>
      <c r="BH10" s="32">
        <f t="shared" si="22"/>
        <v>-0.16523146106264086</v>
      </c>
      <c r="BI10" s="10">
        <v>2787500000</v>
      </c>
      <c r="BJ10" s="32">
        <f t="shared" si="23"/>
        <v>15.915575871161833</v>
      </c>
      <c r="BK10" s="34">
        <v>15.160667881804613</v>
      </c>
      <c r="BL10" s="32">
        <f t="shared" si="24"/>
        <v>0.75490798935721948</v>
      </c>
      <c r="BN10" s="22">
        <v>341.32499999999999</v>
      </c>
      <c r="BO10" s="9">
        <v>1637500000</v>
      </c>
      <c r="BP10" s="32">
        <f t="shared" si="25"/>
        <v>15.383601422902865</v>
      </c>
      <c r="BQ10" s="34">
        <v>15.93901424864003</v>
      </c>
      <c r="BR10" s="32">
        <f t="shared" si="26"/>
        <v>-0.55541282573716444</v>
      </c>
      <c r="BS10" s="9">
        <v>2225000000</v>
      </c>
      <c r="BT10" s="32">
        <f t="shared" si="27"/>
        <v>15.690187649993799</v>
      </c>
      <c r="BU10" s="34">
        <v>15.8645710707705</v>
      </c>
      <c r="BV10" s="32">
        <f t="shared" si="28"/>
        <v>-0.17438342077670121</v>
      </c>
      <c r="BW10" s="9">
        <v>1962500000</v>
      </c>
      <c r="BX10" s="32">
        <f t="shared" si="29"/>
        <v>15.564649905050022</v>
      </c>
      <c r="BY10" s="34">
        <v>15.657242182472691</v>
      </c>
      <c r="BZ10" s="32">
        <f t="shared" si="30"/>
        <v>-9.2592277422669511E-2</v>
      </c>
      <c r="CA10" s="10">
        <v>2087500000</v>
      </c>
      <c r="CB10" s="32">
        <f t="shared" si="31"/>
        <v>15.626397912118469</v>
      </c>
      <c r="CC10" s="34">
        <v>15.160667881804613</v>
      </c>
      <c r="CD10" s="32">
        <f t="shared" si="32"/>
        <v>0.46573003031385518</v>
      </c>
      <c r="CF10" s="22">
        <v>341.32499999999999</v>
      </c>
      <c r="CG10" s="9">
        <v>1662500000</v>
      </c>
      <c r="CH10" s="32">
        <f t="shared" si="33"/>
        <v>15.398753227923468</v>
      </c>
      <c r="CI10" s="34">
        <v>15.93901424864003</v>
      </c>
      <c r="CJ10" s="32">
        <f t="shared" si="34"/>
        <v>-0.5402610207165619</v>
      </c>
      <c r="CK10" s="9">
        <v>1662500000</v>
      </c>
      <c r="CL10" s="32">
        <f t="shared" si="35"/>
        <v>15.398753227923468</v>
      </c>
      <c r="CM10" s="34">
        <v>15.8645710707705</v>
      </c>
      <c r="CN10" s="32">
        <f t="shared" si="36"/>
        <v>-0.46581784284703254</v>
      </c>
      <c r="CO10" s="9">
        <v>2500000000</v>
      </c>
      <c r="CP10" s="32">
        <f t="shared" si="37"/>
        <v>15.806721466249751</v>
      </c>
      <c r="CQ10" s="34">
        <v>15.657242182472691</v>
      </c>
      <c r="CR10" s="32">
        <f t="shared" si="38"/>
        <v>0.14947928377705999</v>
      </c>
      <c r="CS10" s="10">
        <v>1612500000</v>
      </c>
      <c r="CT10" s="32">
        <f t="shared" si="39"/>
        <v>15.368216504063387</v>
      </c>
      <c r="CU10" s="34">
        <v>15.160667881804613</v>
      </c>
      <c r="CV10" s="32">
        <f t="shared" si="40"/>
        <v>0.20754862225877346</v>
      </c>
    </row>
    <row r="11" spans="1:100" s="21" customFormat="1" ht="14.25" x14ac:dyDescent="0.45">
      <c r="A11" s="22">
        <v>19.896750000000001</v>
      </c>
      <c r="B11" s="22">
        <v>2237500000</v>
      </c>
      <c r="C11" s="32">
        <f>LN(B11/A11)</f>
        <v>18.538068606303359</v>
      </c>
      <c r="D11" s="28">
        <v>3100000000</v>
      </c>
      <c r="E11" s="32">
        <f>LN(D11/A11)</f>
        <v>18.864111546627583</v>
      </c>
      <c r="F11" s="22">
        <v>2075000000</v>
      </c>
      <c r="G11" s="32">
        <f>LN(F11/A11)</f>
        <v>18.462670588819147</v>
      </c>
      <c r="H11" s="23">
        <v>1437500000</v>
      </c>
      <c r="I11" s="32">
        <f>LN(H11/A11)</f>
        <v>18.095614928825853</v>
      </c>
      <c r="J11" s="22"/>
      <c r="L11" s="22">
        <v>363.52499999999998</v>
      </c>
      <c r="M11" s="9">
        <v>3987500000</v>
      </c>
      <c r="N11" s="32">
        <f t="shared" si="1"/>
        <v>16.210582234657824</v>
      </c>
      <c r="O11" s="34">
        <v>15.082234393991456</v>
      </c>
      <c r="P11" s="32">
        <f t="shared" si="2"/>
        <v>1.1283478406663683</v>
      </c>
      <c r="Q11" s="9">
        <v>2625000000</v>
      </c>
      <c r="R11" s="32">
        <f t="shared" si="3"/>
        <v>15.792498662590448</v>
      </c>
      <c r="S11" s="34">
        <v>15.954932703729071</v>
      </c>
      <c r="T11" s="32">
        <f t="shared" si="4"/>
        <v>-0.16243404113862248</v>
      </c>
      <c r="U11" s="9">
        <v>3112500000</v>
      </c>
      <c r="V11" s="32">
        <f t="shared" si="5"/>
        <v>15.962844028337688</v>
      </c>
      <c r="W11" s="34">
        <v>15.566577930114713</v>
      </c>
      <c r="X11" s="32">
        <f t="shared" si="6"/>
        <v>0.39626609822297532</v>
      </c>
      <c r="Y11" s="10">
        <v>2812500000</v>
      </c>
      <c r="Z11" s="32">
        <f t="shared" si="7"/>
        <v>15.8614915340774</v>
      </c>
      <c r="AA11" s="34">
        <v>15.137568592973613</v>
      </c>
      <c r="AB11" s="32">
        <f t="shared" si="8"/>
        <v>0.72392294110378685</v>
      </c>
      <c r="AD11" s="22">
        <v>363.52499999999998</v>
      </c>
      <c r="AE11" s="9">
        <v>3275000000</v>
      </c>
      <c r="AF11" s="32">
        <f t="shared" si="9"/>
        <v>16.013735635634077</v>
      </c>
      <c r="AG11" s="34">
        <v>15.082234393991456</v>
      </c>
      <c r="AH11" s="32">
        <f t="shared" si="10"/>
        <v>0.93150124164262138</v>
      </c>
      <c r="AI11" s="9">
        <v>3775000000</v>
      </c>
      <c r="AJ11" s="32">
        <f t="shared" si="11"/>
        <v>16.15581814924785</v>
      </c>
      <c r="AK11" s="34">
        <v>15.954932703729071</v>
      </c>
      <c r="AL11" s="32">
        <f t="shared" si="12"/>
        <v>0.20088544551877874</v>
      </c>
      <c r="AM11" s="9">
        <v>2037500000</v>
      </c>
      <c r="AN11" s="32">
        <f t="shared" si="13"/>
        <v>15.539141332679742</v>
      </c>
      <c r="AO11" s="34">
        <v>15.566577930114713</v>
      </c>
      <c r="AP11" s="32">
        <f t="shared" si="14"/>
        <v>-2.7436597434970622E-2</v>
      </c>
      <c r="AQ11" s="10">
        <v>1900000000</v>
      </c>
      <c r="AR11" s="32">
        <f t="shared" si="15"/>
        <v>15.469271652719257</v>
      </c>
      <c r="AS11" s="34">
        <v>15.137568592973613</v>
      </c>
      <c r="AT11" s="32">
        <f t="shared" si="16"/>
        <v>0.33170305974564407</v>
      </c>
      <c r="AV11" s="22">
        <v>19.619249999999997</v>
      </c>
      <c r="AW11" s="22">
        <v>875000000</v>
      </c>
      <c r="AX11" s="32">
        <f t="shared" si="17"/>
        <v>17.613223217215008</v>
      </c>
      <c r="AY11" s="34">
        <v>18.889909913209795</v>
      </c>
      <c r="AZ11" s="32">
        <f t="shared" si="18"/>
        <v>-1.2766866959947869</v>
      </c>
      <c r="BA11" s="22">
        <v>1750000000</v>
      </c>
      <c r="BB11" s="32">
        <f t="shared" si="19"/>
        <v>18.306370397774955</v>
      </c>
      <c r="BC11" s="34">
        <v>19.001586400099161</v>
      </c>
      <c r="BD11" s="32">
        <f t="shared" si="20"/>
        <v>-0.69521600232420511</v>
      </c>
      <c r="BE11" s="22">
        <v>1337500000</v>
      </c>
      <c r="BF11" s="32">
        <f t="shared" si="21"/>
        <v>18.037556809627556</v>
      </c>
      <c r="BG11" s="34">
        <v>18.177025699263954</v>
      </c>
      <c r="BH11" s="32">
        <f t="shared" si="22"/>
        <v>-0.13946888963639736</v>
      </c>
      <c r="BI11" s="23">
        <v>1762500000</v>
      </c>
      <c r="BJ11" s="32">
        <f t="shared" si="23"/>
        <v>18.31348786554382</v>
      </c>
      <c r="BK11" s="34">
        <v>17.958653271470528</v>
      </c>
      <c r="BL11" s="32">
        <f t="shared" si="24"/>
        <v>0.35483459407329221</v>
      </c>
      <c r="BN11" s="22">
        <v>363.52499999999998</v>
      </c>
      <c r="BO11" s="9">
        <v>1825000000</v>
      </c>
      <c r="BP11" s="32">
        <f t="shared" si="25"/>
        <v>15.428997753581317</v>
      </c>
      <c r="BQ11" s="34">
        <v>15.082234393991456</v>
      </c>
      <c r="BR11" s="32">
        <f t="shared" si="26"/>
        <v>0.34676335958986115</v>
      </c>
      <c r="BS11" s="9">
        <v>2250000000</v>
      </c>
      <c r="BT11" s="32">
        <f t="shared" si="27"/>
        <v>15.638347982763191</v>
      </c>
      <c r="BU11" s="34">
        <v>15.954932703729071</v>
      </c>
      <c r="BV11" s="32">
        <f t="shared" si="28"/>
        <v>-0.31658472096587964</v>
      </c>
      <c r="BW11" s="9">
        <v>2762500000</v>
      </c>
      <c r="BX11" s="32">
        <f t="shared" si="29"/>
        <v>15.843553833390732</v>
      </c>
      <c r="BY11" s="34">
        <v>15.566577930114713</v>
      </c>
      <c r="BZ11" s="32">
        <f t="shared" si="30"/>
        <v>0.27697590327601951</v>
      </c>
      <c r="CA11" s="10">
        <v>1637500000</v>
      </c>
      <c r="CB11" s="32">
        <f t="shared" si="31"/>
        <v>15.320588455074132</v>
      </c>
      <c r="CC11" s="34">
        <v>15.137568592973613</v>
      </c>
      <c r="CD11" s="32">
        <f t="shared" si="32"/>
        <v>0.18301986210051879</v>
      </c>
      <c r="CF11" s="22">
        <v>363.52499999999998</v>
      </c>
      <c r="CG11" s="9">
        <v>1625000000</v>
      </c>
      <c r="CH11" s="32">
        <f t="shared" si="33"/>
        <v>15.312925582328562</v>
      </c>
      <c r="CI11" s="34">
        <v>15.082234393991456</v>
      </c>
      <c r="CJ11" s="32">
        <f t="shared" si="34"/>
        <v>0.23069118833710611</v>
      </c>
      <c r="CK11" s="9">
        <v>2312500000</v>
      </c>
      <c r="CL11" s="32">
        <f t="shared" si="35"/>
        <v>15.665746956951304</v>
      </c>
      <c r="CM11" s="34">
        <v>15.954932703729071</v>
      </c>
      <c r="CN11" s="32">
        <f t="shared" si="36"/>
        <v>-0.28918574677776654</v>
      </c>
      <c r="CO11" s="9">
        <v>2362500000</v>
      </c>
      <c r="CP11" s="32">
        <f t="shared" si="37"/>
        <v>15.687138146932623</v>
      </c>
      <c r="CQ11" s="34">
        <v>15.566577930114713</v>
      </c>
      <c r="CR11" s="32">
        <f t="shared" si="38"/>
        <v>0.12056021681791051</v>
      </c>
      <c r="CS11" s="10">
        <v>3100000000</v>
      </c>
      <c r="CT11" s="32">
        <f t="shared" si="39"/>
        <v>15.958819878037962</v>
      </c>
      <c r="CU11" s="34">
        <v>15.137568592973613</v>
      </c>
      <c r="CV11" s="32">
        <f t="shared" si="40"/>
        <v>0.82125128506434919</v>
      </c>
    </row>
    <row r="12" spans="1:100" s="21" customFormat="1" ht="14.25" x14ac:dyDescent="0.45">
      <c r="A12" s="22">
        <v>19.896750000000001</v>
      </c>
      <c r="B12" s="22">
        <v>2700000000</v>
      </c>
      <c r="C12" s="32">
        <f t="shared" ref="C12:C13" si="50">LN(B12/A12)</f>
        <v>18.725961208146767</v>
      </c>
      <c r="D12" s="28">
        <v>2837500000</v>
      </c>
      <c r="E12" s="32">
        <f>LN(D12/A12)</f>
        <v>18.775632817944004</v>
      </c>
      <c r="F12" s="22">
        <v>1750000000</v>
      </c>
      <c r="G12" s="32">
        <f>LN(F12/A12)</f>
        <v>18.292325223071906</v>
      </c>
      <c r="H12" s="23">
        <v>900000000</v>
      </c>
      <c r="I12" s="32">
        <f>LN(H12/A12)</f>
        <v>17.627348919478656</v>
      </c>
      <c r="J12" s="22"/>
      <c r="L12" s="22">
        <v>363.52499999999998</v>
      </c>
      <c r="M12" s="9">
        <v>3250000000</v>
      </c>
      <c r="N12" s="32">
        <f t="shared" si="1"/>
        <v>16.006072762888508</v>
      </c>
      <c r="O12" s="34">
        <v>15.082234393991456</v>
      </c>
      <c r="P12" s="32">
        <f t="shared" si="2"/>
        <v>0.92383836889705151</v>
      </c>
      <c r="Q12" s="9">
        <v>3000000000</v>
      </c>
      <c r="R12" s="32">
        <f t="shared" si="3"/>
        <v>15.926030055214971</v>
      </c>
      <c r="S12" s="34">
        <v>15.954932703729071</v>
      </c>
      <c r="T12" s="32">
        <f t="shared" si="4"/>
        <v>-2.8902648514099738E-2</v>
      </c>
      <c r="U12" s="9">
        <v>2887500000</v>
      </c>
      <c r="V12" s="32">
        <f t="shared" si="5"/>
        <v>15.887808842394774</v>
      </c>
      <c r="W12" s="34">
        <v>15.566577930114713</v>
      </c>
      <c r="X12" s="32">
        <f t="shared" si="6"/>
        <v>0.32123091228006118</v>
      </c>
      <c r="Y12" s="10">
        <v>1962500000</v>
      </c>
      <c r="Z12" s="32">
        <f t="shared" si="7"/>
        <v>15.501636937221289</v>
      </c>
      <c r="AA12" s="34">
        <v>15.137568592973613</v>
      </c>
      <c r="AB12" s="32">
        <f t="shared" si="8"/>
        <v>0.36406834424767531</v>
      </c>
      <c r="AD12" s="22">
        <v>363.52499999999998</v>
      </c>
      <c r="AE12" s="9">
        <v>3375000000</v>
      </c>
      <c r="AF12" s="32">
        <f t="shared" si="9"/>
        <v>16.043813090871353</v>
      </c>
      <c r="AG12" s="34">
        <v>15.082234393991456</v>
      </c>
      <c r="AH12" s="32">
        <f t="shared" si="10"/>
        <v>0.96157869687989717</v>
      </c>
      <c r="AI12" s="9">
        <v>2937500000</v>
      </c>
      <c r="AJ12" s="32">
        <f t="shared" si="11"/>
        <v>15.90497664601714</v>
      </c>
      <c r="AK12" s="34">
        <v>15.954932703729071</v>
      </c>
      <c r="AL12" s="32">
        <f t="shared" si="12"/>
        <v>-4.9956057711931123E-2</v>
      </c>
      <c r="AM12" s="9">
        <v>2812500000</v>
      </c>
      <c r="AN12" s="32">
        <f t="shared" si="13"/>
        <v>15.8614915340774</v>
      </c>
      <c r="AO12" s="34">
        <v>15.566577930114713</v>
      </c>
      <c r="AP12" s="32">
        <f t="shared" si="14"/>
        <v>0.29491360396268718</v>
      </c>
      <c r="AQ12" s="10">
        <v>1562500000</v>
      </c>
      <c r="AR12" s="32">
        <f t="shared" si="15"/>
        <v>15.273704869175281</v>
      </c>
      <c r="AS12" s="34">
        <v>15.137568592973613</v>
      </c>
      <c r="AT12" s="32">
        <f t="shared" si="16"/>
        <v>0.13613627620166824</v>
      </c>
      <c r="AV12" s="22">
        <v>19.619249999999997</v>
      </c>
      <c r="AW12" s="22">
        <v>1350000000</v>
      </c>
      <c r="AX12" s="32">
        <f t="shared" si="17"/>
        <v>18.04685920228987</v>
      </c>
      <c r="AY12" s="34">
        <v>18.889909913209795</v>
      </c>
      <c r="AZ12" s="32">
        <f t="shared" si="18"/>
        <v>-0.84305071091992545</v>
      </c>
      <c r="BA12" s="22">
        <v>1612500000</v>
      </c>
      <c r="BB12" s="32">
        <f t="shared" si="19"/>
        <v>18.224540379527323</v>
      </c>
      <c r="BC12" s="34">
        <v>19.001586400099161</v>
      </c>
      <c r="BD12" s="32">
        <f t="shared" si="20"/>
        <v>-0.77704602057183791</v>
      </c>
      <c r="BE12" s="22">
        <v>912500000</v>
      </c>
      <c r="BF12" s="32">
        <f t="shared" si="21"/>
        <v>17.655187416314043</v>
      </c>
      <c r="BG12" s="34">
        <v>18.177025699263954</v>
      </c>
      <c r="BH12" s="32">
        <f t="shared" si="22"/>
        <v>-0.5218382829499113</v>
      </c>
      <c r="BI12" s="23">
        <v>1625000000</v>
      </c>
      <c r="BJ12" s="32">
        <f t="shared" si="23"/>
        <v>18.232262425621233</v>
      </c>
      <c r="BK12" s="34">
        <v>17.958653271470528</v>
      </c>
      <c r="BL12" s="32">
        <f t="shared" si="24"/>
        <v>0.27360915415070508</v>
      </c>
      <c r="BN12" s="22">
        <v>363.52499999999998</v>
      </c>
      <c r="BO12" s="9">
        <v>1350000000</v>
      </c>
      <c r="BP12" s="32">
        <f t="shared" si="25"/>
        <v>15.127522358997201</v>
      </c>
      <c r="BQ12" s="34">
        <v>15.082234393991456</v>
      </c>
      <c r="BR12" s="32">
        <f t="shared" si="26"/>
        <v>4.5287965005744724E-2</v>
      </c>
      <c r="BS12" s="9">
        <v>2525000000</v>
      </c>
      <c r="BT12" s="32">
        <f t="shared" si="27"/>
        <v>15.753658829274185</v>
      </c>
      <c r="BU12" s="34">
        <v>15.954932703729071</v>
      </c>
      <c r="BV12" s="32">
        <f t="shared" si="28"/>
        <v>-0.20127387445488587</v>
      </c>
      <c r="BW12" s="9">
        <v>2462500000</v>
      </c>
      <c r="BX12" s="32">
        <f t="shared" si="29"/>
        <v>15.728594860610968</v>
      </c>
      <c r="BY12" s="34">
        <v>15.566577930114713</v>
      </c>
      <c r="BZ12" s="32">
        <f t="shared" si="30"/>
        <v>0.16201693049625554</v>
      </c>
      <c r="CA12" s="10">
        <v>2775000000</v>
      </c>
      <c r="CB12" s="32">
        <f t="shared" si="31"/>
        <v>15.848068513745259</v>
      </c>
      <c r="CC12" s="34">
        <v>15.137568592973613</v>
      </c>
      <c r="CD12" s="32">
        <f t="shared" si="32"/>
        <v>0.71049992077164603</v>
      </c>
      <c r="CF12" s="22">
        <v>363.52499999999998</v>
      </c>
      <c r="CG12" s="9">
        <v>1975000000</v>
      </c>
      <c r="CH12" s="32">
        <f t="shared" si="33"/>
        <v>15.507986164899947</v>
      </c>
      <c r="CI12" s="34">
        <v>15.082234393991456</v>
      </c>
      <c r="CJ12" s="32">
        <f t="shared" si="34"/>
        <v>0.42575177090849081</v>
      </c>
      <c r="CK12" s="9">
        <v>2687500000</v>
      </c>
      <c r="CL12" s="32">
        <f t="shared" si="35"/>
        <v>15.816029160000642</v>
      </c>
      <c r="CM12" s="34">
        <v>15.954932703729071</v>
      </c>
      <c r="CN12" s="32">
        <f t="shared" si="36"/>
        <v>-0.1389035437284285</v>
      </c>
      <c r="CO12" s="9">
        <v>2000000000</v>
      </c>
      <c r="CP12" s="32">
        <f t="shared" si="37"/>
        <v>15.520564947106807</v>
      </c>
      <c r="CQ12" s="34">
        <v>15.566577930114713</v>
      </c>
      <c r="CR12" s="32">
        <f t="shared" si="38"/>
        <v>-4.6012983007905461E-2</v>
      </c>
      <c r="CS12" s="10">
        <v>4162500000</v>
      </c>
      <c r="CT12" s="32">
        <f t="shared" si="39"/>
        <v>16.253533621853425</v>
      </c>
      <c r="CU12" s="34">
        <v>15.137568592973613</v>
      </c>
      <c r="CV12" s="32">
        <f t="shared" si="40"/>
        <v>1.1159650288798115</v>
      </c>
    </row>
    <row r="13" spans="1:100" s="21" customFormat="1" ht="14.25" x14ac:dyDescent="0.45">
      <c r="A13" s="22">
        <v>19.896750000000001</v>
      </c>
      <c r="B13" s="22">
        <v>2262500000</v>
      </c>
      <c r="C13" s="32">
        <f t="shared" si="50"/>
        <v>18.549179831728427</v>
      </c>
      <c r="D13" s="22">
        <v>2800000000</v>
      </c>
      <c r="E13" s="32">
        <f>LN(D13/A13)</f>
        <v>18.762328852317644</v>
      </c>
      <c r="F13" s="22">
        <v>1887500000</v>
      </c>
      <c r="G13" s="32">
        <f>LN(F13/A13)</f>
        <v>18.367962637277525</v>
      </c>
      <c r="H13" s="23">
        <v>1275000000</v>
      </c>
      <c r="I13" s="32">
        <f>LN(H13/A13)</f>
        <v>17.975655613746873</v>
      </c>
      <c r="J13" s="22"/>
      <c r="L13" s="22">
        <v>80.475000000000009</v>
      </c>
      <c r="M13" s="22">
        <v>3787500000</v>
      </c>
      <c r="N13" s="32">
        <f t="shared" si="1"/>
        <v>17.667025430597025</v>
      </c>
      <c r="O13" s="34">
        <v>17.156332729872585</v>
      </c>
      <c r="P13" s="32">
        <f t="shared" si="2"/>
        <v>0.51069270072444084</v>
      </c>
      <c r="Q13" s="28">
        <v>4125000000</v>
      </c>
      <c r="R13" s="32">
        <f t="shared" si="3"/>
        <v>17.752385279548182</v>
      </c>
      <c r="S13" s="34">
        <v>17.521286628896036</v>
      </c>
      <c r="T13" s="32">
        <f t="shared" si="4"/>
        <v>0.23109865065214663</v>
      </c>
      <c r="U13" s="22">
        <v>2637500000</v>
      </c>
      <c r="V13" s="32">
        <f t="shared" si="5"/>
        <v>17.305150758563723</v>
      </c>
      <c r="W13" s="34">
        <v>17.383507495455476</v>
      </c>
      <c r="X13" s="32">
        <f t="shared" si="6"/>
        <v>-7.8356736891752377E-2</v>
      </c>
      <c r="Y13" s="23">
        <v>1250000000</v>
      </c>
      <c r="Z13" s="32">
        <f t="shared" si="7"/>
        <v>16.558462811075749</v>
      </c>
      <c r="AA13" s="34">
        <v>16.39213359883793</v>
      </c>
      <c r="AB13" s="32">
        <f t="shared" si="8"/>
        <v>0.16632921223781949</v>
      </c>
      <c r="AD13" s="22">
        <v>80.475000000000009</v>
      </c>
      <c r="AE13" s="22">
        <v>3937500000</v>
      </c>
      <c r="AF13" s="32">
        <f t="shared" si="9"/>
        <v>17.705865263913292</v>
      </c>
      <c r="AG13" s="34">
        <v>17.156332729872585</v>
      </c>
      <c r="AH13" s="32">
        <f t="shared" si="10"/>
        <v>0.54953253404070779</v>
      </c>
      <c r="AI13" s="28">
        <v>3562500000</v>
      </c>
      <c r="AJ13" s="32">
        <f t="shared" si="11"/>
        <v>17.605781805356308</v>
      </c>
      <c r="AK13" s="34">
        <v>17.521286628896036</v>
      </c>
      <c r="AL13" s="32">
        <f t="shared" si="12"/>
        <v>8.4495176460272603E-2</v>
      </c>
      <c r="AM13" s="22">
        <v>2687500000</v>
      </c>
      <c r="AN13" s="32">
        <f t="shared" si="13"/>
        <v>17.323930653215321</v>
      </c>
      <c r="AO13" s="34">
        <v>17.383507495455476</v>
      </c>
      <c r="AP13" s="32">
        <f t="shared" si="14"/>
        <v>-5.9576842240154804E-2</v>
      </c>
      <c r="AQ13" s="23">
        <v>1587500000</v>
      </c>
      <c r="AR13" s="32">
        <f t="shared" si="15"/>
        <v>16.797479711546249</v>
      </c>
      <c r="AS13" s="34">
        <v>16.39213359883793</v>
      </c>
      <c r="AT13" s="32">
        <f t="shared" si="16"/>
        <v>0.40534611270831888</v>
      </c>
      <c r="AV13" s="22">
        <v>80.475000000000009</v>
      </c>
      <c r="AW13" s="6">
        <v>925000000</v>
      </c>
      <c r="AX13" s="32">
        <f t="shared" si="17"/>
        <v>16.257357718291829</v>
      </c>
      <c r="AY13" s="34">
        <v>17.156332729872585</v>
      </c>
      <c r="AZ13" s="32">
        <f t="shared" si="18"/>
        <v>-0.89897501158075599</v>
      </c>
      <c r="BA13" s="6">
        <v>1337500000</v>
      </c>
      <c r="BB13" s="32">
        <f t="shared" si="19"/>
        <v>16.626121459549562</v>
      </c>
      <c r="BC13" s="34">
        <v>17.521286628896036</v>
      </c>
      <c r="BD13" s="32">
        <f t="shared" si="20"/>
        <v>-0.89516516934647328</v>
      </c>
      <c r="BE13" s="6">
        <v>2462500000</v>
      </c>
      <c r="BF13" s="32">
        <f t="shared" si="21"/>
        <v>17.236496353825647</v>
      </c>
      <c r="BG13" s="34">
        <v>17.383507495455476</v>
      </c>
      <c r="BH13" s="32">
        <f t="shared" si="22"/>
        <v>-0.14701114162982876</v>
      </c>
      <c r="BI13" s="1">
        <v>1762500000</v>
      </c>
      <c r="BJ13" s="32">
        <f t="shared" si="23"/>
        <v>16.902052515465826</v>
      </c>
      <c r="BK13" s="34">
        <v>16.39213359883793</v>
      </c>
      <c r="BL13" s="32">
        <f t="shared" si="24"/>
        <v>0.50991891662789612</v>
      </c>
      <c r="BN13" s="22">
        <v>80.475000000000009</v>
      </c>
      <c r="BO13" s="6">
        <v>1562500000</v>
      </c>
      <c r="BP13" s="32">
        <f t="shared" si="25"/>
        <v>16.781606362389958</v>
      </c>
      <c r="BQ13" s="34">
        <v>17.156332729872585</v>
      </c>
      <c r="BR13" s="32">
        <f t="shared" si="26"/>
        <v>-0.37472636748262644</v>
      </c>
      <c r="BS13" s="6">
        <v>221250000</v>
      </c>
      <c r="BT13" s="32">
        <f t="shared" si="27"/>
        <v>14.82685726466744</v>
      </c>
      <c r="BU13" s="34">
        <v>17.521286628896036</v>
      </c>
      <c r="BV13" s="32">
        <f t="shared" si="28"/>
        <v>-2.6944293642285952</v>
      </c>
      <c r="BW13" s="6">
        <v>151250000</v>
      </c>
      <c r="BX13" s="32">
        <f t="shared" si="29"/>
        <v>14.446498077690354</v>
      </c>
      <c r="BY13" s="34">
        <v>17.383507495455476</v>
      </c>
      <c r="BZ13" s="32">
        <f t="shared" si="30"/>
        <v>-2.9370094177651218</v>
      </c>
      <c r="CA13" s="1">
        <v>185000000</v>
      </c>
      <c r="CB13" s="32">
        <f t="shared" si="31"/>
        <v>14.647919805857727</v>
      </c>
      <c r="CC13" s="34">
        <v>16.39213359883793</v>
      </c>
      <c r="CD13" s="32">
        <f t="shared" si="32"/>
        <v>-1.7442137929802026</v>
      </c>
      <c r="CF13" s="22">
        <v>80.475000000000009</v>
      </c>
      <c r="CG13" s="6">
        <v>1337500000</v>
      </c>
      <c r="CH13" s="32">
        <f t="shared" si="33"/>
        <v>16.626121459549562</v>
      </c>
      <c r="CI13" s="34">
        <v>17.156332729872585</v>
      </c>
      <c r="CJ13" s="32">
        <f t="shared" si="34"/>
        <v>-0.53021127032302218</v>
      </c>
      <c r="CK13" s="6">
        <v>1950000000</v>
      </c>
      <c r="CL13" s="32">
        <f t="shared" si="35"/>
        <v>17.003148632337194</v>
      </c>
      <c r="CM13" s="34">
        <v>17.521286628896036</v>
      </c>
      <c r="CN13" s="32">
        <f t="shared" si="36"/>
        <v>-0.51813799655884196</v>
      </c>
      <c r="CO13" s="6">
        <v>235000000</v>
      </c>
      <c r="CP13" s="32">
        <f t="shared" si="37"/>
        <v>14.887149494923561</v>
      </c>
      <c r="CQ13" s="34">
        <v>17.383507495455476</v>
      </c>
      <c r="CR13" s="32">
        <f t="shared" si="38"/>
        <v>-2.4963580005319148</v>
      </c>
      <c r="CS13" s="1">
        <v>180000000</v>
      </c>
      <c r="CT13" s="32">
        <f t="shared" si="39"/>
        <v>14.620520831669612</v>
      </c>
      <c r="CU13" s="34">
        <v>16.39213359883793</v>
      </c>
      <c r="CV13" s="32">
        <f t="shared" si="40"/>
        <v>-1.7716127671683175</v>
      </c>
    </row>
    <row r="14" spans="1:100" s="21" customFormat="1" ht="14.25" x14ac:dyDescent="0.45">
      <c r="A14" s="31">
        <f>AVERAGE(A11:A13)</f>
        <v>19.896750000000001</v>
      </c>
      <c r="B14" s="31">
        <f t="shared" ref="B14" si="51">AVERAGE(B11:B13)</f>
        <v>2400000000</v>
      </c>
      <c r="C14" s="33">
        <f t="shared" ref="C14" si="52">AVERAGE(C11:C13)</f>
        <v>18.60440321539285</v>
      </c>
      <c r="D14" s="31">
        <f t="shared" ref="D14" si="53">AVERAGE(D11:D13)</f>
        <v>2912500000</v>
      </c>
      <c r="E14" s="33">
        <f t="shared" ref="E14" si="54">AVERAGE(E11:E13)</f>
        <v>18.800691072296409</v>
      </c>
      <c r="F14" s="31">
        <f t="shared" ref="F14" si="55">AVERAGE(F11:F13)</f>
        <v>1904166666.6666667</v>
      </c>
      <c r="G14" s="33">
        <f t="shared" ref="G14" si="56">AVERAGE(G11:G13)</f>
        <v>18.374319483056194</v>
      </c>
      <c r="H14" s="31">
        <f t="shared" ref="H14" si="57">AVERAGE(H11:H13)</f>
        <v>1204166666.6666667</v>
      </c>
      <c r="I14" s="33">
        <f t="shared" ref="I14" si="58">AVERAGE(I11:I13)</f>
        <v>17.899539820683795</v>
      </c>
      <c r="J14" s="22"/>
      <c r="L14" s="22">
        <v>80.475000000000009</v>
      </c>
      <c r="M14" s="26">
        <v>3587500000</v>
      </c>
      <c r="N14" s="32">
        <f t="shared" si="1"/>
        <v>17.61277484084728</v>
      </c>
      <c r="O14" s="34">
        <v>17.156332729872585</v>
      </c>
      <c r="P14" s="32">
        <f t="shared" si="2"/>
        <v>0.45644211097469523</v>
      </c>
      <c r="Q14" s="29">
        <v>3850000000</v>
      </c>
      <c r="R14" s="32">
        <f t="shared" si="3"/>
        <v>17.683392408061231</v>
      </c>
      <c r="S14" s="34">
        <v>17.521286628896036</v>
      </c>
      <c r="T14" s="32">
        <f t="shared" si="4"/>
        <v>0.16210577916519497</v>
      </c>
      <c r="U14" s="26">
        <v>2712500000</v>
      </c>
      <c r="V14" s="32">
        <f t="shared" si="5"/>
        <v>17.333189978628116</v>
      </c>
      <c r="W14" s="34">
        <v>17.383507495455476</v>
      </c>
      <c r="X14" s="32">
        <f t="shared" si="6"/>
        <v>-5.0317516827359299E-2</v>
      </c>
      <c r="Y14" s="27">
        <v>950000000</v>
      </c>
      <c r="Z14" s="32">
        <f t="shared" si="7"/>
        <v>16.284025965373988</v>
      </c>
      <c r="AA14" s="34">
        <v>16.39213359883793</v>
      </c>
      <c r="AB14" s="32">
        <f t="shared" si="8"/>
        <v>-0.10810763346394126</v>
      </c>
      <c r="AD14" s="22">
        <v>80.475000000000009</v>
      </c>
      <c r="AE14" s="26">
        <v>3387500000</v>
      </c>
      <c r="AF14" s="32">
        <f t="shared" si="9"/>
        <v>17.555411445967358</v>
      </c>
      <c r="AG14" s="34">
        <v>17.156332729872585</v>
      </c>
      <c r="AH14" s="32">
        <f t="shared" si="10"/>
        <v>0.39907871609477397</v>
      </c>
      <c r="AI14" s="29">
        <v>3100000000</v>
      </c>
      <c r="AJ14" s="32">
        <f t="shared" si="11"/>
        <v>17.466721371252639</v>
      </c>
      <c r="AK14" s="34">
        <v>17.521286628896036</v>
      </c>
      <c r="AL14" s="32">
        <f t="shared" si="12"/>
        <v>-5.4565257643396592E-2</v>
      </c>
      <c r="AM14" s="26">
        <v>1587500000</v>
      </c>
      <c r="AN14" s="32">
        <f t="shared" si="13"/>
        <v>16.797479711546249</v>
      </c>
      <c r="AO14" s="34">
        <v>17.383507495455476</v>
      </c>
      <c r="AP14" s="32">
        <f t="shared" si="14"/>
        <v>-0.58602778390922694</v>
      </c>
      <c r="AQ14" s="27">
        <v>800000000</v>
      </c>
      <c r="AR14" s="32">
        <f t="shared" si="15"/>
        <v>16.112175708447328</v>
      </c>
      <c r="AS14" s="34">
        <v>16.39213359883793</v>
      </c>
      <c r="AT14" s="32">
        <f t="shared" si="16"/>
        <v>-0.2799578903906017</v>
      </c>
      <c r="AV14" s="22">
        <v>80.475000000000009</v>
      </c>
      <c r="AW14" s="3">
        <v>1512500000</v>
      </c>
      <c r="AX14" s="32">
        <f t="shared" si="17"/>
        <v>16.749083170684397</v>
      </c>
      <c r="AY14" s="34">
        <v>17.156332729872585</v>
      </c>
      <c r="AZ14" s="32">
        <f t="shared" si="18"/>
        <v>-0.4072495591881875</v>
      </c>
      <c r="BA14" s="3">
        <v>1875000000</v>
      </c>
      <c r="BB14" s="32">
        <f t="shared" si="19"/>
        <v>16.963927919183913</v>
      </c>
      <c r="BC14" s="34">
        <v>17.521286628896036</v>
      </c>
      <c r="BD14" s="32">
        <f t="shared" si="20"/>
        <v>-0.55735870971212265</v>
      </c>
      <c r="BE14" s="3">
        <v>1812500000</v>
      </c>
      <c r="BF14" s="32">
        <f t="shared" si="21"/>
        <v>16.930026367508233</v>
      </c>
      <c r="BG14" s="34">
        <v>17.383507495455476</v>
      </c>
      <c r="BH14" s="32">
        <f t="shared" si="22"/>
        <v>-0.45348112794724216</v>
      </c>
      <c r="BI14" s="8">
        <v>1650000000</v>
      </c>
      <c r="BJ14" s="32">
        <f t="shared" si="23"/>
        <v>16.83609454767403</v>
      </c>
      <c r="BK14" s="34">
        <v>16.39213359883793</v>
      </c>
      <c r="BL14" s="32">
        <f t="shared" si="24"/>
        <v>0.44396094883610004</v>
      </c>
      <c r="BN14" s="22">
        <v>80.475000000000009</v>
      </c>
      <c r="BO14" s="3">
        <v>1375000000</v>
      </c>
      <c r="BP14" s="32">
        <f t="shared" si="25"/>
        <v>16.653772990880075</v>
      </c>
      <c r="BQ14" s="34">
        <v>17.156332729872585</v>
      </c>
      <c r="BR14" s="32">
        <f t="shared" si="26"/>
        <v>-0.50255973899250961</v>
      </c>
      <c r="BS14" s="3">
        <v>241250000</v>
      </c>
      <c r="BT14" s="32">
        <f t="shared" si="27"/>
        <v>14.913397720998498</v>
      </c>
      <c r="BU14" s="34">
        <v>17.521286628896036</v>
      </c>
      <c r="BV14" s="32">
        <f t="shared" si="28"/>
        <v>-2.6078889078975376</v>
      </c>
      <c r="BW14" s="3">
        <v>162500000</v>
      </c>
      <c r="BX14" s="32">
        <f t="shared" si="29"/>
        <v>14.518241982549194</v>
      </c>
      <c r="BY14" s="34">
        <v>17.383507495455476</v>
      </c>
      <c r="BZ14" s="32">
        <f t="shared" si="30"/>
        <v>-2.8652655129062818</v>
      </c>
      <c r="CA14" s="8">
        <v>162500000</v>
      </c>
      <c r="CB14" s="32">
        <f t="shared" si="31"/>
        <v>14.518241982549194</v>
      </c>
      <c r="CC14" s="34">
        <v>16.39213359883793</v>
      </c>
      <c r="CD14" s="32">
        <f t="shared" si="32"/>
        <v>-1.873891616288736</v>
      </c>
      <c r="CF14" s="22">
        <v>80.475000000000009</v>
      </c>
      <c r="CG14" s="3">
        <v>1725000000</v>
      </c>
      <c r="CH14" s="32">
        <f t="shared" si="33"/>
        <v>16.880546310244863</v>
      </c>
      <c r="CI14" s="34">
        <v>17.156332729872585</v>
      </c>
      <c r="CJ14" s="32">
        <f t="shared" si="34"/>
        <v>-0.2757864196277211</v>
      </c>
      <c r="CK14" s="3">
        <v>2075000000</v>
      </c>
      <c r="CL14" s="32">
        <f t="shared" si="35"/>
        <v>17.065280413444199</v>
      </c>
      <c r="CM14" s="34">
        <v>17.521286628896036</v>
      </c>
      <c r="CN14" s="32">
        <f t="shared" si="36"/>
        <v>-0.45600621545183628</v>
      </c>
      <c r="CO14" s="3">
        <v>185000000</v>
      </c>
      <c r="CP14" s="32">
        <f t="shared" si="37"/>
        <v>14.647919805857727</v>
      </c>
      <c r="CQ14" s="34">
        <v>17.383507495455476</v>
      </c>
      <c r="CR14" s="32">
        <f t="shared" si="38"/>
        <v>-2.7355876895977485</v>
      </c>
      <c r="CS14" s="8">
        <v>170000000</v>
      </c>
      <c r="CT14" s="32">
        <f t="shared" si="39"/>
        <v>14.563362417829664</v>
      </c>
      <c r="CU14" s="34">
        <v>16.39213359883793</v>
      </c>
      <c r="CV14" s="32">
        <f t="shared" si="40"/>
        <v>-1.8287711810082659</v>
      </c>
    </row>
    <row r="15" spans="1:100" s="21" customFormat="1" ht="14.25" x14ac:dyDescent="0.45">
      <c r="A15" s="22">
        <v>89.355000000000004</v>
      </c>
      <c r="B15" s="22">
        <v>2462500000</v>
      </c>
      <c r="C15" s="32">
        <f>LN(B15/A15)</f>
        <v>17.131825731261756</v>
      </c>
      <c r="D15" s="22">
        <v>3850000000</v>
      </c>
      <c r="E15" s="32">
        <f>LN(D15/A15)</f>
        <v>17.578721785497343</v>
      </c>
      <c r="F15" s="22">
        <v>1712500000</v>
      </c>
      <c r="G15" s="32">
        <f>LN(F15/A15)</f>
        <v>16.768602928351893</v>
      </c>
      <c r="H15" s="23">
        <v>1412500000</v>
      </c>
      <c r="I15" s="32">
        <f>LN(H15/A15)</f>
        <v>16.576009821236109</v>
      </c>
      <c r="J15" s="9"/>
      <c r="N15" s="18"/>
      <c r="P15" s="34">
        <f>AVERAGE(P3:P14)</f>
        <v>0.24522814965524331</v>
      </c>
      <c r="R15" s="18"/>
      <c r="T15" s="34">
        <f>AVERAGE(T3:T14)</f>
        <v>-1.1992788221686665E-2</v>
      </c>
      <c r="V15" s="18"/>
      <c r="X15" s="34">
        <f>AVERAGE(X3:X14)</f>
        <v>0.12252181250546072</v>
      </c>
      <c r="Z15" s="18"/>
      <c r="AB15" s="34">
        <f>AVERAGE(AB3:AB14)</f>
        <v>0.19510352336411976</v>
      </c>
      <c r="AF15" s="18"/>
      <c r="AH15" s="34">
        <f>AVERAGE(AH3:AH14)</f>
        <v>0.28322360421771869</v>
      </c>
      <c r="AJ15" s="18"/>
      <c r="AL15" s="34">
        <f>AVERAGE(AL3:AL14)</f>
        <v>-4.5659664961306135E-3</v>
      </c>
      <c r="AN15" s="18"/>
      <c r="AP15" s="34">
        <f>AVERAGE(AP3:AP14)</f>
        <v>0.15045683860379544</v>
      </c>
      <c r="AR15" s="18"/>
      <c r="AT15" s="34">
        <f>AVERAGE(AT3:AT14)</f>
        <v>0.2046971785573358</v>
      </c>
      <c r="AX15" s="18"/>
      <c r="AZ15" s="34">
        <f>AVERAGE(AZ3:AZ14)</f>
        <v>-0.61659658306116694</v>
      </c>
      <c r="BB15" s="18"/>
      <c r="BD15" s="34">
        <f>AVERAGE(BD3:BD14)</f>
        <v>-0.487444426089223</v>
      </c>
      <c r="BF15" s="18"/>
      <c r="BH15" s="34">
        <f>AVERAGE(BH3:BH14)</f>
        <v>0.23959306778189093</v>
      </c>
      <c r="BJ15" s="18"/>
      <c r="BL15" s="34">
        <f>AVERAGE(BL3:BL14)</f>
        <v>0.62703408475942812</v>
      </c>
      <c r="BP15" s="18"/>
      <c r="BR15" s="34">
        <f>AVERAGE(BR3:BR14)</f>
        <v>-0.24348565556931634</v>
      </c>
      <c r="BT15" s="18"/>
      <c r="BV15" s="34">
        <f>AVERAGE(BV3:BV14)</f>
        <v>-1.0011418432164496</v>
      </c>
      <c r="BX15" s="18"/>
      <c r="BZ15" s="34">
        <f>AVERAGE(BZ3:BZ14)</f>
        <v>-0.63955708144015511</v>
      </c>
      <c r="CB15" s="18"/>
      <c r="CD15" s="34">
        <f>AVERAGE(CD3:CD14)</f>
        <v>-0.60504809161306283</v>
      </c>
      <c r="CH15" s="18"/>
      <c r="CJ15" s="34">
        <f>AVERAGE(CJ3:CJ14)</f>
        <v>-0.73405922059307216</v>
      </c>
      <c r="CL15" s="18"/>
      <c r="CN15" s="34">
        <f>AVERAGE(CN3:CN14)</f>
        <v>-0.72218031821170181</v>
      </c>
      <c r="CP15" s="18"/>
      <c r="CR15" s="34">
        <f>AVERAGE(CR3:CR14)</f>
        <v>-1.0993060026371602</v>
      </c>
      <c r="CT15" s="18"/>
      <c r="CV15" s="34">
        <f>AVERAGE(CV3:CV14)</f>
        <v>-0.54930933174108443</v>
      </c>
    </row>
    <row r="16" spans="1:100" s="21" customFormat="1" ht="14.25" x14ac:dyDescent="0.45">
      <c r="A16" s="22">
        <v>89.355000000000004</v>
      </c>
      <c r="B16" s="22">
        <v>26750000000</v>
      </c>
      <c r="C16" s="32">
        <f t="shared" ref="C16:C17" si="59">LN(B16/A16)</f>
        <v>19.517183110539666</v>
      </c>
      <c r="D16" s="22">
        <v>3687500000</v>
      </c>
      <c r="E16" s="32">
        <f>LN(D16/A16)</f>
        <v>17.535597358863591</v>
      </c>
      <c r="F16" s="22">
        <v>2325000000</v>
      </c>
      <c r="G16" s="32">
        <f>LN(F16/A16)</f>
        <v>17.074368676236972</v>
      </c>
      <c r="H16" s="23">
        <v>2025000000</v>
      </c>
      <c r="I16" s="32">
        <f>LN(H16/A16)</f>
        <v>16.936218337756152</v>
      </c>
      <c r="J16" s="9"/>
      <c r="N16" s="18"/>
      <c r="P16" s="18">
        <f>STDEV(P3:P14)</f>
        <v>0.43922662828326703</v>
      </c>
      <c r="R16" s="18"/>
      <c r="T16" s="18">
        <f>STDEV(T3:T14)</f>
        <v>0.38932907859255367</v>
      </c>
      <c r="V16" s="18"/>
      <c r="X16" s="18">
        <f>STDEV(X3:X14)</f>
        <v>0.25932286478170269</v>
      </c>
      <c r="Z16" s="18"/>
      <c r="AB16" s="18">
        <f>STDEV(AB3:AB14)</f>
        <v>0.3303071034808851</v>
      </c>
      <c r="AF16" s="18"/>
      <c r="AH16" s="18">
        <f>STDEV(AH3:AH14)</f>
        <v>0.37392673016833061</v>
      </c>
      <c r="AJ16" s="18"/>
      <c r="AL16" s="18">
        <f>STDEV(AL3:AL14)</f>
        <v>0.297224409056837</v>
      </c>
      <c r="AN16" s="18"/>
      <c r="AP16" s="18">
        <f>STDEV(AP3:AP14)</f>
        <v>0.31442204386090644</v>
      </c>
      <c r="AR16" s="18"/>
      <c r="AT16" s="18">
        <f>STDEV(AT3:AT14)</f>
        <v>0.32014462750319478</v>
      </c>
      <c r="AX16" s="34"/>
      <c r="AZ16" s="18">
        <f>STDEV(AZ3:AZ14)</f>
        <v>0.33171263653415839</v>
      </c>
      <c r="BB16" s="18"/>
      <c r="BD16" s="18">
        <f>STDEV(BD3:BD14)</f>
        <v>0.30610596399110829</v>
      </c>
      <c r="BF16" s="18"/>
      <c r="BH16" s="18">
        <f>STDEV(BH3:BH14)</f>
        <v>0.5601023081804658</v>
      </c>
      <c r="BJ16" s="18"/>
      <c r="BL16" s="18">
        <f>STDEV(BL3:BL14)</f>
        <v>0.2826280914372063</v>
      </c>
      <c r="BP16" s="18"/>
      <c r="BR16" s="18">
        <f>STDEV(BR3:BR14)</f>
        <v>0.28638348111524026</v>
      </c>
      <c r="BT16" s="18"/>
      <c r="BV16" s="18">
        <f>STDEV(BV3:BV14)</f>
        <v>1.2885693161475189</v>
      </c>
      <c r="BX16" s="18"/>
      <c r="BZ16" s="18">
        <f>STDEV(BZ3:BZ14)</f>
        <v>1.3614075042643319</v>
      </c>
      <c r="CB16" s="18"/>
      <c r="CD16" s="18">
        <f>STDEV(CD3:CD14)</f>
        <v>1.1639223766980449</v>
      </c>
      <c r="CH16" s="18"/>
      <c r="CJ16" s="18">
        <f>STDEV(CJ3:CJ14)</f>
        <v>0.8080250641275849</v>
      </c>
      <c r="CL16" s="18"/>
      <c r="CN16" s="18">
        <f>STDEV(CN3:CN14)</f>
        <v>0.58858511811734648</v>
      </c>
      <c r="CP16" s="18"/>
      <c r="CR16" s="18">
        <f>STDEV(CR3:CR14)</f>
        <v>1.3486377998351611</v>
      </c>
      <c r="CT16" s="18"/>
      <c r="CV16" s="18">
        <f>STDEV(CV3:CV14)</f>
        <v>1.2011635950529289</v>
      </c>
    </row>
    <row r="17" spans="1:100" s="21" customFormat="1" ht="14.65" thickBot="1" x14ac:dyDescent="0.5">
      <c r="A17" s="22">
        <v>89.355000000000004</v>
      </c>
      <c r="B17" s="24">
        <v>3800000000</v>
      </c>
      <c r="C17" s="32">
        <f t="shared" si="59"/>
        <v>17.565649703929992</v>
      </c>
      <c r="D17" s="24">
        <v>3425000000</v>
      </c>
      <c r="E17" s="32">
        <f>LN(D17/A17)</f>
        <v>17.46175010891184</v>
      </c>
      <c r="F17" s="24">
        <v>1575000000</v>
      </c>
      <c r="G17" s="32">
        <f>LN(F17/A17)</f>
        <v>16.684903909475246</v>
      </c>
      <c r="H17" s="25">
        <v>1237500000</v>
      </c>
      <c r="I17" s="32">
        <f>LN(H17/A17)</f>
        <v>16.443741852658359</v>
      </c>
      <c r="J17" s="9"/>
      <c r="P17" s="18"/>
      <c r="S17" s="18"/>
      <c r="T17" s="18"/>
      <c r="W17" s="18"/>
      <c r="X17" s="18"/>
      <c r="AB17" s="18"/>
      <c r="AG17" s="18"/>
      <c r="AH17" s="18"/>
      <c r="AK17" s="18"/>
      <c r="AL17" s="18"/>
      <c r="AO17" s="18"/>
      <c r="AP17" s="18"/>
      <c r="AT17" s="18"/>
      <c r="AU17" s="18"/>
      <c r="AX17" s="34"/>
      <c r="AZ17" s="18"/>
      <c r="BC17" s="18"/>
      <c r="BD17" s="18"/>
      <c r="BG17" s="18"/>
      <c r="BH17" s="18"/>
      <c r="BL17" s="18"/>
      <c r="BM17" s="18"/>
      <c r="BQ17" s="18"/>
      <c r="BR17" s="18"/>
      <c r="BU17" s="18"/>
      <c r="BV17" s="18"/>
      <c r="BY17" s="18"/>
      <c r="BZ17" s="18"/>
      <c r="CC17" s="34"/>
      <c r="CD17" s="18"/>
      <c r="CE17" s="34"/>
      <c r="CF17" s="34"/>
      <c r="CI17" s="18"/>
      <c r="CJ17" s="18"/>
      <c r="CM17" s="18"/>
      <c r="CN17" s="18"/>
      <c r="CQ17" s="18"/>
      <c r="CR17" s="18"/>
      <c r="CV17" s="18"/>
    </row>
    <row r="18" spans="1:100" s="21" customFormat="1" ht="14.25" x14ac:dyDescent="0.45">
      <c r="A18" s="31">
        <f>AVERAGE(A15:A17)</f>
        <v>89.355000000000004</v>
      </c>
      <c r="B18" s="31">
        <f t="shared" ref="B18" si="60">AVERAGE(B15:B17)</f>
        <v>11004166666.666666</v>
      </c>
      <c r="C18" s="33">
        <f t="shared" ref="C18" si="61">AVERAGE(C15:C17)</f>
        <v>18.071552848577138</v>
      </c>
      <c r="D18" s="31">
        <f t="shared" ref="D18" si="62">AVERAGE(D15:D17)</f>
        <v>3654166666.6666665</v>
      </c>
      <c r="E18" s="33">
        <f t="shared" ref="E18" si="63">AVERAGE(E15:E17)</f>
        <v>17.525356417757592</v>
      </c>
      <c r="F18" s="31">
        <f t="shared" ref="F18" si="64">AVERAGE(F15:F17)</f>
        <v>1870833333.3333333</v>
      </c>
      <c r="G18" s="33">
        <f t="shared" ref="G18" si="65">AVERAGE(G15:G17)</f>
        <v>16.842625171354705</v>
      </c>
      <c r="H18" s="31">
        <f t="shared" ref="H18" si="66">AVERAGE(H15:H17)</f>
        <v>1558333333.3333333</v>
      </c>
      <c r="I18" s="33">
        <f t="shared" ref="I18" si="67">AVERAGE(I15:I17)</f>
        <v>16.65199000388354</v>
      </c>
      <c r="J18" s="9"/>
      <c r="P18" s="18"/>
      <c r="S18" s="18"/>
      <c r="T18" s="18"/>
      <c r="W18" s="18"/>
      <c r="X18" s="18"/>
      <c r="AB18" s="18"/>
      <c r="AG18" s="18"/>
      <c r="AH18" s="18"/>
      <c r="AK18" s="18"/>
      <c r="AL18" s="18"/>
      <c r="AO18" s="18"/>
      <c r="AP18" s="18"/>
      <c r="AT18" s="18"/>
      <c r="AU18" s="18"/>
      <c r="AX18" s="34"/>
      <c r="AZ18" s="18"/>
      <c r="BC18" s="18"/>
      <c r="BD18" s="18"/>
      <c r="BG18" s="18"/>
      <c r="BH18" s="18"/>
      <c r="BL18" s="18"/>
      <c r="BM18" s="18"/>
      <c r="BQ18" s="18"/>
      <c r="BR18" s="18"/>
      <c r="BU18" s="18"/>
      <c r="BV18" s="18"/>
      <c r="BY18" s="18"/>
      <c r="BZ18" s="18"/>
      <c r="CC18" s="34"/>
      <c r="CD18" s="18"/>
      <c r="CE18" s="34"/>
      <c r="CF18" s="34"/>
      <c r="CI18" s="18"/>
      <c r="CJ18" s="18"/>
      <c r="CM18" s="18"/>
      <c r="CN18" s="18"/>
      <c r="CQ18" s="18"/>
      <c r="CR18" s="18"/>
      <c r="CV18" s="18"/>
    </row>
    <row r="19" spans="1:100" s="21" customFormat="1" ht="14.25" x14ac:dyDescent="0.45">
      <c r="A19" s="22">
        <v>341.32499999999999</v>
      </c>
      <c r="B19" s="9">
        <v>2962500000</v>
      </c>
      <c r="C19" s="32">
        <f>LN(B19/A19)</f>
        <v>15.976464240836846</v>
      </c>
      <c r="D19" s="9">
        <v>2375000000</v>
      </c>
      <c r="E19" s="32">
        <f>LN(D19/A19)</f>
        <v>15.755428171862201</v>
      </c>
      <c r="F19" s="9">
        <v>1875000000</v>
      </c>
      <c r="G19" s="32">
        <f>LN(F19/A19)</f>
        <v>15.51903939379797</v>
      </c>
      <c r="H19" s="10">
        <v>1150000000</v>
      </c>
      <c r="I19" s="32">
        <f>LN(H19/A19)</f>
        <v>15.030192676750755</v>
      </c>
      <c r="J19" s="9"/>
      <c r="P19" s="18"/>
      <c r="S19" s="18"/>
      <c r="T19" s="18"/>
      <c r="W19" s="18"/>
      <c r="X19" s="18"/>
      <c r="AB19" s="18"/>
      <c r="AG19" s="18"/>
      <c r="AH19" s="18"/>
      <c r="AK19" s="18"/>
      <c r="AL19" s="18"/>
      <c r="AO19" s="18"/>
      <c r="AP19" s="18"/>
      <c r="AT19" s="18"/>
      <c r="AU19" s="18"/>
      <c r="AX19" s="34"/>
      <c r="AZ19" s="18"/>
      <c r="BC19" s="18"/>
      <c r="BD19" s="18"/>
      <c r="BG19" s="18"/>
      <c r="BH19" s="18"/>
      <c r="BL19" s="18"/>
      <c r="BM19" s="18"/>
      <c r="BQ19" s="18"/>
      <c r="BR19" s="18"/>
      <c r="BU19" s="18"/>
      <c r="BV19" s="18"/>
      <c r="BY19" s="18"/>
      <c r="BZ19" s="18"/>
      <c r="CC19" s="34"/>
      <c r="CD19" s="18"/>
      <c r="CE19" s="34"/>
      <c r="CF19" s="34"/>
      <c r="CI19" s="18"/>
      <c r="CJ19" s="18"/>
      <c r="CM19" s="18"/>
      <c r="CN19" s="18"/>
      <c r="CQ19" s="18"/>
      <c r="CR19" s="18"/>
      <c r="CV19" s="18"/>
    </row>
    <row r="20" spans="1:100" s="21" customFormat="1" ht="14.25" x14ac:dyDescent="0.45">
      <c r="A20" s="22">
        <v>341.32499999999999</v>
      </c>
      <c r="B20" s="9">
        <v>3137500000</v>
      </c>
      <c r="C20" s="32">
        <f t="shared" ref="C20:C21" si="68">LN(B20/A20)</f>
        <v>16.033857038833499</v>
      </c>
      <c r="D20" s="9">
        <v>3312500000</v>
      </c>
      <c r="E20" s="32">
        <f>LN(D20/A20)</f>
        <v>16.088133925687938</v>
      </c>
      <c r="F20" s="9">
        <v>1637500000</v>
      </c>
      <c r="G20" s="32">
        <f>LN(F20/A20)</f>
        <v>15.383601422902865</v>
      </c>
      <c r="H20" s="10">
        <v>1462500000</v>
      </c>
      <c r="I20" s="32">
        <f>LN(H20/A20)</f>
        <v>15.27057803449947</v>
      </c>
      <c r="J20" s="9"/>
      <c r="P20" s="18"/>
      <c r="S20" s="18"/>
      <c r="T20" s="18"/>
      <c r="W20" s="18"/>
      <c r="X20" s="18"/>
      <c r="AB20" s="18"/>
      <c r="AG20" s="18"/>
      <c r="AH20" s="18"/>
      <c r="AK20" s="18"/>
      <c r="AL20" s="18"/>
      <c r="AO20" s="18"/>
      <c r="AP20" s="18"/>
      <c r="AT20" s="18"/>
      <c r="AU20" s="18"/>
      <c r="AX20" s="34"/>
      <c r="AZ20" s="18"/>
      <c r="BC20" s="18"/>
      <c r="BD20" s="18"/>
      <c r="BG20" s="18"/>
      <c r="BH20" s="18"/>
      <c r="BL20" s="18"/>
      <c r="BM20" s="18"/>
      <c r="BQ20" s="18"/>
      <c r="BR20" s="18"/>
      <c r="BU20" s="18"/>
      <c r="BV20" s="18"/>
      <c r="BY20" s="18"/>
      <c r="BZ20" s="18"/>
      <c r="CC20" s="34"/>
      <c r="CD20" s="18"/>
      <c r="CE20" s="34"/>
      <c r="CF20" s="34"/>
      <c r="CI20" s="18"/>
      <c r="CJ20" s="18"/>
      <c r="CM20" s="18"/>
      <c r="CN20" s="18"/>
      <c r="CQ20" s="18"/>
      <c r="CR20" s="18"/>
      <c r="CV20" s="18"/>
    </row>
    <row r="21" spans="1:100" s="21" customFormat="1" ht="14.25" x14ac:dyDescent="0.45">
      <c r="A21" s="22">
        <v>341.32499999999999</v>
      </c>
      <c r="B21" s="9">
        <v>2500000000</v>
      </c>
      <c r="C21" s="32">
        <f t="shared" si="68"/>
        <v>15.806721466249751</v>
      </c>
      <c r="D21" s="9">
        <v>2362500000</v>
      </c>
      <c r="E21" s="32">
        <f>LN(D21/A21)</f>
        <v>15.750151114761357</v>
      </c>
      <c r="F21" s="9">
        <v>3250000000</v>
      </c>
      <c r="G21" s="32">
        <f>LN(F21/A21)</f>
        <v>16.069085730717241</v>
      </c>
      <c r="H21" s="10">
        <v>1337500000</v>
      </c>
      <c r="I21" s="32">
        <f>LN(H21/A21)</f>
        <v>15.181232934163621</v>
      </c>
      <c r="J21" s="22"/>
      <c r="P21" s="18"/>
      <c r="S21" s="18"/>
      <c r="T21" s="18"/>
      <c r="W21" s="18"/>
      <c r="X21" s="18"/>
      <c r="AB21" s="18"/>
      <c r="AG21" s="18"/>
      <c r="AH21" s="18"/>
      <c r="AK21" s="18"/>
      <c r="AL21" s="18"/>
      <c r="AO21" s="18"/>
      <c r="AP21" s="18"/>
      <c r="AT21" s="18"/>
      <c r="AU21" s="18"/>
      <c r="AX21" s="34"/>
      <c r="AZ21" s="18"/>
      <c r="BC21" s="18"/>
      <c r="BD21" s="18"/>
      <c r="BG21" s="18"/>
      <c r="BH21" s="18"/>
      <c r="BL21" s="18"/>
      <c r="BM21" s="18"/>
      <c r="BQ21" s="18"/>
      <c r="BR21" s="18"/>
      <c r="BU21" s="18"/>
      <c r="BV21" s="18"/>
      <c r="BY21" s="18"/>
      <c r="BZ21" s="18"/>
      <c r="CC21" s="34"/>
      <c r="CD21" s="18"/>
      <c r="CE21" s="34"/>
      <c r="CF21" s="34"/>
      <c r="CI21" s="18"/>
      <c r="CJ21" s="18"/>
      <c r="CM21" s="18"/>
      <c r="CN21" s="18"/>
      <c r="CQ21" s="18"/>
      <c r="CR21" s="18"/>
      <c r="CV21" s="18"/>
    </row>
    <row r="22" spans="1:100" s="21" customFormat="1" ht="14.25" x14ac:dyDescent="0.45">
      <c r="A22" s="31">
        <f>AVERAGE(A19:A21)</f>
        <v>341.32499999999999</v>
      </c>
      <c r="B22" s="31">
        <f t="shared" ref="B22" si="69">AVERAGE(B19:B21)</f>
        <v>2866666666.6666665</v>
      </c>
      <c r="C22" s="33">
        <f t="shared" ref="C22" si="70">AVERAGE(C19:C21)</f>
        <v>15.93901424864003</v>
      </c>
      <c r="D22" s="31">
        <f t="shared" ref="D22" si="71">AVERAGE(D19:D21)</f>
        <v>2683333333.3333335</v>
      </c>
      <c r="E22" s="33">
        <f t="shared" ref="E22" si="72">AVERAGE(E19:E21)</f>
        <v>15.8645710707705</v>
      </c>
      <c r="F22" s="31">
        <f t="shared" ref="F22" si="73">AVERAGE(F19:F21)</f>
        <v>2254166666.6666665</v>
      </c>
      <c r="G22" s="33">
        <f t="shared" ref="G22" si="74">AVERAGE(G19:G21)</f>
        <v>15.657242182472691</v>
      </c>
      <c r="H22" s="31">
        <f t="shared" ref="H22" si="75">AVERAGE(H19:H21)</f>
        <v>1316666666.6666667</v>
      </c>
      <c r="I22" s="33">
        <f t="shared" ref="I22" si="76">AVERAGE(I19:I21)</f>
        <v>15.160667881804613</v>
      </c>
      <c r="J22" s="22"/>
      <c r="P22" s="18"/>
      <c r="S22" s="18"/>
      <c r="T22" s="18"/>
      <c r="W22" s="18"/>
      <c r="X22" s="18"/>
      <c r="AB22" s="18"/>
      <c r="AG22" s="18"/>
      <c r="AH22" s="18"/>
      <c r="AK22" s="18"/>
      <c r="AL22" s="18"/>
      <c r="AO22" s="18"/>
      <c r="AP22" s="18"/>
      <c r="AT22" s="18"/>
      <c r="AU22" s="18"/>
      <c r="AX22" s="34"/>
      <c r="AZ22" s="18"/>
      <c r="BC22" s="18"/>
      <c r="BD22" s="18"/>
      <c r="BG22" s="18"/>
      <c r="BH22" s="18"/>
      <c r="BL22" s="18"/>
      <c r="BM22" s="18"/>
      <c r="BQ22" s="18"/>
      <c r="BR22" s="18"/>
      <c r="BU22" s="18"/>
      <c r="BV22" s="18"/>
      <c r="BY22" s="18"/>
      <c r="BZ22" s="18"/>
      <c r="CC22" s="34"/>
      <c r="CD22" s="18"/>
      <c r="CE22" s="34"/>
      <c r="CF22" s="34"/>
      <c r="CI22" s="18"/>
      <c r="CJ22" s="18"/>
      <c r="CM22" s="18"/>
      <c r="CN22" s="18"/>
      <c r="CQ22" s="18"/>
      <c r="CR22" s="18"/>
      <c r="CV22" s="18"/>
    </row>
    <row r="23" spans="1:100" s="21" customFormat="1" ht="14.25" x14ac:dyDescent="0.45">
      <c r="A23" s="22">
        <v>363.52499999999998</v>
      </c>
      <c r="B23" s="9">
        <v>987500000</v>
      </c>
      <c r="C23" s="32">
        <f>LN(B23/A23)</f>
        <v>14.814838984340001</v>
      </c>
      <c r="D23" s="9">
        <v>2925000000</v>
      </c>
      <c r="E23" s="32">
        <f>LN(D23/A23)</f>
        <v>15.900712247230681</v>
      </c>
      <c r="F23" s="9">
        <v>1887500000</v>
      </c>
      <c r="G23" s="32">
        <f>LN(F23/A23)</f>
        <v>15.462670968687904</v>
      </c>
      <c r="H23" s="10">
        <v>1700000000</v>
      </c>
      <c r="I23" s="32">
        <f>LN(H23/A23)</f>
        <v>15.358046017609032</v>
      </c>
      <c r="J23" s="22"/>
      <c r="P23" s="18"/>
      <c r="S23" s="18"/>
      <c r="T23" s="18"/>
      <c r="W23" s="18"/>
      <c r="X23" s="18"/>
      <c r="AB23" s="18"/>
      <c r="AG23" s="18"/>
      <c r="AH23" s="18"/>
      <c r="AK23" s="18"/>
      <c r="AL23" s="18"/>
      <c r="AO23" s="18"/>
      <c r="AP23" s="18"/>
      <c r="AT23" s="18"/>
      <c r="AU23" s="18"/>
      <c r="AX23" s="34"/>
      <c r="AZ23" s="18"/>
      <c r="BC23" s="18"/>
      <c r="BD23" s="18"/>
      <c r="BG23" s="18"/>
      <c r="BH23" s="18"/>
      <c r="BL23" s="18"/>
      <c r="BM23" s="18"/>
      <c r="BQ23" s="18"/>
      <c r="BR23" s="18"/>
      <c r="BU23" s="18"/>
      <c r="BV23" s="18"/>
      <c r="BY23" s="18"/>
      <c r="BZ23" s="18"/>
      <c r="CC23" s="34"/>
      <c r="CD23" s="18"/>
      <c r="CE23" s="34"/>
      <c r="CF23" s="34"/>
      <c r="CI23" s="18"/>
      <c r="CJ23" s="18"/>
      <c r="CM23" s="18"/>
      <c r="CN23" s="18"/>
      <c r="CQ23" s="18"/>
      <c r="CR23" s="18"/>
      <c r="CV23" s="18"/>
    </row>
    <row r="24" spans="1:100" s="21" customFormat="1" ht="14.25" x14ac:dyDescent="0.45">
      <c r="A24" s="22">
        <v>363.52499999999998</v>
      </c>
      <c r="B24" s="9">
        <v>1500000000</v>
      </c>
      <c r="C24" s="32">
        <f t="shared" ref="C24:C25" si="77">LN(B24/A24)</f>
        <v>15.232882874655026</v>
      </c>
      <c r="D24" s="9">
        <v>3412500000</v>
      </c>
      <c r="E24" s="32">
        <f>LN(D24/A24)</f>
        <v>16.05486292705794</v>
      </c>
      <c r="F24" s="9">
        <v>1862500000</v>
      </c>
      <c r="G24" s="32">
        <f>LN(F24/A24)</f>
        <v>15.449337437818439</v>
      </c>
      <c r="H24" s="10">
        <v>1387500000</v>
      </c>
      <c r="I24" s="32">
        <f>LN(H24/A24)</f>
        <v>15.154921333185314</v>
      </c>
      <c r="J24" s="22"/>
      <c r="P24" s="18"/>
      <c r="S24" s="18"/>
      <c r="T24" s="18"/>
      <c r="W24" s="18"/>
      <c r="X24" s="18"/>
      <c r="AB24" s="18"/>
      <c r="AG24" s="18"/>
      <c r="AH24" s="18"/>
      <c r="AK24" s="18"/>
      <c r="AL24" s="18"/>
      <c r="AO24" s="18"/>
      <c r="AP24" s="18"/>
      <c r="AT24" s="18"/>
      <c r="AU24" s="18"/>
      <c r="AX24" s="34"/>
      <c r="AZ24" s="18"/>
      <c r="BC24" s="18"/>
      <c r="BD24" s="18"/>
      <c r="BG24" s="18"/>
      <c r="BH24" s="18"/>
      <c r="BL24" s="18"/>
      <c r="BM24" s="18"/>
      <c r="BQ24" s="18"/>
      <c r="BR24" s="18"/>
      <c r="BU24" s="18"/>
      <c r="BV24" s="18"/>
      <c r="BY24" s="18"/>
      <c r="BZ24" s="18"/>
      <c r="CC24" s="34"/>
      <c r="CD24" s="18"/>
      <c r="CE24" s="34"/>
      <c r="CF24" s="34"/>
      <c r="CI24" s="18"/>
      <c r="CJ24" s="18"/>
      <c r="CM24" s="18"/>
      <c r="CN24" s="18"/>
      <c r="CQ24" s="18"/>
      <c r="CR24" s="18"/>
      <c r="CV24" s="18"/>
    </row>
    <row r="25" spans="1:100" s="21" customFormat="1" ht="14.25" x14ac:dyDescent="0.45">
      <c r="A25" s="22">
        <v>363.52499999999998</v>
      </c>
      <c r="B25" s="9">
        <v>1450000000</v>
      </c>
      <c r="C25" s="32">
        <f t="shared" si="77"/>
        <v>15.198981322979344</v>
      </c>
      <c r="D25" s="9">
        <v>2950000000</v>
      </c>
      <c r="E25" s="32">
        <f>LN(D25/A25)</f>
        <v>15.90922293689859</v>
      </c>
      <c r="F25" s="9">
        <v>2612500000</v>
      </c>
      <c r="G25" s="32">
        <f>LN(F25/A25)</f>
        <v>15.787725383837792</v>
      </c>
      <c r="H25" s="10">
        <v>1075000000</v>
      </c>
      <c r="I25" s="32">
        <f>LN(H25/A25)</f>
        <v>14.899738428126488</v>
      </c>
      <c r="J25" s="22"/>
      <c r="P25" s="18"/>
      <c r="S25" s="18"/>
      <c r="T25" s="18"/>
      <c r="W25" s="18"/>
      <c r="X25" s="18"/>
      <c r="AB25" s="18"/>
      <c r="AG25" s="18"/>
      <c r="AH25" s="18"/>
      <c r="AK25" s="18"/>
      <c r="AL25" s="18"/>
      <c r="AO25" s="18"/>
      <c r="AP25" s="18"/>
      <c r="AT25" s="18"/>
      <c r="AU25" s="18"/>
      <c r="AX25" s="34"/>
      <c r="AZ25" s="18"/>
      <c r="BC25" s="18"/>
      <c r="BD25" s="18"/>
      <c r="BG25" s="18"/>
      <c r="BH25" s="18"/>
      <c r="BL25" s="18"/>
      <c r="BM25" s="18"/>
      <c r="BQ25" s="18"/>
      <c r="BR25" s="18"/>
      <c r="BU25" s="18"/>
      <c r="BV25" s="18"/>
      <c r="BY25" s="18"/>
      <c r="BZ25" s="18"/>
      <c r="CC25" s="34"/>
      <c r="CD25" s="18"/>
      <c r="CE25" s="34"/>
      <c r="CF25" s="34"/>
      <c r="CI25" s="18"/>
      <c r="CJ25" s="18"/>
      <c r="CM25" s="18"/>
      <c r="CN25" s="18"/>
      <c r="CQ25" s="18"/>
      <c r="CR25" s="18"/>
      <c r="CV25" s="18"/>
    </row>
    <row r="26" spans="1:100" s="21" customFormat="1" ht="14.25" x14ac:dyDescent="0.45">
      <c r="A26" s="31">
        <f>AVERAGE(A23:A25)</f>
        <v>363.52499999999992</v>
      </c>
      <c r="B26" s="31">
        <f t="shared" ref="B26" si="78">AVERAGE(B23:B25)</f>
        <v>1312500000</v>
      </c>
      <c r="C26" s="33">
        <f t="shared" ref="C26" si="79">AVERAGE(C23:C25)</f>
        <v>15.082234393991456</v>
      </c>
      <c r="D26" s="31">
        <f t="shared" ref="D26" si="80">AVERAGE(D23:D25)</f>
        <v>3095833333.3333335</v>
      </c>
      <c r="E26" s="33">
        <f t="shared" ref="E26" si="81">AVERAGE(E23:E25)</f>
        <v>15.954932703729071</v>
      </c>
      <c r="F26" s="31">
        <f t="shared" ref="F26" si="82">AVERAGE(F23:F25)</f>
        <v>2120833333.3333333</v>
      </c>
      <c r="G26" s="33">
        <f t="shared" ref="G26" si="83">AVERAGE(G23:G25)</f>
        <v>15.566577930114713</v>
      </c>
      <c r="H26" s="31">
        <f t="shared" ref="H26" si="84">AVERAGE(H23:H25)</f>
        <v>1387500000</v>
      </c>
      <c r="I26" s="33">
        <f t="shared" ref="I26" si="85">AVERAGE(I23:I25)</f>
        <v>15.137568592973613</v>
      </c>
      <c r="J26" s="22"/>
      <c r="P26" s="18"/>
      <c r="S26" s="18"/>
      <c r="T26" s="18"/>
      <c r="W26" s="18"/>
      <c r="X26" s="18"/>
      <c r="AB26" s="18"/>
      <c r="AG26" s="18"/>
      <c r="AH26" s="18"/>
      <c r="AK26" s="18"/>
      <c r="AL26" s="18"/>
      <c r="AO26" s="18"/>
      <c r="AP26" s="18"/>
      <c r="AT26" s="18"/>
      <c r="AU26" s="18"/>
      <c r="AX26" s="34"/>
      <c r="AZ26" s="18"/>
      <c r="BC26" s="18"/>
      <c r="BD26" s="18"/>
      <c r="BG26" s="18"/>
      <c r="BH26" s="18"/>
      <c r="BL26" s="18"/>
      <c r="BM26" s="18"/>
      <c r="BQ26" s="18"/>
      <c r="BR26" s="18"/>
      <c r="BU26" s="18"/>
      <c r="BV26" s="18"/>
      <c r="BY26" s="18"/>
      <c r="BZ26" s="18"/>
      <c r="CC26" s="34"/>
      <c r="CD26" s="18"/>
      <c r="CE26" s="34"/>
      <c r="CF26" s="34"/>
      <c r="CI26" s="18"/>
      <c r="CJ26" s="18"/>
      <c r="CM26" s="18"/>
      <c r="CN26" s="18"/>
      <c r="CQ26" s="18"/>
      <c r="CR26" s="18"/>
      <c r="CV26" s="18"/>
    </row>
    <row r="27" spans="1:100" s="21" customFormat="1" ht="14.25" x14ac:dyDescent="0.45">
      <c r="A27" s="22">
        <v>19.619249999999997</v>
      </c>
      <c r="B27" s="22">
        <v>2612500000</v>
      </c>
      <c r="C27" s="32">
        <f>LN(B27/A27)</f>
        <v>18.707062227130461</v>
      </c>
      <c r="D27" s="22">
        <v>3387500000</v>
      </c>
      <c r="E27" s="32">
        <f>LN(D27/A27)</f>
        <v>18.966846796045353</v>
      </c>
      <c r="F27" s="22">
        <v>1825000000</v>
      </c>
      <c r="G27" s="32">
        <f>LN(F27/A27)</f>
        <v>18.348334596873986</v>
      </c>
      <c r="H27" s="23">
        <v>1412500000</v>
      </c>
      <c r="I27" s="32">
        <f>LN(H27/A27)</f>
        <v>18.092115793877991</v>
      </c>
      <c r="P27" s="18"/>
      <c r="S27" s="18"/>
      <c r="T27" s="18"/>
      <c r="W27" s="18"/>
      <c r="X27" s="18"/>
      <c r="AB27" s="18"/>
      <c r="AG27" s="18"/>
      <c r="AH27" s="18"/>
      <c r="AK27" s="18"/>
      <c r="AL27" s="18"/>
      <c r="AO27" s="18"/>
      <c r="AP27" s="18"/>
      <c r="AT27" s="18"/>
      <c r="AU27" s="18"/>
      <c r="AX27" s="34"/>
      <c r="AZ27" s="18"/>
      <c r="BC27" s="18"/>
      <c r="BD27" s="18"/>
      <c r="BG27" s="18"/>
      <c r="BH27" s="18"/>
      <c r="BL27" s="18"/>
      <c r="BM27" s="18"/>
      <c r="BQ27" s="18"/>
      <c r="BR27" s="18"/>
      <c r="BU27" s="18"/>
      <c r="BV27" s="18"/>
      <c r="BY27" s="18"/>
      <c r="BZ27" s="18"/>
      <c r="CC27" s="34"/>
      <c r="CD27" s="18"/>
      <c r="CE27" s="34"/>
      <c r="CF27" s="34"/>
      <c r="CI27" s="18"/>
      <c r="CJ27" s="18"/>
      <c r="CM27" s="18"/>
      <c r="CN27" s="18"/>
      <c r="CQ27" s="18"/>
      <c r="CR27" s="18"/>
      <c r="CV27" s="18"/>
    </row>
    <row r="28" spans="1:100" x14ac:dyDescent="0.5">
      <c r="A28" s="22">
        <v>19.619249999999997</v>
      </c>
      <c r="B28" s="22">
        <v>4500000000</v>
      </c>
      <c r="C28" s="32">
        <f t="shared" ref="C28:C29" si="86">LN(B28/A28)</f>
        <v>19.250832006615806</v>
      </c>
      <c r="D28" s="22">
        <v>3550000000</v>
      </c>
      <c r="E28" s="32">
        <f>LN(D28/A28)</f>
        <v>19.013702213326855</v>
      </c>
      <c r="F28" s="22">
        <v>1062500000</v>
      </c>
      <c r="G28" s="32">
        <f>LN(F28/A28)</f>
        <v>17.807379231655968</v>
      </c>
      <c r="H28" s="23">
        <v>1550000000</v>
      </c>
      <c r="I28" s="32">
        <f>LN(H28/A28)</f>
        <v>18.185009540770686</v>
      </c>
      <c r="P28" s="18"/>
      <c r="S28" s="18"/>
      <c r="T28" s="18"/>
      <c r="W28" s="18"/>
      <c r="X28" s="18"/>
      <c r="AB28" s="18"/>
      <c r="AG28" s="18"/>
      <c r="AH28" s="18"/>
      <c r="AK28" s="18"/>
      <c r="AL28" s="18"/>
      <c r="AO28" s="18"/>
      <c r="AP28" s="18"/>
      <c r="AT28" s="18"/>
      <c r="AU28" s="18"/>
      <c r="AZ28" s="18"/>
      <c r="BC28" s="18"/>
      <c r="BD28" s="18"/>
      <c r="BG28" s="18"/>
      <c r="BH28" s="18"/>
      <c r="BL28" s="18"/>
      <c r="BM28" s="18"/>
      <c r="BQ28" s="18"/>
      <c r="BR28" s="18"/>
      <c r="BU28" s="18"/>
      <c r="BV28" s="18"/>
      <c r="BX28" s="21"/>
      <c r="BY28" s="18"/>
      <c r="BZ28" s="18"/>
      <c r="CA28" s="21"/>
      <c r="CC28" s="34"/>
      <c r="CD28" s="18"/>
      <c r="CE28" s="34"/>
      <c r="CF28" s="34"/>
      <c r="CI28" s="18"/>
      <c r="CJ28" s="18"/>
      <c r="CM28" s="18"/>
      <c r="CN28" s="18"/>
      <c r="CQ28" s="18"/>
      <c r="CR28" s="18"/>
      <c r="CV28" s="18"/>
    </row>
    <row r="29" spans="1:100" x14ac:dyDescent="0.5">
      <c r="A29" s="22">
        <v>19.619249999999997</v>
      </c>
      <c r="B29" s="22">
        <v>2625000000</v>
      </c>
      <c r="C29" s="32">
        <f t="shared" si="86"/>
        <v>18.711835505883119</v>
      </c>
      <c r="D29" s="22">
        <v>3587500000</v>
      </c>
      <c r="E29" s="32">
        <f>LN(D29/A29)</f>
        <v>19.02421019092527</v>
      </c>
      <c r="F29" s="22">
        <v>1875000000</v>
      </c>
      <c r="G29" s="32">
        <f>LN(F29/A29)</f>
        <v>18.375363269261907</v>
      </c>
      <c r="H29" s="23">
        <v>862500000</v>
      </c>
      <c r="I29" s="32">
        <f>LN(H29/A29)</f>
        <v>17.59883447976291</v>
      </c>
    </row>
    <row r="30" spans="1:100" x14ac:dyDescent="0.5">
      <c r="A30" s="31">
        <f>AVERAGE(A27:A29)</f>
        <v>19.619249999999997</v>
      </c>
      <c r="B30" s="31">
        <f t="shared" ref="B30" si="87">AVERAGE(B27:B29)</f>
        <v>3245833333.3333335</v>
      </c>
      <c r="C30" s="33">
        <f t="shared" ref="C30" si="88">AVERAGE(C27:C29)</f>
        <v>18.889909913209795</v>
      </c>
      <c r="D30" s="31">
        <f t="shared" ref="D30" si="89">AVERAGE(D27:D29)</f>
        <v>3508333333.3333335</v>
      </c>
      <c r="E30" s="33">
        <f t="shared" ref="E30" si="90">AVERAGE(E27:E29)</f>
        <v>19.001586400099161</v>
      </c>
      <c r="F30" s="31">
        <f t="shared" ref="F30" si="91">AVERAGE(F27:F29)</f>
        <v>1587500000</v>
      </c>
      <c r="G30" s="33">
        <f t="shared" ref="G30" si="92">AVERAGE(G27:G29)</f>
        <v>18.177025699263954</v>
      </c>
      <c r="H30" s="31">
        <f t="shared" ref="H30" si="93">AVERAGE(H27:H29)</f>
        <v>1275000000</v>
      </c>
      <c r="I30" s="33">
        <f t="shared" ref="I30" si="94">AVERAGE(I27:I29)</f>
        <v>17.958653271470528</v>
      </c>
    </row>
    <row r="31" spans="1:100" x14ac:dyDescent="0.5">
      <c r="A31" s="22">
        <v>80.475000000000009</v>
      </c>
      <c r="B31" s="22">
        <v>2737500000</v>
      </c>
      <c r="C31" s="32">
        <f>LN(B31/A31)</f>
        <v>17.342364354904159</v>
      </c>
      <c r="D31" s="28">
        <v>3137500000</v>
      </c>
      <c r="E31" s="32">
        <f>LN(D31/A31)</f>
        <v>17.478745564219441</v>
      </c>
      <c r="F31" s="22">
        <v>3462500000</v>
      </c>
      <c r="G31" s="32">
        <f>LN(F31/A31)</f>
        <v>17.577310131274995</v>
      </c>
      <c r="H31" s="23">
        <v>962500000</v>
      </c>
      <c r="I31" s="32">
        <f>LN(H31/A31)</f>
        <v>16.29709804694134</v>
      </c>
    </row>
    <row r="32" spans="1:100" x14ac:dyDescent="0.5">
      <c r="A32" s="22">
        <v>80.475000000000009</v>
      </c>
      <c r="B32" s="22">
        <v>1825000000</v>
      </c>
      <c r="C32" s="32">
        <f t="shared" ref="C32:C33" si="95">LN(B32/A32)</f>
        <v>16.936899246795996</v>
      </c>
      <c r="D32" s="28">
        <v>3712500000</v>
      </c>
      <c r="E32" s="32">
        <f>LN(D32/A32)</f>
        <v>17.647024763890357</v>
      </c>
      <c r="F32" s="22">
        <v>2750000000</v>
      </c>
      <c r="G32" s="32">
        <f>LN(F32/A32)</f>
        <v>17.346920171440019</v>
      </c>
      <c r="H32" s="23">
        <v>1187500000</v>
      </c>
      <c r="I32" s="32">
        <f>LN(H32/A32)</f>
        <v>16.507169516688197</v>
      </c>
    </row>
    <row r="33" spans="1:21" x14ac:dyDescent="0.5">
      <c r="A33" s="22">
        <v>80.475000000000009</v>
      </c>
      <c r="B33" s="26">
        <v>2350000000</v>
      </c>
      <c r="C33" s="32">
        <f t="shared" si="95"/>
        <v>17.189734587917606</v>
      </c>
      <c r="D33" s="26">
        <v>3012500000</v>
      </c>
      <c r="E33" s="32">
        <f>LN(D33/A33)</f>
        <v>17.438089558578312</v>
      </c>
      <c r="F33" s="26">
        <v>2437500000</v>
      </c>
      <c r="G33" s="32">
        <f>LN(F33/A33)</f>
        <v>17.226292183651406</v>
      </c>
      <c r="H33" s="27">
        <v>1037500000</v>
      </c>
      <c r="I33" s="32">
        <f>LN(H33/A33)</f>
        <v>16.372133232884256</v>
      </c>
    </row>
    <row r="34" spans="1:21" x14ac:dyDescent="0.5">
      <c r="A34" s="31">
        <f>AVERAGE(A31:A33)</f>
        <v>80.475000000000009</v>
      </c>
      <c r="B34" s="31">
        <f t="shared" ref="B34" si="96">AVERAGE(B31:B33)</f>
        <v>2304166666.6666665</v>
      </c>
      <c r="C34" s="33">
        <f t="shared" ref="C34" si="97">AVERAGE(C31:C33)</f>
        <v>17.156332729872585</v>
      </c>
      <c r="D34" s="31">
        <f t="shared" ref="D34" si="98">AVERAGE(D31:D33)</f>
        <v>3287500000</v>
      </c>
      <c r="E34" s="33">
        <f t="shared" ref="E34" si="99">AVERAGE(E31:E33)</f>
        <v>17.521286628896036</v>
      </c>
      <c r="F34" s="31">
        <f t="shared" ref="F34" si="100">AVERAGE(F31:F33)</f>
        <v>2883333333.3333335</v>
      </c>
      <c r="G34" s="33">
        <f t="shared" ref="G34" si="101">AVERAGE(G31:G33)</f>
        <v>17.383507495455476</v>
      </c>
      <c r="H34" s="31">
        <f t="shared" ref="H34" si="102">AVERAGE(H31:H33)</f>
        <v>1062500000</v>
      </c>
      <c r="I34" s="33">
        <f t="shared" ref="I34" si="103">AVERAGE(I31:I33)</f>
        <v>16.39213359883793</v>
      </c>
    </row>
    <row r="35" spans="1:21" x14ac:dyDescent="0.5">
      <c r="A35" s="21">
        <f t="shared" ref="A35:I35" si="104">AVERAGE(A6,A10,A14,A18,A22,A26,A30,A34)</f>
        <v>202.38074999999995</v>
      </c>
      <c r="B35" s="21">
        <f t="shared" si="104"/>
        <v>3655729166.6666665</v>
      </c>
      <c r="C35" s="34">
        <f t="shared" si="104"/>
        <v>16.960828586401259</v>
      </c>
      <c r="D35" s="21">
        <f t="shared" si="104"/>
        <v>3276562499.9999995</v>
      </c>
      <c r="E35" s="34">
        <f t="shared" si="104"/>
        <v>17.075087621421225</v>
      </c>
      <c r="F35" s="21">
        <f t="shared" si="104"/>
        <v>2034895833.3333335</v>
      </c>
      <c r="G35" s="34">
        <f t="shared" si="104"/>
        <v>16.606777246119513</v>
      </c>
      <c r="H35" s="21">
        <f t="shared" si="104"/>
        <v>1215312500</v>
      </c>
      <c r="I35" s="34">
        <f t="shared" si="104"/>
        <v>16.059107003300891</v>
      </c>
      <c r="J35" s="18" t="s">
        <v>26</v>
      </c>
    </row>
    <row r="36" spans="1:21" x14ac:dyDescent="0.5">
      <c r="A36" s="21">
        <f t="shared" ref="A36:I36" si="105">STDEV(A6,A10,A14,A18,A22,A26,A30,A34)</f>
        <v>162.51767201341747</v>
      </c>
      <c r="B36" s="21">
        <f t="shared" si="105"/>
        <v>3034089500.1205988</v>
      </c>
      <c r="C36" s="34">
        <f t="shared" si="105"/>
        <v>1.4261607352796497</v>
      </c>
      <c r="D36" s="21">
        <f t="shared" si="105"/>
        <v>897588086.21763897</v>
      </c>
      <c r="E36" s="34">
        <f t="shared" si="105"/>
        <v>1.3557585690212739</v>
      </c>
      <c r="F36" s="21">
        <f t="shared" si="105"/>
        <v>429994794.51906252</v>
      </c>
      <c r="G36" s="34">
        <f t="shared" si="105"/>
        <v>1.2583385870076098</v>
      </c>
      <c r="H36" s="21">
        <f t="shared" si="105"/>
        <v>282761656.28647918</v>
      </c>
      <c r="I36" s="34">
        <f t="shared" si="105"/>
        <v>1.3936550470434947</v>
      </c>
      <c r="J36" s="18" t="s">
        <v>27</v>
      </c>
    </row>
    <row r="37" spans="1:21" x14ac:dyDescent="0.5">
      <c r="A37" s="21"/>
      <c r="C37" s="18"/>
      <c r="E37" s="18"/>
      <c r="G37" s="18"/>
      <c r="I37" s="18"/>
    </row>
    <row r="38" spans="1:21" x14ac:dyDescent="0.5">
      <c r="A38" s="37" t="s">
        <v>30</v>
      </c>
      <c r="B38" s="37" t="s">
        <v>31</v>
      </c>
      <c r="C38" s="37"/>
      <c r="D38" s="37"/>
      <c r="E38" s="37"/>
      <c r="F38" s="37" t="s">
        <v>32</v>
      </c>
      <c r="G38" s="37"/>
      <c r="H38" s="37"/>
      <c r="I38" s="37"/>
      <c r="J38" s="37" t="s">
        <v>33</v>
      </c>
      <c r="K38" s="37"/>
      <c r="L38" s="37"/>
      <c r="M38" s="37"/>
      <c r="N38" s="37" t="s">
        <v>34</v>
      </c>
      <c r="O38" s="37"/>
      <c r="P38" s="37"/>
      <c r="Q38" s="37"/>
      <c r="R38" s="37" t="s">
        <v>35</v>
      </c>
      <c r="S38" s="37"/>
      <c r="U38" s="38"/>
    </row>
    <row r="39" spans="1:21" s="18" customFormat="1" ht="14.25" x14ac:dyDescent="0.45">
      <c r="B39" s="4" t="s">
        <v>1</v>
      </c>
      <c r="C39" s="4" t="s">
        <v>2</v>
      </c>
      <c r="D39" s="4" t="s">
        <v>3</v>
      </c>
      <c r="E39" s="5" t="s">
        <v>4</v>
      </c>
      <c r="F39" s="4" t="s">
        <v>1</v>
      </c>
      <c r="G39" s="4" t="s">
        <v>2</v>
      </c>
      <c r="H39" s="4" t="s">
        <v>3</v>
      </c>
      <c r="I39" s="5" t="s">
        <v>4</v>
      </c>
      <c r="J39" s="4" t="s">
        <v>1</v>
      </c>
      <c r="K39" s="4" t="s">
        <v>2</v>
      </c>
      <c r="L39" s="4" t="s">
        <v>3</v>
      </c>
      <c r="M39" s="5" t="s">
        <v>4</v>
      </c>
      <c r="N39" s="4" t="s">
        <v>1</v>
      </c>
      <c r="O39" s="4" t="s">
        <v>2</v>
      </c>
      <c r="P39" s="4" t="s">
        <v>3</v>
      </c>
      <c r="Q39" s="5" t="s">
        <v>4</v>
      </c>
      <c r="R39" s="4" t="s">
        <v>1</v>
      </c>
      <c r="S39" s="4" t="s">
        <v>2</v>
      </c>
      <c r="T39" s="4" t="s">
        <v>3</v>
      </c>
      <c r="U39" s="5" t="s">
        <v>4</v>
      </c>
    </row>
    <row r="40" spans="1:21" s="34" customFormat="1" ht="14.25" x14ac:dyDescent="0.45">
      <c r="A40" s="34" t="s">
        <v>26</v>
      </c>
      <c r="B40" s="34">
        <v>0.24522814965524331</v>
      </c>
      <c r="C40" s="34">
        <v>-1.1992788221686665E-2</v>
      </c>
      <c r="D40" s="34">
        <v>0.12252181250546072</v>
      </c>
      <c r="E40" s="34">
        <v>0.19510352336411976</v>
      </c>
      <c r="F40" s="34">
        <v>0.28322360421771869</v>
      </c>
      <c r="G40" s="34">
        <v>-4.5659664961306135E-3</v>
      </c>
      <c r="H40" s="34">
        <v>0.15045683860379544</v>
      </c>
      <c r="I40" s="34">
        <v>0.2046971785573358</v>
      </c>
      <c r="J40" s="34">
        <v>-0.61659658306116694</v>
      </c>
      <c r="K40" s="34">
        <v>-0.487444426089223</v>
      </c>
      <c r="L40" s="34">
        <v>0.23959306778189093</v>
      </c>
      <c r="M40" s="34">
        <v>0.62703408475942812</v>
      </c>
      <c r="N40" s="34">
        <v>-0.24348565556931634</v>
      </c>
      <c r="O40" s="34">
        <v>-1.0011418432164496</v>
      </c>
      <c r="P40" s="34">
        <v>-0.63955708144015511</v>
      </c>
      <c r="Q40" s="34">
        <v>-0.60504809161306283</v>
      </c>
      <c r="R40" s="34">
        <v>-0.73405922059307216</v>
      </c>
      <c r="S40" s="34">
        <v>-0.72218031821170181</v>
      </c>
      <c r="T40" s="34">
        <v>-1.0993060026371602</v>
      </c>
      <c r="U40" s="34">
        <v>-0.54930933174108443</v>
      </c>
    </row>
    <row r="41" spans="1:21" s="34" customFormat="1" ht="14.25" x14ac:dyDescent="0.45">
      <c r="A41" s="34" t="s">
        <v>27</v>
      </c>
      <c r="B41" s="34">
        <v>0.43922662828326703</v>
      </c>
      <c r="C41" s="34">
        <v>0.38932907859255367</v>
      </c>
      <c r="D41" s="34">
        <v>0.25932286478170269</v>
      </c>
      <c r="E41" s="34">
        <v>0.3303071034808851</v>
      </c>
      <c r="F41" s="34">
        <v>0.37392673016833061</v>
      </c>
      <c r="G41" s="34">
        <v>0.297224409056837</v>
      </c>
      <c r="H41" s="34">
        <v>0.31442204386090644</v>
      </c>
      <c r="I41" s="34">
        <v>0.32014462750319478</v>
      </c>
      <c r="J41" s="34">
        <v>0.33171263653415839</v>
      </c>
      <c r="K41" s="34">
        <v>0.30610596399110829</v>
      </c>
      <c r="L41" s="34">
        <v>0.5601023081804658</v>
      </c>
      <c r="M41" s="34">
        <v>0.2826280914372063</v>
      </c>
      <c r="N41" s="34">
        <v>0.28638348111524026</v>
      </c>
      <c r="O41" s="34">
        <v>1.2885693161475189</v>
      </c>
      <c r="P41" s="34">
        <v>1.3614075042643319</v>
      </c>
      <c r="Q41" s="34">
        <v>1.1639223766980449</v>
      </c>
      <c r="R41" s="34">
        <v>0.8080250641275849</v>
      </c>
      <c r="S41" s="34">
        <v>0.58858511811734648</v>
      </c>
      <c r="T41" s="34">
        <v>1.3486377998351611</v>
      </c>
      <c r="U41" s="34">
        <v>1.2011635950529289</v>
      </c>
    </row>
    <row r="42" spans="1:21" x14ac:dyDescent="0.5">
      <c r="A42" s="21"/>
    </row>
    <row r="43" spans="1:21" x14ac:dyDescent="0.5">
      <c r="A43" s="21"/>
    </row>
    <row r="44" spans="1:21" x14ac:dyDescent="0.5">
      <c r="A44" s="21"/>
    </row>
    <row r="45" spans="1:21" x14ac:dyDescent="0.5">
      <c r="A45" s="21"/>
    </row>
    <row r="46" spans="1:21" x14ac:dyDescent="0.5">
      <c r="A46" s="21"/>
    </row>
    <row r="47" spans="1:21" x14ac:dyDescent="0.5">
      <c r="A47" s="21"/>
    </row>
    <row r="48" spans="1:21" x14ac:dyDescent="0.5">
      <c r="A48" s="21"/>
    </row>
    <row r="49" spans="1:1" x14ac:dyDescent="0.5">
      <c r="A49" s="21"/>
    </row>
    <row r="50" spans="1:1" x14ac:dyDescent="0.5">
      <c r="A50" s="2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E73B-9856-4A2F-B82E-F32F33A49506}">
  <dimension ref="A1:U16"/>
  <sheetViews>
    <sheetView workbookViewId="0">
      <selection activeCell="B8" sqref="B8"/>
    </sheetView>
  </sheetViews>
  <sheetFormatPr defaultRowHeight="14.25" x14ac:dyDescent="0.45"/>
  <cols>
    <col min="1" max="16384" width="9" style="34"/>
  </cols>
  <sheetData>
    <row r="1" spans="1:21" x14ac:dyDescent="0.45">
      <c r="A1" s="39" t="s">
        <v>30</v>
      </c>
      <c r="B1" s="39" t="s">
        <v>31</v>
      </c>
      <c r="C1" s="39"/>
      <c r="D1" s="39"/>
      <c r="E1" s="39"/>
      <c r="F1" s="39" t="s">
        <v>32</v>
      </c>
      <c r="G1" s="39"/>
      <c r="H1" s="39"/>
      <c r="I1" s="39"/>
      <c r="J1" s="39" t="s">
        <v>33</v>
      </c>
      <c r="K1" s="39"/>
      <c r="L1" s="39"/>
      <c r="M1" s="39"/>
      <c r="N1" s="39" t="s">
        <v>34</v>
      </c>
      <c r="O1" s="39"/>
      <c r="P1" s="39"/>
      <c r="Q1" s="39"/>
      <c r="R1" s="39" t="s">
        <v>35</v>
      </c>
      <c r="S1" s="39"/>
      <c r="U1" s="39"/>
    </row>
    <row r="2" spans="1:21" x14ac:dyDescent="0.45">
      <c r="B2" s="40" t="s">
        <v>1</v>
      </c>
      <c r="C2" s="40" t="s">
        <v>2</v>
      </c>
      <c r="D2" s="40" t="s">
        <v>3</v>
      </c>
      <c r="E2" s="41" t="s">
        <v>4</v>
      </c>
      <c r="F2" s="40" t="s">
        <v>1</v>
      </c>
      <c r="G2" s="40" t="s">
        <v>2</v>
      </c>
      <c r="H2" s="40" t="s">
        <v>3</v>
      </c>
      <c r="I2" s="41" t="s">
        <v>4</v>
      </c>
      <c r="J2" s="40" t="s">
        <v>1</v>
      </c>
      <c r="K2" s="40" t="s">
        <v>2</v>
      </c>
      <c r="L2" s="40" t="s">
        <v>3</v>
      </c>
      <c r="M2" s="41" t="s">
        <v>4</v>
      </c>
      <c r="N2" s="40" t="s">
        <v>1</v>
      </c>
      <c r="O2" s="40" t="s">
        <v>2</v>
      </c>
      <c r="P2" s="40" t="s">
        <v>3</v>
      </c>
      <c r="Q2" s="41" t="s">
        <v>4</v>
      </c>
      <c r="R2" s="40" t="s">
        <v>1</v>
      </c>
      <c r="S2" s="40" t="s">
        <v>2</v>
      </c>
      <c r="T2" s="40" t="s">
        <v>3</v>
      </c>
      <c r="U2" s="41" t="s">
        <v>4</v>
      </c>
    </row>
    <row r="3" spans="1:21" x14ac:dyDescent="0.45">
      <c r="A3" s="34" t="s">
        <v>26</v>
      </c>
      <c r="B3" s="34">
        <v>0.24522814965524331</v>
      </c>
      <c r="C3" s="34">
        <v>-1.1992788221686665E-2</v>
      </c>
      <c r="D3" s="34">
        <v>0.12252181250546072</v>
      </c>
      <c r="E3" s="34">
        <v>0.19510352336411976</v>
      </c>
      <c r="F3" s="34">
        <v>0.28322360421771869</v>
      </c>
      <c r="G3" s="34">
        <v>-4.5659664961306135E-3</v>
      </c>
      <c r="H3" s="34">
        <v>0.15045683860379544</v>
      </c>
      <c r="I3" s="34">
        <v>0.2046971785573358</v>
      </c>
      <c r="J3" s="34">
        <v>-0.61659658306116694</v>
      </c>
      <c r="K3" s="34">
        <v>-0.487444426089223</v>
      </c>
      <c r="L3" s="34">
        <v>0.23959306778189093</v>
      </c>
      <c r="M3" s="34">
        <v>0.62703408475942812</v>
      </c>
      <c r="N3" s="34">
        <v>-0.24348565556931634</v>
      </c>
      <c r="O3" s="34">
        <v>-1.0011418432164496</v>
      </c>
      <c r="P3" s="34">
        <v>-0.63955708144015511</v>
      </c>
      <c r="Q3" s="34">
        <v>-0.60504809161306283</v>
      </c>
      <c r="R3" s="34">
        <v>-0.73405922059307216</v>
      </c>
      <c r="S3" s="34">
        <v>-0.72218031821170181</v>
      </c>
      <c r="T3" s="34">
        <v>-1.0993060026371602</v>
      </c>
      <c r="U3" s="34">
        <v>-0.54930933174108443</v>
      </c>
    </row>
    <row r="4" spans="1:21" x14ac:dyDescent="0.45">
      <c r="A4" s="34" t="s">
        <v>27</v>
      </c>
      <c r="B4" s="34">
        <v>0.43922662828326703</v>
      </c>
      <c r="C4" s="34">
        <v>0.38932907859255367</v>
      </c>
      <c r="D4" s="34">
        <v>0.25932286478170269</v>
      </c>
      <c r="E4" s="34">
        <v>0.3303071034808851</v>
      </c>
      <c r="F4" s="34">
        <v>0.37392673016833061</v>
      </c>
      <c r="G4" s="34">
        <v>0.297224409056837</v>
      </c>
      <c r="H4" s="34">
        <v>0.31442204386090644</v>
      </c>
      <c r="I4" s="34">
        <v>0.32014462750319478</v>
      </c>
      <c r="J4" s="34">
        <v>0.33171263653415839</v>
      </c>
      <c r="K4" s="34">
        <v>0.30610596399110829</v>
      </c>
      <c r="L4" s="34">
        <v>0.5601023081804658</v>
      </c>
      <c r="M4" s="34">
        <v>0.2826280914372063</v>
      </c>
      <c r="N4" s="34">
        <v>0.28638348111524026</v>
      </c>
      <c r="O4" s="34">
        <v>1.2885693161475189</v>
      </c>
      <c r="P4" s="34">
        <v>1.3614075042643319</v>
      </c>
      <c r="Q4" s="34">
        <v>1.1639223766980449</v>
      </c>
      <c r="R4" s="34">
        <v>0.8080250641275849</v>
      </c>
      <c r="S4" s="34">
        <v>0.58858511811734648</v>
      </c>
      <c r="T4" s="34">
        <v>1.3486377998351611</v>
      </c>
      <c r="U4" s="34">
        <v>1.2011635950529289</v>
      </c>
    </row>
    <row r="5" spans="1:21" x14ac:dyDescent="0.45">
      <c r="A5" s="39" t="s">
        <v>33</v>
      </c>
      <c r="B5" s="39" t="s">
        <v>31</v>
      </c>
      <c r="C5" s="39"/>
      <c r="D5" s="39"/>
      <c r="E5" s="39"/>
      <c r="F5" s="39" t="s">
        <v>32</v>
      </c>
      <c r="G5" s="39"/>
      <c r="H5" s="39"/>
      <c r="I5" s="39"/>
      <c r="J5" s="39" t="s">
        <v>30</v>
      </c>
      <c r="K5" s="39"/>
      <c r="L5" s="39"/>
      <c r="M5" s="39"/>
      <c r="N5" s="39" t="s">
        <v>36</v>
      </c>
      <c r="O5" s="39"/>
      <c r="P5" s="39"/>
      <c r="Q5" s="39"/>
      <c r="R5" s="39" t="s">
        <v>37</v>
      </c>
      <c r="S5" s="39"/>
      <c r="U5" s="39"/>
    </row>
    <row r="6" spans="1:21" x14ac:dyDescent="0.45">
      <c r="B6" s="40" t="s">
        <v>1</v>
      </c>
      <c r="C6" s="40" t="s">
        <v>2</v>
      </c>
      <c r="D6" s="40" t="s">
        <v>3</v>
      </c>
      <c r="E6" s="41" t="s">
        <v>4</v>
      </c>
      <c r="F6" s="40" t="s">
        <v>1</v>
      </c>
      <c r="G6" s="40" t="s">
        <v>2</v>
      </c>
      <c r="H6" s="40" t="s">
        <v>3</v>
      </c>
      <c r="I6" s="41" t="s">
        <v>4</v>
      </c>
      <c r="J6" s="40" t="s">
        <v>1</v>
      </c>
      <c r="K6" s="40" t="s">
        <v>2</v>
      </c>
      <c r="L6" s="40" t="s">
        <v>3</v>
      </c>
      <c r="M6" s="41" t="s">
        <v>4</v>
      </c>
      <c r="N6" s="40" t="s">
        <v>1</v>
      </c>
      <c r="O6" s="40" t="s">
        <v>2</v>
      </c>
      <c r="P6" s="40" t="s">
        <v>3</v>
      </c>
      <c r="Q6" s="41" t="s">
        <v>4</v>
      </c>
      <c r="R6" s="40" t="s">
        <v>1</v>
      </c>
      <c r="S6" s="40" t="s">
        <v>2</v>
      </c>
      <c r="T6" s="40" t="s">
        <v>3</v>
      </c>
      <c r="U6" s="41" t="s">
        <v>4</v>
      </c>
    </row>
    <row r="7" spans="1:21" x14ac:dyDescent="0.45">
      <c r="A7" s="34" t="s">
        <v>26</v>
      </c>
      <c r="B7" s="34">
        <v>-0.51878676528540923</v>
      </c>
      <c r="C7" s="34">
        <v>-0.78431685060825851</v>
      </c>
      <c r="D7" s="34">
        <v>-0.51805646317285903</v>
      </c>
      <c r="E7" s="34">
        <v>-0.56101218827403221</v>
      </c>
      <c r="F7" s="34">
        <v>-0.58956408919159609</v>
      </c>
      <c r="G7" s="34">
        <v>-0.63452671290452534</v>
      </c>
      <c r="H7" s="34">
        <v>-0.43616680304741329</v>
      </c>
      <c r="I7" s="34">
        <v>-0.36829573363392565</v>
      </c>
      <c r="J7" s="34">
        <v>-1.9890254591423424</v>
      </c>
      <c r="K7" s="34">
        <v>-2.2058083472311476</v>
      </c>
      <c r="L7" s="34">
        <v>-2.9505146239804376</v>
      </c>
      <c r="M7" s="34">
        <v>-3.2879503506466978</v>
      </c>
      <c r="N7" s="34">
        <v>-2.1917919437619315</v>
      </c>
      <c r="O7" s="34">
        <v>-2.0284823693023841</v>
      </c>
      <c r="P7" s="34">
        <v>-3.8896407816490224</v>
      </c>
      <c r="Q7" s="34">
        <v>-4.1942059183454594</v>
      </c>
      <c r="R7" s="34">
        <v>-2.7976390837329261</v>
      </c>
      <c r="S7" s="34">
        <v>-3.0675409474762811</v>
      </c>
      <c r="T7" s="34">
        <v>-3.6870401107695465</v>
      </c>
      <c r="U7" s="34">
        <v>-4.896788058620797</v>
      </c>
    </row>
    <row r="8" spans="1:21" x14ac:dyDescent="0.45">
      <c r="A8" s="34" t="s">
        <v>27</v>
      </c>
      <c r="B8" s="34">
        <v>0.57588255992919968</v>
      </c>
      <c r="C8" s="34">
        <v>0.62479513996965674</v>
      </c>
      <c r="D8" s="34">
        <v>0.74589317524423004</v>
      </c>
      <c r="E8" s="34">
        <v>1.1878939290889066</v>
      </c>
      <c r="F8" s="34">
        <v>0.79278406001479707</v>
      </c>
      <c r="G8" s="34">
        <v>0.47707080381759581</v>
      </c>
      <c r="H8" s="34">
        <v>0.60967069461560452</v>
      </c>
      <c r="I8" s="34">
        <v>0.61134027107582756</v>
      </c>
      <c r="J8" s="34">
        <v>1.0532390208284961</v>
      </c>
      <c r="K8" s="34">
        <v>0.74939830764316873</v>
      </c>
      <c r="L8" s="34">
        <v>0.71813491113166272</v>
      </c>
      <c r="M8" s="34">
        <v>0.78816046511107374</v>
      </c>
      <c r="N8" s="34">
        <v>0.79781496334550139</v>
      </c>
      <c r="O8" s="34">
        <v>1.272444417473872</v>
      </c>
      <c r="P8" s="34">
        <v>2.1410566194286735</v>
      </c>
      <c r="Q8" s="34">
        <v>1.6184851033224075</v>
      </c>
      <c r="R8" s="34">
        <v>1.9102052318226135</v>
      </c>
      <c r="S8" s="34">
        <v>1.8311623688946079</v>
      </c>
      <c r="T8" s="34">
        <v>1.8803305288915604</v>
      </c>
      <c r="U8" s="34">
        <v>2.129152873611845</v>
      </c>
    </row>
    <row r="9" spans="1:21" x14ac:dyDescent="0.45">
      <c r="A9" s="39" t="s">
        <v>31</v>
      </c>
      <c r="B9" s="39" t="s">
        <v>33</v>
      </c>
      <c r="C9" s="39"/>
      <c r="D9" s="39"/>
      <c r="E9" s="39"/>
      <c r="F9" s="39" t="s">
        <v>30</v>
      </c>
      <c r="G9" s="39"/>
      <c r="H9" s="39"/>
      <c r="I9" s="39"/>
      <c r="J9" s="39" t="s">
        <v>38</v>
      </c>
      <c r="K9" s="39"/>
      <c r="L9" s="39"/>
      <c r="M9" s="39"/>
    </row>
    <row r="10" spans="1:21" x14ac:dyDescent="0.45">
      <c r="B10" s="40" t="s">
        <v>1</v>
      </c>
      <c r="C10" s="40" t="s">
        <v>2</v>
      </c>
      <c r="D10" s="40" t="s">
        <v>3</v>
      </c>
      <c r="E10" s="41" t="s">
        <v>4</v>
      </c>
      <c r="F10" s="40" t="s">
        <v>1</v>
      </c>
      <c r="G10" s="40" t="s">
        <v>2</v>
      </c>
      <c r="H10" s="40" t="s">
        <v>3</v>
      </c>
      <c r="I10" s="41" t="s">
        <v>4</v>
      </c>
      <c r="J10" s="40" t="s">
        <v>1</v>
      </c>
      <c r="K10" s="40" t="s">
        <v>2</v>
      </c>
      <c r="L10" s="40" t="s">
        <v>3</v>
      </c>
      <c r="M10" s="41" t="s">
        <v>4</v>
      </c>
    </row>
    <row r="11" spans="1:21" x14ac:dyDescent="0.45">
      <c r="A11" s="34" t="s">
        <v>26</v>
      </c>
      <c r="B11" s="34">
        <v>1.6399120402772702</v>
      </c>
      <c r="C11" s="34">
        <v>3.3257152883985355</v>
      </c>
      <c r="D11" s="34">
        <v>4.7284733569741224</v>
      </c>
      <c r="E11" s="34">
        <v>5.206582204364663</v>
      </c>
      <c r="F11" s="34">
        <v>-9.7710089990874653</v>
      </c>
      <c r="G11" s="34">
        <v>-7.5132387216861112</v>
      </c>
      <c r="H11" s="34">
        <v>-5.2259307394468424</v>
      </c>
      <c r="I11" s="34">
        <v>-5.3600959722322186</v>
      </c>
      <c r="J11" s="34">
        <v>-10.454932740173144</v>
      </c>
      <c r="K11" s="34">
        <v>-8.3347217700948075</v>
      </c>
      <c r="L11" s="34">
        <v>-5.8964715704518298</v>
      </c>
      <c r="M11" s="34">
        <v>-5.8401144622381791</v>
      </c>
    </row>
    <row r="12" spans="1:21" x14ac:dyDescent="0.45">
      <c r="A12" s="34" t="s">
        <v>27</v>
      </c>
      <c r="B12" s="34">
        <v>2.5270645753129557</v>
      </c>
      <c r="C12" s="34">
        <v>3.1445995924576402</v>
      </c>
      <c r="D12" s="34">
        <v>2.4631855176677497</v>
      </c>
      <c r="E12" s="34">
        <v>2.5078070672964952</v>
      </c>
      <c r="F12" s="34">
        <v>2.1788757210444385</v>
      </c>
      <c r="G12" s="34">
        <v>1.3242093387389182</v>
      </c>
      <c r="H12" s="34">
        <v>1.645675424161928</v>
      </c>
      <c r="I12" s="34">
        <v>1.8722295080979932</v>
      </c>
      <c r="J12" s="34">
        <v>1.8783855762830746</v>
      </c>
      <c r="K12" s="34">
        <v>2.1558979794142941</v>
      </c>
      <c r="L12" s="34">
        <v>1.1903426985549626</v>
      </c>
      <c r="M12" s="34">
        <v>2.5271290935406707</v>
      </c>
    </row>
    <row r="13" spans="1:21" x14ac:dyDescent="0.45">
      <c r="A13" s="39" t="s">
        <v>32</v>
      </c>
      <c r="B13" s="39" t="s">
        <v>33</v>
      </c>
      <c r="C13" s="39"/>
      <c r="D13" s="39"/>
      <c r="E13" s="39"/>
      <c r="F13" s="39" t="s">
        <v>30</v>
      </c>
      <c r="G13" s="39"/>
      <c r="H13" s="39"/>
      <c r="I13" s="39"/>
      <c r="J13" s="39" t="s">
        <v>38</v>
      </c>
      <c r="K13" s="39"/>
      <c r="L13" s="39"/>
      <c r="M13" s="39"/>
    </row>
    <row r="14" spans="1:21" x14ac:dyDescent="0.45">
      <c r="B14" s="40" t="s">
        <v>1</v>
      </c>
      <c r="C14" s="40" t="s">
        <v>2</v>
      </c>
      <c r="D14" s="40" t="s">
        <v>3</v>
      </c>
      <c r="E14" s="41" t="s">
        <v>4</v>
      </c>
      <c r="F14" s="40" t="s">
        <v>1</v>
      </c>
      <c r="G14" s="40" t="s">
        <v>2</v>
      </c>
      <c r="H14" s="40" t="s">
        <v>3</v>
      </c>
      <c r="I14" s="41" t="s">
        <v>4</v>
      </c>
      <c r="J14" s="40" t="s">
        <v>1</v>
      </c>
      <c r="K14" s="40" t="s">
        <v>2</v>
      </c>
      <c r="L14" s="40" t="s">
        <v>3</v>
      </c>
      <c r="M14" s="41" t="s">
        <v>4</v>
      </c>
    </row>
    <row r="15" spans="1:21" x14ac:dyDescent="0.45">
      <c r="A15" s="34" t="s">
        <v>26</v>
      </c>
      <c r="B15" s="34">
        <v>1.1055359946162935</v>
      </c>
      <c r="C15" s="34">
        <v>2.7328297196425155</v>
      </c>
      <c r="D15" s="34">
        <v>2.5007258250127284</v>
      </c>
      <c r="E15" s="34">
        <v>2.145059260986212</v>
      </c>
      <c r="F15" s="34">
        <v>-6.6459324258754959</v>
      </c>
      <c r="G15" s="34">
        <v>-6.4365138949843903</v>
      </c>
      <c r="H15" s="34">
        <v>-6.7380594427961613</v>
      </c>
      <c r="I15" s="34">
        <v>-7.7557435742360035</v>
      </c>
      <c r="J15" s="34">
        <v>-7.7746940381401437</v>
      </c>
      <c r="K15" s="34">
        <v>-7.3486001900329363</v>
      </c>
      <c r="L15" s="34">
        <v>-8.4691500699402891</v>
      </c>
      <c r="M15" s="34">
        <v>-8.3240056525461146</v>
      </c>
    </row>
    <row r="16" spans="1:21" x14ac:dyDescent="0.45">
      <c r="A16" s="34" t="s">
        <v>27</v>
      </c>
      <c r="B16" s="34">
        <v>2.4736305311722027</v>
      </c>
      <c r="C16" s="34">
        <v>2.281320357898327</v>
      </c>
      <c r="D16" s="34">
        <v>2.4906237581326511</v>
      </c>
      <c r="E16" s="34">
        <v>3.104608709146635</v>
      </c>
      <c r="F16" s="34">
        <v>1.3437074461356822</v>
      </c>
      <c r="G16" s="34">
        <v>1.6133166849241691</v>
      </c>
      <c r="H16" s="34">
        <v>2.1464667399420287</v>
      </c>
      <c r="I16" s="34">
        <v>2.5650784679861993</v>
      </c>
      <c r="J16" s="34">
        <v>0.88212024506521625</v>
      </c>
      <c r="K16" s="34">
        <v>1.4495122462433003</v>
      </c>
      <c r="L16" s="34">
        <v>2.2010536880079163</v>
      </c>
      <c r="M16" s="34">
        <v>2.4624209331200784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Ca06</vt:lpstr>
      <vt:lpstr>Ca06 (2)</vt:lpstr>
      <vt:lpstr>Ca15</vt:lpstr>
      <vt:lpstr>Ca15 (2)</vt:lpstr>
      <vt:lpstr>Mr</vt:lpstr>
      <vt:lpstr>Mr (2)</vt:lpstr>
      <vt:lpstr>Se</vt:lpstr>
      <vt:lpstr>Se (2)</vt:lpstr>
      <vt:lpstr>Summary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 Santoro</dc:creator>
  <cp:lastModifiedBy>Wook Kim</cp:lastModifiedBy>
  <dcterms:created xsi:type="dcterms:W3CDTF">2021-05-27T15:35:59Z</dcterms:created>
  <dcterms:modified xsi:type="dcterms:W3CDTF">2022-09-29T22:41:47Z</dcterms:modified>
</cp:coreProperties>
</file>