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17361/Lab_work_Dek_Woolfson/BADASS/sensing_array_paper_2019/tests/Test_plates/Test_2/"/>
    </mc:Choice>
  </mc:AlternateContent>
  <xr:revisionPtr revIDLastSave="0" documentId="13_ncr:1_{8E1F0E0B-1F2E-A243-ACB8-F054C3A315DD}" xr6:coauthVersionLast="45" xr6:coauthVersionMax="45" xr10:uidLastSave="{00000000-0000-0000-0000-000000000000}"/>
  <bookViews>
    <workbookView xWindow="480" yWindow="2760" windowWidth="28320" windowHeight="16180" xr2:uid="{3108E363-480C-1C4C-B971-293712F19C9B}"/>
  </bookViews>
  <sheets>
    <sheet name="End point" sheetId="1" r:id="rId1"/>
    <sheet name="Protocol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7" i="1" l="1"/>
  <c r="Q76" i="1"/>
  <c r="Q75" i="1"/>
  <c r="Q74" i="1"/>
  <c r="Q73" i="1"/>
  <c r="F59" i="1"/>
  <c r="B37" i="1"/>
  <c r="Y21" i="1"/>
  <c r="V30" i="1"/>
  <c r="U20" i="1"/>
  <c r="P31" i="1"/>
  <c r="L24" i="1"/>
  <c r="I25" i="1"/>
  <c r="E29" i="1"/>
  <c r="E21" i="1"/>
  <c r="B16" i="1"/>
  <c r="Q56" i="1" s="1"/>
  <c r="Q64" i="1"/>
  <c r="Q50" i="1"/>
  <c r="J50" i="1"/>
  <c r="D50" i="1"/>
  <c r="E50" i="1"/>
  <c r="B46" i="1"/>
  <c r="B43" i="1"/>
  <c r="B40" i="1"/>
  <c r="P55" i="1" l="1"/>
  <c r="Q55" i="1"/>
  <c r="I65" i="1" l="1"/>
  <c r="I64" i="1"/>
  <c r="I63" i="1"/>
  <c r="I62" i="1"/>
  <c r="I61" i="1"/>
  <c r="I50" i="1"/>
  <c r="H65" i="1"/>
  <c r="H64" i="1"/>
  <c r="H63" i="1"/>
  <c r="H62" i="1"/>
  <c r="H61" i="1"/>
  <c r="H50" i="1"/>
  <c r="L50" i="1"/>
  <c r="P50" i="1" l="1"/>
  <c r="O50" i="1"/>
  <c r="N50" i="1"/>
  <c r="M50" i="1"/>
  <c r="K50" i="1"/>
  <c r="G50" i="1"/>
  <c r="F50" i="1"/>
  <c r="P59" i="1" l="1"/>
  <c r="L56" i="1"/>
  <c r="L55" i="1"/>
  <c r="L59" i="1"/>
  <c r="L58" i="1"/>
  <c r="L57" i="1"/>
  <c r="N65" i="1"/>
  <c r="H77" i="1"/>
  <c r="P71" i="1"/>
  <c r="I55" i="1"/>
  <c r="M55" i="1"/>
  <c r="G56" i="1"/>
  <c r="K56" i="1"/>
  <c r="O56" i="1"/>
  <c r="E57" i="1"/>
  <c r="I57" i="1"/>
  <c r="M57" i="1"/>
  <c r="Q57" i="1"/>
  <c r="G58" i="1"/>
  <c r="K58" i="1"/>
  <c r="O58" i="1"/>
  <c r="E59" i="1"/>
  <c r="I59" i="1"/>
  <c r="M59" i="1"/>
  <c r="Q59" i="1"/>
  <c r="G61" i="1"/>
  <c r="K61" i="1"/>
  <c r="O61" i="1"/>
  <c r="E62" i="1"/>
  <c r="M62" i="1"/>
  <c r="Q62" i="1"/>
  <c r="G63" i="1"/>
  <c r="K63" i="1"/>
  <c r="O63" i="1"/>
  <c r="E64" i="1"/>
  <c r="M64" i="1"/>
  <c r="G65" i="1"/>
  <c r="K65" i="1"/>
  <c r="O65" i="1"/>
  <c r="E67" i="1"/>
  <c r="I67" i="1"/>
  <c r="M67" i="1"/>
  <c r="Q67" i="1"/>
  <c r="G68" i="1"/>
  <c r="K68" i="1"/>
  <c r="O68" i="1"/>
  <c r="E69" i="1"/>
  <c r="I69" i="1"/>
  <c r="M69" i="1"/>
  <c r="Q69" i="1"/>
  <c r="G70" i="1"/>
  <c r="K70" i="1"/>
  <c r="O70" i="1"/>
  <c r="E71" i="1"/>
  <c r="I71" i="1"/>
  <c r="M71" i="1"/>
  <c r="Q71" i="1"/>
  <c r="G73" i="1"/>
  <c r="K73" i="1"/>
  <c r="O73" i="1"/>
  <c r="E74" i="1"/>
  <c r="I74" i="1"/>
  <c r="M74" i="1"/>
  <c r="G75" i="1"/>
  <c r="K75" i="1"/>
  <c r="O75" i="1"/>
  <c r="E76" i="1"/>
  <c r="I76" i="1"/>
  <c r="M76" i="1"/>
  <c r="N76" i="1"/>
  <c r="G77" i="1"/>
  <c r="L77" i="1"/>
  <c r="P77" i="1"/>
  <c r="F55" i="1"/>
  <c r="J55" i="1"/>
  <c r="N55" i="1"/>
  <c r="D56" i="1"/>
  <c r="H56" i="1"/>
  <c r="P56" i="1"/>
  <c r="F57" i="1"/>
  <c r="J57" i="1"/>
  <c r="N57" i="1"/>
  <c r="D58" i="1"/>
  <c r="H58" i="1"/>
  <c r="P58" i="1"/>
  <c r="J59" i="1"/>
  <c r="N59" i="1"/>
  <c r="D61" i="1"/>
  <c r="L61" i="1"/>
  <c r="P61" i="1"/>
  <c r="F62" i="1"/>
  <c r="J62" i="1"/>
  <c r="N62" i="1"/>
  <c r="D63" i="1"/>
  <c r="L63" i="1"/>
  <c r="P63" i="1"/>
  <c r="F64" i="1"/>
  <c r="J64" i="1"/>
  <c r="N64" i="1"/>
  <c r="D65" i="1"/>
  <c r="L65" i="1"/>
  <c r="P65" i="1"/>
  <c r="F67" i="1"/>
  <c r="J67" i="1"/>
  <c r="N67" i="1"/>
  <c r="D68" i="1"/>
  <c r="H68" i="1"/>
  <c r="L68" i="1"/>
  <c r="P68" i="1"/>
  <c r="F69" i="1"/>
  <c r="J69" i="1"/>
  <c r="N69" i="1"/>
  <c r="D70" i="1"/>
  <c r="H70" i="1"/>
  <c r="L70" i="1"/>
  <c r="P70" i="1"/>
  <c r="F71" i="1"/>
  <c r="J71" i="1"/>
  <c r="N71" i="1"/>
  <c r="D73" i="1"/>
  <c r="H73" i="1"/>
  <c r="L73" i="1"/>
  <c r="P73" i="1"/>
  <c r="F74" i="1"/>
  <c r="J74" i="1"/>
  <c r="N74" i="1"/>
  <c r="D75" i="1"/>
  <c r="H75" i="1"/>
  <c r="L75" i="1"/>
  <c r="P75" i="1"/>
  <c r="F76" i="1"/>
  <c r="J76" i="1"/>
  <c r="O76" i="1"/>
  <c r="D77" i="1"/>
  <c r="I77" i="1"/>
  <c r="M77" i="1"/>
  <c r="G55" i="1"/>
  <c r="K55" i="1"/>
  <c r="O55" i="1"/>
  <c r="E56" i="1"/>
  <c r="I56" i="1"/>
  <c r="M56" i="1"/>
  <c r="G57" i="1"/>
  <c r="K57" i="1"/>
  <c r="O57" i="1"/>
  <c r="E58" i="1"/>
  <c r="I58" i="1"/>
  <c r="M58" i="1"/>
  <c r="Q58" i="1"/>
  <c r="G59" i="1"/>
  <c r="K59" i="1"/>
  <c r="O59" i="1"/>
  <c r="E61" i="1"/>
  <c r="M61" i="1"/>
  <c r="Q61" i="1"/>
  <c r="G62" i="1"/>
  <c r="K62" i="1"/>
  <c r="O62" i="1"/>
  <c r="E63" i="1"/>
  <c r="M63" i="1"/>
  <c r="Q63" i="1"/>
  <c r="G64" i="1"/>
  <c r="K64" i="1"/>
  <c r="O64" i="1"/>
  <c r="E65" i="1"/>
  <c r="M65" i="1"/>
  <c r="Q65" i="1"/>
  <c r="G67" i="1"/>
  <c r="K67" i="1"/>
  <c r="O67" i="1"/>
  <c r="E68" i="1"/>
  <c r="I68" i="1"/>
  <c r="M68" i="1"/>
  <c r="Q68" i="1"/>
  <c r="G69" i="1"/>
  <c r="K69" i="1"/>
  <c r="O69" i="1"/>
  <c r="E70" i="1"/>
  <c r="I70" i="1"/>
  <c r="M70" i="1"/>
  <c r="Q70" i="1"/>
  <c r="G71" i="1"/>
  <c r="K71" i="1"/>
  <c r="O71" i="1"/>
  <c r="E73" i="1"/>
  <c r="I73" i="1"/>
  <c r="M73" i="1"/>
  <c r="G74" i="1"/>
  <c r="K74" i="1"/>
  <c r="O74" i="1"/>
  <c r="E75" i="1"/>
  <c r="I75" i="1"/>
  <c r="M75" i="1"/>
  <c r="G76" i="1"/>
  <c r="K76" i="1"/>
  <c r="P76" i="1"/>
  <c r="E77" i="1"/>
  <c r="J77" i="1"/>
  <c r="N77" i="1"/>
  <c r="D55" i="1"/>
  <c r="H55" i="1"/>
  <c r="F56" i="1"/>
  <c r="J56" i="1"/>
  <c r="N56" i="1"/>
  <c r="D57" i="1"/>
  <c r="H57" i="1"/>
  <c r="P57" i="1"/>
  <c r="F58" i="1"/>
  <c r="J58" i="1"/>
  <c r="N58" i="1"/>
  <c r="D59" i="1"/>
  <c r="H59" i="1"/>
  <c r="F61" i="1"/>
  <c r="J61" i="1"/>
  <c r="N61" i="1"/>
  <c r="D62" i="1"/>
  <c r="L62" i="1"/>
  <c r="P62" i="1"/>
  <c r="F63" i="1"/>
  <c r="J63" i="1"/>
  <c r="N63" i="1"/>
  <c r="D64" i="1"/>
  <c r="L64" i="1"/>
  <c r="P64" i="1"/>
  <c r="F65" i="1"/>
  <c r="J65" i="1"/>
  <c r="D67" i="1"/>
  <c r="H67" i="1"/>
  <c r="L67" i="1"/>
  <c r="P67" i="1"/>
  <c r="F68" i="1"/>
  <c r="J68" i="1"/>
  <c r="N68" i="1"/>
  <c r="D69" i="1"/>
  <c r="H69" i="1"/>
  <c r="L69" i="1"/>
  <c r="P69" i="1"/>
  <c r="F70" i="1"/>
  <c r="J70" i="1"/>
  <c r="N70" i="1"/>
  <c r="D71" i="1"/>
  <c r="H71" i="1"/>
  <c r="L71" i="1"/>
  <c r="F73" i="1"/>
  <c r="J73" i="1"/>
  <c r="N73" i="1"/>
  <c r="D74" i="1"/>
  <c r="H74" i="1"/>
  <c r="L74" i="1"/>
  <c r="P74" i="1"/>
  <c r="F75" i="1"/>
  <c r="J75" i="1"/>
  <c r="N75" i="1"/>
  <c r="D76" i="1"/>
  <c r="H76" i="1"/>
  <c r="L76" i="1"/>
  <c r="F77" i="1"/>
  <c r="K77" i="1"/>
  <c r="O77" i="1"/>
  <c r="E55" i="1"/>
</calcChain>
</file>

<file path=xl/sharedStrings.xml><?xml version="1.0" encoding="utf-8"?>
<sst xmlns="http://schemas.openxmlformats.org/spreadsheetml/2006/main" count="149" uniqueCount="62">
  <si>
    <t>Peptide layout</t>
  </si>
  <si>
    <t>No Pep</t>
  </si>
  <si>
    <t>GRP22</t>
  </si>
  <si>
    <t>GRP35</t>
  </si>
  <si>
    <t>GRP46</t>
  </si>
  <si>
    <t>GRP51</t>
  </si>
  <si>
    <t>GRP52</t>
  </si>
  <si>
    <t>GRP63</t>
  </si>
  <si>
    <t>GRP80</t>
  </si>
  <si>
    <t>Pent</t>
  </si>
  <si>
    <t>Hex</t>
  </si>
  <si>
    <t>Hex2</t>
  </si>
  <si>
    <t>Hept</t>
  </si>
  <si>
    <t>24D</t>
  </si>
  <si>
    <t>24E</t>
  </si>
  <si>
    <t>24K</t>
  </si>
  <si>
    <t>17K</t>
  </si>
  <si>
    <t>Plate layout</t>
  </si>
  <si>
    <t>Black Clipper</t>
  </si>
  <si>
    <t>Blank</t>
  </si>
  <si>
    <t>Black Diplomat</t>
  </si>
  <si>
    <t>Green DoubleDragon</t>
  </si>
  <si>
    <t>Grey Asda</t>
  </si>
  <si>
    <t>User: USER</t>
  </si>
  <si>
    <t>Path: C:\Program Files (x86)\BMG\CLARIOstar\User\Data\</t>
  </si>
  <si>
    <t>Test ID: 6460</t>
  </si>
  <si>
    <t>Test Name: JMF_DPH_384_G1000</t>
  </si>
  <si>
    <t>Date: 17/04/2019</t>
  </si>
  <si>
    <t>Time: 15:19:14</t>
  </si>
  <si>
    <t>ID1: 190417_Black_Clipper</t>
  </si>
  <si>
    <t>Fluorescence (FI)</t>
  </si>
  <si>
    <t>Raw Data (350-15/450-20)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</si>
  <si>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</si>
  <si>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</si>
  <si>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</si>
  <si>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</si>
  <si>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</si>
  <si>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</si>
  <si>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</si>
  <si>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</si>
  <si>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</si>
  <si>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</si>
  <si>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</si>
  <si>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</si>
  <si>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</si>
  <si>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</si>
  <si>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</si>
  <si>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</si>
  <si>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1:8</t>
  </si>
  <si>
    <t>9:16</t>
  </si>
  <si>
    <t>17:24</t>
  </si>
  <si>
    <t>A:B</t>
  </si>
  <si>
    <t>C:D</t>
  </si>
  <si>
    <t>E:F</t>
  </si>
  <si>
    <t>G:H</t>
  </si>
  <si>
    <t>I:J</t>
  </si>
  <si>
    <t>K:L</t>
  </si>
  <si>
    <t>M:N</t>
  </si>
  <si>
    <t>O:P</t>
  </si>
  <si>
    <t>Median min fluor readings</t>
  </si>
  <si>
    <t>Median max fluor (blank) readings</t>
  </si>
  <si>
    <t>Scaled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</si>
</sst>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CF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49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0" fillId="4" borderId="2" xfId="0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5" borderId="0" xfId="0" applyFont="1" applyFill="1" applyAlignment="1">
      <alignment horizontal="left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/>
    <xf numFmtId="0" fontId="0" fillId="6" borderId="0" xfId="0" applyFill="1"/>
    <xf numFmtId="0" fontId="0" fillId="5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C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78E01-51D6-624A-8582-548840E6FF26}">
  <dimension ref="A3:Y77"/>
  <sheetViews>
    <sheetView tabSelected="1" topLeftCell="A54" zoomScale="90" zoomScaleNormal="90" workbookViewId="0">
      <selection activeCell="G64" sqref="G64"/>
    </sheetView>
  </sheetViews>
  <sheetFormatPr baseColWidth="10" defaultRowHeight="16" x14ac:dyDescent="0.2"/>
  <sheetData>
    <row r="3" spans="1:25" x14ac:dyDescent="0.2">
      <c r="A3" t="s">
        <v>23</v>
      </c>
    </row>
    <row r="4" spans="1:25" x14ac:dyDescent="0.2">
      <c r="A4" t="s">
        <v>24</v>
      </c>
    </row>
    <row r="5" spans="1:25" x14ac:dyDescent="0.2">
      <c r="A5" t="s">
        <v>25</v>
      </c>
    </row>
    <row r="6" spans="1:25" x14ac:dyDescent="0.2">
      <c r="A6" t="s">
        <v>26</v>
      </c>
    </row>
    <row r="7" spans="1:25" x14ac:dyDescent="0.2">
      <c r="A7" t="s">
        <v>27</v>
      </c>
    </row>
    <row r="8" spans="1:25" x14ac:dyDescent="0.2">
      <c r="A8" t="s">
        <v>28</v>
      </c>
    </row>
    <row r="9" spans="1:25" x14ac:dyDescent="0.2">
      <c r="A9" t="s">
        <v>29</v>
      </c>
    </row>
    <row r="10" spans="1:25" x14ac:dyDescent="0.2">
      <c r="A10" t="s">
        <v>30</v>
      </c>
    </row>
    <row r="14" spans="1:25" x14ac:dyDescent="0.2">
      <c r="B14" t="s">
        <v>31</v>
      </c>
    </row>
    <row r="15" spans="1:25" x14ac:dyDescent="0.2">
      <c r="B15" s="4">
        <v>1</v>
      </c>
      <c r="C15" s="4">
        <v>2</v>
      </c>
      <c r="D15" s="4">
        <v>3</v>
      </c>
      <c r="E15" s="4">
        <v>4</v>
      </c>
      <c r="F15" s="4">
        <v>5</v>
      </c>
      <c r="G15" s="4">
        <v>6</v>
      </c>
      <c r="H15" s="4">
        <v>7</v>
      </c>
      <c r="I15" s="4">
        <v>8</v>
      </c>
      <c r="J15" s="4">
        <v>9</v>
      </c>
      <c r="K15" s="4">
        <v>10</v>
      </c>
      <c r="L15" s="4">
        <v>11</v>
      </c>
      <c r="M15" s="4">
        <v>12</v>
      </c>
      <c r="N15" s="4">
        <v>13</v>
      </c>
      <c r="O15" s="4">
        <v>14</v>
      </c>
      <c r="P15" s="4">
        <v>15</v>
      </c>
      <c r="Q15" s="4">
        <v>16</v>
      </c>
      <c r="R15" s="4">
        <v>17</v>
      </c>
      <c r="S15" s="4">
        <v>18</v>
      </c>
      <c r="T15" s="4">
        <v>19</v>
      </c>
      <c r="U15" s="4">
        <v>20</v>
      </c>
      <c r="V15" s="4">
        <v>21</v>
      </c>
      <c r="W15" s="4">
        <v>22</v>
      </c>
      <c r="X15" s="4">
        <v>23</v>
      </c>
      <c r="Y15" s="4">
        <v>24</v>
      </c>
    </row>
    <row r="16" spans="1:25" x14ac:dyDescent="0.2">
      <c r="A16" s="4" t="s">
        <v>32</v>
      </c>
      <c r="B16" s="9" t="e">
        <f xml:space="preserve"> NA()</f>
        <v>#N/A</v>
      </c>
      <c r="C16" s="10">
        <v>9290</v>
      </c>
      <c r="D16" s="10">
        <v>166</v>
      </c>
      <c r="E16" s="10">
        <v>375</v>
      </c>
      <c r="F16" s="10">
        <v>9358</v>
      </c>
      <c r="G16" s="10">
        <v>10367</v>
      </c>
      <c r="H16" s="10">
        <v>8292</v>
      </c>
      <c r="I16" s="10">
        <v>1668</v>
      </c>
      <c r="J16" s="5">
        <v>117</v>
      </c>
      <c r="K16" s="7">
        <v>11106</v>
      </c>
      <c r="L16" s="7">
        <v>149</v>
      </c>
      <c r="M16" s="7">
        <v>298</v>
      </c>
      <c r="N16" s="7">
        <v>8773</v>
      </c>
      <c r="O16" s="7">
        <v>9308</v>
      </c>
      <c r="P16" s="7">
        <v>8550</v>
      </c>
      <c r="Q16" s="7">
        <v>2193</v>
      </c>
      <c r="R16" s="21">
        <v>164</v>
      </c>
      <c r="S16" s="22">
        <v>10021</v>
      </c>
      <c r="T16" s="22">
        <v>169</v>
      </c>
      <c r="U16" s="22">
        <v>515</v>
      </c>
      <c r="V16" s="22">
        <v>14171</v>
      </c>
      <c r="W16" s="22">
        <v>13326</v>
      </c>
      <c r="X16" s="22">
        <v>13394</v>
      </c>
      <c r="Y16" s="22">
        <v>3302</v>
      </c>
    </row>
    <row r="17" spans="1:25" x14ac:dyDescent="0.2">
      <c r="A17" s="4" t="s">
        <v>33</v>
      </c>
      <c r="B17" s="11">
        <v>2178</v>
      </c>
      <c r="C17" s="12">
        <v>590</v>
      </c>
      <c r="D17" s="12">
        <v>763</v>
      </c>
      <c r="E17" s="12">
        <v>4370</v>
      </c>
      <c r="F17" s="12">
        <v>1420</v>
      </c>
      <c r="G17" s="12">
        <v>1481</v>
      </c>
      <c r="H17" s="12">
        <v>3988</v>
      </c>
      <c r="I17" s="12">
        <v>228</v>
      </c>
      <c r="J17" s="5">
        <v>4612</v>
      </c>
      <c r="K17" s="7">
        <v>1063</v>
      </c>
      <c r="L17" s="7">
        <v>1025</v>
      </c>
      <c r="M17" s="7">
        <v>3231</v>
      </c>
      <c r="N17" s="7">
        <v>4999</v>
      </c>
      <c r="O17" s="7">
        <v>7472</v>
      </c>
      <c r="P17" s="7">
        <v>8723</v>
      </c>
      <c r="Q17" s="7">
        <v>166</v>
      </c>
      <c r="R17" s="19">
        <v>4499</v>
      </c>
      <c r="S17" s="20">
        <v>868</v>
      </c>
      <c r="T17" s="20">
        <v>797</v>
      </c>
      <c r="U17" s="20">
        <v>5134</v>
      </c>
      <c r="V17" s="20">
        <v>3714</v>
      </c>
      <c r="W17" s="20">
        <v>7207</v>
      </c>
      <c r="X17" s="20">
        <v>9255</v>
      </c>
      <c r="Y17" s="20">
        <v>392</v>
      </c>
    </row>
    <row r="18" spans="1:25" x14ac:dyDescent="0.2">
      <c r="A18" s="4" t="s">
        <v>34</v>
      </c>
      <c r="B18" s="14">
        <v>163</v>
      </c>
      <c r="C18" s="15">
        <v>5406</v>
      </c>
      <c r="D18" s="15">
        <v>176</v>
      </c>
      <c r="E18" s="15">
        <v>344</v>
      </c>
      <c r="F18" s="15">
        <v>6666</v>
      </c>
      <c r="G18" s="15">
        <v>13293</v>
      </c>
      <c r="H18" s="15">
        <v>10514</v>
      </c>
      <c r="I18" s="15">
        <v>2114</v>
      </c>
      <c r="J18" s="19">
        <v>166</v>
      </c>
      <c r="K18" s="20">
        <v>12908</v>
      </c>
      <c r="L18" s="20">
        <v>174</v>
      </c>
      <c r="M18" s="20">
        <v>592</v>
      </c>
      <c r="N18" s="20">
        <v>17411</v>
      </c>
      <c r="O18" s="20">
        <v>16849</v>
      </c>
      <c r="P18" s="20">
        <v>13507</v>
      </c>
      <c r="Q18" s="20">
        <v>3171</v>
      </c>
      <c r="R18" s="26">
        <v>159</v>
      </c>
      <c r="S18" s="27">
        <v>5395</v>
      </c>
      <c r="T18" s="27">
        <v>165</v>
      </c>
      <c r="U18" s="27">
        <v>245</v>
      </c>
      <c r="V18" s="27">
        <v>5012</v>
      </c>
      <c r="W18" s="27">
        <v>5417</v>
      </c>
      <c r="X18" s="27">
        <v>6066</v>
      </c>
      <c r="Y18" s="27">
        <v>1307</v>
      </c>
    </row>
    <row r="19" spans="1:25" x14ac:dyDescent="0.2">
      <c r="A19" s="4" t="s">
        <v>35</v>
      </c>
      <c r="B19" s="16">
        <v>2736</v>
      </c>
      <c r="C19" s="17">
        <v>625</v>
      </c>
      <c r="D19" s="17">
        <v>627</v>
      </c>
      <c r="E19" s="17">
        <v>4659</v>
      </c>
      <c r="F19" s="17">
        <v>1403</v>
      </c>
      <c r="G19" s="17">
        <v>1418</v>
      </c>
      <c r="H19" s="17">
        <v>4651</v>
      </c>
      <c r="I19" s="17">
        <v>292</v>
      </c>
      <c r="J19" s="19">
        <v>5138</v>
      </c>
      <c r="K19" s="20">
        <v>1142</v>
      </c>
      <c r="L19" s="20">
        <v>956</v>
      </c>
      <c r="M19" s="20">
        <v>6219</v>
      </c>
      <c r="N19" s="20">
        <v>5013</v>
      </c>
      <c r="O19" s="20">
        <v>9836</v>
      </c>
      <c r="P19" s="20">
        <v>9242</v>
      </c>
      <c r="Q19" s="20">
        <v>416</v>
      </c>
      <c r="R19" s="24">
        <v>2048</v>
      </c>
      <c r="S19" s="25">
        <v>437</v>
      </c>
      <c r="T19" s="25">
        <v>357</v>
      </c>
      <c r="U19" s="25">
        <v>1238</v>
      </c>
      <c r="V19" s="25">
        <v>849</v>
      </c>
      <c r="W19" s="25">
        <v>1783</v>
      </c>
      <c r="X19" s="25">
        <v>2443</v>
      </c>
      <c r="Y19" s="25">
        <v>171</v>
      </c>
    </row>
    <row r="20" spans="1:25" x14ac:dyDescent="0.2">
      <c r="A20" s="4" t="s">
        <v>36</v>
      </c>
      <c r="B20" s="16">
        <v>170</v>
      </c>
      <c r="C20" s="17">
        <v>7097</v>
      </c>
      <c r="D20" s="17">
        <v>170</v>
      </c>
      <c r="E20" s="17">
        <v>372</v>
      </c>
      <c r="F20" s="17">
        <v>8117</v>
      </c>
      <c r="G20" s="17">
        <v>16028</v>
      </c>
      <c r="H20" s="17">
        <v>10209</v>
      </c>
      <c r="I20" s="17">
        <v>2157</v>
      </c>
      <c r="J20" s="24">
        <v>164</v>
      </c>
      <c r="K20" s="25">
        <v>7468</v>
      </c>
      <c r="L20" s="25">
        <v>167</v>
      </c>
      <c r="M20" s="25">
        <v>283</v>
      </c>
      <c r="N20" s="25">
        <v>6317</v>
      </c>
      <c r="O20" s="25">
        <v>7315</v>
      </c>
      <c r="P20" s="25">
        <v>6273</v>
      </c>
      <c r="Q20" s="25">
        <v>1324</v>
      </c>
      <c r="R20" s="24">
        <v>160</v>
      </c>
      <c r="S20" s="25">
        <v>7702</v>
      </c>
      <c r="T20" s="25">
        <v>165</v>
      </c>
      <c r="U20" s="25" t="e">
        <f xml:space="preserve"> NA()</f>
        <v>#N/A</v>
      </c>
      <c r="V20" s="25">
        <v>6593</v>
      </c>
      <c r="W20" s="25">
        <v>7236</v>
      </c>
      <c r="X20" s="25">
        <v>6169</v>
      </c>
      <c r="Y20" s="25">
        <v>1421</v>
      </c>
    </row>
    <row r="21" spans="1:25" x14ac:dyDescent="0.2">
      <c r="A21" s="4" t="s">
        <v>37</v>
      </c>
      <c r="B21" s="16">
        <v>3187</v>
      </c>
      <c r="C21" s="17">
        <v>780</v>
      </c>
      <c r="D21" s="17">
        <v>621</v>
      </c>
      <c r="E21" s="17" t="e">
        <f xml:space="preserve"> NA()</f>
        <v>#N/A</v>
      </c>
      <c r="F21" s="17">
        <v>1942</v>
      </c>
      <c r="G21" s="17">
        <v>2357</v>
      </c>
      <c r="H21" s="17">
        <v>4709</v>
      </c>
      <c r="I21" s="17">
        <v>282</v>
      </c>
      <c r="J21" s="24">
        <v>2549</v>
      </c>
      <c r="K21" s="25">
        <v>587</v>
      </c>
      <c r="L21" s="25">
        <v>433</v>
      </c>
      <c r="M21" s="25">
        <v>1676</v>
      </c>
      <c r="N21" s="25">
        <v>1479</v>
      </c>
      <c r="O21" s="25">
        <v>3359</v>
      </c>
      <c r="P21" s="25">
        <v>2430</v>
      </c>
      <c r="Q21" s="25">
        <v>180</v>
      </c>
      <c r="R21" s="24">
        <v>2464</v>
      </c>
      <c r="S21" s="25">
        <v>653</v>
      </c>
      <c r="T21" s="25">
        <v>408</v>
      </c>
      <c r="U21" s="25">
        <v>1445</v>
      </c>
      <c r="V21" s="25">
        <v>1577</v>
      </c>
      <c r="W21" s="25">
        <v>3326</v>
      </c>
      <c r="X21" s="25">
        <v>2416</v>
      </c>
      <c r="Y21" s="25" t="e">
        <f xml:space="preserve"> NA()</f>
        <v>#N/A</v>
      </c>
    </row>
    <row r="22" spans="1:25" x14ac:dyDescent="0.2">
      <c r="A22" s="4" t="s">
        <v>38</v>
      </c>
      <c r="B22" s="16">
        <v>164</v>
      </c>
      <c r="C22" s="17">
        <v>7287</v>
      </c>
      <c r="D22" s="17">
        <v>168</v>
      </c>
      <c r="E22" s="17">
        <v>370</v>
      </c>
      <c r="F22" s="17">
        <v>7889</v>
      </c>
      <c r="G22" s="17">
        <v>16022</v>
      </c>
      <c r="H22" s="17">
        <v>9775</v>
      </c>
      <c r="I22" s="17">
        <v>2183</v>
      </c>
      <c r="J22" s="19">
        <v>161</v>
      </c>
      <c r="K22" s="20">
        <v>13346</v>
      </c>
      <c r="L22" s="20">
        <v>171</v>
      </c>
      <c r="M22" s="20">
        <v>600</v>
      </c>
      <c r="N22" s="20">
        <v>17275</v>
      </c>
      <c r="O22" s="20">
        <v>16770</v>
      </c>
      <c r="P22" s="20">
        <v>13642</v>
      </c>
      <c r="Q22" s="20">
        <v>3150</v>
      </c>
      <c r="R22" s="5">
        <v>120</v>
      </c>
      <c r="S22" s="7">
        <v>17841</v>
      </c>
      <c r="T22" s="7">
        <v>131</v>
      </c>
      <c r="U22" s="7">
        <v>600</v>
      </c>
      <c r="V22" s="7">
        <v>18407</v>
      </c>
      <c r="W22" s="7">
        <v>17572</v>
      </c>
      <c r="X22" s="7">
        <v>15398</v>
      </c>
      <c r="Y22" s="7">
        <v>4280</v>
      </c>
    </row>
    <row r="23" spans="1:25" x14ac:dyDescent="0.2">
      <c r="A23" s="4" t="s">
        <v>39</v>
      </c>
      <c r="B23" s="16">
        <v>3383</v>
      </c>
      <c r="C23" s="17">
        <v>873</v>
      </c>
      <c r="D23" s="17">
        <v>586</v>
      </c>
      <c r="E23" s="17">
        <v>3498</v>
      </c>
      <c r="F23" s="17">
        <v>1969</v>
      </c>
      <c r="G23" s="17">
        <v>2145</v>
      </c>
      <c r="H23" s="17">
        <v>4554</v>
      </c>
      <c r="I23" s="17">
        <v>293</v>
      </c>
      <c r="J23" s="19">
        <v>5491</v>
      </c>
      <c r="K23" s="20">
        <v>1198</v>
      </c>
      <c r="L23" s="20">
        <v>943</v>
      </c>
      <c r="M23" s="20">
        <v>6296</v>
      </c>
      <c r="N23" s="20">
        <v>4786</v>
      </c>
      <c r="O23" s="20">
        <v>9728</v>
      </c>
      <c r="P23" s="20">
        <v>8754</v>
      </c>
      <c r="Q23" s="20">
        <v>409</v>
      </c>
      <c r="R23" s="5">
        <v>6112</v>
      </c>
      <c r="S23" s="7">
        <v>1485</v>
      </c>
      <c r="T23" s="7">
        <v>1619</v>
      </c>
      <c r="U23" s="7">
        <v>9133</v>
      </c>
      <c r="V23" s="7">
        <v>7668</v>
      </c>
      <c r="W23" s="7">
        <v>13545</v>
      </c>
      <c r="X23" s="7">
        <v>14580</v>
      </c>
      <c r="Y23" s="7">
        <v>166</v>
      </c>
    </row>
    <row r="24" spans="1:25" x14ac:dyDescent="0.2">
      <c r="A24" s="4" t="s">
        <v>40</v>
      </c>
      <c r="B24" s="19">
        <v>167</v>
      </c>
      <c r="C24" s="20">
        <v>12652</v>
      </c>
      <c r="D24" s="20">
        <v>178</v>
      </c>
      <c r="E24" s="20">
        <v>598</v>
      </c>
      <c r="F24" s="20">
        <v>17270</v>
      </c>
      <c r="G24" s="20">
        <v>16455</v>
      </c>
      <c r="H24" s="20">
        <v>13531</v>
      </c>
      <c r="I24" s="20">
        <v>3266</v>
      </c>
      <c r="J24" s="5">
        <v>135</v>
      </c>
      <c r="K24" s="7">
        <v>11947</v>
      </c>
      <c r="L24" s="7" t="e">
        <f xml:space="preserve"> NA()</f>
        <v>#N/A</v>
      </c>
      <c r="M24" s="7">
        <v>419</v>
      </c>
      <c r="N24" s="7">
        <v>11195</v>
      </c>
      <c r="O24" s="7">
        <v>19921</v>
      </c>
      <c r="P24" s="7">
        <v>13121</v>
      </c>
      <c r="Q24" s="7">
        <v>2618</v>
      </c>
      <c r="R24" s="11">
        <v>151</v>
      </c>
      <c r="S24" s="12">
        <v>11616</v>
      </c>
      <c r="T24" s="12">
        <v>154</v>
      </c>
      <c r="U24" s="12">
        <v>391</v>
      </c>
      <c r="V24" s="12">
        <v>11195</v>
      </c>
      <c r="W24" s="12">
        <v>12494</v>
      </c>
      <c r="X24" s="12">
        <v>8548</v>
      </c>
      <c r="Y24" s="12">
        <v>1566</v>
      </c>
    </row>
    <row r="25" spans="1:25" x14ac:dyDescent="0.2">
      <c r="A25" s="4" t="s">
        <v>41</v>
      </c>
      <c r="B25" s="19">
        <v>5367</v>
      </c>
      <c r="C25" s="20">
        <v>1213</v>
      </c>
      <c r="D25" s="20">
        <v>1080</v>
      </c>
      <c r="E25" s="20">
        <v>6331</v>
      </c>
      <c r="F25" s="20">
        <v>4980</v>
      </c>
      <c r="G25" s="20">
        <v>9966</v>
      </c>
      <c r="H25" s="20">
        <v>9440</v>
      </c>
      <c r="I25" s="20" t="e">
        <f xml:space="preserve"> NA()</f>
        <v>#N/A</v>
      </c>
      <c r="J25" s="5">
        <v>5405</v>
      </c>
      <c r="K25" s="7">
        <v>1321</v>
      </c>
      <c r="L25" s="7">
        <v>1736</v>
      </c>
      <c r="M25" s="7">
        <v>8902</v>
      </c>
      <c r="N25" s="7">
        <v>5720</v>
      </c>
      <c r="O25" s="7">
        <v>7068</v>
      </c>
      <c r="P25" s="7">
        <v>12413</v>
      </c>
      <c r="Q25" s="7">
        <v>166</v>
      </c>
      <c r="R25" s="11">
        <v>2532</v>
      </c>
      <c r="S25" s="12">
        <v>740</v>
      </c>
      <c r="T25" s="12">
        <v>809</v>
      </c>
      <c r="U25" s="12">
        <v>4510</v>
      </c>
      <c r="V25" s="12">
        <v>2135</v>
      </c>
      <c r="W25" s="12">
        <v>2372</v>
      </c>
      <c r="X25" s="12">
        <v>4256</v>
      </c>
      <c r="Y25" s="12">
        <v>232</v>
      </c>
    </row>
    <row r="26" spans="1:25" x14ac:dyDescent="0.2">
      <c r="A26" s="4" t="s">
        <v>42</v>
      </c>
      <c r="B26" s="16">
        <v>161</v>
      </c>
      <c r="C26" s="17">
        <v>8129</v>
      </c>
      <c r="D26" s="17">
        <v>176</v>
      </c>
      <c r="E26" s="17">
        <v>381</v>
      </c>
      <c r="F26" s="17">
        <v>8586</v>
      </c>
      <c r="G26" s="17">
        <v>16468</v>
      </c>
      <c r="H26" s="17">
        <v>10576</v>
      </c>
      <c r="I26" s="17">
        <v>2203</v>
      </c>
      <c r="J26" s="19">
        <v>166</v>
      </c>
      <c r="K26" s="20">
        <v>13119</v>
      </c>
      <c r="L26" s="20">
        <v>174</v>
      </c>
      <c r="M26" s="20">
        <v>597</v>
      </c>
      <c r="N26" s="20">
        <v>17943</v>
      </c>
      <c r="O26" s="20">
        <v>16244</v>
      </c>
      <c r="P26" s="20">
        <v>13570</v>
      </c>
      <c r="Q26" s="20">
        <v>3247</v>
      </c>
      <c r="R26" s="5">
        <v>110</v>
      </c>
      <c r="S26" s="7">
        <v>14665</v>
      </c>
      <c r="T26" s="7">
        <v>135</v>
      </c>
      <c r="U26" s="7">
        <v>429</v>
      </c>
      <c r="V26" s="7">
        <v>13902</v>
      </c>
      <c r="W26" s="7">
        <v>15203</v>
      </c>
      <c r="X26" s="7">
        <v>10145</v>
      </c>
      <c r="Y26" s="7">
        <v>2020</v>
      </c>
    </row>
    <row r="27" spans="1:25" x14ac:dyDescent="0.2">
      <c r="A27" s="4" t="s">
        <v>43</v>
      </c>
      <c r="B27" s="16">
        <v>3480</v>
      </c>
      <c r="C27" s="17">
        <v>880</v>
      </c>
      <c r="D27" s="17">
        <v>666</v>
      </c>
      <c r="E27" s="17">
        <v>5360</v>
      </c>
      <c r="F27" s="17">
        <v>2034</v>
      </c>
      <c r="G27" s="17">
        <v>2206</v>
      </c>
      <c r="H27" s="17">
        <v>5169</v>
      </c>
      <c r="I27" s="17">
        <v>291</v>
      </c>
      <c r="J27" s="19">
        <v>5685</v>
      </c>
      <c r="K27" s="20">
        <v>1114</v>
      </c>
      <c r="L27" s="20">
        <v>982</v>
      </c>
      <c r="M27" s="20">
        <v>6465</v>
      </c>
      <c r="N27" s="20">
        <v>5001</v>
      </c>
      <c r="O27" s="20">
        <v>10054</v>
      </c>
      <c r="P27" s="20">
        <v>9450</v>
      </c>
      <c r="Q27" s="20">
        <v>457</v>
      </c>
      <c r="R27" s="5">
        <v>3565</v>
      </c>
      <c r="S27" s="7">
        <v>1118</v>
      </c>
      <c r="T27" s="7">
        <v>1857</v>
      </c>
      <c r="U27" s="7">
        <v>6636</v>
      </c>
      <c r="V27" s="7">
        <v>4768</v>
      </c>
      <c r="W27" s="7">
        <v>6081</v>
      </c>
      <c r="X27" s="7">
        <v>9523</v>
      </c>
      <c r="Y27" s="7">
        <v>166</v>
      </c>
    </row>
    <row r="28" spans="1:25" x14ac:dyDescent="0.2">
      <c r="A28" s="4" t="s">
        <v>44</v>
      </c>
      <c r="B28" s="24">
        <v>166</v>
      </c>
      <c r="C28" s="25">
        <v>7388</v>
      </c>
      <c r="D28" s="25">
        <v>174</v>
      </c>
      <c r="E28" s="25">
        <v>295</v>
      </c>
      <c r="F28" s="25">
        <v>6250</v>
      </c>
      <c r="G28" s="25">
        <v>7372</v>
      </c>
      <c r="H28" s="25">
        <v>6244</v>
      </c>
      <c r="I28" s="25">
        <v>1429</v>
      </c>
      <c r="J28" s="11">
        <v>150</v>
      </c>
      <c r="K28" s="12">
        <v>11546</v>
      </c>
      <c r="L28" s="12">
        <v>157</v>
      </c>
      <c r="M28" s="12">
        <v>400</v>
      </c>
      <c r="N28" s="12">
        <v>11288</v>
      </c>
      <c r="O28" s="12">
        <v>12614</v>
      </c>
      <c r="P28" s="12">
        <v>8808</v>
      </c>
      <c r="Q28" s="12">
        <v>1732</v>
      </c>
      <c r="R28" s="24">
        <v>172</v>
      </c>
      <c r="S28" s="25">
        <v>7447</v>
      </c>
      <c r="T28" s="25">
        <v>174</v>
      </c>
      <c r="U28" s="25">
        <v>282</v>
      </c>
      <c r="V28" s="25">
        <v>6376</v>
      </c>
      <c r="W28" s="25">
        <v>7011</v>
      </c>
      <c r="X28" s="25">
        <v>6220</v>
      </c>
      <c r="Y28" s="25">
        <v>1368</v>
      </c>
    </row>
    <row r="29" spans="1:25" x14ac:dyDescent="0.2">
      <c r="A29" s="4" t="s">
        <v>45</v>
      </c>
      <c r="B29" s="24">
        <v>2548</v>
      </c>
      <c r="C29" s="25">
        <v>692</v>
      </c>
      <c r="D29" s="25">
        <v>429</v>
      </c>
      <c r="E29" s="25" t="e">
        <f xml:space="preserve"> NA()</f>
        <v>#N/A</v>
      </c>
      <c r="F29" s="25">
        <v>1567</v>
      </c>
      <c r="G29" s="25">
        <v>3096</v>
      </c>
      <c r="H29" s="25">
        <v>2401</v>
      </c>
      <c r="I29" s="25">
        <v>182</v>
      </c>
      <c r="J29" s="11">
        <v>2629</v>
      </c>
      <c r="K29" s="12">
        <v>765</v>
      </c>
      <c r="L29" s="12">
        <v>819</v>
      </c>
      <c r="M29" s="12">
        <v>4635</v>
      </c>
      <c r="N29" s="12">
        <v>2174</v>
      </c>
      <c r="O29" s="12">
        <v>2346</v>
      </c>
      <c r="P29" s="12">
        <v>4491</v>
      </c>
      <c r="Q29" s="12">
        <v>239</v>
      </c>
      <c r="R29" s="24">
        <v>2311</v>
      </c>
      <c r="S29" s="25">
        <v>574</v>
      </c>
      <c r="T29" s="25">
        <v>436</v>
      </c>
      <c r="U29" s="25">
        <v>1559</v>
      </c>
      <c r="V29" s="25">
        <v>1475</v>
      </c>
      <c r="W29" s="25">
        <v>3083</v>
      </c>
      <c r="X29" s="25">
        <v>2418</v>
      </c>
      <c r="Y29" s="25">
        <v>182</v>
      </c>
    </row>
    <row r="30" spans="1:25" x14ac:dyDescent="0.2">
      <c r="A30" s="4" t="s">
        <v>46</v>
      </c>
      <c r="B30" s="11">
        <v>155</v>
      </c>
      <c r="C30" s="12">
        <v>11343</v>
      </c>
      <c r="D30" s="12">
        <v>164</v>
      </c>
      <c r="E30" s="12">
        <v>394</v>
      </c>
      <c r="F30" s="12">
        <v>11055</v>
      </c>
      <c r="G30" s="12">
        <v>12251</v>
      </c>
      <c r="H30" s="12">
        <v>8777</v>
      </c>
      <c r="I30" s="12">
        <v>1730</v>
      </c>
      <c r="J30" s="16">
        <v>169</v>
      </c>
      <c r="K30" s="17">
        <v>7406</v>
      </c>
      <c r="L30" s="17">
        <v>173</v>
      </c>
      <c r="M30" s="17">
        <v>359</v>
      </c>
      <c r="N30" s="17">
        <v>8631</v>
      </c>
      <c r="O30" s="17">
        <v>16813</v>
      </c>
      <c r="P30" s="17">
        <v>10667</v>
      </c>
      <c r="Q30" s="17">
        <v>2151</v>
      </c>
      <c r="R30" s="11">
        <v>150</v>
      </c>
      <c r="S30" s="12">
        <v>11784</v>
      </c>
      <c r="T30" s="12">
        <v>163</v>
      </c>
      <c r="U30" s="12">
        <v>409</v>
      </c>
      <c r="V30" s="12" t="e">
        <f xml:space="preserve"> NA()</f>
        <v>#N/A</v>
      </c>
      <c r="W30" s="12">
        <v>12808</v>
      </c>
      <c r="X30" s="12">
        <v>9220</v>
      </c>
      <c r="Y30" s="12">
        <v>1714</v>
      </c>
    </row>
    <row r="31" spans="1:25" x14ac:dyDescent="0.2">
      <c r="A31" s="4" t="s">
        <v>47</v>
      </c>
      <c r="B31" s="11">
        <v>2731</v>
      </c>
      <c r="C31" s="12">
        <v>715</v>
      </c>
      <c r="D31" s="12">
        <v>807</v>
      </c>
      <c r="E31" s="12">
        <v>4514</v>
      </c>
      <c r="F31" s="12">
        <v>2098</v>
      </c>
      <c r="G31" s="12">
        <v>2392</v>
      </c>
      <c r="H31" s="12">
        <v>4329</v>
      </c>
      <c r="I31" s="12">
        <v>232</v>
      </c>
      <c r="J31" s="16">
        <v>3459</v>
      </c>
      <c r="K31" s="17">
        <v>785</v>
      </c>
      <c r="L31" s="17">
        <v>610</v>
      </c>
      <c r="M31" s="17">
        <v>5161</v>
      </c>
      <c r="N31" s="17">
        <v>2222</v>
      </c>
      <c r="O31" s="17">
        <v>2309</v>
      </c>
      <c r="P31" s="17" t="e">
        <f xml:space="preserve"> NA()</f>
        <v>#N/A</v>
      </c>
      <c r="Q31" s="17">
        <v>311</v>
      </c>
      <c r="R31" s="11">
        <v>2704</v>
      </c>
      <c r="S31" s="12">
        <v>796</v>
      </c>
      <c r="T31" s="12">
        <v>866</v>
      </c>
      <c r="U31" s="12">
        <v>2042</v>
      </c>
      <c r="V31" s="12">
        <v>2048</v>
      </c>
      <c r="W31" s="12">
        <v>2238</v>
      </c>
      <c r="X31" s="12">
        <v>4622</v>
      </c>
      <c r="Y31" s="12">
        <v>242</v>
      </c>
    </row>
    <row r="34" spans="2:19" x14ac:dyDescent="0.2">
      <c r="B34" s="28" t="s">
        <v>59</v>
      </c>
      <c r="C34" s="5"/>
      <c r="D34" s="5"/>
      <c r="E34" s="5"/>
      <c r="F34" s="5"/>
      <c r="G34" s="5"/>
      <c r="H34" s="5"/>
      <c r="I34" s="5"/>
      <c r="J34" s="5"/>
      <c r="K34" s="5"/>
      <c r="R34" s="5"/>
      <c r="S34" s="5"/>
    </row>
    <row r="35" spans="2:19" x14ac:dyDescent="0.2"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t="s">
        <v>11</v>
      </c>
      <c r="M35" t="s">
        <v>12</v>
      </c>
      <c r="N35" t="s">
        <v>13</v>
      </c>
      <c r="O35" t="s">
        <v>14</v>
      </c>
      <c r="P35" t="s">
        <v>15</v>
      </c>
      <c r="Q35" t="s">
        <v>16</v>
      </c>
      <c r="R35" s="7"/>
      <c r="S35" s="7"/>
    </row>
    <row r="36" spans="2:19" x14ac:dyDescent="0.2">
      <c r="B36" s="10" t="s">
        <v>18</v>
      </c>
      <c r="J36" s="7"/>
      <c r="K36" s="7"/>
      <c r="Q36" s="7"/>
      <c r="R36" s="7"/>
      <c r="S36" s="7"/>
    </row>
    <row r="37" spans="2:19" x14ac:dyDescent="0.2">
      <c r="B37">
        <f xml:space="preserve"> MEDIAN(B30, J28, R24, R30)</f>
        <v>150.5</v>
      </c>
      <c r="R37" s="7"/>
      <c r="S37" s="7"/>
    </row>
    <row r="38" spans="2:19" x14ac:dyDescent="0.2">
      <c r="B38" s="6"/>
      <c r="C38" s="7"/>
      <c r="D38" s="7"/>
      <c r="E38" s="7"/>
      <c r="F38" s="7"/>
      <c r="G38" s="7"/>
      <c r="H38" s="7"/>
      <c r="I38" s="7"/>
      <c r="J38" s="7"/>
      <c r="K38" s="7"/>
      <c r="Q38" s="7"/>
      <c r="R38" s="7"/>
      <c r="S38" s="7"/>
    </row>
    <row r="39" spans="2:19" x14ac:dyDescent="0.2">
      <c r="B39" s="27" t="s">
        <v>20</v>
      </c>
      <c r="C39" s="7"/>
      <c r="D39" s="7"/>
      <c r="E39" s="7"/>
      <c r="F39" s="7"/>
      <c r="G39" s="7"/>
      <c r="H39" s="32" t="s">
        <v>1</v>
      </c>
      <c r="I39" s="32" t="s">
        <v>2</v>
      </c>
      <c r="J39" s="32" t="s">
        <v>3</v>
      </c>
      <c r="K39" s="32" t="s">
        <v>4</v>
      </c>
      <c r="L39" s="32" t="s">
        <v>5</v>
      </c>
      <c r="M39" s="32" t="s">
        <v>6</v>
      </c>
      <c r="N39" s="32" t="s">
        <v>7</v>
      </c>
      <c r="O39" s="32" t="s">
        <v>8</v>
      </c>
      <c r="Q39" s="7"/>
      <c r="R39" s="7"/>
      <c r="S39" s="7"/>
    </row>
    <row r="40" spans="2:19" x14ac:dyDescent="0.2">
      <c r="B40" s="6">
        <f xml:space="preserve"> MEDIAN(B28, J20, R18, R20, R28)</f>
        <v>164</v>
      </c>
      <c r="C40" s="6"/>
      <c r="D40" s="6"/>
      <c r="E40" s="6"/>
      <c r="F40" s="6"/>
      <c r="G40" s="6"/>
      <c r="H40" s="32" t="s">
        <v>9</v>
      </c>
      <c r="I40" s="32" t="s">
        <v>10</v>
      </c>
      <c r="J40" s="32" t="s">
        <v>11</v>
      </c>
      <c r="K40" s="32" t="s">
        <v>12</v>
      </c>
      <c r="L40" s="32" t="s">
        <v>13</v>
      </c>
      <c r="M40" s="32" t="s">
        <v>14</v>
      </c>
      <c r="N40" s="32" t="s">
        <v>15</v>
      </c>
      <c r="O40" s="32" t="s">
        <v>16</v>
      </c>
      <c r="P40" s="6"/>
      <c r="Q40" s="6"/>
      <c r="R40" s="7"/>
      <c r="S40" s="7"/>
    </row>
    <row r="41" spans="2:19" x14ac:dyDescent="0.2"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Q41" s="7"/>
      <c r="R41" s="7"/>
      <c r="S41" s="7"/>
    </row>
    <row r="42" spans="2:19" x14ac:dyDescent="0.2">
      <c r="B42" s="17" t="s">
        <v>22</v>
      </c>
      <c r="C42" s="7"/>
      <c r="D42" s="7"/>
      <c r="E42" s="7"/>
      <c r="F42" s="7"/>
      <c r="G42" s="7"/>
      <c r="H42" s="7"/>
      <c r="I42" s="7"/>
      <c r="J42" s="7"/>
      <c r="K42" s="7"/>
      <c r="L42" s="7"/>
      <c r="Q42" s="7"/>
      <c r="R42" s="7"/>
    </row>
    <row r="43" spans="2:19" x14ac:dyDescent="0.2">
      <c r="B43" s="7">
        <f xml:space="preserve"> MEDIAN(B18, B20, B22, B26, J30)</f>
        <v>164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9" x14ac:dyDescent="0.2">
      <c r="B44" s="7"/>
      <c r="C44" s="7"/>
      <c r="D44" s="7"/>
      <c r="E44" s="7"/>
      <c r="F44" s="7"/>
      <c r="G44" s="7"/>
      <c r="K44" s="7"/>
      <c r="L44" s="7"/>
    </row>
    <row r="45" spans="2:19" x14ac:dyDescent="0.2">
      <c r="B45" s="30" t="s">
        <v>21</v>
      </c>
      <c r="K45" s="7"/>
      <c r="L45" s="7"/>
    </row>
    <row r="46" spans="2:19" x14ac:dyDescent="0.2">
      <c r="B46">
        <f xml:space="preserve"> MEDIAN(B24, J18, J22, J26, R16)</f>
        <v>166</v>
      </c>
    </row>
    <row r="48" spans="2:19" x14ac:dyDescent="0.2">
      <c r="B48" s="29" t="s">
        <v>60</v>
      </c>
    </row>
    <row r="49" spans="2:19" x14ac:dyDescent="0.2">
      <c r="D49" t="s">
        <v>2</v>
      </c>
      <c r="E49" t="s">
        <v>4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K49" t="s">
        <v>10</v>
      </c>
      <c r="L49" t="s">
        <v>11</v>
      </c>
      <c r="M49" t="s">
        <v>12</v>
      </c>
      <c r="N49" t="s">
        <v>13</v>
      </c>
      <c r="O49" t="s">
        <v>14</v>
      </c>
      <c r="P49" t="s">
        <v>15</v>
      </c>
      <c r="Q49" t="s">
        <v>16</v>
      </c>
    </row>
    <row r="50" spans="2:19" x14ac:dyDescent="0.2">
      <c r="D50">
        <f xml:space="preserve"> MEDIAN(K16, K24, S22, S26)</f>
        <v>13306</v>
      </c>
      <c r="E50">
        <f xml:space="preserve"> MEDIAN(M16, M24, U22, U26)</f>
        <v>424</v>
      </c>
      <c r="F50">
        <f t="shared" ref="E50:G50" si="0" xml:space="preserve"> MEDIAN(N16, N24, V22, V26)</f>
        <v>12548.5</v>
      </c>
      <c r="G50">
        <f t="shared" si="0"/>
        <v>16387.5</v>
      </c>
      <c r="H50">
        <f xml:space="preserve"> MEDIAN(P16, P24, X22, X26)</f>
        <v>11633</v>
      </c>
      <c r="I50">
        <f xml:space="preserve"> MEDIAN(Q16, Q24, Y22, Y26)</f>
        <v>2405.5</v>
      </c>
      <c r="J50">
        <f xml:space="preserve"> MEDIAN(J17, J25, R23, R27)</f>
        <v>5008.5</v>
      </c>
      <c r="K50">
        <f t="shared" ref="K50:Q50" si="1" xml:space="preserve"> MEDIAN(K17, K25, S23, S27)</f>
        <v>1219.5</v>
      </c>
      <c r="L50">
        <f xml:space="preserve"> MEDIAN(L17, L25, T23, T27)</f>
        <v>1677.5</v>
      </c>
      <c r="M50">
        <f t="shared" si="1"/>
        <v>7769</v>
      </c>
      <c r="N50">
        <f t="shared" si="1"/>
        <v>5359.5</v>
      </c>
      <c r="O50">
        <f t="shared" si="1"/>
        <v>7270</v>
      </c>
      <c r="P50">
        <f t="shared" si="1"/>
        <v>10968</v>
      </c>
      <c r="Q50">
        <f xml:space="preserve"> MEDIAN(Q17, Q25, Y23, Y27)</f>
        <v>166</v>
      </c>
    </row>
    <row r="53" spans="2:19" x14ac:dyDescent="0.2">
      <c r="B53" s="29" t="s">
        <v>61</v>
      </c>
    </row>
    <row r="54" spans="2:19" x14ac:dyDescent="0.2">
      <c r="D54" t="s">
        <v>2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  <c r="N54" t="s">
        <v>13</v>
      </c>
      <c r="O54" t="s">
        <v>14</v>
      </c>
      <c r="P54" t="s">
        <v>15</v>
      </c>
      <c r="Q54" t="s">
        <v>16</v>
      </c>
    </row>
    <row r="55" spans="2:19" x14ac:dyDescent="0.2">
      <c r="B55" s="10" t="s">
        <v>18</v>
      </c>
      <c r="C55">
        <v>1</v>
      </c>
      <c r="D55">
        <f xml:space="preserve"> (C16 - $B$37) / (D50 - $B$37)</f>
        <v>0.69472844057618488</v>
      </c>
      <c r="E55">
        <f xml:space="preserve"> (E16 - $B$37) / (E50 - $B$37)</f>
        <v>0.82084095063985374</v>
      </c>
      <c r="F55">
        <f t="shared" ref="F55:H55" si="2" xml:space="preserve"> (F16 - $B$37) / (F50 - $B$37)</f>
        <v>0.74266010646878533</v>
      </c>
      <c r="G55">
        <f t="shared" si="2"/>
        <v>0.62921106115661762</v>
      </c>
      <c r="H55">
        <f t="shared" si="2"/>
        <v>0.70903548878728495</v>
      </c>
      <c r="I55">
        <f xml:space="preserve"> (I16 - $B$37) / (I50 - $B$37)</f>
        <v>0.67294900221729492</v>
      </c>
      <c r="J55">
        <f xml:space="preserve"> (B17 - $B$37) / (J50 - $B$37)</f>
        <v>0.41735282009057223</v>
      </c>
      <c r="K55">
        <f t="shared" ref="K55:O55" si="3" xml:space="preserve"> (C17 - $B$37) / (K50 - $B$37)</f>
        <v>0.41113189897100094</v>
      </c>
      <c r="L55">
        <f xml:space="preserve"> (D17 - $B$37) / (L50 - $B$37)</f>
        <v>0.40111329404060247</v>
      </c>
      <c r="M55">
        <f t="shared" si="3"/>
        <v>0.55384918291002161</v>
      </c>
      <c r="N55">
        <f t="shared" si="3"/>
        <v>0.24371280476099058</v>
      </c>
      <c r="O55">
        <f t="shared" si="3"/>
        <v>0.18688110120092702</v>
      </c>
      <c r="P55">
        <f xml:space="preserve"> (H17 - $B$37) / (P50 - $B$37)</f>
        <v>0.35474924890224174</v>
      </c>
      <c r="Q55">
        <f xml:space="preserve"> (I17 - $B$37) / (Q50 - $B$37)</f>
        <v>5</v>
      </c>
      <c r="S55" s="7"/>
    </row>
    <row r="56" spans="2:19" x14ac:dyDescent="0.2">
      <c r="C56">
        <v>2</v>
      </c>
      <c r="D56">
        <f xml:space="preserve"> (C30 - $B$37) / (D50 - $B$37)</f>
        <v>0.8507848428413971</v>
      </c>
      <c r="E56">
        <f xml:space="preserve"> (E30 - $B$37) / (E50 - $B$37)</f>
        <v>0.89031078610603287</v>
      </c>
      <c r="F56">
        <f t="shared" ref="F56:H56" si="4" xml:space="preserve"> (F30 - $B$37) / (F50 - $B$37)</f>
        <v>0.87953702210033879</v>
      </c>
      <c r="G56">
        <f t="shared" si="4"/>
        <v>0.74524234772433329</v>
      </c>
      <c r="H56">
        <f t="shared" si="4"/>
        <v>0.75127367733507511</v>
      </c>
      <c r="I56">
        <f xml:space="preserve"> (I30 - $B$37) / (I50 - $B$37)</f>
        <v>0.70044345898004434</v>
      </c>
      <c r="J56">
        <f xml:space="preserve"> (B31 - $B$37) / (J50 - $B$37)</f>
        <v>0.53118567311650888</v>
      </c>
      <c r="K56">
        <f t="shared" ref="K56:Q56" si="5" xml:space="preserve"> (C31 - $B$37) / (K50 - $B$37)</f>
        <v>0.52806361085126285</v>
      </c>
      <c r="L56">
        <f xml:space="preserve"> (D31 - $B$37) / (L50 - $B$37)</f>
        <v>0.42992796332678457</v>
      </c>
      <c r="M56">
        <f t="shared" si="5"/>
        <v>0.57275054144516635</v>
      </c>
      <c r="N56">
        <f t="shared" si="5"/>
        <v>0.37387214436552119</v>
      </c>
      <c r="O56">
        <f t="shared" si="5"/>
        <v>0.31483952524755954</v>
      </c>
      <c r="P56">
        <f t="shared" si="5"/>
        <v>0.38627224404899468</v>
      </c>
      <c r="Q56">
        <f xml:space="preserve"> (I31 - $B$37) / (Q50 - $B$37)</f>
        <v>5.258064516129032</v>
      </c>
    </row>
    <row r="57" spans="2:19" x14ac:dyDescent="0.2">
      <c r="C57">
        <v>3</v>
      </c>
      <c r="D57">
        <f xml:space="preserve"> (K28 - $B$37) / (D50 - $B$37)</f>
        <v>0.86621565124852729</v>
      </c>
      <c r="E57">
        <f xml:space="preserve"> (M28 - $B$37) / (E50 - $B$37)</f>
        <v>0.91224862888482627</v>
      </c>
      <c r="F57">
        <f t="shared" ref="F57:I57" si="6" xml:space="preserve"> (N28 - $B$37) / (F50 - $B$37)</f>
        <v>0.89833037586707531</v>
      </c>
      <c r="G57">
        <f t="shared" si="6"/>
        <v>0.76759869434008743</v>
      </c>
      <c r="H57">
        <f t="shared" si="6"/>
        <v>0.75397343784019155</v>
      </c>
      <c r="I57">
        <f t="shared" si="6"/>
        <v>0.701330376940133</v>
      </c>
      <c r="J57">
        <f xml:space="preserve"> (J29 - $B$37) / (J50 - $B$37)</f>
        <v>0.51018937834499789</v>
      </c>
      <c r="K57">
        <f t="shared" ref="K57:Q57" si="7" xml:space="preserve"> (K29 - $B$37) / (K50 - $B$37)</f>
        <v>0.57483629560336769</v>
      </c>
      <c r="L57">
        <f xml:space="preserve"> (L29 - $B$37) / (L50 - $B$37)</f>
        <v>0.43778650949574327</v>
      </c>
      <c r="M57">
        <f t="shared" si="7"/>
        <v>0.58863293299205877</v>
      </c>
      <c r="N57">
        <f t="shared" si="7"/>
        <v>0.38846227682856593</v>
      </c>
      <c r="O57">
        <f t="shared" si="7"/>
        <v>0.30837839735936512</v>
      </c>
      <c r="P57">
        <f t="shared" si="7"/>
        <v>0.40124797781372773</v>
      </c>
      <c r="Q57">
        <f t="shared" si="7"/>
        <v>5.709677419354839</v>
      </c>
    </row>
    <row r="58" spans="2:19" x14ac:dyDescent="0.2">
      <c r="C58">
        <v>4</v>
      </c>
      <c r="D58">
        <f xml:space="preserve"> (S24 - $B$37) / (D50 - $B$37)</f>
        <v>0.87153661966477902</v>
      </c>
      <c r="E58">
        <f xml:space="preserve"> (U24 - $B$37) / (E50 - $B$37)</f>
        <v>0.87934186471663622</v>
      </c>
      <c r="F58">
        <f t="shared" ref="F58:I58" si="8" xml:space="preserve"> (V24 - $B$37) / (F50 - $B$37)</f>
        <v>0.89082916599451523</v>
      </c>
      <c r="G58">
        <f t="shared" si="8"/>
        <v>0.76020816653322654</v>
      </c>
      <c r="H58">
        <f t="shared" si="8"/>
        <v>0.73133028521663401</v>
      </c>
      <c r="I58">
        <f t="shared" si="8"/>
        <v>0.62771618625277159</v>
      </c>
      <c r="J58">
        <f xml:space="preserve"> (R25 - $B$37) / (J50 - $B$37)</f>
        <v>0.49022231370934544</v>
      </c>
      <c r="K58">
        <f t="shared" ref="K58:Q58" si="9" xml:space="preserve"> (S25 - $B$37) / (K50 - $B$37)</f>
        <v>0.55144995322731527</v>
      </c>
      <c r="L58">
        <f xml:space="preserve"> (T25 - $B$37) / (L50 - $B$37)</f>
        <v>0.43123772102161101</v>
      </c>
      <c r="M58">
        <f t="shared" si="9"/>
        <v>0.57222550370807901</v>
      </c>
      <c r="N58">
        <f t="shared" si="9"/>
        <v>0.38097523516989823</v>
      </c>
      <c r="O58">
        <f t="shared" si="9"/>
        <v>0.31203033920921414</v>
      </c>
      <c r="P58">
        <f t="shared" si="9"/>
        <v>0.37952391957476311</v>
      </c>
      <c r="Q58">
        <f t="shared" si="9"/>
        <v>5.258064516129032</v>
      </c>
    </row>
    <row r="59" spans="2:19" x14ac:dyDescent="0.2">
      <c r="C59">
        <v>5</v>
      </c>
      <c r="D59">
        <f xml:space="preserve"> (S30 - $B$37) / (D50 - $B$37)</f>
        <v>0.88430694386378317</v>
      </c>
      <c r="E59">
        <f xml:space="preserve"> (U30 - $B$37) / (E50 - $B$37)</f>
        <v>0.94515539305301643</v>
      </c>
      <c r="F59" t="e">
        <f xml:space="preserve"> (V30 - $B$37) / (F50 - $B$37)</f>
        <v>#N/A</v>
      </c>
      <c r="G59">
        <f t="shared" ref="F59:I59" si="10" xml:space="preserve"> (W30 - $B$37) / (G50 - $B$37)</f>
        <v>0.7795467142945125</v>
      </c>
      <c r="H59">
        <f t="shared" si="10"/>
        <v>0.7898541258436752</v>
      </c>
      <c r="I59">
        <f t="shared" si="10"/>
        <v>0.69334811529933482</v>
      </c>
      <c r="J59">
        <f xml:space="preserve"> (R31 - $B$37) / (J50 - $B$37)</f>
        <v>0.52562783038287364</v>
      </c>
      <c r="K59">
        <f t="shared" ref="K59:Q59" si="11" xml:space="preserve"> (S31 - $B$37) / (K50 - $B$37)</f>
        <v>0.60383536014967254</v>
      </c>
      <c r="L59">
        <f xml:space="preserve"> (T31 - $B$37) / (L50 - $B$37)</f>
        <v>0.46856581532416502</v>
      </c>
      <c r="M59">
        <f t="shared" si="11"/>
        <v>0.24827721992518212</v>
      </c>
      <c r="N59">
        <f t="shared" si="11"/>
        <v>0.36427337300825496</v>
      </c>
      <c r="O59">
        <f t="shared" si="11"/>
        <v>0.2932087927523</v>
      </c>
      <c r="P59">
        <f t="shared" si="11"/>
        <v>0.41335798474693786</v>
      </c>
      <c r="Q59">
        <f t="shared" si="11"/>
        <v>5.903225806451613</v>
      </c>
    </row>
    <row r="61" spans="2:19" x14ac:dyDescent="0.2">
      <c r="B61" s="31" t="s">
        <v>20</v>
      </c>
      <c r="C61">
        <v>1</v>
      </c>
      <c r="D61">
        <f xml:space="preserve"> (C28 - $B$40) / (D50 - $B$40)</f>
        <v>0.54968802313194343</v>
      </c>
      <c r="E61">
        <f xml:space="preserve"> (E28 - $B$40) / (E50 - $B$40)</f>
        <v>0.50384615384615383</v>
      </c>
      <c r="F61">
        <f t="shared" ref="F61:G61" si="12" xml:space="preserve"> (F28 - $B$40) / (F50 - $B$40)</f>
        <v>0.49142072752230609</v>
      </c>
      <c r="G61">
        <f t="shared" si="12"/>
        <v>0.44429377138102139</v>
      </c>
      <c r="H61">
        <f xml:space="preserve"> (H28 - $B$40) / (H50 - $B$40)</f>
        <v>0.53012468393059553</v>
      </c>
      <c r="I61">
        <f xml:space="preserve"> (I28 - $B$40) / (I50 - $B$40)</f>
        <v>0.56435422708008032</v>
      </c>
      <c r="J61">
        <f xml:space="preserve"> (B29 - $B$40) / (J50 - $B$40)</f>
        <v>0.49210444834348233</v>
      </c>
      <c r="K61">
        <f t="shared" ref="K61:Q61" si="13" xml:space="preserve"> (C29 - $B$40) / (K50 - $B$40)</f>
        <v>0.50023685457129319</v>
      </c>
      <c r="L61">
        <f t="shared" si="13"/>
        <v>0.17509084902543773</v>
      </c>
      <c r="M61" t="e">
        <f t="shared" si="13"/>
        <v>#N/A</v>
      </c>
      <c r="N61">
        <f t="shared" si="13"/>
        <v>0.27004138196516214</v>
      </c>
      <c r="O61">
        <f t="shared" si="13"/>
        <v>0.4126090627638615</v>
      </c>
      <c r="P61">
        <f t="shared" si="13"/>
        <v>0.20705294335431321</v>
      </c>
      <c r="Q61">
        <f t="shared" si="13"/>
        <v>9</v>
      </c>
    </row>
    <row r="62" spans="2:19" x14ac:dyDescent="0.2">
      <c r="C62">
        <v>2</v>
      </c>
      <c r="D62">
        <f xml:space="preserve"> (K20 - $B$40) / (D50 - $B$40)</f>
        <v>0.55577537665499921</v>
      </c>
      <c r="E62">
        <f xml:space="preserve"> (M20 - $B$40) / (E50 - $B$40)</f>
        <v>0.45769230769230768</v>
      </c>
      <c r="F62">
        <f t="shared" ref="F62:G62" si="14" xml:space="preserve"> (N20 - $B$40) / (F50 - $B$40)</f>
        <v>0.49683071581412247</v>
      </c>
      <c r="G62">
        <f t="shared" si="14"/>
        <v>0.44078034949301936</v>
      </c>
      <c r="H62">
        <f xml:space="preserve"> (P20 - $B$40) / (H50 - $B$40)</f>
        <v>0.53265323916644869</v>
      </c>
      <c r="I62">
        <f xml:space="preserve"> (Q20 - $B$40) / (I50 - $B$40)</f>
        <v>0.51751059558331469</v>
      </c>
      <c r="J62">
        <f xml:space="preserve"> (J21 - $B$40) / (J50 - $B$40)</f>
        <v>0.49231086799463308</v>
      </c>
      <c r="K62">
        <f t="shared" ref="K62:Q62" si="15" xml:space="preserve"> (K21 - $B$40) / (K50 - $B$40)</f>
        <v>0.4007579346281383</v>
      </c>
      <c r="L62">
        <f t="shared" si="15"/>
        <v>0.17773372976544433</v>
      </c>
      <c r="M62">
        <f t="shared" si="15"/>
        <v>0.19881656804733727</v>
      </c>
      <c r="N62">
        <f t="shared" si="15"/>
        <v>0.25310364738716196</v>
      </c>
      <c r="O62">
        <f t="shared" si="15"/>
        <v>0.44962003940332113</v>
      </c>
      <c r="P62">
        <f t="shared" si="15"/>
        <v>0.20973713439466865</v>
      </c>
      <c r="Q62">
        <f t="shared" si="15"/>
        <v>8</v>
      </c>
    </row>
    <row r="63" spans="2:19" x14ac:dyDescent="0.2">
      <c r="C63">
        <v>3</v>
      </c>
      <c r="D63">
        <f xml:space="preserve"> (S18 - $B$40) / (D50 - $B$40)</f>
        <v>0.3980368284888145</v>
      </c>
      <c r="E63">
        <f xml:space="preserve"> (U18 - $B$40) / (E50 - $B$40)</f>
        <v>0.31153846153846154</v>
      </c>
      <c r="F63">
        <f t="shared" ref="F63:G63" si="16" xml:space="preserve"> (V18 - $B$40) / (F50 - $B$40)</f>
        <v>0.39145706326456459</v>
      </c>
      <c r="G63">
        <f t="shared" si="16"/>
        <v>0.32378956452060281</v>
      </c>
      <c r="H63">
        <f xml:space="preserve"> (X18 - $B$40) / (H50 - $B$40)</f>
        <v>0.51460458627604844</v>
      </c>
      <c r="I63">
        <f xml:space="preserve"> (Y18 - $B$40) / (I50 - $B$40)</f>
        <v>0.50992638857907646</v>
      </c>
      <c r="J63">
        <f xml:space="preserve"> (R19 - $B$40) / (J50 - $B$40)</f>
        <v>0.38889462276808751</v>
      </c>
      <c r="K63">
        <f t="shared" ref="K63:Q63" si="17" xml:space="preserve"> (S19 - $B$40) / (K50 - $B$40)</f>
        <v>0.25864519185220275</v>
      </c>
      <c r="L63">
        <f t="shared" si="17"/>
        <v>0.1275189957053188</v>
      </c>
      <c r="M63">
        <f t="shared" si="17"/>
        <v>0.14122287968441816</v>
      </c>
      <c r="N63">
        <f t="shared" si="17"/>
        <v>0.13184486574920604</v>
      </c>
      <c r="O63">
        <f t="shared" si="17"/>
        <v>0.22783563186039965</v>
      </c>
      <c r="P63">
        <f t="shared" si="17"/>
        <v>0.21094039244724178</v>
      </c>
      <c r="Q63">
        <f t="shared" si="17"/>
        <v>3.5</v>
      </c>
    </row>
    <row r="64" spans="2:19" x14ac:dyDescent="0.2">
      <c r="C64">
        <v>4</v>
      </c>
      <c r="D64">
        <f xml:space="preserve"> (S20 - $B$40) / (D50 - $B$40)</f>
        <v>0.57358088570993759</v>
      </c>
      <c r="E64" t="e">
        <f xml:space="preserve"> (U20 - $B$40) / (E50 - $B$40)</f>
        <v>#N/A</v>
      </c>
      <c r="F64">
        <f t="shared" ref="F64:G64" si="18" xml:space="preserve"> (V20 - $B$40) / (F50 - $B$40)</f>
        <v>0.51911663773264971</v>
      </c>
      <c r="G64">
        <f t="shared" si="18"/>
        <v>0.43591087003420964</v>
      </c>
      <c r="H64">
        <f xml:space="preserve"> (X20 - $B$40) / (H50 - $B$40)</f>
        <v>0.52358531694132004</v>
      </c>
      <c r="I64">
        <f xml:space="preserve"> (Y20 - $B$40) / (I50 - $B$40)</f>
        <v>0.56078518848985059</v>
      </c>
      <c r="J64">
        <f xml:space="preserve"> (R21 - $B$40) / (J50 - $B$40)</f>
        <v>0.47476519764681596</v>
      </c>
      <c r="K64">
        <f t="shared" ref="K64:Q64" si="19" xml:space="preserve"> (S21 - $B$40) / (K50 - $B$40)</f>
        <v>0.46328754144954998</v>
      </c>
      <c r="L64">
        <f t="shared" si="19"/>
        <v>0.16121572514040303</v>
      </c>
      <c r="M64">
        <f t="shared" si="19"/>
        <v>0.16844181459566074</v>
      </c>
      <c r="N64">
        <f t="shared" si="19"/>
        <v>0.27196612453084401</v>
      </c>
      <c r="O64">
        <f t="shared" si="19"/>
        <v>0.44497607655502391</v>
      </c>
      <c r="P64">
        <f t="shared" si="19"/>
        <v>0.20844131803035912</v>
      </c>
      <c r="Q64" t="e">
        <f xml:space="preserve"> (Y21 - $B$40) / (Q50 - $B$40)</f>
        <v>#N/A</v>
      </c>
    </row>
    <row r="65" spans="2:17" x14ac:dyDescent="0.2">
      <c r="C65">
        <v>5</v>
      </c>
      <c r="D65">
        <f xml:space="preserve"> (S28 - $B$40) / (D50 - $B$40)</f>
        <v>0.55417744635519706</v>
      </c>
      <c r="E65">
        <f xml:space="preserve"> (U28 - $B$40) / (E50 - $B$40)</f>
        <v>0.45384615384615384</v>
      </c>
      <c r="F65">
        <f t="shared" ref="F65:G65" si="20" xml:space="preserve"> (V28 - $B$40) / (F50 - $B$40)</f>
        <v>0.50159473535467725</v>
      </c>
      <c r="G65">
        <f t="shared" si="20"/>
        <v>0.42204209942367554</v>
      </c>
      <c r="H65">
        <f xml:space="preserve"> (X28 - $B$40) / (H50 - $B$40)</f>
        <v>0.52803208649402733</v>
      </c>
      <c r="I65">
        <f xml:space="preserve"> (Y28 - $B$40) / (I50 - $B$40)</f>
        <v>0.53714030782957845</v>
      </c>
      <c r="J65">
        <f xml:space="preserve"> (R29 - $B$40) / (J50 - $B$40)</f>
        <v>0.44318299102074515</v>
      </c>
      <c r="K65">
        <f t="shared" ref="K65:P65" si="21" xml:space="preserve"> (S29 - $B$40) / (K50 - $B$40)</f>
        <v>0.38844149692089058</v>
      </c>
      <c r="L65">
        <f t="shared" si="21"/>
        <v>0.1797158903204493</v>
      </c>
      <c r="M65">
        <f t="shared" si="21"/>
        <v>0.18343195266272189</v>
      </c>
      <c r="N65">
        <f t="shared" si="21"/>
        <v>0.25233375036088923</v>
      </c>
      <c r="O65">
        <f t="shared" si="21"/>
        <v>0.41077962285392627</v>
      </c>
      <c r="P65">
        <f t="shared" si="21"/>
        <v>0.2086264346538319</v>
      </c>
      <c r="Q65">
        <f xml:space="preserve"> (Y29 - $B$40) / (Q50 - $B$40)</f>
        <v>9</v>
      </c>
    </row>
    <row r="67" spans="2:17" x14ac:dyDescent="0.2">
      <c r="B67" s="13" t="s">
        <v>22</v>
      </c>
      <c r="C67">
        <v>1</v>
      </c>
      <c r="D67">
        <f xml:space="preserve"> (C18 - $B$43) / (D50 - $B$43)</f>
        <v>0.39887383959823469</v>
      </c>
      <c r="E67">
        <f xml:space="preserve"> (E18 - $B$43) / (E50 - $B$43)</f>
        <v>0.69230769230769229</v>
      </c>
      <c r="F67">
        <f t="shared" ref="F67:H67" si="22" xml:space="preserve"> (F18 - $B$43) / (F50 - $B$43)</f>
        <v>0.52501110258791228</v>
      </c>
      <c r="G67">
        <f t="shared" si="22"/>
        <v>0.80925817486978768</v>
      </c>
      <c r="H67">
        <f t="shared" si="22"/>
        <v>0.90243264452001049</v>
      </c>
      <c r="I67">
        <f xml:space="preserve"> (I18 - $B$43) / (I50 - $B$43)</f>
        <v>0.86995315636850323</v>
      </c>
      <c r="J67">
        <f xml:space="preserve"> (B19 - $B$43) / (J50 - $B$43)</f>
        <v>0.53091134275983076</v>
      </c>
      <c r="K67">
        <f t="shared" ref="K67:P67" si="23" xml:space="preserve"> (C19 - $B$43) / (K50 - $B$43)</f>
        <v>0.43675982946470865</v>
      </c>
      <c r="L67">
        <f t="shared" si="23"/>
        <v>0.30591344565576478</v>
      </c>
      <c r="M67">
        <f t="shared" si="23"/>
        <v>0.5910585141354372</v>
      </c>
      <c r="N67">
        <f t="shared" si="23"/>
        <v>0.23847560388797998</v>
      </c>
      <c r="O67">
        <f t="shared" si="23"/>
        <v>0.17647058823529413</v>
      </c>
      <c r="P67">
        <f t="shared" si="23"/>
        <v>0.41530914476119957</v>
      </c>
      <c r="Q67">
        <f xml:space="preserve"> (I19 - $B$43) / (Q50 - $B$43)</f>
        <v>64</v>
      </c>
    </row>
    <row r="68" spans="2:17" x14ac:dyDescent="0.2">
      <c r="C68">
        <v>2</v>
      </c>
      <c r="D68">
        <f xml:space="preserve"> (C20 - $B$43) / (D50 - $B$43)</f>
        <v>0.52754527469182777</v>
      </c>
      <c r="E68">
        <f xml:space="preserve"> (E20 - $B$43) / (E50 - $B$43)</f>
        <v>0.8</v>
      </c>
      <c r="F68">
        <f t="shared" ref="F68:I68" si="24" xml:space="preserve"> (F20 - $B$43) / (F50 - $B$43)</f>
        <v>0.64217368484799553</v>
      </c>
      <c r="G68">
        <f t="shared" si="24"/>
        <v>0.97784078651339101</v>
      </c>
      <c r="H68">
        <f t="shared" si="24"/>
        <v>0.87583921876362369</v>
      </c>
      <c r="I68">
        <f t="shared" si="24"/>
        <v>0.8891367387909882</v>
      </c>
      <c r="J68">
        <f xml:space="preserve"> (B21 - $B$43) / (J50 - $B$43)</f>
        <v>0.62400660542883679</v>
      </c>
      <c r="K68">
        <f t="shared" ref="K68:P68" si="25" xml:space="preserve"> (C21 - $B$43) / (K50 - $B$43)</f>
        <v>0.58360966366650879</v>
      </c>
      <c r="L68">
        <f t="shared" si="25"/>
        <v>0.3019491245457549</v>
      </c>
      <c r="M68" t="e">
        <f t="shared" si="25"/>
        <v>#N/A</v>
      </c>
      <c r="N68">
        <f t="shared" si="25"/>
        <v>0.34221922817823114</v>
      </c>
      <c r="O68">
        <f t="shared" si="25"/>
        <v>0.30861244019138756</v>
      </c>
      <c r="P68">
        <f t="shared" si="25"/>
        <v>0.4206775268419104</v>
      </c>
      <c r="Q68">
        <f xml:space="preserve"> (I21 - $B$43) / (Q50 - $B$43)</f>
        <v>59</v>
      </c>
    </row>
    <row r="69" spans="2:17" x14ac:dyDescent="0.2">
      <c r="C69">
        <v>3</v>
      </c>
      <c r="D69">
        <f xml:space="preserve"> (C22 - $B$43) / (D50 - $B$43)</f>
        <v>0.54200273930908538</v>
      </c>
      <c r="E69">
        <f xml:space="preserve"> (E22 - $B$43) / (E50 - $B$43)</f>
        <v>0.79230769230769227</v>
      </c>
      <c r="F69">
        <f t="shared" ref="F69:I69" si="26" xml:space="preserve"> (F22 - $B$43) / (F50 - $B$43)</f>
        <v>0.6237635754370382</v>
      </c>
      <c r="G69">
        <f t="shared" si="26"/>
        <v>0.97747095263044348</v>
      </c>
      <c r="H69">
        <f t="shared" si="26"/>
        <v>0.83799808178568314</v>
      </c>
      <c r="I69">
        <f t="shared" si="26"/>
        <v>0.90073611420923494</v>
      </c>
      <c r="J69">
        <f xml:space="preserve"> (B23 - $B$43) / (J50 - $B$43)</f>
        <v>0.66446485705439162</v>
      </c>
      <c r="K69">
        <f t="shared" ref="K69:Q69" si="27" xml:space="preserve"> (C23 - $B$43) / (K50 - $B$43)</f>
        <v>0.67171956418758882</v>
      </c>
      <c r="L69">
        <f t="shared" si="27"/>
        <v>0.27882391807069706</v>
      </c>
      <c r="M69">
        <f t="shared" si="27"/>
        <v>0.43839579224194608</v>
      </c>
      <c r="N69">
        <f t="shared" si="27"/>
        <v>0.34741603310557212</v>
      </c>
      <c r="O69">
        <f t="shared" si="27"/>
        <v>0.27877849704475094</v>
      </c>
      <c r="P69">
        <f t="shared" si="27"/>
        <v>0.40633098852276933</v>
      </c>
      <c r="Q69">
        <f t="shared" si="27"/>
        <v>64.5</v>
      </c>
    </row>
    <row r="70" spans="2:17" x14ac:dyDescent="0.2">
      <c r="C70">
        <v>4</v>
      </c>
      <c r="D70">
        <f xml:space="preserve"> (C26 - $B$43) / (D50 - $B$43)</f>
        <v>0.60607213513924818</v>
      </c>
      <c r="E70">
        <f xml:space="preserve"> (E26 - $B$43) / (E50 - $B$43)</f>
        <v>0.83461538461538465</v>
      </c>
      <c r="F70">
        <f t="shared" ref="F70:I70" si="28" xml:space="preserve"> (F26 - $B$43) / (F50 - $B$43)</f>
        <v>0.6800436028907102</v>
      </c>
      <c r="G70">
        <f t="shared" si="28"/>
        <v>1.0049619379295467</v>
      </c>
      <c r="H70">
        <f t="shared" si="28"/>
        <v>0.90783852123114483</v>
      </c>
      <c r="I70">
        <f t="shared" si="28"/>
        <v>0.9096587106848093</v>
      </c>
      <c r="J70">
        <f xml:space="preserve"> (B27 - $B$43) / (J50 - $B$43)</f>
        <v>0.68448756321601811</v>
      </c>
      <c r="K70">
        <f t="shared" ref="K70:Q70" si="29" xml:space="preserve"> (C27 - $B$43) / (K50 - $B$43)</f>
        <v>0.6783514921837992</v>
      </c>
      <c r="L70">
        <f t="shared" si="29"/>
        <v>0.33168153287082919</v>
      </c>
      <c r="M70">
        <f t="shared" si="29"/>
        <v>0.68323471400394475</v>
      </c>
      <c r="N70">
        <f t="shared" si="29"/>
        <v>0.3599268597825041</v>
      </c>
      <c r="O70">
        <f t="shared" si="29"/>
        <v>0.28736279200675485</v>
      </c>
      <c r="P70">
        <f t="shared" si="29"/>
        <v>0.46325435024065159</v>
      </c>
      <c r="Q70">
        <f t="shared" si="29"/>
        <v>63.5</v>
      </c>
    </row>
    <row r="71" spans="2:17" x14ac:dyDescent="0.2">
      <c r="C71">
        <v>5</v>
      </c>
      <c r="D71">
        <f xml:space="preserve"> (K30 - $B$43) / (D50 - $B$43)</f>
        <v>0.55105767767463099</v>
      </c>
      <c r="E71">
        <f xml:space="preserve"> (M30 - $B$43) / (E50 - $B$43)</f>
        <v>0.75</v>
      </c>
      <c r="F71">
        <f t="shared" ref="F71:I71" si="30" xml:space="preserve"> (N30 - $B$43) / (F50 - $B$43)</f>
        <v>0.68367717711655696</v>
      </c>
      <c r="G71">
        <f t="shared" si="30"/>
        <v>1.0262273861990323</v>
      </c>
      <c r="H71">
        <f t="shared" si="30"/>
        <v>0.91577295317813234</v>
      </c>
      <c r="I71">
        <f t="shared" si="30"/>
        <v>0.88645995984831583</v>
      </c>
      <c r="J71">
        <f xml:space="preserve"> (J31 - $B$43) / (J50 - $B$43)</f>
        <v>0.68015275054185154</v>
      </c>
      <c r="K71">
        <f t="shared" ref="K71:Q71" si="31" xml:space="preserve"> (K31 - $B$43) / (K50 - $B$43)</f>
        <v>0.58834675509237333</v>
      </c>
      <c r="L71">
        <f t="shared" si="31"/>
        <v>0.29468120251073671</v>
      </c>
      <c r="M71">
        <f t="shared" si="31"/>
        <v>0.65706771860618018</v>
      </c>
      <c r="N71">
        <f t="shared" si="31"/>
        <v>0.39611202001732271</v>
      </c>
      <c r="O71">
        <f t="shared" si="31"/>
        <v>0.30185758513931887</v>
      </c>
      <c r="P71" t="e">
        <f t="shared" si="31"/>
        <v>#N/A</v>
      </c>
      <c r="Q71">
        <f t="shared" si="31"/>
        <v>73.5</v>
      </c>
    </row>
    <row r="73" spans="2:17" x14ac:dyDescent="0.2">
      <c r="B73" s="30" t="s">
        <v>21</v>
      </c>
      <c r="C73">
        <v>1</v>
      </c>
      <c r="D73">
        <f xml:space="preserve"> (C24 - $B$46) / (D50 - $B$46)</f>
        <v>0.95022831050228307</v>
      </c>
      <c r="E73">
        <f xml:space="preserve"> (E24 - $B$46) / (E50 - $B$46)</f>
        <v>1.6744186046511629</v>
      </c>
      <c r="F73">
        <f t="shared" ref="F73:I73" si="32" xml:space="preserve"> (F24 - $B$46) / (F50 - $B$46)</f>
        <v>1.3813042600444174</v>
      </c>
      <c r="G73">
        <f t="shared" si="32"/>
        <v>1.0041611441605276</v>
      </c>
      <c r="H73">
        <f t="shared" si="32"/>
        <v>1.1655184442312723</v>
      </c>
      <c r="I73">
        <f t="shared" si="32"/>
        <v>1.3842375530252289</v>
      </c>
      <c r="J73">
        <f xml:space="preserve"> (B25 - $B$46) / (J50 - $B$46)</f>
        <v>1.0740320082601962</v>
      </c>
      <c r="K73">
        <f t="shared" ref="K73:P73" si="33" xml:space="preserve"> (C25 - $B$46) / (K50 - $B$46)</f>
        <v>0.99383009017560509</v>
      </c>
      <c r="L73">
        <f t="shared" si="33"/>
        <v>0.60469732054250747</v>
      </c>
      <c r="M73">
        <f t="shared" si="33"/>
        <v>0.81086413257924506</v>
      </c>
      <c r="N73">
        <f t="shared" si="33"/>
        <v>0.92692789063252146</v>
      </c>
      <c r="O73">
        <f t="shared" si="33"/>
        <v>1.3795045045045045</v>
      </c>
      <c r="P73">
        <f t="shared" si="33"/>
        <v>0.8585447139418626</v>
      </c>
      <c r="Q73" t="e">
        <f xml:space="preserve"> NA()</f>
        <v>#N/A</v>
      </c>
    </row>
    <row r="74" spans="2:17" x14ac:dyDescent="0.2">
      <c r="C74">
        <v>2</v>
      </c>
      <c r="D74">
        <f xml:space="preserve"> (K18 - $B$46) / (D50 - $B$46)</f>
        <v>0.96971080669710807</v>
      </c>
      <c r="E74">
        <f xml:space="preserve"> (M18 - $B$46) / (E50 - $B$46)</f>
        <v>1.6511627906976745</v>
      </c>
      <c r="F74">
        <f t="shared" ref="F74:I74" si="34" xml:space="preserve"> (N18 - $B$46) / (F50 - $B$46)</f>
        <v>1.3926912982031092</v>
      </c>
      <c r="G74">
        <f t="shared" si="34"/>
        <v>1.0284498967419782</v>
      </c>
      <c r="H74">
        <f t="shared" si="34"/>
        <v>1.163425481817389</v>
      </c>
      <c r="I74">
        <f t="shared" si="34"/>
        <v>1.3418173699486493</v>
      </c>
      <c r="J74">
        <f xml:space="preserve"> (J19 - $B$46) / (J50 - $B$46)</f>
        <v>1.0267423851316468</v>
      </c>
      <c r="K74">
        <f t="shared" ref="K74:Q74" si="35" xml:space="preserve"> (K19 - $B$46) / (K50 - $B$46)</f>
        <v>0.92643569055529185</v>
      </c>
      <c r="L74">
        <f t="shared" si="35"/>
        <v>0.52265960965927882</v>
      </c>
      <c r="M74">
        <f t="shared" si="35"/>
        <v>0.79613310535315007</v>
      </c>
      <c r="N74">
        <f t="shared" si="35"/>
        <v>0.93328198709925869</v>
      </c>
      <c r="O74">
        <f t="shared" si="35"/>
        <v>1.361204954954955</v>
      </c>
      <c r="P74">
        <f t="shared" si="35"/>
        <v>0.84021477504165898</v>
      </c>
      <c r="Q74" t="e">
        <f xml:space="preserve"> NA()</f>
        <v>#N/A</v>
      </c>
    </row>
    <row r="75" spans="2:17" x14ac:dyDescent="0.2">
      <c r="C75">
        <v>3</v>
      </c>
      <c r="D75">
        <f xml:space="preserve"> (K26 - $B$46) / (D50 - $B$46)</f>
        <v>0.98576864535768649</v>
      </c>
      <c r="E75">
        <f xml:space="preserve"> (M26 - $B$46) / (E50 - $B$46)</f>
        <v>1.6705426356589148</v>
      </c>
      <c r="F75">
        <f t="shared" ref="F75:I75" si="36" xml:space="preserve"> (N26 - $B$46) / (F50 - $B$46)</f>
        <v>1.4356551584898041</v>
      </c>
      <c r="G75">
        <f t="shared" si="36"/>
        <v>0.9911537157476189</v>
      </c>
      <c r="H75">
        <f t="shared" si="36"/>
        <v>1.1689195081538328</v>
      </c>
      <c r="I75">
        <f t="shared" si="36"/>
        <v>1.3757535164099128</v>
      </c>
      <c r="J75">
        <f xml:space="preserve"> (J27 - $B$46) / (J50 - $B$46)</f>
        <v>1.1397005678884873</v>
      </c>
      <c r="K75">
        <f t="shared" ref="K75:Q75" si="37" xml:space="preserve"> (K27 - $B$46) / (K50 - $B$46)</f>
        <v>0.8998576174655909</v>
      </c>
      <c r="L75">
        <f t="shared" si="37"/>
        <v>0.53986106516705257</v>
      </c>
      <c r="M75">
        <f t="shared" si="37"/>
        <v>0.82848875443903724</v>
      </c>
      <c r="N75">
        <f t="shared" si="37"/>
        <v>0.93097140656589972</v>
      </c>
      <c r="O75">
        <f t="shared" si="37"/>
        <v>1.3918918918918919</v>
      </c>
      <c r="P75">
        <f t="shared" si="37"/>
        <v>0.85947046843177188</v>
      </c>
      <c r="Q75" t="e">
        <f xml:space="preserve"> NA()</f>
        <v>#N/A</v>
      </c>
    </row>
    <row r="76" spans="2:17" x14ac:dyDescent="0.2">
      <c r="C76">
        <v>4</v>
      </c>
      <c r="D76">
        <f xml:space="preserve"> (S16 - $B$46) / (D50 - $B$46)</f>
        <v>0.75</v>
      </c>
      <c r="E76">
        <f xml:space="preserve"> (U16 - $B$46) / (E50 - $B$46)</f>
        <v>1.3527131782945736</v>
      </c>
      <c r="F76">
        <f t="shared" ref="F76:I76" si="38" xml:space="preserve"> (V16 - $B$46) / (F50 - $B$46)</f>
        <v>1.1310316979608319</v>
      </c>
      <c r="G76">
        <f t="shared" si="38"/>
        <v>0.81126899485251058</v>
      </c>
      <c r="H76">
        <f t="shared" si="38"/>
        <v>1.1535711171186884</v>
      </c>
      <c r="I76">
        <f t="shared" si="38"/>
        <v>1.400312569770038</v>
      </c>
      <c r="J76">
        <f xml:space="preserve"> (R17 - $B$46) / (J50 - $B$46)</f>
        <v>0.89478575116159009</v>
      </c>
      <c r="K76">
        <f t="shared" ref="K76:Q76" si="39" xml:space="preserve"> (S17 - $B$46) / (K50 - $B$46)</f>
        <v>0.66635026103464645</v>
      </c>
      <c r="L76">
        <f t="shared" si="39"/>
        <v>0.41746609328481643</v>
      </c>
      <c r="M76">
        <f t="shared" si="39"/>
        <v>0.65342627910035511</v>
      </c>
      <c r="N76">
        <f xml:space="preserve"> (V17 - $B$46) / (N50 - $B$46)</f>
        <v>0.68316164436314619</v>
      </c>
      <c r="O76">
        <f t="shared" si="39"/>
        <v>0.9911317567567568</v>
      </c>
      <c r="P76">
        <f t="shared" si="39"/>
        <v>0.84141825587854102</v>
      </c>
      <c r="Q76" t="e">
        <f xml:space="preserve"> NA()</f>
        <v>#N/A</v>
      </c>
    </row>
    <row r="77" spans="2:17" x14ac:dyDescent="0.2">
      <c r="C77">
        <v>5</v>
      </c>
      <c r="D77">
        <f xml:space="preserve"> (K22 - $B$46) / (D50 - $B$46)</f>
        <v>1.0030441400304415</v>
      </c>
      <c r="E77">
        <f xml:space="preserve"> (M22 - $B$46) / (E50 - $B$46)</f>
        <v>1.682170542635659</v>
      </c>
      <c r="F77">
        <f t="shared" ref="F77:I77" si="40" xml:space="preserve"> (N22 - $B$46) / (F50 - $B$46)</f>
        <v>1.3817080557238037</v>
      </c>
      <c r="G77">
        <f t="shared" si="40"/>
        <v>1.023579816909657</v>
      </c>
      <c r="H77">
        <f xml:space="preserve"> (P22 - $B$46) / (H50 - $B$46)</f>
        <v>1.1751983953954828</v>
      </c>
      <c r="I77">
        <f t="shared" si="40"/>
        <v>1.3324402768475105</v>
      </c>
      <c r="J77">
        <f xml:space="preserve"> (J23 - $B$46) / (J50 - $B$46)</f>
        <v>1.0996386164171399</v>
      </c>
      <c r="K77">
        <f t="shared" ref="K77:Q77" si="41" xml:space="preserve"> (K23 - $B$46) / (K50 - $B$46)</f>
        <v>0.97959183673469385</v>
      </c>
      <c r="L77">
        <f t="shared" si="41"/>
        <v>0.51405888190539195</v>
      </c>
      <c r="M77">
        <f t="shared" si="41"/>
        <v>0.8062606865710904</v>
      </c>
      <c r="N77">
        <f t="shared" si="41"/>
        <v>0.88957350534321744</v>
      </c>
      <c r="O77">
        <f t="shared" si="41"/>
        <v>1.3460022522522523</v>
      </c>
      <c r="P77">
        <f t="shared" si="41"/>
        <v>0.79503795593408633</v>
      </c>
      <c r="Q77" t="e">
        <f xml:space="preserve"> NA()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86BB-B74E-164F-BAF7-DBB1ECEC6F48}">
  <dimension ref="A2:M16"/>
  <sheetViews>
    <sheetView topLeftCell="A2" workbookViewId="0">
      <selection activeCell="A15" sqref="A15:H16"/>
    </sheetView>
  </sheetViews>
  <sheetFormatPr baseColWidth="10" defaultRowHeight="16" x14ac:dyDescent="0.2"/>
  <sheetData>
    <row r="2" spans="1:13" x14ac:dyDescent="0.2">
      <c r="A2" s="1" t="s">
        <v>17</v>
      </c>
    </row>
    <row r="3" spans="1:13" x14ac:dyDescent="0.2">
      <c r="B3" s="2" t="s">
        <v>48</v>
      </c>
      <c r="C3" s="2" t="s">
        <v>49</v>
      </c>
      <c r="D3" s="2" t="s">
        <v>50</v>
      </c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A4" t="s">
        <v>51</v>
      </c>
      <c r="B4" s="8" t="s">
        <v>18</v>
      </c>
      <c r="C4" t="s">
        <v>19</v>
      </c>
      <c r="D4" s="18" t="s">
        <v>21</v>
      </c>
    </row>
    <row r="5" spans="1:13" x14ac:dyDescent="0.2">
      <c r="A5" t="s">
        <v>52</v>
      </c>
      <c r="B5" s="13" t="s">
        <v>22</v>
      </c>
      <c r="C5" s="18" t="s">
        <v>21</v>
      </c>
      <c r="D5" s="23" t="s">
        <v>20</v>
      </c>
    </row>
    <row r="6" spans="1:13" x14ac:dyDescent="0.2">
      <c r="A6" t="s">
        <v>53</v>
      </c>
      <c r="B6" s="13" t="s">
        <v>22</v>
      </c>
      <c r="C6" s="23" t="s">
        <v>20</v>
      </c>
      <c r="D6" s="23" t="s">
        <v>20</v>
      </c>
      <c r="K6" s="3"/>
      <c r="M6" s="3"/>
    </row>
    <row r="7" spans="1:13" x14ac:dyDescent="0.2">
      <c r="A7" t="s">
        <v>54</v>
      </c>
      <c r="B7" s="13" t="s">
        <v>22</v>
      </c>
      <c r="C7" s="18" t="s">
        <v>21</v>
      </c>
      <c r="D7" t="s">
        <v>19</v>
      </c>
      <c r="K7" s="3"/>
      <c r="M7" s="3"/>
    </row>
    <row r="8" spans="1:13" x14ac:dyDescent="0.2">
      <c r="A8" t="s">
        <v>55</v>
      </c>
      <c r="B8" s="18" t="s">
        <v>21</v>
      </c>
      <c r="C8" t="s">
        <v>19</v>
      </c>
      <c r="D8" s="8" t="s">
        <v>18</v>
      </c>
      <c r="K8" s="3"/>
      <c r="M8" s="3"/>
    </row>
    <row r="9" spans="1:13" x14ac:dyDescent="0.2">
      <c r="A9" t="s">
        <v>56</v>
      </c>
      <c r="B9" s="13" t="s">
        <v>22</v>
      </c>
      <c r="C9" s="18" t="s">
        <v>21</v>
      </c>
      <c r="D9" t="s">
        <v>19</v>
      </c>
      <c r="K9" s="3"/>
      <c r="M9" s="3"/>
    </row>
    <row r="10" spans="1:13" x14ac:dyDescent="0.2">
      <c r="A10" t="s">
        <v>57</v>
      </c>
      <c r="B10" s="23" t="s">
        <v>20</v>
      </c>
      <c r="C10" s="8" t="s">
        <v>18</v>
      </c>
      <c r="D10" s="23" t="s">
        <v>20</v>
      </c>
      <c r="K10" s="3"/>
      <c r="M10" s="3"/>
    </row>
    <row r="11" spans="1:13" x14ac:dyDescent="0.2">
      <c r="A11" t="s">
        <v>58</v>
      </c>
      <c r="B11" s="8" t="s">
        <v>18</v>
      </c>
      <c r="C11" s="13" t="s">
        <v>22</v>
      </c>
      <c r="D11" s="8" t="s">
        <v>18</v>
      </c>
      <c r="K11" s="3"/>
      <c r="M11" s="3"/>
    </row>
    <row r="12" spans="1:13" x14ac:dyDescent="0.2">
      <c r="D12" s="3"/>
      <c r="K12" s="3"/>
      <c r="M12" s="3"/>
    </row>
    <row r="14" spans="1:13" x14ac:dyDescent="0.2">
      <c r="A14" s="1" t="s">
        <v>0</v>
      </c>
    </row>
    <row r="15" spans="1:13" x14ac:dyDescent="0.2">
      <c r="A15" t="s">
        <v>1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</row>
    <row r="16" spans="1:13" x14ac:dyDescent="0.2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Protocol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2019-10-27T11:21:11Z</dcterms:created>
  <dcterms:modified xsi:type="dcterms:W3CDTF">2019-10-30T16:58:31Z</dcterms:modified>
</cp:coreProperties>
</file>