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Projects\see_it_done\docs\designs\dataStats\"/>
    </mc:Choice>
  </mc:AlternateContent>
  <xr:revisionPtr revIDLastSave="0" documentId="13_ncr:1_{202C369F-004F-4F8A-909F-5B618BF6BEFD}" xr6:coauthVersionLast="43" xr6:coauthVersionMax="43" xr10:uidLastSave="{00000000-0000-0000-0000-000000000000}"/>
  <bookViews>
    <workbookView xWindow="-28920" yWindow="-3375" windowWidth="29040" windowHeight="15840" xr2:uid="{00000000-000D-0000-FFFF-FFFF00000000}"/>
  </bookViews>
  <sheets>
    <sheet name="List" sheetId="1" r:id="rId1"/>
    <sheet name="Histogr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3" i="1" l="1"/>
  <c r="AJ7" i="1"/>
  <c r="AJ8" i="1"/>
  <c r="AJ42" i="1"/>
  <c r="AJ39" i="1"/>
  <c r="AJ36" i="1"/>
  <c r="AJ33" i="1"/>
  <c r="AJ30" i="1"/>
  <c r="AJ27" i="1"/>
  <c r="AJ24" i="1"/>
  <c r="AJ21" i="1"/>
  <c r="AJ18" i="1"/>
  <c r="AJ15" i="1"/>
  <c r="AJ12" i="1"/>
  <c r="AJ9" i="1"/>
  <c r="M30" i="2" l="1"/>
  <c r="D30" i="2"/>
  <c r="AE33" i="2"/>
  <c r="AE34" i="2"/>
  <c r="AC33" i="2"/>
  <c r="AC35" i="2" s="1"/>
  <c r="B14" i="2" s="1"/>
  <c r="D31" i="2" s="1"/>
  <c r="AC34" i="2"/>
  <c r="AE35" i="2" l="1"/>
  <c r="N14" i="2" s="1"/>
  <c r="M31" i="2" s="1"/>
  <c r="N12" i="2"/>
  <c r="B12" i="2"/>
  <c r="N10" i="2"/>
  <c r="N8" i="2"/>
  <c r="B10" i="2"/>
  <c r="B3" i="2"/>
  <c r="B9" i="2" s="1"/>
  <c r="N3" i="2"/>
  <c r="N9" i="2" s="1"/>
  <c r="O9" i="2" s="1"/>
  <c r="O36" i="2" s="1"/>
  <c r="N51" i="2" s="1"/>
  <c r="B8" i="2"/>
  <c r="N11" i="2"/>
  <c r="N7" i="2"/>
  <c r="B11" i="2"/>
  <c r="C11" i="2" s="1"/>
  <c r="A41" i="2" s="1"/>
  <c r="B56" i="2" s="1"/>
  <c r="B7" i="2"/>
  <c r="N4" i="2"/>
  <c r="B4" i="2"/>
  <c r="N2" i="2"/>
  <c r="B2" i="2"/>
  <c r="C17" i="1"/>
  <c r="D17" i="1"/>
  <c r="C11" i="1"/>
  <c r="O11" i="2" l="1"/>
  <c r="O41" i="2" s="1"/>
  <c r="N56" i="2" s="1"/>
  <c r="C15" i="2"/>
  <c r="B15" i="2"/>
  <c r="C3" i="2"/>
  <c r="C8" i="2"/>
  <c r="A33" i="2" s="1"/>
  <c r="B48" i="2" s="1"/>
  <c r="O8" i="2"/>
  <c r="O33" i="2" s="1"/>
  <c r="N48" i="2" s="1"/>
  <c r="N15" i="2"/>
  <c r="O3" i="2"/>
  <c r="O15" i="2"/>
  <c r="C9" i="2"/>
  <c r="A36" i="2" s="1"/>
  <c r="B51" i="2" s="1"/>
  <c r="C10" i="2"/>
  <c r="A38" i="2" s="1"/>
  <c r="B53" i="2" s="1"/>
  <c r="O10" i="2"/>
  <c r="O39" i="2" s="1"/>
  <c r="N54" i="2" s="1"/>
  <c r="B5" i="2"/>
  <c r="N5" i="2"/>
  <c r="C9" i="1"/>
  <c r="E9" i="1" s="1"/>
  <c r="K6" i="1"/>
  <c r="Q15" i="2" l="1"/>
  <c r="E15" i="2"/>
</calcChain>
</file>

<file path=xl/sharedStrings.xml><?xml version="1.0" encoding="utf-8"?>
<sst xmlns="http://schemas.openxmlformats.org/spreadsheetml/2006/main" count="110" uniqueCount="56">
  <si>
    <t>Input</t>
  </si>
  <si>
    <t>Sort</t>
  </si>
  <si>
    <t>Sum</t>
  </si>
  <si>
    <t>Med:</t>
  </si>
  <si>
    <t>Avg</t>
  </si>
  <si>
    <t>20-3 = 17</t>
  </si>
  <si>
    <t>LW</t>
  </si>
  <si>
    <t>HW</t>
  </si>
  <si>
    <t>Q1</t>
  </si>
  <si>
    <t>Q3</t>
  </si>
  <si>
    <t>Med</t>
  </si>
  <si>
    <t>(7 +1)/2 = [4] = 6</t>
  </si>
  <si>
    <t>8/4 = [2] = 5</t>
  </si>
  <si>
    <t>8*3/4 = [6] = 15</t>
  </si>
  <si>
    <t>A</t>
  </si>
  <si>
    <t>B</t>
  </si>
  <si>
    <t>Range (0 - 100)</t>
  </si>
  <si>
    <t>Range (20-200)</t>
  </si>
  <si>
    <t>Range (200-2000)</t>
  </si>
  <si>
    <t>Range (2000 - 20000)</t>
  </si>
  <si>
    <t>Std</t>
  </si>
  <si>
    <t>STD</t>
  </si>
  <si>
    <t>-----------------------------</t>
  </si>
  <si>
    <t>---------------------------------------</t>
  </si>
  <si>
    <t>std</t>
  </si>
  <si>
    <t>Rng</t>
  </si>
  <si>
    <t>min</t>
  </si>
  <si>
    <t>max</t>
  </si>
  <si>
    <t>5*3</t>
  </si>
  <si>
    <t>6*2</t>
  </si>
  <si>
    <t>3*2</t>
  </si>
  <si>
    <t>1*2</t>
  </si>
  <si>
    <t>5*2</t>
  </si>
  <si>
    <t>Compact (even numbers)</t>
  </si>
  <si>
    <t>0*2</t>
  </si>
  <si>
    <t>8*2</t>
  </si>
  <si>
    <t>2*2</t>
  </si>
  <si>
    <t>total</t>
  </si>
  <si>
    <t>Count</t>
  </si>
  <si>
    <t>Unique</t>
  </si>
  <si>
    <t>unique</t>
  </si>
  <si>
    <t>unq%</t>
  </si>
  <si>
    <t xml:space="preserve">Tot: </t>
  </si>
  <si>
    <t>Unq</t>
  </si>
  <si>
    <t>Tot</t>
  </si>
  <si>
    <t>Q4</t>
  </si>
  <si>
    <t>Range</t>
  </si>
  <si>
    <t>M</t>
  </si>
  <si>
    <t xml:space="preserve"> ^----M---------------A--------------------------------^</t>
  </si>
  <si>
    <t>Off</t>
  </si>
  <si>
    <t>https://vega.github.io/vega/examples/population-pyramid/</t>
  </si>
  <si>
    <t>https://vega.github.io/vega/examples/</t>
  </si>
  <si>
    <t>https://github.com/vega/datalib</t>
  </si>
  <si>
    <t>https://github.com/vega/vega-datasets/tree/master/data</t>
  </si>
  <si>
    <t>https://www.npmjs.com/package/d3-array</t>
  </si>
  <si>
    <t>trunc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</si>
</sst>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0" fillId="0" borderId="0" xfId="0" quotePrefix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0" fillId="5" borderId="1" xfId="0" applyFill="1" applyBorder="1" applyAlignment="1">
      <alignment horizontal="center"/>
    </xf>
    <xf numFmtId="0" fontId="0" fillId="0" borderId="0" xfId="0" quotePrefix="1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9" xfId="0" applyFill="1" applyBorder="1"/>
    <xf numFmtId="0" fontId="0" fillId="0" borderId="19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16" xfId="0" applyFont="1" applyFill="1" applyBorder="1" applyAlignment="1">
      <alignment horizontal="center"/>
    </xf>
    <xf numFmtId="0" fontId="0" fillId="6" borderId="17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Alignment="1">
      <alignment horizontal="right"/>
    </xf>
    <xf numFmtId="9" fontId="2" fillId="0" borderId="0" xfId="1" applyFont="1" applyAlignment="1">
      <alignment horizontal="right"/>
    </xf>
    <xf numFmtId="9" fontId="0" fillId="0" borderId="0" xfId="1" applyFont="1"/>
    <xf numFmtId="0" fontId="2" fillId="0" borderId="0" xfId="0" applyFont="1" applyFill="1" applyAlignment="1">
      <alignment horizontal="center"/>
    </xf>
    <xf numFmtId="9" fontId="2" fillId="0" borderId="0" xfId="0" applyNumberFormat="1" applyFont="1"/>
    <xf numFmtId="0" fontId="2" fillId="0" borderId="1" xfId="0" applyFont="1" applyBorder="1"/>
    <xf numFmtId="0" fontId="2" fillId="0" borderId="0" xfId="0" applyFont="1" applyAlignment="1">
      <alignment horizontal="left"/>
    </xf>
    <xf numFmtId="0" fontId="1" fillId="7" borderId="6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7" fillId="0" borderId="0" xfId="2"/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8" borderId="29" xfId="0" applyFont="1" applyFill="1" applyBorder="1" applyAlignment="1">
      <alignment horizontal="center"/>
    </xf>
    <xf numFmtId="0" fontId="0" fillId="8" borderId="1" xfId="0" applyFont="1" applyFill="1" applyBorder="1"/>
    <xf numFmtId="0" fontId="1" fillId="7" borderId="30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1" fillId="7" borderId="31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/>
    </xf>
    <xf numFmtId="0" fontId="0" fillId="8" borderId="10" xfId="0" applyFont="1" applyFill="1" applyBorder="1" applyAlignment="1">
      <alignment horizontal="center"/>
    </xf>
    <xf numFmtId="0" fontId="0" fillId="8" borderId="11" xfId="0" applyFont="1" applyFill="1" applyBorder="1" applyAlignment="1">
      <alignment horizontal="center"/>
    </xf>
    <xf numFmtId="0" fontId="1" fillId="7" borderId="32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11</xdr:row>
      <xdr:rowOff>9525</xdr:rowOff>
    </xdr:from>
    <xdr:to>
      <xdr:col>7</xdr:col>
      <xdr:colOff>114300</xdr:colOff>
      <xdr:row>16</xdr:row>
      <xdr:rowOff>161925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2295525" y="2219325"/>
          <a:ext cx="0" cy="11525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27</xdr:row>
      <xdr:rowOff>38100</xdr:rowOff>
    </xdr:from>
    <xdr:to>
      <xdr:col>7</xdr:col>
      <xdr:colOff>95250</xdr:colOff>
      <xdr:row>30</xdr:row>
      <xdr:rowOff>180975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2295525" y="4943475"/>
          <a:ext cx="0" cy="7143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90487</xdr:colOff>
      <xdr:row>40</xdr:row>
      <xdr:rowOff>180976</xdr:rowOff>
    </xdr:from>
    <xdr:to>
      <xdr:col>6</xdr:col>
      <xdr:colOff>219075</xdr:colOff>
      <xdr:row>41</xdr:row>
      <xdr:rowOff>142876</xdr:rowOff>
    </xdr:to>
    <xdr:sp macro="" textlink="">
      <xdr:nvSpPr>
        <xdr:cNvPr id="8" name="Right Brac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 rot="5400000">
          <a:off x="1683543" y="7465220"/>
          <a:ext cx="161925" cy="757238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7</xdr:col>
      <xdr:colOff>114300</xdr:colOff>
      <xdr:row>41</xdr:row>
      <xdr:rowOff>95250</xdr:rowOff>
    </xdr:from>
    <xdr:to>
      <xdr:col>7</xdr:col>
      <xdr:colOff>114300</xdr:colOff>
      <xdr:row>45</xdr:row>
      <xdr:rowOff>152400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2295525" y="8258175"/>
          <a:ext cx="0" cy="8191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123825</xdr:colOff>
      <xdr:row>56</xdr:row>
      <xdr:rowOff>19050</xdr:rowOff>
    </xdr:from>
    <xdr:to>
      <xdr:col>7</xdr:col>
      <xdr:colOff>123825</xdr:colOff>
      <xdr:row>59</xdr:row>
      <xdr:rowOff>123825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26E96CF-620B-4586-BE56-5047A68EDC06}"/>
            </a:ext>
          </a:extLst>
        </xdr:cNvPr>
        <xdr:cNvCxnSpPr/>
      </xdr:nvCxnSpPr>
      <xdr:spPr>
        <a:xfrm>
          <a:off x="2305050" y="11058525"/>
          <a:ext cx="0" cy="6762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vega/datalib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vega.github.io/vega/examples/" TargetMode="External"/><Relationship Id="rId1" Type="http://schemas.openxmlformats.org/officeDocument/2006/relationships/hyperlink" Target="https://vega.github.io/vega/examples/population-pyramid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pmjs.com/package/d3-array" TargetMode="External"/><Relationship Id="rId4" Type="http://schemas.openxmlformats.org/officeDocument/2006/relationships/hyperlink" Target="https://github.com/vega/vega-datasets/tree/master/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42"/>
  <sheetViews>
    <sheetView tabSelected="1" topLeftCell="A16" workbookViewId="0">
      <selection activeCell="AL14" sqref="AL14"/>
    </sheetView>
  </sheetViews>
  <sheetFormatPr defaultRowHeight="15" x14ac:dyDescent="0.25"/>
  <cols>
    <col min="2" max="2" width="8.7109375" style="4" bestFit="1" customWidth="1"/>
    <col min="3" max="3" width="5.85546875" customWidth="1"/>
    <col min="4" max="9" width="4.7109375" customWidth="1"/>
    <col min="10" max="10" width="2.42578125" customWidth="1"/>
    <col min="11" max="11" width="4.85546875" bestFit="1" customWidth="1"/>
    <col min="12" max="12" width="4.85546875" customWidth="1"/>
    <col min="13" max="13" width="3" bestFit="1" customWidth="1"/>
    <col min="14" max="14" width="4.5703125" bestFit="1" customWidth="1"/>
    <col min="15" max="15" width="3.5703125" customWidth="1"/>
    <col min="16" max="17" width="3" bestFit="1" customWidth="1"/>
    <col min="18" max="22" width="4" bestFit="1" customWidth="1"/>
    <col min="23" max="23" width="4.5703125" bestFit="1" customWidth="1"/>
    <col min="24" max="32" width="4" bestFit="1" customWidth="1"/>
    <col min="33" max="33" width="4.5703125" bestFit="1" customWidth="1"/>
    <col min="34" max="34" width="3.7109375" customWidth="1"/>
    <col min="35" max="36" width="4.5703125" customWidth="1"/>
  </cols>
  <sheetData>
    <row r="2" spans="1:38" ht="15.75" thickBot="1" x14ac:dyDescent="0.3">
      <c r="O2" s="3" t="s">
        <v>22</v>
      </c>
      <c r="U2" s="58" t="s">
        <v>21</v>
      </c>
      <c r="V2" s="3" t="s">
        <v>23</v>
      </c>
    </row>
    <row r="3" spans="1:38" ht="15.75" thickBot="1" x14ac:dyDescent="0.3">
      <c r="N3" s="1">
        <v>2</v>
      </c>
      <c r="O3" s="10">
        <v>3</v>
      </c>
      <c r="P3" s="11">
        <v>4</v>
      </c>
      <c r="Q3" s="13">
        <v>5</v>
      </c>
      <c r="R3" s="52">
        <v>6</v>
      </c>
      <c r="S3" s="13">
        <v>7</v>
      </c>
      <c r="T3" s="13">
        <v>8</v>
      </c>
      <c r="U3" s="13">
        <v>9</v>
      </c>
      <c r="V3" s="13">
        <v>10</v>
      </c>
      <c r="W3" s="13">
        <v>11</v>
      </c>
      <c r="X3" s="13">
        <v>12</v>
      </c>
      <c r="Y3" s="13">
        <v>13</v>
      </c>
      <c r="Z3" s="13">
        <v>14</v>
      </c>
      <c r="AA3" s="13">
        <v>15</v>
      </c>
      <c r="AB3" s="11">
        <v>16</v>
      </c>
      <c r="AC3" s="11">
        <v>17</v>
      </c>
      <c r="AD3" s="11">
        <v>18</v>
      </c>
      <c r="AE3" s="11">
        <v>19</v>
      </c>
      <c r="AF3" s="12">
        <v>20</v>
      </c>
      <c r="AG3" s="8">
        <v>21</v>
      </c>
    </row>
    <row r="4" spans="1:38" ht="15.75" thickBot="1" x14ac:dyDescent="0.3">
      <c r="B4" s="6" t="s">
        <v>0</v>
      </c>
      <c r="C4" s="54">
        <v>11</v>
      </c>
      <c r="D4" s="54">
        <v>5</v>
      </c>
      <c r="E4" s="54">
        <v>15</v>
      </c>
      <c r="F4" s="54">
        <v>6</v>
      </c>
      <c r="G4" s="54">
        <v>20</v>
      </c>
      <c r="H4" s="54">
        <v>6</v>
      </c>
      <c r="I4" s="54">
        <v>3</v>
      </c>
      <c r="N4" s="1"/>
      <c r="O4" s="1"/>
      <c r="P4" s="9"/>
      <c r="Q4" s="51" t="s">
        <v>48</v>
      </c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"/>
      <c r="AE4" s="1"/>
      <c r="AF4" s="1"/>
      <c r="AG4" s="1"/>
    </row>
    <row r="5" spans="1:38" x14ac:dyDescent="0.25"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  <c r="K5" s="55" t="s">
        <v>2</v>
      </c>
      <c r="L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8" ht="15.75" thickBot="1" x14ac:dyDescent="0.3">
      <c r="B6" s="6" t="s">
        <v>1</v>
      </c>
      <c r="C6" s="1">
        <v>3</v>
      </c>
      <c r="D6" s="1">
        <v>5</v>
      </c>
      <c r="E6" s="1">
        <v>6</v>
      </c>
      <c r="F6" s="1">
        <v>6</v>
      </c>
      <c r="G6" s="1">
        <v>11</v>
      </c>
      <c r="H6" s="1">
        <v>15</v>
      </c>
      <c r="I6" s="1">
        <v>20</v>
      </c>
      <c r="K6" s="56">
        <f>SUM(C6:I6)</f>
        <v>66</v>
      </c>
      <c r="L6" s="2"/>
      <c r="M6">
        <v>0</v>
      </c>
      <c r="N6" s="16">
        <v>1</v>
      </c>
      <c r="O6" s="1">
        <v>2</v>
      </c>
      <c r="P6" s="1">
        <v>3</v>
      </c>
      <c r="Q6" s="1">
        <v>4</v>
      </c>
      <c r="R6" s="1">
        <v>5</v>
      </c>
      <c r="S6" s="1">
        <v>6</v>
      </c>
      <c r="T6" s="1">
        <v>7</v>
      </c>
      <c r="U6" s="1">
        <v>8</v>
      </c>
      <c r="V6" s="1">
        <v>9</v>
      </c>
      <c r="W6" s="48">
        <v>10</v>
      </c>
    </row>
    <row r="7" spans="1:38" x14ac:dyDescent="0.25">
      <c r="AG7">
        <v>15</v>
      </c>
      <c r="AI7">
        <v>20</v>
      </c>
      <c r="AJ7">
        <f>AG7/AI7</f>
        <v>0.75</v>
      </c>
    </row>
    <row r="8" spans="1:38" x14ac:dyDescent="0.25">
      <c r="B8" s="6" t="s">
        <v>3</v>
      </c>
      <c r="C8" s="3" t="s">
        <v>11</v>
      </c>
      <c r="AG8">
        <v>17</v>
      </c>
      <c r="AI8">
        <v>20</v>
      </c>
      <c r="AJ8">
        <f>AG8/AI8</f>
        <v>0.85</v>
      </c>
    </row>
    <row r="9" spans="1:38" x14ac:dyDescent="0.25">
      <c r="B9" s="6" t="s">
        <v>4</v>
      </c>
      <c r="C9">
        <f>AVERAGE(C6:I6)</f>
        <v>9.4285714285714288</v>
      </c>
      <c r="D9" s="14" t="s">
        <v>49</v>
      </c>
      <c r="E9">
        <f>ABS(C9-6)</f>
        <v>3.4285714285714288</v>
      </c>
      <c r="M9">
        <v>0</v>
      </c>
      <c r="N9" s="16">
        <v>1</v>
      </c>
      <c r="O9" s="1">
        <v>2</v>
      </c>
      <c r="P9" s="1">
        <v>3</v>
      </c>
      <c r="Q9" s="1">
        <v>4</v>
      </c>
      <c r="R9" s="1">
        <v>5</v>
      </c>
      <c r="S9" s="1">
        <v>6</v>
      </c>
      <c r="T9" s="1">
        <v>7</v>
      </c>
      <c r="U9" s="1">
        <v>8</v>
      </c>
      <c r="V9" s="1">
        <v>9</v>
      </c>
      <c r="W9" s="1">
        <v>10</v>
      </c>
      <c r="X9" s="1">
        <v>11</v>
      </c>
      <c r="Y9" s="1">
        <v>12</v>
      </c>
      <c r="Z9" s="1">
        <v>13</v>
      </c>
      <c r="AA9" s="1">
        <v>14</v>
      </c>
      <c r="AB9" s="1">
        <v>15</v>
      </c>
      <c r="AC9" s="1">
        <v>16</v>
      </c>
      <c r="AD9" s="1">
        <v>17</v>
      </c>
      <c r="AE9" s="1">
        <v>18</v>
      </c>
      <c r="AF9" s="1">
        <v>19</v>
      </c>
      <c r="AG9" s="48">
        <v>20</v>
      </c>
      <c r="AI9" s="8">
        <v>20</v>
      </c>
      <c r="AJ9">
        <f>AG9/AI9</f>
        <v>1</v>
      </c>
    </row>
    <row r="10" spans="1:38" x14ac:dyDescent="0.25">
      <c r="B10" s="6" t="s">
        <v>46</v>
      </c>
      <c r="C10" s="3" t="s">
        <v>5</v>
      </c>
      <c r="N10" s="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8" x14ac:dyDescent="0.25">
      <c r="B11" s="6" t="s">
        <v>20</v>
      </c>
      <c r="C11">
        <f>STDEV(C4:I4)</f>
        <v>6.1875450936307752</v>
      </c>
      <c r="N11" s="5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8" x14ac:dyDescent="0.25">
      <c r="A12">
        <v>1</v>
      </c>
      <c r="B12" s="6" t="s">
        <v>6</v>
      </c>
      <c r="C12" s="2">
        <v>3</v>
      </c>
      <c r="M12">
        <v>0</v>
      </c>
      <c r="N12" s="16">
        <v>2</v>
      </c>
      <c r="O12" s="1">
        <v>4</v>
      </c>
      <c r="P12" s="1">
        <v>6</v>
      </c>
      <c r="Q12" s="1">
        <v>8</v>
      </c>
      <c r="R12" s="1">
        <v>10</v>
      </c>
      <c r="S12" s="1">
        <v>12</v>
      </c>
      <c r="T12" s="1">
        <v>14</v>
      </c>
      <c r="U12" s="1">
        <v>16</v>
      </c>
      <c r="V12" s="1">
        <v>18</v>
      </c>
      <c r="W12" s="1">
        <v>20</v>
      </c>
      <c r="X12" s="1">
        <v>22</v>
      </c>
      <c r="Y12" s="1">
        <v>24</v>
      </c>
      <c r="Z12" s="1">
        <v>26</v>
      </c>
      <c r="AA12" s="1">
        <v>28</v>
      </c>
      <c r="AB12" s="1">
        <v>30</v>
      </c>
      <c r="AC12" s="1">
        <v>32</v>
      </c>
      <c r="AD12" s="1">
        <v>34</v>
      </c>
      <c r="AE12" s="1">
        <v>36</v>
      </c>
      <c r="AF12" s="1">
        <v>38</v>
      </c>
      <c r="AG12" s="48">
        <v>40</v>
      </c>
      <c r="AI12" s="8">
        <v>20</v>
      </c>
      <c r="AJ12">
        <f>AG12/AI12</f>
        <v>2</v>
      </c>
    </row>
    <row r="13" spans="1:38" x14ac:dyDescent="0.25">
      <c r="A13">
        <v>2</v>
      </c>
      <c r="B13" s="6" t="s">
        <v>8</v>
      </c>
      <c r="C13" s="3" t="s">
        <v>12</v>
      </c>
      <c r="N13" s="5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v>41</v>
      </c>
      <c r="AI13">
        <v>20</v>
      </c>
      <c r="AJ13">
        <f>AG13/AI13</f>
        <v>2.0499999999999998</v>
      </c>
      <c r="AK13">
        <v>0.9</v>
      </c>
      <c r="AL13" t="s">
        <v>55</v>
      </c>
    </row>
    <row r="14" spans="1:38" x14ac:dyDescent="0.25">
      <c r="A14">
        <v>3</v>
      </c>
      <c r="B14" s="6" t="s">
        <v>10</v>
      </c>
      <c r="C14" s="2">
        <v>6</v>
      </c>
      <c r="N14" s="5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8" x14ac:dyDescent="0.25">
      <c r="A15">
        <v>4</v>
      </c>
      <c r="B15" s="6" t="s">
        <v>9</v>
      </c>
      <c r="C15" s="3" t="s">
        <v>13</v>
      </c>
      <c r="M15">
        <v>0</v>
      </c>
      <c r="N15" s="16">
        <v>3</v>
      </c>
      <c r="O15" s="1">
        <v>6</v>
      </c>
      <c r="P15" s="1">
        <v>9</v>
      </c>
      <c r="Q15" s="1">
        <v>12</v>
      </c>
      <c r="R15" s="1">
        <v>15</v>
      </c>
      <c r="S15" s="1">
        <v>18</v>
      </c>
      <c r="T15" s="1">
        <v>21</v>
      </c>
      <c r="U15" s="1">
        <v>24</v>
      </c>
      <c r="V15" s="1">
        <v>27</v>
      </c>
      <c r="W15" s="1">
        <v>30</v>
      </c>
      <c r="X15" s="1">
        <v>33</v>
      </c>
      <c r="Y15" s="1">
        <v>36</v>
      </c>
      <c r="Z15" s="1">
        <v>39</v>
      </c>
      <c r="AA15" s="1">
        <v>42</v>
      </c>
      <c r="AB15" s="1">
        <v>45</v>
      </c>
      <c r="AC15" s="1">
        <v>48</v>
      </c>
      <c r="AD15" s="1">
        <v>51</v>
      </c>
      <c r="AE15" s="1">
        <v>54</v>
      </c>
      <c r="AF15" s="1">
        <v>57</v>
      </c>
      <c r="AG15" s="48">
        <v>60</v>
      </c>
      <c r="AI15" s="8">
        <v>20</v>
      </c>
      <c r="AJ15">
        <f>AG15/AI15</f>
        <v>3</v>
      </c>
    </row>
    <row r="16" spans="1:38" x14ac:dyDescent="0.25">
      <c r="A16">
        <v>5</v>
      </c>
      <c r="B16" s="6" t="s">
        <v>7</v>
      </c>
      <c r="C16" s="2">
        <v>20</v>
      </c>
      <c r="N16" s="5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2:36" x14ac:dyDescent="0.25">
      <c r="B17" s="57">
        <v>0.7</v>
      </c>
      <c r="C17">
        <f>9-6</f>
        <v>3</v>
      </c>
      <c r="D17">
        <f>9+6</f>
        <v>15</v>
      </c>
      <c r="N17" s="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2:36" x14ac:dyDescent="0.25">
      <c r="B18" s="4" t="s">
        <v>44</v>
      </c>
      <c r="C18">
        <v>7</v>
      </c>
      <c r="M18" s="2">
        <v>0</v>
      </c>
      <c r="N18" s="16">
        <v>4</v>
      </c>
      <c r="O18" s="1">
        <v>8</v>
      </c>
      <c r="P18" s="1">
        <v>12</v>
      </c>
      <c r="Q18" s="1">
        <v>16</v>
      </c>
      <c r="R18" s="1">
        <v>20</v>
      </c>
      <c r="S18" s="1">
        <v>24</v>
      </c>
      <c r="T18" s="1">
        <v>28</v>
      </c>
      <c r="U18" s="1">
        <v>32</v>
      </c>
      <c r="V18" s="1">
        <v>36</v>
      </c>
      <c r="W18" s="1">
        <v>40</v>
      </c>
      <c r="X18" s="1">
        <v>44</v>
      </c>
      <c r="Y18" s="1">
        <v>48</v>
      </c>
      <c r="Z18" s="1">
        <v>52</v>
      </c>
      <c r="AA18" s="1">
        <v>56</v>
      </c>
      <c r="AB18" s="1">
        <v>60</v>
      </c>
      <c r="AC18" s="1">
        <v>64</v>
      </c>
      <c r="AD18" s="1">
        <v>68</v>
      </c>
      <c r="AE18" s="1">
        <v>72</v>
      </c>
      <c r="AF18" s="1">
        <v>76</v>
      </c>
      <c r="AG18" s="48">
        <v>80</v>
      </c>
      <c r="AI18" s="8">
        <v>20</v>
      </c>
      <c r="AJ18">
        <f>AG18/AI18</f>
        <v>4</v>
      </c>
    </row>
    <row r="19" spans="2:36" x14ac:dyDescent="0.25">
      <c r="B19" s="4" t="s">
        <v>43</v>
      </c>
      <c r="C19" s="58">
        <v>1</v>
      </c>
      <c r="N19" s="5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2:36" x14ac:dyDescent="0.25">
      <c r="N20" s="5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2:36" x14ac:dyDescent="0.25">
      <c r="M21">
        <v>0</v>
      </c>
      <c r="N21" s="16">
        <v>5</v>
      </c>
      <c r="O21" s="1">
        <v>10</v>
      </c>
      <c r="P21" s="1">
        <v>15</v>
      </c>
      <c r="Q21" s="1">
        <v>20</v>
      </c>
      <c r="R21" s="1">
        <v>25</v>
      </c>
      <c r="S21" s="1">
        <v>30</v>
      </c>
      <c r="T21" s="1">
        <v>35</v>
      </c>
      <c r="U21" s="1">
        <v>40</v>
      </c>
      <c r="V21" s="1">
        <v>45</v>
      </c>
      <c r="W21" s="1">
        <v>50</v>
      </c>
      <c r="X21" s="1">
        <v>55</v>
      </c>
      <c r="Y21" s="1">
        <v>60</v>
      </c>
      <c r="Z21" s="1">
        <v>65</v>
      </c>
      <c r="AA21" s="1">
        <v>70</v>
      </c>
      <c r="AB21" s="1">
        <v>75</v>
      </c>
      <c r="AC21" s="1">
        <v>80</v>
      </c>
      <c r="AD21" s="1">
        <v>85</v>
      </c>
      <c r="AE21" s="1">
        <v>90</v>
      </c>
      <c r="AF21" s="1">
        <v>95</v>
      </c>
      <c r="AG21" s="48">
        <v>100</v>
      </c>
      <c r="AI21" s="8">
        <v>20</v>
      </c>
      <c r="AJ21">
        <f>AG21/AI21</f>
        <v>5</v>
      </c>
    </row>
    <row r="22" spans="2:36" x14ac:dyDescent="0.25">
      <c r="N22" s="5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2:36" x14ac:dyDescent="0.25">
      <c r="N23" s="5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2:36" x14ac:dyDescent="0.25">
      <c r="M24">
        <v>0</v>
      </c>
      <c r="N24" s="16">
        <v>6</v>
      </c>
      <c r="O24" s="1">
        <v>12</v>
      </c>
      <c r="P24" s="1">
        <v>18</v>
      </c>
      <c r="Q24" s="1">
        <v>24</v>
      </c>
      <c r="R24" s="1">
        <v>30</v>
      </c>
      <c r="S24" s="1">
        <v>36</v>
      </c>
      <c r="T24" s="1">
        <v>42</v>
      </c>
      <c r="U24" s="1">
        <v>48</v>
      </c>
      <c r="V24" s="1">
        <v>54</v>
      </c>
      <c r="W24" s="1">
        <v>60</v>
      </c>
      <c r="X24" s="1">
        <v>66</v>
      </c>
      <c r="Y24" s="1">
        <v>72</v>
      </c>
      <c r="Z24" s="1">
        <v>78</v>
      </c>
      <c r="AA24" s="1">
        <v>84</v>
      </c>
      <c r="AB24" s="1">
        <v>90</v>
      </c>
      <c r="AC24" s="1">
        <v>96</v>
      </c>
      <c r="AD24" s="1">
        <v>102</v>
      </c>
      <c r="AE24" s="1">
        <v>108</v>
      </c>
      <c r="AF24" s="1">
        <v>114</v>
      </c>
      <c r="AG24" s="48">
        <v>120</v>
      </c>
      <c r="AI24" s="8">
        <v>20</v>
      </c>
      <c r="AJ24">
        <f>AG24/AI24</f>
        <v>6</v>
      </c>
    </row>
    <row r="25" spans="2:36" x14ac:dyDescent="0.25">
      <c r="N25" s="43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2:36" x14ac:dyDescent="0.25">
      <c r="N26" s="43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2:36" x14ac:dyDescent="0.25">
      <c r="M27">
        <v>0</v>
      </c>
      <c r="N27" s="17">
        <v>7</v>
      </c>
      <c r="O27" s="7">
        <v>14</v>
      </c>
      <c r="P27" s="7">
        <v>21</v>
      </c>
      <c r="Q27" s="7">
        <v>28</v>
      </c>
      <c r="R27" s="7">
        <v>35</v>
      </c>
      <c r="S27" s="7">
        <v>42</v>
      </c>
      <c r="T27" s="7">
        <v>49</v>
      </c>
      <c r="U27" s="7">
        <v>56</v>
      </c>
      <c r="V27" s="7">
        <v>63</v>
      </c>
      <c r="W27" s="7">
        <v>70</v>
      </c>
      <c r="X27" s="7">
        <v>77</v>
      </c>
      <c r="Y27" s="7">
        <v>84</v>
      </c>
      <c r="Z27" s="7">
        <v>91</v>
      </c>
      <c r="AA27" s="7">
        <v>98</v>
      </c>
      <c r="AB27" s="7">
        <v>105</v>
      </c>
      <c r="AC27" s="7">
        <v>112</v>
      </c>
      <c r="AD27" s="7">
        <v>119</v>
      </c>
      <c r="AE27" s="7">
        <v>126</v>
      </c>
      <c r="AF27" s="7">
        <v>133</v>
      </c>
      <c r="AG27" s="49">
        <v>140</v>
      </c>
      <c r="AI27" s="8">
        <v>20</v>
      </c>
      <c r="AJ27">
        <f>AG27/AI27</f>
        <v>7</v>
      </c>
    </row>
    <row r="28" spans="2:36" x14ac:dyDescent="0.25">
      <c r="N28" s="15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2:36" x14ac:dyDescent="0.25">
      <c r="N29" s="15"/>
    </row>
    <row r="30" spans="2:36" x14ac:dyDescent="0.25">
      <c r="M30">
        <v>0</v>
      </c>
      <c r="N30" s="17">
        <v>8</v>
      </c>
      <c r="O30">
        <v>16</v>
      </c>
      <c r="P30">
        <v>24</v>
      </c>
      <c r="Q30">
        <v>32</v>
      </c>
      <c r="R30">
        <v>40</v>
      </c>
      <c r="S30">
        <v>48</v>
      </c>
      <c r="T30">
        <v>56</v>
      </c>
      <c r="U30">
        <v>64</v>
      </c>
      <c r="V30">
        <v>72</v>
      </c>
      <c r="W30">
        <v>80</v>
      </c>
      <c r="X30">
        <v>88</v>
      </c>
      <c r="Y30">
        <v>96</v>
      </c>
      <c r="Z30">
        <v>104</v>
      </c>
      <c r="AA30">
        <v>112</v>
      </c>
      <c r="AB30">
        <v>120</v>
      </c>
      <c r="AC30">
        <v>128</v>
      </c>
      <c r="AD30">
        <v>136</v>
      </c>
      <c r="AE30">
        <v>144</v>
      </c>
      <c r="AF30">
        <v>152</v>
      </c>
      <c r="AG30" s="50">
        <v>160</v>
      </c>
      <c r="AI30" s="8">
        <v>20</v>
      </c>
      <c r="AJ30">
        <f>AG30/AI30</f>
        <v>8</v>
      </c>
    </row>
    <row r="31" spans="2:36" x14ac:dyDescent="0.25">
      <c r="N31" s="15"/>
    </row>
    <row r="32" spans="2:36" x14ac:dyDescent="0.25">
      <c r="N32" s="15"/>
    </row>
    <row r="33" spans="13:36" x14ac:dyDescent="0.25">
      <c r="M33">
        <v>0</v>
      </c>
      <c r="N33" s="17">
        <v>9</v>
      </c>
      <c r="O33">
        <v>18</v>
      </c>
      <c r="P33">
        <v>27</v>
      </c>
      <c r="Q33">
        <v>36</v>
      </c>
      <c r="R33">
        <v>45</v>
      </c>
      <c r="S33">
        <v>54</v>
      </c>
      <c r="T33">
        <v>63</v>
      </c>
      <c r="U33">
        <v>72</v>
      </c>
      <c r="V33">
        <v>81</v>
      </c>
      <c r="W33">
        <v>90</v>
      </c>
      <c r="X33">
        <v>99</v>
      </c>
      <c r="Y33">
        <v>108</v>
      </c>
      <c r="Z33">
        <v>117</v>
      </c>
      <c r="AA33">
        <v>126</v>
      </c>
      <c r="AB33">
        <v>135</v>
      </c>
      <c r="AC33">
        <v>144</v>
      </c>
      <c r="AD33">
        <v>153</v>
      </c>
      <c r="AE33">
        <v>162</v>
      </c>
      <c r="AF33">
        <v>171</v>
      </c>
      <c r="AG33" s="50">
        <v>180</v>
      </c>
      <c r="AI33" s="8">
        <v>20</v>
      </c>
      <c r="AJ33">
        <f>AG33/AI33</f>
        <v>9</v>
      </c>
    </row>
    <row r="34" spans="13:36" x14ac:dyDescent="0.25">
      <c r="N34" s="15"/>
    </row>
    <row r="35" spans="13:36" x14ac:dyDescent="0.25">
      <c r="N35" s="15"/>
    </row>
    <row r="36" spans="13:36" x14ac:dyDescent="0.25">
      <c r="M36">
        <v>0</v>
      </c>
      <c r="N36" s="17">
        <v>10</v>
      </c>
      <c r="O36">
        <v>20</v>
      </c>
      <c r="P36">
        <v>30</v>
      </c>
      <c r="Q36">
        <v>40</v>
      </c>
      <c r="R36">
        <v>50</v>
      </c>
      <c r="S36">
        <v>60</v>
      </c>
      <c r="T36">
        <v>70</v>
      </c>
      <c r="U36">
        <v>80</v>
      </c>
      <c r="V36">
        <v>90</v>
      </c>
      <c r="W36">
        <v>100</v>
      </c>
      <c r="X36">
        <v>110</v>
      </c>
      <c r="Y36">
        <v>120</v>
      </c>
      <c r="Z36">
        <v>130</v>
      </c>
      <c r="AA36">
        <v>140</v>
      </c>
      <c r="AB36">
        <v>150</v>
      </c>
      <c r="AC36">
        <v>160</v>
      </c>
      <c r="AD36">
        <v>170</v>
      </c>
      <c r="AE36">
        <v>180</v>
      </c>
      <c r="AF36">
        <v>190</v>
      </c>
      <c r="AG36" s="50">
        <v>200</v>
      </c>
      <c r="AI36" s="8">
        <v>20</v>
      </c>
      <c r="AJ36">
        <f>AG36/AI36</f>
        <v>10</v>
      </c>
    </row>
    <row r="37" spans="13:36" x14ac:dyDescent="0.25">
      <c r="N37" s="14"/>
    </row>
    <row r="38" spans="13:36" x14ac:dyDescent="0.25">
      <c r="N38" s="14"/>
    </row>
    <row r="39" spans="13:36" x14ac:dyDescent="0.25">
      <c r="M39">
        <v>0</v>
      </c>
      <c r="N39" s="17">
        <v>15</v>
      </c>
      <c r="O39" s="2">
        <v>30</v>
      </c>
      <c r="P39" s="2">
        <v>45</v>
      </c>
      <c r="Q39" s="2">
        <v>60</v>
      </c>
      <c r="R39" s="2">
        <v>75</v>
      </c>
      <c r="S39" s="2">
        <v>90</v>
      </c>
      <c r="T39" s="2">
        <v>105</v>
      </c>
      <c r="U39" s="2">
        <v>120</v>
      </c>
      <c r="V39" s="2">
        <v>135</v>
      </c>
      <c r="W39" s="2">
        <v>150</v>
      </c>
      <c r="X39" s="2">
        <v>165</v>
      </c>
      <c r="Y39" s="2">
        <v>180</v>
      </c>
      <c r="Z39" s="2">
        <v>195</v>
      </c>
      <c r="AA39" s="2">
        <v>210</v>
      </c>
      <c r="AB39" s="2">
        <v>225</v>
      </c>
      <c r="AC39" s="2">
        <v>240</v>
      </c>
      <c r="AD39" s="2">
        <v>255</v>
      </c>
      <c r="AE39" s="2">
        <v>270</v>
      </c>
      <c r="AF39" s="2">
        <v>285</v>
      </c>
      <c r="AG39" s="18">
        <v>300</v>
      </c>
      <c r="AI39" s="8">
        <v>20</v>
      </c>
      <c r="AJ39">
        <f>AG39/AI39</f>
        <v>15</v>
      </c>
    </row>
    <row r="40" spans="13:36" x14ac:dyDescent="0.25">
      <c r="N40" s="14"/>
    </row>
    <row r="41" spans="13:36" x14ac:dyDescent="0.25">
      <c r="N41" s="14"/>
    </row>
    <row r="42" spans="13:36" x14ac:dyDescent="0.25">
      <c r="M42" s="7">
        <v>0</v>
      </c>
      <c r="N42" s="17">
        <v>20</v>
      </c>
      <c r="O42" s="2">
        <v>40</v>
      </c>
      <c r="P42" s="2">
        <v>60</v>
      </c>
      <c r="Q42" s="2">
        <v>80</v>
      </c>
      <c r="R42" s="2">
        <v>100</v>
      </c>
      <c r="S42" s="2">
        <v>120</v>
      </c>
      <c r="T42" s="2">
        <v>140</v>
      </c>
      <c r="U42" s="2">
        <v>160</v>
      </c>
      <c r="V42" s="2">
        <v>180</v>
      </c>
      <c r="W42" s="2">
        <v>200</v>
      </c>
      <c r="X42" s="2">
        <v>220</v>
      </c>
      <c r="Y42" s="2">
        <v>240</v>
      </c>
      <c r="Z42" s="2">
        <v>260</v>
      </c>
      <c r="AA42" s="2">
        <v>280</v>
      </c>
      <c r="AB42" s="2">
        <v>300</v>
      </c>
      <c r="AC42" s="2">
        <v>320</v>
      </c>
      <c r="AD42" s="2">
        <v>340</v>
      </c>
      <c r="AE42" s="2">
        <v>360</v>
      </c>
      <c r="AF42" s="2">
        <v>380</v>
      </c>
      <c r="AG42" s="18">
        <v>400</v>
      </c>
      <c r="AI42" s="8">
        <v>20</v>
      </c>
      <c r="AJ42">
        <f>AG42/AI42</f>
        <v>20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0"/>
  <sheetViews>
    <sheetView topLeftCell="A58" workbookViewId="0">
      <selection activeCell="T77" sqref="T77"/>
    </sheetView>
  </sheetViews>
  <sheetFormatPr defaultRowHeight="15" x14ac:dyDescent="0.25"/>
  <cols>
    <col min="1" max="1" width="5.42578125" customWidth="1"/>
    <col min="2" max="2" width="4.85546875" customWidth="1"/>
    <col min="3" max="4" width="4.42578125" customWidth="1"/>
    <col min="5" max="6" width="4.7109375" customWidth="1"/>
    <col min="7" max="7" width="4.140625" customWidth="1"/>
    <col min="8" max="8" width="3.140625" customWidth="1"/>
    <col min="9" max="11" width="4.7109375" customWidth="1"/>
    <col min="12" max="12" width="4" customWidth="1"/>
    <col min="13" max="13" width="5" customWidth="1"/>
    <col min="14" max="14" width="4.7109375" customWidth="1"/>
    <col min="15" max="15" width="5.140625" customWidth="1"/>
    <col min="16" max="17" width="4" customWidth="1"/>
    <col min="19" max="19" width="4.42578125" customWidth="1"/>
    <col min="22" max="22" width="4" customWidth="1"/>
    <col min="25" max="25" width="5" bestFit="1" customWidth="1"/>
    <col min="28" max="28" width="8.5703125" customWidth="1"/>
    <col min="29" max="29" width="5.42578125" customWidth="1"/>
    <col min="31" max="31" width="4.7109375" customWidth="1"/>
  </cols>
  <sheetData>
    <row r="1" spans="1:32" ht="15.75" thickBot="1" x14ac:dyDescent="0.3">
      <c r="F1" s="42" t="s">
        <v>14</v>
      </c>
      <c r="J1" s="42" t="s">
        <v>15</v>
      </c>
      <c r="R1" s="14" t="s">
        <v>17</v>
      </c>
      <c r="U1" s="14" t="s">
        <v>18</v>
      </c>
      <c r="X1" s="14" t="s">
        <v>19</v>
      </c>
      <c r="AC1" t="s">
        <v>14</v>
      </c>
      <c r="AE1" t="s">
        <v>15</v>
      </c>
    </row>
    <row r="2" spans="1:32" ht="15.75" x14ac:dyDescent="0.25">
      <c r="A2" t="s">
        <v>4</v>
      </c>
      <c r="B2">
        <f>AVERAGE(E2:G11)</f>
        <v>45.93333333333333</v>
      </c>
      <c r="C2" s="14" t="s">
        <v>49</v>
      </c>
      <c r="E2" s="20">
        <v>39</v>
      </c>
      <c r="F2" s="21">
        <v>19</v>
      </c>
      <c r="G2" s="30">
        <v>5</v>
      </c>
      <c r="H2" s="87"/>
      <c r="I2" s="18">
        <v>6</v>
      </c>
      <c r="J2" s="22">
        <v>66</v>
      </c>
      <c r="K2" s="23">
        <v>27</v>
      </c>
      <c r="L2" s="2"/>
      <c r="M2" t="s">
        <v>4</v>
      </c>
      <c r="N2">
        <f>AVERAGE(I2:K11)</f>
        <v>46.4</v>
      </c>
      <c r="O2" s="14" t="s">
        <v>49</v>
      </c>
      <c r="S2" s="44">
        <v>0</v>
      </c>
      <c r="V2" s="16">
        <v>0</v>
      </c>
      <c r="Y2" s="16">
        <v>0</v>
      </c>
      <c r="AB2" s="4">
        <v>0</v>
      </c>
      <c r="AC2" s="65">
        <v>1</v>
      </c>
      <c r="AD2" s="2">
        <v>1</v>
      </c>
      <c r="AE2" s="18">
        <v>0</v>
      </c>
      <c r="AF2" s="67">
        <v>0</v>
      </c>
    </row>
    <row r="3" spans="1:32" ht="15.75" x14ac:dyDescent="0.25">
      <c r="A3" t="s">
        <v>10</v>
      </c>
      <c r="B3">
        <f>MEDIAN(AC2:AC31)</f>
        <v>41</v>
      </c>
      <c r="C3" s="81">
        <f>ABS(B2-B3)</f>
        <v>4.93333333333333</v>
      </c>
      <c r="E3" s="24">
        <v>65</v>
      </c>
      <c r="F3" s="19">
        <v>1</v>
      </c>
      <c r="G3" s="31">
        <v>46</v>
      </c>
      <c r="H3" s="88"/>
      <c r="I3" s="18">
        <v>37</v>
      </c>
      <c r="J3" s="18">
        <v>98</v>
      </c>
      <c r="K3" s="25">
        <v>29</v>
      </c>
      <c r="L3" s="2"/>
      <c r="M3" t="s">
        <v>10</v>
      </c>
      <c r="N3">
        <f>MEDIAN(AE2:AE31)</f>
        <v>44.5</v>
      </c>
      <c r="O3" s="81">
        <f>ABS(N2-N3)</f>
        <v>1.8999999999999986</v>
      </c>
      <c r="S3" s="45">
        <v>1</v>
      </c>
      <c r="V3" s="16">
        <v>10</v>
      </c>
      <c r="Y3" s="16">
        <v>100</v>
      </c>
      <c r="AB3" s="4">
        <v>0</v>
      </c>
      <c r="AC3" s="65">
        <v>3</v>
      </c>
      <c r="AD3" s="2">
        <v>2</v>
      </c>
      <c r="AE3" s="18">
        <v>0</v>
      </c>
      <c r="AF3" s="67">
        <v>0</v>
      </c>
    </row>
    <row r="4" spans="1:32" ht="15.75" x14ac:dyDescent="0.25">
      <c r="A4" t="s">
        <v>24</v>
      </c>
      <c r="B4">
        <f>STDEV(E2:G11)</f>
        <v>32.623170666993978</v>
      </c>
      <c r="E4" s="24">
        <v>95</v>
      </c>
      <c r="F4" s="19">
        <v>3</v>
      </c>
      <c r="G4" s="31">
        <v>11</v>
      </c>
      <c r="H4" s="88"/>
      <c r="I4" s="18">
        <v>66</v>
      </c>
      <c r="J4" s="18">
        <v>16</v>
      </c>
      <c r="K4" s="25">
        <v>2</v>
      </c>
      <c r="L4" s="2"/>
      <c r="M4" t="s">
        <v>24</v>
      </c>
      <c r="N4">
        <f>STDEV(I2:K11)</f>
        <v>33.943766885023642</v>
      </c>
      <c r="S4" s="45">
        <v>2</v>
      </c>
      <c r="V4" s="16">
        <v>20</v>
      </c>
      <c r="Y4" s="16">
        <v>200</v>
      </c>
      <c r="AB4" s="4">
        <v>0</v>
      </c>
      <c r="AC4" s="65">
        <v>5</v>
      </c>
      <c r="AD4" s="2">
        <v>3</v>
      </c>
      <c r="AE4" s="18">
        <v>2</v>
      </c>
      <c r="AF4" s="67">
        <v>0</v>
      </c>
    </row>
    <row r="5" spans="1:32" ht="15.75" x14ac:dyDescent="0.25">
      <c r="A5" t="s">
        <v>25</v>
      </c>
      <c r="B5">
        <f>B11-B7</f>
        <v>96</v>
      </c>
      <c r="E5" s="24">
        <v>23</v>
      </c>
      <c r="F5" s="19">
        <v>58</v>
      </c>
      <c r="G5" s="31">
        <v>97</v>
      </c>
      <c r="H5" s="88"/>
      <c r="I5" s="18">
        <v>11</v>
      </c>
      <c r="J5" s="18">
        <v>0</v>
      </c>
      <c r="K5" s="25">
        <v>74</v>
      </c>
      <c r="L5" s="2"/>
      <c r="M5" t="s">
        <v>25</v>
      </c>
      <c r="N5">
        <f>N11-N7</f>
        <v>98</v>
      </c>
      <c r="S5" s="45">
        <v>3</v>
      </c>
      <c r="V5" s="16">
        <v>30</v>
      </c>
      <c r="Y5" s="16">
        <v>300</v>
      </c>
      <c r="AB5" s="4">
        <v>0</v>
      </c>
      <c r="AC5" s="65">
        <v>6</v>
      </c>
      <c r="AD5" s="2">
        <v>4</v>
      </c>
      <c r="AE5" s="18">
        <v>3</v>
      </c>
      <c r="AF5" s="67">
        <v>0</v>
      </c>
    </row>
    <row r="6" spans="1:32" ht="15.75" x14ac:dyDescent="0.25">
      <c r="E6" s="24">
        <v>73</v>
      </c>
      <c r="F6" s="19">
        <v>95</v>
      </c>
      <c r="G6" s="31">
        <v>7</v>
      </c>
      <c r="H6" s="88"/>
      <c r="I6" s="18">
        <v>82</v>
      </c>
      <c r="J6" s="18">
        <v>30</v>
      </c>
      <c r="K6" s="25">
        <v>69</v>
      </c>
      <c r="L6" s="2"/>
      <c r="S6" s="45">
        <v>4</v>
      </c>
      <c r="V6" s="16">
        <v>40</v>
      </c>
      <c r="Y6" s="16">
        <v>400</v>
      </c>
      <c r="AB6" s="4">
        <v>0</v>
      </c>
      <c r="AC6" s="65">
        <v>7</v>
      </c>
      <c r="AD6" s="2">
        <v>5</v>
      </c>
      <c r="AE6" s="18">
        <v>6</v>
      </c>
      <c r="AF6" s="67">
        <v>0</v>
      </c>
    </row>
    <row r="7" spans="1:32" ht="15.75" x14ac:dyDescent="0.25">
      <c r="A7" t="s">
        <v>26</v>
      </c>
      <c r="B7">
        <f>MIN(E2:G11)</f>
        <v>1</v>
      </c>
      <c r="E7" s="24">
        <v>73</v>
      </c>
      <c r="F7" s="19">
        <v>31</v>
      </c>
      <c r="G7" s="31">
        <v>14</v>
      </c>
      <c r="H7" s="88"/>
      <c r="I7" s="18">
        <v>93</v>
      </c>
      <c r="J7" s="18">
        <v>3</v>
      </c>
      <c r="K7" s="25">
        <v>0</v>
      </c>
      <c r="L7" s="2"/>
      <c r="M7" t="s">
        <v>26</v>
      </c>
      <c r="N7">
        <f>MIN(I2:K11)</f>
        <v>0</v>
      </c>
      <c r="S7" s="45">
        <v>5</v>
      </c>
      <c r="V7" s="16">
        <v>50</v>
      </c>
      <c r="Y7" s="16">
        <v>500</v>
      </c>
      <c r="AB7" s="4">
        <v>1</v>
      </c>
      <c r="AC7" s="65">
        <v>10</v>
      </c>
      <c r="AD7" s="2">
        <v>6</v>
      </c>
      <c r="AE7" s="18">
        <v>11</v>
      </c>
      <c r="AF7" s="67">
        <v>1</v>
      </c>
    </row>
    <row r="8" spans="1:32" ht="15.75" x14ac:dyDescent="0.25">
      <c r="A8" t="s">
        <v>8</v>
      </c>
      <c r="B8">
        <f>QUARTILE(E2:G11,1 )</f>
        <v>15.25</v>
      </c>
      <c r="C8">
        <f>B8-B7</f>
        <v>14.25</v>
      </c>
      <c r="E8" s="24">
        <v>25</v>
      </c>
      <c r="F8" s="19">
        <v>6</v>
      </c>
      <c r="G8" s="31">
        <v>66</v>
      </c>
      <c r="H8" s="88"/>
      <c r="I8" s="18">
        <v>71</v>
      </c>
      <c r="J8" s="18">
        <v>91</v>
      </c>
      <c r="K8" s="25">
        <v>90</v>
      </c>
      <c r="L8" s="2"/>
      <c r="M8" t="s">
        <v>8</v>
      </c>
      <c r="N8">
        <f>QUARTILE(I2:K11,1 )</f>
        <v>13</v>
      </c>
      <c r="O8">
        <f>N8-N7</f>
        <v>13</v>
      </c>
      <c r="S8" s="45">
        <v>6</v>
      </c>
      <c r="V8" s="16">
        <v>60</v>
      </c>
      <c r="Y8" s="16">
        <v>600</v>
      </c>
      <c r="AB8" s="4">
        <v>1</v>
      </c>
      <c r="AC8" s="65">
        <v>11</v>
      </c>
      <c r="AD8" s="2">
        <v>7</v>
      </c>
      <c r="AE8" s="18">
        <v>11</v>
      </c>
      <c r="AF8" s="67">
        <v>1</v>
      </c>
    </row>
    <row r="9" spans="1:32" ht="15.75" x14ac:dyDescent="0.25">
      <c r="A9" t="s">
        <v>10</v>
      </c>
      <c r="B9">
        <f>B3</f>
        <v>41</v>
      </c>
      <c r="C9">
        <f>B9-B8</f>
        <v>25.75</v>
      </c>
      <c r="E9" s="24">
        <v>96</v>
      </c>
      <c r="F9" s="19">
        <v>78</v>
      </c>
      <c r="G9" s="31">
        <v>35</v>
      </c>
      <c r="H9" s="88"/>
      <c r="I9" s="18">
        <v>89</v>
      </c>
      <c r="J9" s="18">
        <v>11</v>
      </c>
      <c r="K9" s="25">
        <v>52</v>
      </c>
      <c r="L9" s="2"/>
      <c r="M9" t="s">
        <v>10</v>
      </c>
      <c r="N9">
        <f>N3</f>
        <v>44.5</v>
      </c>
      <c r="O9">
        <f>N9-N8</f>
        <v>31.5</v>
      </c>
      <c r="S9" s="45">
        <v>7</v>
      </c>
      <c r="V9" s="16">
        <v>70</v>
      </c>
      <c r="Y9" s="16">
        <v>700</v>
      </c>
      <c r="AA9" s="6" t="s">
        <v>8</v>
      </c>
      <c r="AB9" s="6">
        <v>1</v>
      </c>
      <c r="AC9" s="66">
        <v>14</v>
      </c>
      <c r="AD9" s="15">
        <v>8</v>
      </c>
      <c r="AE9" s="59">
        <v>12</v>
      </c>
      <c r="AF9" s="67">
        <v>1</v>
      </c>
    </row>
    <row r="10" spans="1:32" ht="15.75" x14ac:dyDescent="0.25">
      <c r="A10" t="s">
        <v>9</v>
      </c>
      <c r="B10">
        <f>QUARTILE(E2:G11,3 )</f>
        <v>72</v>
      </c>
      <c r="C10">
        <f>B10-B9</f>
        <v>31</v>
      </c>
      <c r="E10" s="24">
        <v>43</v>
      </c>
      <c r="F10" s="19">
        <v>35</v>
      </c>
      <c r="G10" s="31">
        <v>69</v>
      </c>
      <c r="H10" s="88"/>
      <c r="I10" s="18">
        <v>60</v>
      </c>
      <c r="J10" s="18">
        <v>95</v>
      </c>
      <c r="K10" s="25">
        <v>57</v>
      </c>
      <c r="L10" s="2"/>
      <c r="M10" t="s">
        <v>9</v>
      </c>
      <c r="N10">
        <f>QUARTILE(I2:K11,3 )</f>
        <v>73.25</v>
      </c>
      <c r="O10">
        <f>N10-N9</f>
        <v>28.75</v>
      </c>
      <c r="S10" s="45">
        <v>8</v>
      </c>
      <c r="V10" s="16">
        <v>80</v>
      </c>
      <c r="Y10" s="16">
        <v>800</v>
      </c>
      <c r="AA10" s="76"/>
      <c r="AB10" s="4">
        <v>1</v>
      </c>
      <c r="AC10" s="66">
        <v>19</v>
      </c>
      <c r="AD10" s="15">
        <v>9</v>
      </c>
      <c r="AE10" s="59">
        <v>16</v>
      </c>
      <c r="AF10" s="67">
        <v>1</v>
      </c>
    </row>
    <row r="11" spans="1:32" ht="16.5" thickBot="1" x14ac:dyDescent="0.3">
      <c r="A11" t="s">
        <v>27</v>
      </c>
      <c r="B11">
        <f>MAX(E2:G11)</f>
        <v>97</v>
      </c>
      <c r="C11">
        <f>B11-B10</f>
        <v>25</v>
      </c>
      <c r="E11" s="26">
        <v>10</v>
      </c>
      <c r="F11" s="27">
        <v>68</v>
      </c>
      <c r="G11" s="32">
        <v>92</v>
      </c>
      <c r="H11" s="89"/>
      <c r="I11" s="18">
        <v>20</v>
      </c>
      <c r="J11" s="28">
        <v>35</v>
      </c>
      <c r="K11" s="29">
        <v>12</v>
      </c>
      <c r="L11" s="2"/>
      <c r="M11" t="s">
        <v>27</v>
      </c>
      <c r="N11">
        <f>MAX(I2:K11)</f>
        <v>98</v>
      </c>
      <c r="O11">
        <f>N11-N10</f>
        <v>24.75</v>
      </c>
      <c r="S11" s="45">
        <v>9</v>
      </c>
      <c r="V11" s="16">
        <v>90</v>
      </c>
      <c r="Y11" s="16">
        <v>900</v>
      </c>
      <c r="AA11" s="77"/>
      <c r="AB11" s="4">
        <v>2</v>
      </c>
      <c r="AC11" s="65">
        <v>23</v>
      </c>
      <c r="AD11" s="2">
        <v>10</v>
      </c>
      <c r="AE11" s="18">
        <v>20</v>
      </c>
      <c r="AF11" s="67">
        <v>2</v>
      </c>
    </row>
    <row r="12" spans="1:32" ht="15.75" x14ac:dyDescent="0.25">
      <c r="A12" t="s">
        <v>40</v>
      </c>
      <c r="B12">
        <f>AC33</f>
        <v>26</v>
      </c>
      <c r="M12" t="s">
        <v>40</v>
      </c>
      <c r="N12">
        <f>AE33</f>
        <v>27</v>
      </c>
      <c r="S12" s="46">
        <v>10</v>
      </c>
      <c r="V12" s="16">
        <v>100</v>
      </c>
      <c r="Y12" s="16">
        <v>1000</v>
      </c>
      <c r="AA12" s="6"/>
      <c r="AB12" s="4">
        <v>2</v>
      </c>
      <c r="AC12" s="65">
        <v>25</v>
      </c>
      <c r="AD12" s="2">
        <v>11</v>
      </c>
      <c r="AE12" s="18">
        <v>27</v>
      </c>
      <c r="AF12" s="67">
        <v>2</v>
      </c>
    </row>
    <row r="13" spans="1:32" ht="15.75" x14ac:dyDescent="0.25">
      <c r="A13" s="14" t="s">
        <v>37</v>
      </c>
      <c r="B13" s="14">
        <v>30</v>
      </c>
      <c r="M13" s="14" t="s">
        <v>37</v>
      </c>
      <c r="N13" s="14">
        <v>30</v>
      </c>
      <c r="S13" s="46">
        <v>11</v>
      </c>
      <c r="V13" s="16">
        <v>110</v>
      </c>
      <c r="Y13" s="16">
        <v>1100</v>
      </c>
      <c r="AA13" s="6"/>
      <c r="AB13" s="4">
        <v>3</v>
      </c>
      <c r="AC13" s="65">
        <v>31</v>
      </c>
      <c r="AD13" s="2">
        <v>12</v>
      </c>
      <c r="AE13" s="18">
        <v>29</v>
      </c>
      <c r="AF13" s="67">
        <v>2</v>
      </c>
    </row>
    <row r="14" spans="1:32" ht="15.75" x14ac:dyDescent="0.25">
      <c r="A14" s="14" t="s">
        <v>41</v>
      </c>
      <c r="B14" s="80">
        <f>AC35</f>
        <v>0.8666666666666667</v>
      </c>
      <c r="M14" s="14" t="s">
        <v>41</v>
      </c>
      <c r="N14" s="80">
        <f>AE35</f>
        <v>0.9</v>
      </c>
      <c r="S14" s="46">
        <v>12</v>
      </c>
      <c r="V14" s="16">
        <v>120</v>
      </c>
      <c r="Y14" s="16">
        <v>1200</v>
      </c>
      <c r="AA14" s="6"/>
      <c r="AB14" s="4">
        <v>3</v>
      </c>
      <c r="AC14" s="65">
        <v>35</v>
      </c>
      <c r="AD14" s="2">
        <v>13</v>
      </c>
      <c r="AE14" s="18">
        <v>30</v>
      </c>
      <c r="AF14" s="67">
        <v>3</v>
      </c>
    </row>
    <row r="15" spans="1:32" ht="15.75" x14ac:dyDescent="0.25">
      <c r="A15" s="58">
        <v>0.7</v>
      </c>
      <c r="B15">
        <f>B2-B4</f>
        <v>13.310162666339352</v>
      </c>
      <c r="C15">
        <f>B2+B4</f>
        <v>78.556504000327308</v>
      </c>
      <c r="D15" t="s">
        <v>46</v>
      </c>
      <c r="E15">
        <f>C15-B15</f>
        <v>65.246341333987957</v>
      </c>
      <c r="M15" s="58">
        <v>0.7</v>
      </c>
      <c r="N15">
        <f>N2-N4</f>
        <v>12.456233114976357</v>
      </c>
      <c r="O15">
        <f>N2+N4</f>
        <v>80.343766885023641</v>
      </c>
      <c r="P15" t="s">
        <v>25</v>
      </c>
      <c r="Q15">
        <f>O15-N15</f>
        <v>67.887533770047284</v>
      </c>
      <c r="S15" s="46">
        <v>13</v>
      </c>
      <c r="V15" s="16">
        <v>130</v>
      </c>
      <c r="Y15" s="16">
        <v>1300</v>
      </c>
      <c r="AA15" s="6"/>
      <c r="AB15" s="4">
        <v>3</v>
      </c>
      <c r="AC15" s="65">
        <v>35</v>
      </c>
      <c r="AD15" s="2">
        <v>14</v>
      </c>
      <c r="AE15" s="18">
        <v>35</v>
      </c>
      <c r="AF15" s="67">
        <v>3</v>
      </c>
    </row>
    <row r="16" spans="1:32" ht="15.75" x14ac:dyDescent="0.25">
      <c r="A16" s="14" t="s">
        <v>16</v>
      </c>
      <c r="S16" s="46">
        <v>14</v>
      </c>
      <c r="V16" s="16">
        <v>140</v>
      </c>
      <c r="Y16" s="16">
        <v>1400</v>
      </c>
      <c r="AA16" s="6" t="s">
        <v>10</v>
      </c>
      <c r="AB16" s="6">
        <v>3</v>
      </c>
      <c r="AC16" s="66">
        <v>39</v>
      </c>
      <c r="AD16" s="15">
        <v>15</v>
      </c>
      <c r="AE16" s="59">
        <v>37</v>
      </c>
      <c r="AF16" s="67">
        <v>3</v>
      </c>
    </row>
    <row r="17" spans="3:32" ht="16.5" thickBot="1" x14ac:dyDescent="0.3">
      <c r="E17" s="42" t="s">
        <v>14</v>
      </c>
      <c r="K17" s="42" t="s">
        <v>15</v>
      </c>
      <c r="S17" s="46">
        <v>15</v>
      </c>
      <c r="V17" s="16">
        <v>150</v>
      </c>
      <c r="Y17" s="16">
        <v>1500</v>
      </c>
      <c r="AA17" s="6"/>
      <c r="AB17" s="14">
        <v>4</v>
      </c>
      <c r="AC17" s="66">
        <v>43</v>
      </c>
      <c r="AD17" s="15">
        <v>15</v>
      </c>
      <c r="AE17" s="59">
        <v>52</v>
      </c>
      <c r="AF17" s="67">
        <v>5</v>
      </c>
    </row>
    <row r="18" spans="3:32" ht="15.75" x14ac:dyDescent="0.25">
      <c r="C18" s="33">
        <v>6</v>
      </c>
      <c r="D18" s="34">
        <v>7</v>
      </c>
      <c r="E18" s="34">
        <v>3</v>
      </c>
      <c r="F18" s="34">
        <v>1</v>
      </c>
      <c r="G18" s="34">
        <v>5</v>
      </c>
      <c r="H18" s="83">
        <v>0</v>
      </c>
      <c r="I18" s="34">
        <v>6</v>
      </c>
      <c r="J18" s="34">
        <v>2</v>
      </c>
      <c r="K18" s="34">
        <v>3</v>
      </c>
      <c r="L18" s="34">
        <v>0</v>
      </c>
      <c r="M18" s="35"/>
      <c r="S18" s="46">
        <v>16</v>
      </c>
      <c r="V18" s="16">
        <v>160</v>
      </c>
      <c r="Y18" s="16">
        <v>1600</v>
      </c>
      <c r="AA18" s="6"/>
      <c r="AB18" s="4">
        <v>4</v>
      </c>
      <c r="AC18" s="65">
        <v>46</v>
      </c>
      <c r="AD18" s="2">
        <v>14</v>
      </c>
      <c r="AE18" s="18">
        <v>57</v>
      </c>
      <c r="AF18" s="67">
        <v>5</v>
      </c>
    </row>
    <row r="19" spans="3:32" ht="15.75" x14ac:dyDescent="0.25">
      <c r="C19" s="36"/>
      <c r="D19" s="37">
        <v>0</v>
      </c>
      <c r="E19" s="37">
        <v>4</v>
      </c>
      <c r="F19" s="37">
        <v>1</v>
      </c>
      <c r="G19" s="37">
        <v>9</v>
      </c>
      <c r="H19" s="84">
        <v>1</v>
      </c>
      <c r="I19" s="37">
        <v>6</v>
      </c>
      <c r="J19" s="37">
        <v>1</v>
      </c>
      <c r="K19" s="37">
        <v>1</v>
      </c>
      <c r="L19" s="37">
        <v>2</v>
      </c>
      <c r="M19" s="38"/>
      <c r="S19" s="46">
        <v>17</v>
      </c>
      <c r="V19" s="16">
        <v>170</v>
      </c>
      <c r="Y19" s="16">
        <v>1700</v>
      </c>
      <c r="AA19" s="6"/>
      <c r="AB19" s="4">
        <v>5</v>
      </c>
      <c r="AC19" s="65">
        <v>58</v>
      </c>
      <c r="AD19" s="2">
        <v>13</v>
      </c>
      <c r="AE19" s="18">
        <v>60</v>
      </c>
      <c r="AF19" s="67">
        <v>6</v>
      </c>
    </row>
    <row r="20" spans="3:32" ht="15.75" x14ac:dyDescent="0.25">
      <c r="C20" s="36"/>
      <c r="D20" s="37"/>
      <c r="E20" s="37"/>
      <c r="F20" s="37">
        <v>5</v>
      </c>
      <c r="G20" s="37">
        <v>3</v>
      </c>
      <c r="H20" s="84">
        <v>2</v>
      </c>
      <c r="I20" s="37">
        <v>7</v>
      </c>
      <c r="J20" s="37">
        <v>9</v>
      </c>
      <c r="K20" s="37">
        <v>0</v>
      </c>
      <c r="L20" s="37"/>
      <c r="M20" s="38"/>
      <c r="S20" s="46">
        <v>18</v>
      </c>
      <c r="V20" s="16">
        <v>180</v>
      </c>
      <c r="Y20" s="16">
        <v>1800</v>
      </c>
      <c r="AA20" s="6"/>
      <c r="AB20" s="4">
        <v>6</v>
      </c>
      <c r="AC20" s="65">
        <v>65</v>
      </c>
      <c r="AD20" s="2">
        <v>12</v>
      </c>
      <c r="AE20" s="18">
        <v>66</v>
      </c>
      <c r="AF20" s="67">
        <v>6</v>
      </c>
    </row>
    <row r="21" spans="3:32" ht="15.75" x14ac:dyDescent="0.25">
      <c r="C21" s="36"/>
      <c r="D21" s="37">
        <v>5</v>
      </c>
      <c r="E21" s="37">
        <v>5</v>
      </c>
      <c r="F21" s="37">
        <v>1</v>
      </c>
      <c r="G21" s="37">
        <v>9</v>
      </c>
      <c r="H21" s="84">
        <v>3</v>
      </c>
      <c r="I21" s="37">
        <v>7</v>
      </c>
      <c r="J21" s="37">
        <v>0</v>
      </c>
      <c r="K21" s="37">
        <v>5</v>
      </c>
      <c r="L21" s="37"/>
      <c r="M21" s="38"/>
      <c r="S21" s="46">
        <v>19</v>
      </c>
      <c r="V21" s="16">
        <v>190</v>
      </c>
      <c r="Y21" s="16">
        <v>1900</v>
      </c>
      <c r="AA21" s="6"/>
      <c r="AB21" s="4">
        <v>6</v>
      </c>
      <c r="AC21" s="65">
        <v>66</v>
      </c>
      <c r="AD21" s="2">
        <v>11</v>
      </c>
      <c r="AE21" s="18">
        <v>66</v>
      </c>
      <c r="AF21" s="67">
        <v>6</v>
      </c>
    </row>
    <row r="22" spans="3:32" ht="16.5" thickBot="1" x14ac:dyDescent="0.3">
      <c r="C22" s="36"/>
      <c r="D22" s="37"/>
      <c r="E22" s="37"/>
      <c r="F22" s="37">
        <v>3</v>
      </c>
      <c r="G22" s="37">
        <v>6</v>
      </c>
      <c r="H22" s="84">
        <v>4</v>
      </c>
      <c r="I22" s="37"/>
      <c r="J22" s="37"/>
      <c r="K22" s="37"/>
      <c r="L22" s="37"/>
      <c r="M22" s="38"/>
      <c r="S22" s="47">
        <v>20</v>
      </c>
      <c r="V22" s="16">
        <v>200</v>
      </c>
      <c r="Y22" s="16">
        <v>2000</v>
      </c>
      <c r="AA22" s="6"/>
      <c r="AB22" s="4">
        <v>6</v>
      </c>
      <c r="AC22" s="65">
        <v>68</v>
      </c>
      <c r="AD22" s="2">
        <v>10</v>
      </c>
      <c r="AE22" s="18">
        <v>69</v>
      </c>
      <c r="AF22" s="67">
        <v>6</v>
      </c>
    </row>
    <row r="23" spans="3:32" ht="15.75" x14ac:dyDescent="0.25">
      <c r="C23" s="36"/>
      <c r="D23" s="37"/>
      <c r="E23" s="37"/>
      <c r="F23" s="37"/>
      <c r="G23" s="37">
        <v>8</v>
      </c>
      <c r="H23" s="84">
        <v>5</v>
      </c>
      <c r="I23" s="37">
        <v>2</v>
      </c>
      <c r="J23" s="37">
        <v>7</v>
      </c>
      <c r="K23" s="37"/>
      <c r="L23" s="37"/>
      <c r="M23" s="38"/>
      <c r="AA23" s="6" t="s">
        <v>9</v>
      </c>
      <c r="AB23" s="4">
        <v>6</v>
      </c>
      <c r="AC23" s="66">
        <v>69</v>
      </c>
      <c r="AD23" s="15">
        <v>9</v>
      </c>
      <c r="AE23" s="59">
        <v>71</v>
      </c>
      <c r="AF23" s="67">
        <v>7</v>
      </c>
    </row>
    <row r="24" spans="3:32" ht="15.75" x14ac:dyDescent="0.25">
      <c r="C24" s="36"/>
      <c r="D24" s="37">
        <v>8</v>
      </c>
      <c r="E24" s="37">
        <v>9</v>
      </c>
      <c r="F24" s="37">
        <v>6</v>
      </c>
      <c r="G24" s="37">
        <v>5</v>
      </c>
      <c r="H24" s="84">
        <v>6</v>
      </c>
      <c r="I24" s="37">
        <v>6</v>
      </c>
      <c r="J24" s="37">
        <v>6</v>
      </c>
      <c r="K24" s="37">
        <v>9</v>
      </c>
      <c r="L24" s="37">
        <v>0</v>
      </c>
      <c r="M24" s="38"/>
      <c r="AB24" s="4">
        <v>7</v>
      </c>
      <c r="AC24" s="66">
        <v>73</v>
      </c>
      <c r="AD24" s="15">
        <v>8</v>
      </c>
      <c r="AE24" s="59">
        <v>74</v>
      </c>
      <c r="AF24" s="67">
        <v>7</v>
      </c>
    </row>
    <row r="25" spans="3:32" ht="15.75" x14ac:dyDescent="0.25">
      <c r="C25" s="36"/>
      <c r="D25" s="37"/>
      <c r="E25" s="37">
        <v>8</v>
      </c>
      <c r="F25" s="37">
        <v>3</v>
      </c>
      <c r="G25" s="37">
        <v>3</v>
      </c>
      <c r="H25" s="84">
        <v>7</v>
      </c>
      <c r="I25" s="37">
        <v>4</v>
      </c>
      <c r="J25" s="37">
        <v>1</v>
      </c>
      <c r="K25" s="37"/>
      <c r="L25" s="37"/>
      <c r="M25" s="38"/>
      <c r="Q25" s="86" t="s">
        <v>50</v>
      </c>
      <c r="AB25" s="4">
        <v>7</v>
      </c>
      <c r="AC25" s="65">
        <v>73</v>
      </c>
      <c r="AD25" s="2">
        <v>7</v>
      </c>
      <c r="AE25" s="18">
        <v>82</v>
      </c>
      <c r="AF25" s="67">
        <v>8</v>
      </c>
    </row>
    <row r="26" spans="3:32" ht="15.75" x14ac:dyDescent="0.25">
      <c r="C26" s="36"/>
      <c r="D26" s="37"/>
      <c r="E26" s="37"/>
      <c r="F26" s="37"/>
      <c r="G26" s="37"/>
      <c r="H26" s="84">
        <v>8</v>
      </c>
      <c r="I26" s="37">
        <v>2</v>
      </c>
      <c r="J26" s="37">
        <v>9</v>
      </c>
      <c r="K26" s="37"/>
      <c r="L26" s="37"/>
      <c r="M26" s="38"/>
      <c r="Q26" s="86" t="s">
        <v>51</v>
      </c>
      <c r="AB26" s="4">
        <v>7</v>
      </c>
      <c r="AC26" s="65">
        <v>78</v>
      </c>
      <c r="AD26" s="2">
        <v>6</v>
      </c>
      <c r="AE26" s="18">
        <v>89</v>
      </c>
      <c r="AF26" s="67">
        <v>8</v>
      </c>
    </row>
    <row r="27" spans="3:32" ht="16.5" thickBot="1" x14ac:dyDescent="0.3">
      <c r="C27" s="39"/>
      <c r="D27" s="40">
        <v>6</v>
      </c>
      <c r="E27" s="40">
        <v>5</v>
      </c>
      <c r="F27" s="40">
        <v>7</v>
      </c>
      <c r="G27" s="40">
        <v>5</v>
      </c>
      <c r="H27" s="85">
        <v>9</v>
      </c>
      <c r="I27" s="40">
        <v>8</v>
      </c>
      <c r="J27" s="40">
        <v>3</v>
      </c>
      <c r="K27" s="40">
        <v>1</v>
      </c>
      <c r="L27" s="40">
        <v>0</v>
      </c>
      <c r="M27" s="41">
        <v>5</v>
      </c>
      <c r="Q27" s="86" t="s">
        <v>52</v>
      </c>
      <c r="AB27" s="4">
        <v>9</v>
      </c>
      <c r="AC27" s="65">
        <v>92</v>
      </c>
      <c r="AD27" s="2">
        <v>5</v>
      </c>
      <c r="AE27" s="18">
        <v>90</v>
      </c>
      <c r="AF27" s="67">
        <v>9</v>
      </c>
    </row>
    <row r="28" spans="3:32" ht="15.75" x14ac:dyDescent="0.25">
      <c r="J28" s="1"/>
      <c r="Q28" s="86" t="s">
        <v>53</v>
      </c>
      <c r="AB28" s="4">
        <v>9</v>
      </c>
      <c r="AC28" s="65">
        <v>95</v>
      </c>
      <c r="AD28" s="2">
        <v>4</v>
      </c>
      <c r="AE28" s="18">
        <v>91</v>
      </c>
      <c r="AF28" s="67">
        <v>9</v>
      </c>
    </row>
    <row r="29" spans="3:32" ht="15.75" x14ac:dyDescent="0.25">
      <c r="I29" t="s">
        <v>1</v>
      </c>
      <c r="Q29" s="86" t="s">
        <v>54</v>
      </c>
      <c r="AB29" s="4">
        <v>9</v>
      </c>
      <c r="AC29" s="65">
        <v>95</v>
      </c>
      <c r="AD29" s="2">
        <v>3</v>
      </c>
      <c r="AE29" s="18">
        <v>93</v>
      </c>
      <c r="AF29" s="67">
        <v>9</v>
      </c>
    </row>
    <row r="30" spans="3:32" ht="15.75" x14ac:dyDescent="0.25">
      <c r="C30" s="14" t="s">
        <v>42</v>
      </c>
      <c r="D30" s="14">
        <f>B13</f>
        <v>30</v>
      </c>
      <c r="L30" s="79" t="s">
        <v>44</v>
      </c>
      <c r="M30" s="14">
        <f>N13</f>
        <v>30</v>
      </c>
      <c r="AB30" s="4">
        <v>9</v>
      </c>
      <c r="AC30" s="65">
        <v>95</v>
      </c>
      <c r="AD30" s="2">
        <v>2</v>
      </c>
      <c r="AE30" s="18">
        <v>95</v>
      </c>
      <c r="AF30" s="67">
        <v>9</v>
      </c>
    </row>
    <row r="31" spans="3:32" ht="16.5" thickBot="1" x14ac:dyDescent="0.3">
      <c r="C31" s="14" t="s">
        <v>43</v>
      </c>
      <c r="D31" s="80">
        <f>B14</f>
        <v>0.8666666666666667</v>
      </c>
      <c r="F31" s="42" t="s">
        <v>14</v>
      </c>
      <c r="J31" s="42" t="s">
        <v>15</v>
      </c>
      <c r="L31" s="14" t="s">
        <v>43</v>
      </c>
      <c r="M31" s="80">
        <f>N14</f>
        <v>0.9</v>
      </c>
      <c r="AB31" s="4">
        <v>9</v>
      </c>
      <c r="AC31" s="65">
        <v>97</v>
      </c>
      <c r="AD31" s="2">
        <v>1</v>
      </c>
      <c r="AE31" s="18">
        <v>98</v>
      </c>
      <c r="AF31" s="67">
        <v>9</v>
      </c>
    </row>
    <row r="32" spans="3:32" x14ac:dyDescent="0.25">
      <c r="C32" s="73">
        <v>7</v>
      </c>
      <c r="D32" s="74">
        <v>6</v>
      </c>
      <c r="E32" s="74">
        <v>5</v>
      </c>
      <c r="F32" s="74">
        <v>3</v>
      </c>
      <c r="G32" s="74">
        <v>1</v>
      </c>
      <c r="H32" s="83">
        <v>0</v>
      </c>
      <c r="I32" s="73">
        <v>0</v>
      </c>
      <c r="J32" s="74">
        <v>2</v>
      </c>
      <c r="K32" s="74">
        <v>3</v>
      </c>
      <c r="L32" s="74">
        <v>6</v>
      </c>
      <c r="M32" s="35"/>
    </row>
    <row r="33" spans="1:31" x14ac:dyDescent="0.25">
      <c r="A33">
        <f>C8</f>
        <v>14.25</v>
      </c>
      <c r="B33" s="6" t="s">
        <v>8</v>
      </c>
      <c r="C33" s="36"/>
      <c r="D33" s="72">
        <v>9</v>
      </c>
      <c r="E33" s="72">
        <v>4</v>
      </c>
      <c r="F33" s="72">
        <v>1</v>
      </c>
      <c r="G33" s="72">
        <v>0</v>
      </c>
      <c r="H33" s="84">
        <v>1</v>
      </c>
      <c r="I33" s="72">
        <v>1</v>
      </c>
      <c r="J33" s="72">
        <v>1</v>
      </c>
      <c r="K33" s="72">
        <v>2</v>
      </c>
      <c r="L33" s="72">
        <v>6</v>
      </c>
      <c r="M33" s="38"/>
      <c r="N33" s="14" t="s">
        <v>8</v>
      </c>
      <c r="O33">
        <f>O8</f>
        <v>13</v>
      </c>
      <c r="AB33" t="s">
        <v>39</v>
      </c>
      <c r="AC33">
        <f>SUM(IF(FREQUENCY(AC2:AC31,AC2:AC31) &gt; 0,1))</f>
        <v>26</v>
      </c>
      <c r="AE33">
        <f>SUM(IF(FREQUENCY(AE2:AE31,AE2:AE31) &gt; 0,1))</f>
        <v>27</v>
      </c>
    </row>
    <row r="34" spans="1:31" x14ac:dyDescent="0.25">
      <c r="B34" s="6"/>
      <c r="C34" s="36"/>
      <c r="D34" s="37"/>
      <c r="E34" s="37"/>
      <c r="F34" s="37">
        <v>5</v>
      </c>
      <c r="G34" s="37">
        <v>3</v>
      </c>
      <c r="H34" s="84">
        <v>2</v>
      </c>
      <c r="I34" s="37">
        <v>0</v>
      </c>
      <c r="J34" s="37">
        <v>7</v>
      </c>
      <c r="K34" s="37">
        <v>9</v>
      </c>
      <c r="L34" s="37"/>
      <c r="M34" s="38"/>
      <c r="AB34" t="s">
        <v>38</v>
      </c>
      <c r="AC34">
        <f>COUNT(AC2:AC31)</f>
        <v>30</v>
      </c>
      <c r="AE34">
        <f>COUNT(AE2:AE31)</f>
        <v>30</v>
      </c>
    </row>
    <row r="35" spans="1:31" x14ac:dyDescent="0.25">
      <c r="B35" s="6"/>
      <c r="C35" s="36"/>
      <c r="D35" s="75">
        <v>9</v>
      </c>
      <c r="E35" s="37">
        <v>5</v>
      </c>
      <c r="F35" s="37">
        <v>5</v>
      </c>
      <c r="G35" s="37">
        <v>1</v>
      </c>
      <c r="H35" s="84">
        <v>3</v>
      </c>
      <c r="I35" s="37">
        <v>0</v>
      </c>
      <c r="J35" s="37">
        <v>5</v>
      </c>
      <c r="K35" s="53">
        <v>7</v>
      </c>
      <c r="L35" s="37"/>
      <c r="M35" s="38"/>
      <c r="AB35" t="s">
        <v>39</v>
      </c>
      <c r="AC35" s="78">
        <f>AC33/AC34</f>
        <v>0.8666666666666667</v>
      </c>
      <c r="AE35" s="78">
        <f>AE33/AE34</f>
        <v>0.9</v>
      </c>
    </row>
    <row r="36" spans="1:31" x14ac:dyDescent="0.25">
      <c r="A36">
        <f>C9</f>
        <v>25.75</v>
      </c>
      <c r="B36" s="6" t="s">
        <v>47</v>
      </c>
      <c r="C36" s="36"/>
      <c r="D36" s="37"/>
      <c r="E36" s="37"/>
      <c r="F36" s="37">
        <v>6</v>
      </c>
      <c r="G36" s="68">
        <v>3</v>
      </c>
      <c r="H36" s="84">
        <v>4</v>
      </c>
      <c r="I36" s="37"/>
      <c r="J36" s="37"/>
      <c r="K36" s="37"/>
      <c r="L36" s="37"/>
      <c r="M36" s="38"/>
      <c r="N36" s="14" t="s">
        <v>47</v>
      </c>
      <c r="O36">
        <f>O9</f>
        <v>31.5</v>
      </c>
    </row>
    <row r="37" spans="1:31" x14ac:dyDescent="0.25">
      <c r="B37" s="6"/>
      <c r="C37" s="36"/>
      <c r="D37" s="37"/>
      <c r="E37" s="37"/>
      <c r="F37" s="37"/>
      <c r="G37" s="37">
        <v>8</v>
      </c>
      <c r="H37" s="84">
        <v>5</v>
      </c>
      <c r="I37" s="68">
        <v>2</v>
      </c>
      <c r="J37" s="37">
        <v>7</v>
      </c>
      <c r="K37" s="37"/>
      <c r="L37" s="37"/>
      <c r="M37" s="38"/>
    </row>
    <row r="38" spans="1:31" x14ac:dyDescent="0.25">
      <c r="A38">
        <f>C10</f>
        <v>31</v>
      </c>
      <c r="B38" s="6" t="s">
        <v>9</v>
      </c>
      <c r="C38" s="36"/>
      <c r="D38" s="72">
        <v>9</v>
      </c>
      <c r="E38" s="37">
        <v>8</v>
      </c>
      <c r="F38" s="37">
        <v>6</v>
      </c>
      <c r="G38" s="37">
        <v>5</v>
      </c>
      <c r="H38" s="84">
        <v>6</v>
      </c>
      <c r="I38" s="53">
        <v>0</v>
      </c>
      <c r="J38" s="37">
        <v>6</v>
      </c>
      <c r="K38" s="37">
        <v>6</v>
      </c>
      <c r="L38" s="37">
        <v>9</v>
      </c>
      <c r="M38" s="38"/>
    </row>
    <row r="39" spans="1:31" x14ac:dyDescent="0.25">
      <c r="B39" s="6"/>
      <c r="C39" s="36"/>
      <c r="D39" s="37"/>
      <c r="E39" s="72">
        <v>8</v>
      </c>
      <c r="F39" s="72">
        <v>3</v>
      </c>
      <c r="G39" s="72">
        <v>3</v>
      </c>
      <c r="H39" s="84">
        <v>7</v>
      </c>
      <c r="I39" s="72">
        <v>1</v>
      </c>
      <c r="J39" s="72">
        <v>4</v>
      </c>
      <c r="K39" s="37"/>
      <c r="L39" s="37"/>
      <c r="M39" s="38"/>
      <c r="N39" s="14" t="s">
        <v>9</v>
      </c>
      <c r="O39">
        <f>O10</f>
        <v>28.75</v>
      </c>
    </row>
    <row r="40" spans="1:31" x14ac:dyDescent="0.25">
      <c r="B40" s="6"/>
      <c r="C40" s="36"/>
      <c r="D40" s="37"/>
      <c r="E40" s="37"/>
      <c r="F40" s="37"/>
      <c r="G40" s="37"/>
      <c r="H40" s="84">
        <v>8</v>
      </c>
      <c r="I40" s="72">
        <v>2</v>
      </c>
      <c r="J40" s="72">
        <v>9</v>
      </c>
      <c r="K40" s="37"/>
      <c r="L40" s="37"/>
      <c r="M40" s="38"/>
    </row>
    <row r="41" spans="1:31" ht="15.75" thickBot="1" x14ac:dyDescent="0.3">
      <c r="A41">
        <f>C11</f>
        <v>25</v>
      </c>
      <c r="B41" s="6" t="s">
        <v>45</v>
      </c>
      <c r="C41" s="39"/>
      <c r="D41" s="69">
        <v>7</v>
      </c>
      <c r="E41" s="71">
        <v>5</v>
      </c>
      <c r="F41" s="71">
        <v>5</v>
      </c>
      <c r="G41" s="71">
        <v>5</v>
      </c>
      <c r="H41" s="85">
        <v>9</v>
      </c>
      <c r="I41" s="69">
        <v>0</v>
      </c>
      <c r="J41" s="69">
        <v>1</v>
      </c>
      <c r="K41" s="69">
        <v>3</v>
      </c>
      <c r="L41" s="69">
        <v>5</v>
      </c>
      <c r="M41" s="70">
        <v>8</v>
      </c>
      <c r="N41" s="14" t="s">
        <v>45</v>
      </c>
      <c r="O41">
        <f>O11</f>
        <v>24.75</v>
      </c>
    </row>
    <row r="43" spans="1:31" x14ac:dyDescent="0.25">
      <c r="F43" s="3" t="s">
        <v>28</v>
      </c>
    </row>
    <row r="44" spans="1:31" x14ac:dyDescent="0.25">
      <c r="I44" t="s">
        <v>33</v>
      </c>
    </row>
    <row r="46" spans="1:31" ht="15.75" thickBot="1" x14ac:dyDescent="0.3">
      <c r="E46" s="42" t="s">
        <v>14</v>
      </c>
      <c r="K46" s="42" t="s">
        <v>15</v>
      </c>
    </row>
    <row r="47" spans="1:31" x14ac:dyDescent="0.25">
      <c r="D47" s="73" t="s">
        <v>29</v>
      </c>
      <c r="E47" s="74">
        <v>4</v>
      </c>
      <c r="F47" s="74">
        <v>2</v>
      </c>
      <c r="G47" s="74">
        <v>0</v>
      </c>
      <c r="H47" s="83">
        <v>0</v>
      </c>
      <c r="I47" s="73">
        <v>0</v>
      </c>
      <c r="J47" s="74" t="s">
        <v>36</v>
      </c>
      <c r="K47" s="74">
        <v>6</v>
      </c>
      <c r="L47" s="35"/>
    </row>
    <row r="48" spans="1:31" x14ac:dyDescent="0.25">
      <c r="B48">
        <f>A33</f>
        <v>14.25</v>
      </c>
      <c r="C48" s="6" t="s">
        <v>8</v>
      </c>
      <c r="D48" s="61"/>
      <c r="E48" s="72">
        <v>8</v>
      </c>
      <c r="F48" s="72">
        <v>4</v>
      </c>
      <c r="G48" s="72" t="s">
        <v>34</v>
      </c>
      <c r="H48" s="84">
        <v>1</v>
      </c>
      <c r="I48" s="72" t="s">
        <v>31</v>
      </c>
      <c r="J48" s="72">
        <v>2</v>
      </c>
      <c r="K48" s="72">
        <v>6</v>
      </c>
      <c r="L48" s="62"/>
      <c r="M48" s="14" t="s">
        <v>8</v>
      </c>
      <c r="N48">
        <f>O33</f>
        <v>13</v>
      </c>
    </row>
    <row r="49" spans="2:14" x14ac:dyDescent="0.25">
      <c r="C49" s="6"/>
      <c r="D49" s="36"/>
      <c r="E49" s="37"/>
      <c r="F49" s="37">
        <v>4</v>
      </c>
      <c r="G49" s="37">
        <v>2</v>
      </c>
      <c r="H49" s="84">
        <v>2</v>
      </c>
      <c r="I49" s="37">
        <v>0</v>
      </c>
      <c r="J49" s="37">
        <v>6</v>
      </c>
      <c r="K49" s="37">
        <v>8</v>
      </c>
      <c r="L49" s="38"/>
    </row>
    <row r="50" spans="2:14" x14ac:dyDescent="0.25">
      <c r="C50" s="6"/>
      <c r="D50" s="63"/>
      <c r="E50" s="37">
        <v>8</v>
      </c>
      <c r="F50" s="60" t="s">
        <v>32</v>
      </c>
      <c r="G50" s="37">
        <v>0</v>
      </c>
      <c r="H50" s="84">
        <v>3</v>
      </c>
      <c r="I50" s="37">
        <v>0</v>
      </c>
      <c r="J50" s="37">
        <v>4</v>
      </c>
      <c r="K50" s="53">
        <v>6</v>
      </c>
      <c r="L50" s="38"/>
    </row>
    <row r="51" spans="2:14" x14ac:dyDescent="0.25">
      <c r="B51">
        <f>A36</f>
        <v>25.75</v>
      </c>
      <c r="C51" s="6" t="s">
        <v>47</v>
      </c>
      <c r="D51" s="36"/>
      <c r="E51" s="37"/>
      <c r="F51" s="37">
        <v>6</v>
      </c>
      <c r="G51" s="68">
        <v>2</v>
      </c>
      <c r="H51" s="84">
        <v>4</v>
      </c>
      <c r="I51" s="37"/>
      <c r="J51" s="37"/>
      <c r="K51" s="37"/>
      <c r="L51" s="38"/>
      <c r="M51" s="82" t="s">
        <v>47</v>
      </c>
      <c r="N51">
        <f>O36</f>
        <v>31.5</v>
      </c>
    </row>
    <row r="52" spans="2:14" x14ac:dyDescent="0.25">
      <c r="C52" s="6"/>
      <c r="D52" s="36"/>
      <c r="E52" s="37"/>
      <c r="F52" s="37"/>
      <c r="G52" s="37">
        <v>8</v>
      </c>
      <c r="H52" s="84">
        <v>5</v>
      </c>
      <c r="I52" s="68">
        <v>2</v>
      </c>
      <c r="J52" s="37">
        <v>6</v>
      </c>
      <c r="K52" s="37"/>
      <c r="L52" s="38"/>
    </row>
    <row r="53" spans="2:14" x14ac:dyDescent="0.25">
      <c r="B53">
        <f>A38</f>
        <v>31</v>
      </c>
      <c r="C53" s="6" t="s">
        <v>9</v>
      </c>
      <c r="D53" s="64"/>
      <c r="E53" s="60" t="s">
        <v>35</v>
      </c>
      <c r="F53" s="37">
        <v>6</v>
      </c>
      <c r="G53" s="37">
        <v>4</v>
      </c>
      <c r="H53" s="84">
        <v>6</v>
      </c>
      <c r="I53" s="53">
        <v>0</v>
      </c>
      <c r="J53" s="60" t="s">
        <v>29</v>
      </c>
      <c r="K53" s="37">
        <v>8</v>
      </c>
      <c r="L53" s="38"/>
    </row>
    <row r="54" spans="2:14" x14ac:dyDescent="0.25">
      <c r="C54" s="6"/>
      <c r="D54" s="36"/>
      <c r="E54" s="37"/>
      <c r="F54" s="72">
        <v>8</v>
      </c>
      <c r="G54" s="72" t="s">
        <v>30</v>
      </c>
      <c r="H54" s="84">
        <v>7</v>
      </c>
      <c r="I54" s="72">
        <v>0</v>
      </c>
      <c r="J54" s="72">
        <v>4</v>
      </c>
      <c r="K54" s="37"/>
      <c r="L54" s="38"/>
      <c r="M54" s="14" t="s">
        <v>9</v>
      </c>
      <c r="N54">
        <f>O39</f>
        <v>28.75</v>
      </c>
    </row>
    <row r="55" spans="2:14" x14ac:dyDescent="0.25">
      <c r="C55" s="6"/>
      <c r="D55" s="36"/>
      <c r="E55" s="37"/>
      <c r="F55" s="37"/>
      <c r="G55" s="37"/>
      <c r="H55" s="84">
        <v>8</v>
      </c>
      <c r="I55" s="72">
        <v>2</v>
      </c>
      <c r="J55" s="72">
        <v>8</v>
      </c>
      <c r="K55" s="37"/>
      <c r="L55" s="38"/>
    </row>
    <row r="56" spans="2:14" ht="15.75" thickBot="1" x14ac:dyDescent="0.3">
      <c r="B56">
        <f>A41</f>
        <v>25</v>
      </c>
      <c r="C56" s="6" t="s">
        <v>45</v>
      </c>
      <c r="D56" s="39"/>
      <c r="E56" s="40"/>
      <c r="F56" s="69">
        <v>6</v>
      </c>
      <c r="G56" s="71" t="s">
        <v>28</v>
      </c>
      <c r="H56" s="85">
        <v>9</v>
      </c>
      <c r="I56" s="69" t="s">
        <v>34</v>
      </c>
      <c r="J56" s="69">
        <v>2</v>
      </c>
      <c r="K56" s="69">
        <v>4</v>
      </c>
      <c r="L56" s="70">
        <v>8</v>
      </c>
      <c r="M56" s="14" t="s">
        <v>45</v>
      </c>
      <c r="N56">
        <f>O41</f>
        <v>24.75</v>
      </c>
    </row>
    <row r="60" spans="2:14" ht="15.75" thickBot="1" x14ac:dyDescent="0.3">
      <c r="G60" s="3"/>
    </row>
    <row r="61" spans="2:14" ht="15.75" thickBot="1" x14ac:dyDescent="0.3">
      <c r="C61" s="33"/>
      <c r="D61" s="94"/>
      <c r="E61" s="95"/>
      <c r="F61" s="95"/>
      <c r="G61" s="95"/>
      <c r="H61" s="96">
        <v>9</v>
      </c>
      <c r="I61" s="94"/>
      <c r="J61" s="94"/>
      <c r="K61" s="94"/>
      <c r="L61" s="94"/>
      <c r="M61" s="97"/>
    </row>
    <row r="62" spans="2:14" x14ac:dyDescent="0.25">
      <c r="C62" s="36"/>
      <c r="D62" s="37"/>
      <c r="E62" s="37"/>
      <c r="F62" s="37"/>
      <c r="G62" s="37"/>
      <c r="H62" s="84">
        <v>8</v>
      </c>
      <c r="I62" s="90"/>
      <c r="J62" s="90"/>
      <c r="K62" s="37"/>
      <c r="L62" s="37"/>
      <c r="M62" s="38"/>
    </row>
    <row r="63" spans="2:14" x14ac:dyDescent="0.25">
      <c r="C63" s="36"/>
      <c r="D63" s="37"/>
      <c r="E63" s="90"/>
      <c r="F63" s="90"/>
      <c r="G63" s="90"/>
      <c r="H63" s="84">
        <v>7</v>
      </c>
      <c r="I63" s="90"/>
      <c r="J63" s="90"/>
      <c r="K63" s="37"/>
      <c r="L63" s="37"/>
      <c r="M63" s="38"/>
    </row>
    <row r="64" spans="2:14" x14ac:dyDescent="0.25">
      <c r="C64" s="36"/>
      <c r="D64" s="90"/>
      <c r="E64" s="90"/>
      <c r="F64" s="90"/>
      <c r="G64" s="90"/>
      <c r="H64" s="84">
        <v>6</v>
      </c>
      <c r="I64" s="90"/>
      <c r="J64" s="90"/>
      <c r="K64" s="90"/>
      <c r="L64" s="90"/>
      <c r="M64" s="38"/>
    </row>
    <row r="65" spans="3:13" x14ac:dyDescent="0.25">
      <c r="C65" s="36"/>
      <c r="D65" s="37"/>
      <c r="E65" s="37"/>
      <c r="F65" s="37"/>
      <c r="G65" s="90"/>
      <c r="H65" s="84">
        <v>5</v>
      </c>
      <c r="I65" s="68"/>
      <c r="J65" s="90"/>
      <c r="K65" s="37"/>
      <c r="L65" s="37"/>
      <c r="M65" s="38"/>
    </row>
    <row r="66" spans="3:13" x14ac:dyDescent="0.25">
      <c r="C66" s="36"/>
      <c r="D66" s="37"/>
      <c r="E66" s="37"/>
      <c r="F66" s="90"/>
      <c r="G66" s="68"/>
      <c r="H66" s="84">
        <v>4</v>
      </c>
      <c r="I66" s="37"/>
      <c r="J66" s="37"/>
      <c r="K66" s="37"/>
      <c r="L66" s="37"/>
      <c r="M66" s="38"/>
    </row>
    <row r="67" spans="3:13" x14ac:dyDescent="0.25">
      <c r="C67" s="36"/>
      <c r="D67" s="92"/>
      <c r="E67" s="90"/>
      <c r="F67" s="90"/>
      <c r="G67" s="90"/>
      <c r="H67" s="93">
        <v>3</v>
      </c>
      <c r="I67" s="90"/>
      <c r="J67" s="90"/>
      <c r="K67" s="90"/>
      <c r="L67" s="37"/>
      <c r="M67" s="38"/>
    </row>
    <row r="68" spans="3:13" x14ac:dyDescent="0.25">
      <c r="C68" s="36"/>
      <c r="D68" s="37"/>
      <c r="E68" s="37"/>
      <c r="F68" s="91"/>
      <c r="G68" s="90"/>
      <c r="H68" s="93">
        <v>2</v>
      </c>
      <c r="I68" s="90"/>
      <c r="J68" s="90"/>
      <c r="K68" s="90"/>
      <c r="L68" s="37"/>
      <c r="M68" s="38"/>
    </row>
    <row r="69" spans="3:13" ht="15.75" thickBot="1" x14ac:dyDescent="0.3">
      <c r="C69" s="36"/>
      <c r="D69" s="90"/>
      <c r="E69" s="90"/>
      <c r="F69" s="90"/>
      <c r="G69" s="90"/>
      <c r="H69" s="93">
        <v>1</v>
      </c>
      <c r="I69" s="90"/>
      <c r="J69" s="90"/>
      <c r="K69" s="90"/>
      <c r="L69" s="90"/>
      <c r="M69" s="38"/>
    </row>
    <row r="70" spans="3:13" ht="15.75" thickBot="1" x14ac:dyDescent="0.3">
      <c r="C70" s="98"/>
      <c r="D70" s="99"/>
      <c r="E70" s="99"/>
      <c r="F70" s="99"/>
      <c r="G70" s="99"/>
      <c r="H70" s="100">
        <v>0</v>
      </c>
      <c r="I70" s="99"/>
      <c r="J70" s="99"/>
      <c r="K70" s="99"/>
      <c r="L70" s="101"/>
      <c r="M70" s="41"/>
    </row>
  </sheetData>
  <sortState xmlns:xlrd2="http://schemas.microsoft.com/office/spreadsheetml/2017/richdata2" ref="AE2:AE31">
    <sortCondition ref="AE2:AE31"/>
  </sortState>
  <mergeCells count="1">
    <mergeCell ref="H2:H11"/>
  </mergeCells>
  <conditionalFormatting sqref="E2:K2 E3:G11 I3:K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A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B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Q25" r:id="rId1" xr:uid="{00000000-0004-0000-0100-000000000000}"/>
    <hyperlink ref="Q26" r:id="rId2" xr:uid="{00000000-0004-0000-0100-000001000000}"/>
    <hyperlink ref="Q27" r:id="rId3" xr:uid="{00000000-0004-0000-0100-000002000000}"/>
    <hyperlink ref="Q28" r:id="rId4" xr:uid="{00000000-0004-0000-0100-000003000000}"/>
    <hyperlink ref="Q29" r:id="rId5" xr:uid="{00000000-0004-0000-0100-000004000000}"/>
  </hyperlinks>
  <pageMargins left="0.7" right="0.7" top="0.75" bottom="0.75" header="0.3" footer="0.3"/>
  <pageSetup paperSize="9" orientation="portrait" verticalDpi="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Cobus Olivier</dc:creator>
  <cp:lastModifiedBy>Cobus Olivier</cp:lastModifiedBy>
  <dcterms:created xsi:type="dcterms:W3CDTF">2015-06-05T18:17:20Z</dcterms:created>
  <dcterms:modified xsi:type="dcterms:W3CDTF">2019-07-31T21:03:37Z</dcterms:modified>
</cp:coreProperties>
</file>