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m_data" sheetId="1" state="visible" r:id="rId2"/>
    <sheet name="tab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<sst xmlns="http://schemas.openxmlformats.org/spreadsheetml/2006/main" count="92" uniqueCount="23">
  <si>
    <t xml:space="preserve">r = 0</t>
  </si>
  <si>
    <t xml:space="preserve">MLE</t>
  </si>
  <si>
    <t xml:space="preserve">r = 1</t>
  </si>
  <si>
    <t xml:space="preserve">r = 2</t>
  </si>
  <si>
    <t xml:space="preserve">r = 3</t>
  </si>
  <si>
    <t xml:space="preserve">r = 4</t>
  </si>
  <si>
    <t xml:space="preserve">b0</t>
  </si>
  <si>
    <t xml:space="preserve">b1</t>
  </si>
  <si>
    <t xml:space="preserve">loglikelihood</t>
  </si>
  <si>
    <t xml:space="preserve">x</t>
  </si>
  <si>
    <t xml:space="preserve">y</t>
  </si>
  <si>
    <t xml:space="preserve">b0 + b1*x</t>
  </si>
  <si>
    <t xml:space="preserve">y*(b0 + b1*x)</t>
  </si>
  <si>
    <t xml:space="preserve">exp(b0 + b1*x)</t>
  </si>
  <si>
    <t xml:space="preserve">log(y!)</t>
  </si>
  <si>
    <t xml:space="preserve">l0</t>
  </si>
  <si>
    <t xml:space="preserve">l1</t>
  </si>
  <si>
    <t xml:space="preserve">Hessian</t>
  </si>
  <si>
    <t xml:space="preserve">Inv Hessian</t>
  </si>
  <si>
    <t xml:space="preserve">new b</t>
  </si>
  <si>
    <t xml:space="preserve">update</t>
  </si>
  <si>
    <t xml:space="preserve">log-likelihood</t>
  </si>
  <si>
    <t xml:space="preserve">gain in log-likelihood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</si>
</sst>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3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5" activeCellId="0" sqref="K5"/>
    </sheetView>
  </sheetViews>
  <sheetFormatPr defaultColWidth="11.60546875" defaultRowHeight="12.75" zeroHeight="false" outlineLevelRow="0" outlineLevelCol="0"/>
  <cols>
    <col collapsed="false" customWidth="true" hidden="false" outlineLevel="0" max="2" min="1" style="0" width="3.57"/>
    <col collapsed="false" customWidth="true" hidden="false" outlineLevel="0" max="3" min="3" style="0" width="3.14"/>
    <col collapsed="false" customWidth="true" hidden="false" outlineLevel="0" max="4" min="4" style="0" width="8.71"/>
    <col collapsed="false" customWidth="true" hidden="false" outlineLevel="0" max="5" min="5" style="0" width="12.42"/>
    <col collapsed="false" customWidth="true" hidden="false" outlineLevel="0" max="6" min="6" style="0" width="13.29"/>
    <col collapsed="false" customWidth="true" hidden="false" outlineLevel="0" max="7" min="7" style="0" width="7.87"/>
    <col collapsed="false" customWidth="true" hidden="false" outlineLevel="0" max="8" min="8" style="0" width="13.29"/>
    <col collapsed="false" customWidth="true" hidden="false" outlineLevel="0" max="9" min="9" style="0" width="12.42"/>
    <col collapsed="false" customWidth="true" hidden="false" outlineLevel="0" max="10" min="10" style="0" width="4.43"/>
    <col collapsed="false" customWidth="true" hidden="false" outlineLevel="0" max="11" min="11" style="0" width="4.71"/>
    <col collapsed="false" customWidth="true" hidden="false" outlineLevel="0" max="12" min="12" style="0" width="5.43"/>
    <col collapsed="false" customWidth="true" hidden="false" outlineLevel="0" max="13" min="13" style="0" width="4.71"/>
    <col collapsed="false" customWidth="true" hidden="false" outlineLevel="0" max="17" min="17" style="0" width="6.28"/>
    <col collapsed="false" customWidth="true" hidden="false" outlineLevel="0" max="18" min="18" style="0" width="11.71"/>
    <col collapsed="false" customWidth="true" hidden="false" outlineLevel="0" max="19" min="19" style="0" width="12.42"/>
    <col collapsed="false" customWidth="true" hidden="false" outlineLevel="0" max="20" min="20" style="0" width="4.29"/>
    <col collapsed="false" customWidth="true" hidden="false" outlineLevel="0" max="22" min="21" style="0" width="4.71"/>
    <col collapsed="false" customWidth="true" hidden="false" outlineLevel="0" max="23" min="23" style="0" width="4.43"/>
    <col collapsed="false" customWidth="true" hidden="false" outlineLevel="0" max="28" min="28" style="0" width="11.71"/>
    <col collapsed="false" customWidth="true" hidden="false" outlineLevel="0" max="29" min="29" style="0" width="12.42"/>
    <col collapsed="false" customWidth="true" hidden="false" outlineLevel="0" max="31" min="31" style="0" width="6.11"/>
    <col collapsed="false" customWidth="true" hidden="false" outlineLevel="0" max="32" min="32" style="0" width="4.86"/>
    <col collapsed="false" customWidth="true" hidden="false" outlineLevel="0" max="33" min="33" style="0" width="4.02"/>
    <col collapsed="false" customWidth="true" hidden="false" outlineLevel="0" max="40" min="40" style="0" width="4.86"/>
    <col collapsed="false" customWidth="true" hidden="false" outlineLevel="0" max="41" min="41" style="0" width="4.3"/>
    <col collapsed="false" customWidth="true" hidden="false" outlineLevel="0" max="42" min="42" style="0" width="4.02"/>
    <col collapsed="false" customWidth="true" hidden="false" outlineLevel="0" max="43" min="43" style="0" width="4.98"/>
  </cols>
  <sheetData>
    <row r="1" customFormat="false" ht="12.75" hidden="false" customHeight="false" outlineLevel="0" collapsed="false">
      <c r="D1" s="0" t="s">
        <v>0</v>
      </c>
      <c r="F1" s="0" t="s">
        <v>1</v>
      </c>
      <c r="N1" s="0" t="s">
        <v>2</v>
      </c>
      <c r="X1" s="0" t="s">
        <v>3</v>
      </c>
      <c r="AH1" s="0" t="s">
        <v>4</v>
      </c>
      <c r="AR1" s="0" t="s">
        <v>5</v>
      </c>
    </row>
    <row r="2" customFormat="false" ht="12.75" hidden="false" customHeight="false" outlineLevel="0" collapsed="false">
      <c r="D2" s="0" t="s">
        <v>6</v>
      </c>
      <c r="E2" s="0" t="n">
        <v>0.15</v>
      </c>
      <c r="F2" s="0" t="n">
        <v>0.307866395615113</v>
      </c>
      <c r="N2" s="0" t="s">
        <v>6</v>
      </c>
      <c r="O2" s="0" t="n">
        <f aca="false">I18</f>
        <v>0.125189501061498</v>
      </c>
      <c r="X2" s="0" t="s">
        <v>6</v>
      </c>
      <c r="Y2" s="0" t="n">
        <f aca="false">S18</f>
        <v>0.214265247460077</v>
      </c>
      <c r="AH2" s="0" t="s">
        <v>6</v>
      </c>
      <c r="AI2" s="0" t="n">
        <f aca="false">AC18</f>
        <v>0.301197210562019</v>
      </c>
      <c r="AR2" s="0" t="s">
        <v>6</v>
      </c>
      <c r="AS2" s="0" t="n">
        <f aca="false">AM18</f>
        <v>0.307842723651102</v>
      </c>
    </row>
    <row r="3" customFormat="false" ht="12.75" hidden="false" customHeight="false" outlineLevel="0" collapsed="false">
      <c r="D3" s="0" t="s">
        <v>7</v>
      </c>
      <c r="E3" s="0" t="n">
        <v>0.04</v>
      </c>
      <c r="F3" s="0" t="n">
        <v>0.0763573248324829</v>
      </c>
      <c r="N3" s="0" t="s">
        <v>7</v>
      </c>
      <c r="O3" s="0" t="n">
        <f aca="false">I19</f>
        <v>0.112141211934508</v>
      </c>
      <c r="X3" s="0" t="s">
        <v>7</v>
      </c>
      <c r="Y3" s="0" t="n">
        <f aca="false">S19</f>
        <v>0.0871133092035033</v>
      </c>
      <c r="AH3" s="0" t="s">
        <v>7</v>
      </c>
      <c r="AI3" s="0" t="n">
        <f aca="false">AC19</f>
        <v>0.0770497224042584</v>
      </c>
      <c r="AR3" s="0" t="s">
        <v>7</v>
      </c>
      <c r="AS3" s="0" t="n">
        <f aca="false">AM19</f>
        <v>0.0763598007016324</v>
      </c>
    </row>
    <row r="4" customFormat="false" ht="12.75" hidden="false" customHeight="false" outlineLevel="0" collapsed="false">
      <c r="A4" s="0" t="n">
        <v>6</v>
      </c>
      <c r="D4" s="0" t="s">
        <v>8</v>
      </c>
      <c r="E4" s="0" t="n">
        <f aca="false">SUM(E6:E35)-SUM(F6:F35)-SUM(G6:G35)</f>
        <v>-88.7009709970772</v>
      </c>
      <c r="F4" s="0" t="n">
        <v>-60.2511615084068</v>
      </c>
      <c r="N4" s="0" t="s">
        <v>8</v>
      </c>
      <c r="O4" s="0" t="n">
        <f aca="false">SUM(O6:O35)-SUM(P6:P35)-SUM(Q6:Q35)</f>
        <v>-74.2067640425976</v>
      </c>
      <c r="P4" s="0" t="n">
        <f aca="false">O4-E4</f>
        <v>14.4942069544797</v>
      </c>
      <c r="Q4" s="0" t="n">
        <f aca="false">O4-F4</f>
        <v>-13.9556025341907</v>
      </c>
      <c r="X4" s="0" t="s">
        <v>8</v>
      </c>
      <c r="Y4" s="0" t="n">
        <f aca="false">SUM(Y6:Y35)-SUM(Z6:Z35)-SUM(AA6:AA35)</f>
        <v>-60.8513583478364</v>
      </c>
      <c r="Z4" s="0" t="n">
        <f aca="false">Y4-O4</f>
        <v>13.3554056947612</v>
      </c>
      <c r="AA4" s="0" t="n">
        <f aca="false">Y4-F4</f>
        <v>-0.600196839429557</v>
      </c>
      <c r="AH4" s="0" t="s">
        <v>8</v>
      </c>
      <c r="AI4" s="0" t="n">
        <f aca="false">SUM(AI6:AI35)-SUM(AJ6:AJ35)-SUM(AK6:AK35)</f>
        <v>-60.253171022956</v>
      </c>
      <c r="AJ4" s="0" t="n">
        <f aca="false">AI4-Y4</f>
        <v>0.598187324880442</v>
      </c>
      <c r="AK4" s="0" t="n">
        <f aca="false">AI4-F4</f>
        <v>-0.00200951454911547</v>
      </c>
      <c r="AR4" s="0" t="s">
        <v>8</v>
      </c>
      <c r="AS4" s="0" t="n">
        <f aca="false">SUM(AS6:AS35)-SUM(AT6:AT35)-SUM(AU6:AU35)</f>
        <v>-60.2511615343889</v>
      </c>
      <c r="AT4" s="0" t="n">
        <f aca="false">AS4-AI4</f>
        <v>0.00200948856709715</v>
      </c>
      <c r="AU4" s="0" t="n">
        <f aca="false">AS4-F4</f>
        <v>-2.59820183146076E-008</v>
      </c>
    </row>
    <row r="5" customFormat="false" ht="12.75" hidden="false" customHeight="false" outlineLevel="0" collapsed="false">
      <c r="A5" s="0" t="s">
        <v>9</v>
      </c>
      <c r="B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K5" s="0" t="s">
        <v>9</v>
      </c>
      <c r="L5" s="0" t="s">
        <v>10</v>
      </c>
      <c r="N5" s="0" t="s">
        <v>11</v>
      </c>
      <c r="O5" s="0" t="s">
        <v>12</v>
      </c>
      <c r="P5" s="0" t="s">
        <v>13</v>
      </c>
      <c r="Q5" s="0" t="s">
        <v>14</v>
      </c>
      <c r="U5" s="0" t="s">
        <v>9</v>
      </c>
      <c r="V5" s="0" t="s">
        <v>10</v>
      </c>
      <c r="X5" s="0" t="s">
        <v>11</v>
      </c>
      <c r="Y5" s="0" t="s">
        <v>12</v>
      </c>
      <c r="Z5" s="0" t="s">
        <v>13</v>
      </c>
      <c r="AA5" s="0" t="s">
        <v>14</v>
      </c>
      <c r="AE5" s="0" t="s">
        <v>9</v>
      </c>
      <c r="AF5" s="0" t="s">
        <v>10</v>
      </c>
      <c r="AH5" s="0" t="s">
        <v>11</v>
      </c>
      <c r="AI5" s="0" t="s">
        <v>12</v>
      </c>
      <c r="AJ5" s="0" t="s">
        <v>13</v>
      </c>
      <c r="AK5" s="0" t="s">
        <v>14</v>
      </c>
      <c r="AO5" s="0" t="s">
        <v>9</v>
      </c>
      <c r="AP5" s="0" t="s">
        <v>10</v>
      </c>
      <c r="AR5" s="0" t="s">
        <v>11</v>
      </c>
      <c r="AS5" s="0" t="s">
        <v>12</v>
      </c>
      <c r="AT5" s="0" t="s">
        <v>13</v>
      </c>
      <c r="AU5" s="0" t="s">
        <v>14</v>
      </c>
    </row>
    <row r="6" customFormat="false" ht="12.75" hidden="false" customHeight="false" outlineLevel="0" collapsed="false">
      <c r="A6" s="0" t="n">
        <v>2</v>
      </c>
      <c r="B6" s="0" t="n">
        <v>0</v>
      </c>
      <c r="D6" s="0" t="n">
        <f aca="false">E$2+E$3*A6</f>
        <v>0.23</v>
      </c>
      <c r="E6" s="0" t="n">
        <f aca="false">B6*D6</f>
        <v>0</v>
      </c>
      <c r="F6" s="0" t="n">
        <f aca="false">EXP(D6)</f>
        <v>1.25860000992948</v>
      </c>
      <c r="G6" s="0" t="n">
        <f aca="false">LN(FACT(B6))</f>
        <v>0</v>
      </c>
      <c r="H6" s="0" t="s">
        <v>15</v>
      </c>
      <c r="I6" s="0" t="n">
        <f aca="false">SUM(B6:B35) - SUM(F6:F35)</f>
        <v>65.1137335657091</v>
      </c>
      <c r="K6" s="0" t="n">
        <v>2</v>
      </c>
      <c r="L6" s="0" t="n">
        <v>0</v>
      </c>
      <c r="N6" s="0" t="n">
        <f aca="false">O$2+O$3*K6</f>
        <v>0.349471924930514</v>
      </c>
      <c r="O6" s="0" t="n">
        <f aca="false">L6*N6</f>
        <v>0</v>
      </c>
      <c r="P6" s="0" t="n">
        <f aca="false">EXP(N6)</f>
        <v>1.41831837222702</v>
      </c>
      <c r="Q6" s="0" t="n">
        <f aca="false">LN(FACT(L6))</f>
        <v>0</v>
      </c>
      <c r="R6" s="0" t="s">
        <v>15</v>
      </c>
      <c r="S6" s="0" t="n">
        <f aca="false">SUM(L6:L35) - SUM(P6:P35)</f>
        <v>-63.1106566461968</v>
      </c>
      <c r="U6" s="0" t="n">
        <v>2</v>
      </c>
      <c r="V6" s="0" t="n">
        <v>0</v>
      </c>
      <c r="X6" s="0" t="n">
        <f aca="false">Y$2+Y$3*U6</f>
        <v>0.388491865867084</v>
      </c>
      <c r="Y6" s="0" t="n">
        <f aca="false">V6*X6</f>
        <v>0</v>
      </c>
      <c r="Z6" s="0" t="n">
        <f aca="false">EXP(X6)</f>
        <v>1.47475498756285</v>
      </c>
      <c r="AA6" s="0" t="n">
        <f aca="false">LN(FACT(V6))</f>
        <v>0</v>
      </c>
      <c r="AB6" s="0" t="s">
        <v>15</v>
      </c>
      <c r="AC6" s="0" t="n">
        <f aca="false">SUM(V6:V35) - SUM(Z6:Z35)</f>
        <v>-10.4614514219634</v>
      </c>
      <c r="AE6" s="0" t="n">
        <v>2</v>
      </c>
      <c r="AF6" s="0" t="n">
        <v>0</v>
      </c>
      <c r="AH6" s="0" t="n">
        <f aca="false">AI$2+AI$3*AE6</f>
        <v>0.455296655370536</v>
      </c>
      <c r="AI6" s="0" t="n">
        <f aca="false">AF6*AH6</f>
        <v>0</v>
      </c>
      <c r="AJ6" s="0" t="n">
        <f aca="false">EXP(AH6)</f>
        <v>1.57664103269493</v>
      </c>
      <c r="AK6" s="0" t="n">
        <f aca="false">LN(FACT(AF6))</f>
        <v>0</v>
      </c>
      <c r="AL6" s="0" t="s">
        <v>15</v>
      </c>
      <c r="AM6" s="0" t="n">
        <f aca="false">SUM(AF6:AF35) - SUM(AJ6:AJ35)</f>
        <v>-0.555050902956495</v>
      </c>
      <c r="AO6" s="0" t="n">
        <v>2</v>
      </c>
      <c r="AP6" s="0" t="n">
        <v>0</v>
      </c>
      <c r="AR6" s="0" t="n">
        <f aca="false">AS$2+AS$3*AO6</f>
        <v>0.460562325054367</v>
      </c>
      <c r="AS6" s="0" t="n">
        <f aca="false">AP6*AR6</f>
        <v>0</v>
      </c>
      <c r="AT6" s="0" t="n">
        <f aca="false">EXP(AR6)</f>
        <v>1.58496499998076</v>
      </c>
      <c r="AU6" s="0" t="n">
        <f aca="false">LN(FACT(AP6))</f>
        <v>0</v>
      </c>
      <c r="AV6" s="0" t="s">
        <v>15</v>
      </c>
      <c r="AW6" s="0" t="n">
        <f aca="false">SUM(AP6:AP35) - SUM(AT6:AT35)</f>
        <v>-0.00199989399312983</v>
      </c>
    </row>
    <row r="7" customFormat="false" ht="12.75" hidden="false" customHeight="false" outlineLevel="0" collapsed="false">
      <c r="A7" s="0" t="n">
        <v>15</v>
      </c>
      <c r="B7" s="0" t="n">
        <v>6</v>
      </c>
      <c r="D7" s="0" t="n">
        <f aca="false">E$2+E$3*A7</f>
        <v>0.75</v>
      </c>
      <c r="E7" s="0" t="n">
        <f aca="false">B7*D7</f>
        <v>4.5</v>
      </c>
      <c r="F7" s="0" t="n">
        <f aca="false">EXP(D7)</f>
        <v>2.11700001661267</v>
      </c>
      <c r="G7" s="0" t="n">
        <f aca="false">LN(FACT(B7))</f>
        <v>6.5792512120101</v>
      </c>
      <c r="H7" s="0" t="s">
        <v>16</v>
      </c>
      <c r="I7" s="0" t="n">
        <f aca="false">SUMPRODUCT(B6:B35,A6:A35) - SUMPRODUCT(F6:F35,A6:A35)</f>
        <v>1098.12915106152</v>
      </c>
      <c r="K7" s="0" t="n">
        <v>15</v>
      </c>
      <c r="L7" s="0" t="n">
        <v>6</v>
      </c>
      <c r="N7" s="0" t="n">
        <f aca="false">O$2+O$3*K7</f>
        <v>1.80730768007912</v>
      </c>
      <c r="O7" s="0" t="n">
        <f aca="false">L7*N7</f>
        <v>10.8438460804747</v>
      </c>
      <c r="P7" s="0" t="n">
        <f aca="false">EXP(N7)</f>
        <v>6.09401827907549</v>
      </c>
      <c r="Q7" s="0" t="n">
        <f aca="false">LN(FACT(L7))</f>
        <v>6.5792512120101</v>
      </c>
      <c r="R7" s="0" t="s">
        <v>16</v>
      </c>
      <c r="S7" s="0" t="n">
        <f aca="false">SUMPRODUCT(L6:L35,K6:K35) - SUMPRODUCT(P6:P35,K6:K35)</f>
        <v>-1176.22664110487</v>
      </c>
      <c r="U7" s="0" t="n">
        <v>15</v>
      </c>
      <c r="V7" s="0" t="n">
        <v>6</v>
      </c>
      <c r="X7" s="0" t="n">
        <f aca="false">Y$2+Y$3*U7</f>
        <v>1.52096488551263</v>
      </c>
      <c r="Y7" s="0" t="n">
        <f aca="false">V7*X7</f>
        <v>9.12578931307576</v>
      </c>
      <c r="Z7" s="0" t="n">
        <f aca="false">EXP(X7)</f>
        <v>4.57663899805822</v>
      </c>
      <c r="AA7" s="0" t="n">
        <f aca="false">LN(FACT(V7))</f>
        <v>6.5792512120101</v>
      </c>
      <c r="AB7" s="0" t="s">
        <v>16</v>
      </c>
      <c r="AC7" s="0" t="n">
        <f aca="false">SUMPRODUCT(V6:V35,U6:U35) - SUMPRODUCT(Z6:Z35,U6:U35)</f>
        <v>-204.963973381597</v>
      </c>
      <c r="AE7" s="0" t="n">
        <v>15</v>
      </c>
      <c r="AF7" s="0" t="n">
        <v>6</v>
      </c>
      <c r="AH7" s="0" t="n">
        <f aca="false">AI$2+AI$3*AE7</f>
        <v>1.4569430466259</v>
      </c>
      <c r="AI7" s="0" t="n">
        <f aca="false">AF7*AH7</f>
        <v>8.74165827975537</v>
      </c>
      <c r="AJ7" s="0" t="n">
        <f aca="false">EXP(AH7)</f>
        <v>4.2928165098687</v>
      </c>
      <c r="AK7" s="0" t="n">
        <f aca="false">LN(FACT(AF7))</f>
        <v>6.5792512120101</v>
      </c>
      <c r="AL7" s="0" t="s">
        <v>16</v>
      </c>
      <c r="AM7" s="0" t="n">
        <f aca="false">SUMPRODUCT(AF6:AF35,AE6:AE35) - SUMPRODUCT(AJ6:AJ35,AE6:AE35)</f>
        <v>-11.1577597452406</v>
      </c>
      <c r="AO7" s="0" t="n">
        <v>15</v>
      </c>
      <c r="AP7" s="0" t="n">
        <v>6</v>
      </c>
      <c r="AR7" s="0" t="n">
        <f aca="false">AS$2+AS$3*AO7</f>
        <v>1.45323973417559</v>
      </c>
      <c r="AS7" s="0" t="n">
        <f aca="false">AP7*AR7</f>
        <v>8.71943840505353</v>
      </c>
      <c r="AT7" s="0" t="n">
        <f aca="false">EXP(AR7)</f>
        <v>4.27694826970194</v>
      </c>
      <c r="AU7" s="0" t="n">
        <f aca="false">LN(FACT(AP7))</f>
        <v>6.5792512120101</v>
      </c>
      <c r="AV7" s="0" t="s">
        <v>16</v>
      </c>
      <c r="AW7" s="0" t="n">
        <f aca="false">SUMPRODUCT(AP6:AP35,AO6:AO35) - SUMPRODUCT(AT6:AT35,AO6:AO35)</f>
        <v>-0.0401094158874002</v>
      </c>
    </row>
    <row r="8" customFormat="false" ht="12.75" hidden="false" customHeight="false" outlineLevel="0" collapsed="false">
      <c r="A8" s="0" t="n">
        <v>19</v>
      </c>
      <c r="B8" s="0" t="n">
        <v>4</v>
      </c>
      <c r="D8" s="0" t="n">
        <f aca="false">E$2+E$3*A8</f>
        <v>0.91</v>
      </c>
      <c r="E8" s="0" t="n">
        <f aca="false">B8*D8</f>
        <v>3.64</v>
      </c>
      <c r="F8" s="0" t="n">
        <f aca="false">EXP(D8)</f>
        <v>2.48432253338482</v>
      </c>
      <c r="G8" s="0" t="n">
        <f aca="false">LN(FACT(B8))</f>
        <v>3.17805383034795</v>
      </c>
      <c r="K8" s="0" t="n">
        <v>19</v>
      </c>
      <c r="L8" s="0" t="n">
        <v>4</v>
      </c>
      <c r="N8" s="0" t="n">
        <f aca="false">O$2+O$3*K8</f>
        <v>2.25587252781715</v>
      </c>
      <c r="O8" s="0" t="n">
        <f aca="false">L8*N8</f>
        <v>9.02349011126861</v>
      </c>
      <c r="P8" s="0" t="n">
        <f aca="false">EXP(N8)</f>
        <v>9.54361674949269</v>
      </c>
      <c r="Q8" s="0" t="n">
        <f aca="false">LN(FACT(L8))</f>
        <v>3.17805383034795</v>
      </c>
      <c r="U8" s="0" t="n">
        <v>19</v>
      </c>
      <c r="V8" s="0" t="n">
        <v>4</v>
      </c>
      <c r="X8" s="0" t="n">
        <f aca="false">Y$2+Y$3*U8</f>
        <v>1.86941812232664</v>
      </c>
      <c r="Y8" s="0" t="n">
        <f aca="false">V8*X8</f>
        <v>7.47767248930656</v>
      </c>
      <c r="Z8" s="0" t="n">
        <f aca="false">EXP(X8)</f>
        <v>6.48452210266978</v>
      </c>
      <c r="AA8" s="0" t="n">
        <f aca="false">LN(FACT(V8))</f>
        <v>3.17805383034795</v>
      </c>
      <c r="AE8" s="0" t="n">
        <v>19</v>
      </c>
      <c r="AF8" s="0" t="n">
        <v>4</v>
      </c>
      <c r="AH8" s="0" t="n">
        <f aca="false">AI$2+AI$3*AE8</f>
        <v>1.76514193624293</v>
      </c>
      <c r="AI8" s="0" t="n">
        <f aca="false">AF8*AH8</f>
        <v>7.06056774497172</v>
      </c>
      <c r="AJ8" s="0" t="n">
        <f aca="false">EXP(AH8)</f>
        <v>5.84240154776394</v>
      </c>
      <c r="AK8" s="0" t="n">
        <f aca="false">LN(FACT(AF8))</f>
        <v>3.17805383034795</v>
      </c>
      <c r="AO8" s="0" t="n">
        <v>19</v>
      </c>
      <c r="AP8" s="0" t="n">
        <v>4</v>
      </c>
      <c r="AR8" s="0" t="n">
        <f aca="false">AS$2+AS$3*AO8</f>
        <v>1.75867893698212</v>
      </c>
      <c r="AS8" s="0" t="n">
        <f aca="false">AP8*AR8</f>
        <v>7.03471574792847</v>
      </c>
      <c r="AT8" s="0" t="n">
        <f aca="false">EXP(AR8)</f>
        <v>5.80476386803903</v>
      </c>
      <c r="AU8" s="0" t="n">
        <f aca="false">LN(FACT(AP8))</f>
        <v>3.17805383034795</v>
      </c>
    </row>
    <row r="9" customFormat="false" ht="12.75" hidden="false" customHeight="false" outlineLevel="0" collapsed="false">
      <c r="A9" s="0" t="n">
        <v>14</v>
      </c>
      <c r="B9" s="0" t="n">
        <v>1</v>
      </c>
      <c r="D9" s="0" t="n">
        <f aca="false">E$2+E$3*A9</f>
        <v>0.71</v>
      </c>
      <c r="E9" s="0" t="n">
        <f aca="false">B9*D9</f>
        <v>0.71</v>
      </c>
      <c r="F9" s="0" t="n">
        <f aca="false">EXP(D9)</f>
        <v>2.03399125864675</v>
      </c>
      <c r="G9" s="0" t="n">
        <f aca="false">LN(FACT(B9))</f>
        <v>0</v>
      </c>
      <c r="H9" s="0" t="s">
        <v>17</v>
      </c>
      <c r="K9" s="0" t="n">
        <v>14</v>
      </c>
      <c r="L9" s="0" t="n">
        <v>1</v>
      </c>
      <c r="N9" s="0" t="n">
        <f aca="false">O$2+O$3*K9</f>
        <v>1.69516646814461</v>
      </c>
      <c r="O9" s="0" t="n">
        <f aca="false">L9*N9</f>
        <v>1.69516646814461</v>
      </c>
      <c r="P9" s="0" t="n">
        <f aca="false">EXP(N9)</f>
        <v>5.44755273373292</v>
      </c>
      <c r="Q9" s="0" t="n">
        <f aca="false">LN(FACT(L9))</f>
        <v>0</v>
      </c>
      <c r="R9" s="0" t="s">
        <v>17</v>
      </c>
      <c r="U9" s="0" t="n">
        <v>14</v>
      </c>
      <c r="V9" s="0" t="n">
        <v>1</v>
      </c>
      <c r="X9" s="0" t="n">
        <f aca="false">Y$2+Y$3*U9</f>
        <v>1.43385157630912</v>
      </c>
      <c r="Y9" s="0" t="n">
        <f aca="false">V9*X9</f>
        <v>1.43385157630912</v>
      </c>
      <c r="Z9" s="0" t="n">
        <f aca="false">EXP(X9)</f>
        <v>4.19482480531426</v>
      </c>
      <c r="AA9" s="0" t="n">
        <f aca="false">LN(FACT(V9))</f>
        <v>0</v>
      </c>
      <c r="AB9" s="0" t="s">
        <v>17</v>
      </c>
      <c r="AE9" s="0" t="n">
        <v>14</v>
      </c>
      <c r="AF9" s="0" t="n">
        <v>1</v>
      </c>
      <c r="AH9" s="0" t="n">
        <f aca="false">AI$2+AI$3*AE9</f>
        <v>1.37989332422164</v>
      </c>
      <c r="AI9" s="0" t="n">
        <f aca="false">AF9*AH9</f>
        <v>1.37989332422164</v>
      </c>
      <c r="AJ9" s="0" t="n">
        <f aca="false">EXP(AH9)</f>
        <v>3.97447762438555</v>
      </c>
      <c r="AK9" s="0" t="n">
        <f aca="false">LN(FACT(AF9))</f>
        <v>0</v>
      </c>
      <c r="AL9" s="0" t="s">
        <v>17</v>
      </c>
      <c r="AO9" s="0" t="n">
        <v>14</v>
      </c>
      <c r="AP9" s="0" t="n">
        <v>1</v>
      </c>
      <c r="AR9" s="0" t="n">
        <f aca="false">AS$2+AS$3*AO9</f>
        <v>1.37687993347396</v>
      </c>
      <c r="AS9" s="0" t="n">
        <f aca="false">AP9*AR9</f>
        <v>1.37687993347396</v>
      </c>
      <c r="AT9" s="0" t="n">
        <f aca="false">EXP(AR9)</f>
        <v>3.96251899734262</v>
      </c>
      <c r="AU9" s="0" t="n">
        <f aca="false">LN(FACT(AP9))</f>
        <v>0</v>
      </c>
      <c r="AV9" s="0" t="s">
        <v>17</v>
      </c>
    </row>
    <row r="10" customFormat="false" ht="12.75" hidden="false" customHeight="false" outlineLevel="0" collapsed="false">
      <c r="A10" s="0" t="n">
        <v>16</v>
      </c>
      <c r="B10" s="0" t="n">
        <v>5</v>
      </c>
      <c r="D10" s="0" t="n">
        <f aca="false">E$2+E$3*A10</f>
        <v>0.79</v>
      </c>
      <c r="E10" s="0" t="n">
        <f aca="false">B10*D10</f>
        <v>3.95</v>
      </c>
      <c r="F10" s="0" t="n">
        <f aca="false">EXP(D10)</f>
        <v>2.20339642625594</v>
      </c>
      <c r="G10" s="0" t="n">
        <f aca="false">LN(FACT(B10))</f>
        <v>4.78749174278205</v>
      </c>
      <c r="H10" s="0" t="n">
        <f aca="false">-SUM(F6:F35)</f>
        <v>-61.8862664342909</v>
      </c>
      <c r="I10" s="0" t="n">
        <f aca="false">-SUMPRODUCT(F6:F35,A6:A35)</f>
        <v>-923.870848938482</v>
      </c>
      <c r="K10" s="0" t="n">
        <v>16</v>
      </c>
      <c r="L10" s="0" t="n">
        <v>5</v>
      </c>
      <c r="N10" s="0" t="n">
        <f aca="false">O$2+O$3*K10</f>
        <v>1.91944889201363</v>
      </c>
      <c r="O10" s="0" t="n">
        <f aca="false">L10*N10</f>
        <v>9.59724446006814</v>
      </c>
      <c r="P10" s="0" t="n">
        <f aca="false">EXP(N10)</f>
        <v>6.81720042024415</v>
      </c>
      <c r="Q10" s="0" t="n">
        <f aca="false">LN(FACT(L10))</f>
        <v>4.78749174278205</v>
      </c>
      <c r="R10" s="0" t="n">
        <f aca="false">-SUM(P6:P35)</f>
        <v>-190.110656646197</v>
      </c>
      <c r="S10" s="0" t="n">
        <f aca="false">-SUMPRODUCT(P6:P35,K6:K35)</f>
        <v>-3198.22664110487</v>
      </c>
      <c r="U10" s="0" t="n">
        <v>16</v>
      </c>
      <c r="V10" s="0" t="n">
        <v>5</v>
      </c>
      <c r="X10" s="0" t="n">
        <f aca="false">Y$2+Y$3*U10</f>
        <v>1.60807819471613</v>
      </c>
      <c r="Y10" s="0" t="n">
        <f aca="false">V10*X10</f>
        <v>8.04039097358065</v>
      </c>
      <c r="Z10" s="0" t="n">
        <f aca="false">EXP(X10)</f>
        <v>4.99320603139663</v>
      </c>
      <c r="AA10" s="0" t="n">
        <f aca="false">LN(FACT(V10))</f>
        <v>4.78749174278205</v>
      </c>
      <c r="AB10" s="0" t="n">
        <f aca="false">-SUM(Z6:Z35)</f>
        <v>-137.461451421963</v>
      </c>
      <c r="AC10" s="0" t="n">
        <f aca="false">-SUMPRODUCT(Z6:Z35,U6:U35)</f>
        <v>-2226.9639733816</v>
      </c>
      <c r="AE10" s="0" t="n">
        <v>16</v>
      </c>
      <c r="AF10" s="0" t="n">
        <v>5</v>
      </c>
      <c r="AH10" s="0" t="n">
        <f aca="false">AI$2+AI$3*AE10</f>
        <v>1.53399276903015</v>
      </c>
      <c r="AI10" s="0" t="n">
        <f aca="false">AF10*AH10</f>
        <v>7.66996384515077</v>
      </c>
      <c r="AJ10" s="0" t="n">
        <f aca="false">EXP(AH10)</f>
        <v>4.63665299669419</v>
      </c>
      <c r="AK10" s="0" t="n">
        <f aca="false">LN(FACT(AF10))</f>
        <v>4.78749174278205</v>
      </c>
      <c r="AL10" s="0" t="n">
        <f aca="false">-SUM(AJ6:AJ35)</f>
        <v>-127.555050902957</v>
      </c>
      <c r="AM10" s="0" t="n">
        <f aca="false">-SUMPRODUCT(AJ6:AJ35,AE6:AE35)</f>
        <v>-2033.15775974524</v>
      </c>
      <c r="AO10" s="0" t="n">
        <v>16</v>
      </c>
      <c r="AP10" s="0" t="n">
        <v>5</v>
      </c>
      <c r="AR10" s="0" t="n">
        <f aca="false">AS$2+AS$3*AO10</f>
        <v>1.52959953487722</v>
      </c>
      <c r="AS10" s="0" t="n">
        <f aca="false">AP10*AR10</f>
        <v>7.6479976743861</v>
      </c>
      <c r="AT10" s="0" t="n">
        <f aca="false">EXP(AR10)</f>
        <v>4.61632777381605</v>
      </c>
      <c r="AU10" s="0" t="n">
        <f aca="false">LN(FACT(AP10))</f>
        <v>4.78749174278205</v>
      </c>
      <c r="AV10" s="0" t="n">
        <f aca="false">-SUM(AT6:AT35)</f>
        <v>-127.001999893993</v>
      </c>
      <c r="AW10" s="0" t="n">
        <f aca="false">-SUMPRODUCT(AT6:AT35,AO6:AO35)</f>
        <v>-2022.04010941589</v>
      </c>
    </row>
    <row r="11" customFormat="false" ht="12.75" hidden="false" customHeight="false" outlineLevel="0" collapsed="false">
      <c r="A11" s="0" t="n">
        <v>15</v>
      </c>
      <c r="B11" s="0" t="n">
        <v>2</v>
      </c>
      <c r="D11" s="0" t="n">
        <f aca="false">E$2+E$3*A11</f>
        <v>0.75</v>
      </c>
      <c r="E11" s="0" t="n">
        <f aca="false">B11*D11</f>
        <v>1.5</v>
      </c>
      <c r="F11" s="0" t="n">
        <f aca="false">EXP(D11)</f>
        <v>2.11700001661267</v>
      </c>
      <c r="G11" s="0" t="n">
        <f aca="false">LN(FACT(B11))</f>
        <v>0.693147180559945</v>
      </c>
      <c r="H11" s="0" t="n">
        <f aca="false">I10</f>
        <v>-923.870848938482</v>
      </c>
      <c r="I11" s="0" t="n">
        <f aca="false">-SUMPRODUCT(A6:A35,A6:A35,F6:F35)</f>
        <v>-15539.6730622732</v>
      </c>
      <c r="K11" s="0" t="n">
        <v>15</v>
      </c>
      <c r="L11" s="0" t="n">
        <v>2</v>
      </c>
      <c r="N11" s="0" t="n">
        <f aca="false">O$2+O$3*K11</f>
        <v>1.80730768007912</v>
      </c>
      <c r="O11" s="0" t="n">
        <f aca="false">L11*N11</f>
        <v>3.61461536015824</v>
      </c>
      <c r="P11" s="0" t="n">
        <f aca="false">EXP(N11)</f>
        <v>6.09401827907549</v>
      </c>
      <c r="Q11" s="0" t="n">
        <f aca="false">LN(FACT(L11))</f>
        <v>0.693147180559945</v>
      </c>
      <c r="R11" s="0" t="n">
        <f aca="false">S10</f>
        <v>-3198.22664110487</v>
      </c>
      <c r="S11" s="0" t="n">
        <f aca="false">-SUMPRODUCT(K6:K35,K6:K35,P6:P35)</f>
        <v>-58379.2849931076</v>
      </c>
      <c r="U11" s="0" t="n">
        <v>15</v>
      </c>
      <c r="V11" s="0" t="n">
        <v>2</v>
      </c>
      <c r="X11" s="0" t="n">
        <f aca="false">Y$2+Y$3*U11</f>
        <v>1.52096488551263</v>
      </c>
      <c r="Y11" s="0" t="n">
        <f aca="false">V11*X11</f>
        <v>3.04192977102525</v>
      </c>
      <c r="Z11" s="0" t="n">
        <f aca="false">EXP(X11)</f>
        <v>4.57663899805822</v>
      </c>
      <c r="AA11" s="0" t="n">
        <f aca="false">LN(FACT(V11))</f>
        <v>0.693147180559945</v>
      </c>
      <c r="AB11" s="0" t="n">
        <f aca="false">AC10</f>
        <v>-2226.9639733816</v>
      </c>
      <c r="AC11" s="0" t="n">
        <f aca="false">-SUMPRODUCT(U6:U35,U6:U35,Z6:Z35)</f>
        <v>-39604.0031547069</v>
      </c>
      <c r="AE11" s="0" t="n">
        <v>15</v>
      </c>
      <c r="AF11" s="0" t="n">
        <v>2</v>
      </c>
      <c r="AH11" s="0" t="n">
        <f aca="false">AI$2+AI$3*AE11</f>
        <v>1.4569430466259</v>
      </c>
      <c r="AI11" s="0" t="n">
        <f aca="false">AF11*AH11</f>
        <v>2.91388609325179</v>
      </c>
      <c r="AJ11" s="0" t="n">
        <f aca="false">EXP(AH11)</f>
        <v>4.2928165098687</v>
      </c>
      <c r="AK11" s="0" t="n">
        <f aca="false">LN(FACT(AF11))</f>
        <v>0.693147180559945</v>
      </c>
      <c r="AL11" s="0" t="n">
        <f aca="false">AM10</f>
        <v>-2033.15775974524</v>
      </c>
      <c r="AM11" s="0" t="n">
        <f aca="false">-SUMPRODUCT(AE6:AE35,AE6:AE35,AJ6:AJ35)</f>
        <v>-35756.4288177935</v>
      </c>
      <c r="AO11" s="0" t="n">
        <v>15</v>
      </c>
      <c r="AP11" s="0" t="n">
        <v>2</v>
      </c>
      <c r="AR11" s="0" t="n">
        <f aca="false">AS$2+AS$3*AO11</f>
        <v>1.45323973417559</v>
      </c>
      <c r="AS11" s="0" t="n">
        <f aca="false">AP11*AR11</f>
        <v>2.90647946835118</v>
      </c>
      <c r="AT11" s="0" t="n">
        <f aca="false">EXP(AR11)</f>
        <v>4.27694826970194</v>
      </c>
      <c r="AU11" s="0" t="n">
        <f aca="false">LN(FACT(AP11))</f>
        <v>0.693147180559945</v>
      </c>
      <c r="AV11" s="0" t="n">
        <f aca="false">AW10</f>
        <v>-2022.04010941589</v>
      </c>
      <c r="AW11" s="0" t="n">
        <f aca="false">-SUMPRODUCT(AO6:AO35,AO6:AO35,AT6:AT35)</f>
        <v>-35533.2175664014</v>
      </c>
    </row>
    <row r="12" customFormat="false" ht="12.75" hidden="false" customHeight="false" outlineLevel="0" collapsed="false">
      <c r="A12" s="0" t="n">
        <v>9</v>
      </c>
      <c r="B12" s="0" t="n">
        <v>2</v>
      </c>
      <c r="D12" s="0" t="n">
        <f aca="false">E$2+E$3*A12</f>
        <v>0.51</v>
      </c>
      <c r="E12" s="0" t="n">
        <f aca="false">B12*D12</f>
        <v>1.02</v>
      </c>
      <c r="F12" s="0" t="n">
        <f aca="false">EXP(D12)</f>
        <v>1.66529119494589</v>
      </c>
      <c r="G12" s="0" t="n">
        <f aca="false">LN(FACT(B12))</f>
        <v>0.693147180559945</v>
      </c>
      <c r="K12" s="0" t="n">
        <v>9</v>
      </c>
      <c r="L12" s="0" t="n">
        <v>2</v>
      </c>
      <c r="N12" s="0" t="n">
        <f aca="false">O$2+O$3*K12</f>
        <v>1.13446040847207</v>
      </c>
      <c r="O12" s="0" t="n">
        <f aca="false">L12*N12</f>
        <v>2.26892081694414</v>
      </c>
      <c r="P12" s="0" t="n">
        <f aca="false">EXP(N12)</f>
        <v>3.10949523286112</v>
      </c>
      <c r="Q12" s="0" t="n">
        <f aca="false">LN(FACT(L12))</f>
        <v>0.693147180559945</v>
      </c>
      <c r="U12" s="0" t="n">
        <v>9</v>
      </c>
      <c r="V12" s="0" t="n">
        <v>2</v>
      </c>
      <c r="X12" s="0" t="n">
        <f aca="false">Y$2+Y$3*U12</f>
        <v>0.998285030291607</v>
      </c>
      <c r="Y12" s="0" t="n">
        <f aca="false">V12*X12</f>
        <v>1.99657006058321</v>
      </c>
      <c r="Z12" s="0" t="n">
        <f aca="false">EXP(X12)</f>
        <v>2.71362405257822</v>
      </c>
      <c r="AA12" s="0" t="n">
        <f aca="false">LN(FACT(V12))</f>
        <v>0.693147180559945</v>
      </c>
      <c r="AE12" s="0" t="n">
        <v>9</v>
      </c>
      <c r="AF12" s="0" t="n">
        <v>2</v>
      </c>
      <c r="AH12" s="0" t="n">
        <f aca="false">AI$2+AI$3*AE12</f>
        <v>0.994644712200345</v>
      </c>
      <c r="AI12" s="0" t="n">
        <f aca="false">AF12*AH12</f>
        <v>1.98928942440069</v>
      </c>
      <c r="AJ12" s="0" t="n">
        <f aca="false">EXP(AH12)</f>
        <v>2.70376355640724</v>
      </c>
      <c r="AK12" s="0" t="n">
        <f aca="false">LN(FACT(AF12))</f>
        <v>0.693147180559945</v>
      </c>
      <c r="AO12" s="0" t="n">
        <v>9</v>
      </c>
      <c r="AP12" s="0" t="n">
        <v>2</v>
      </c>
      <c r="AR12" s="0" t="n">
        <f aca="false">AS$2+AS$3*AO12</f>
        <v>0.995080929965794</v>
      </c>
      <c r="AS12" s="0" t="n">
        <f aca="false">AP12*AR12</f>
        <v>1.99016185993159</v>
      </c>
      <c r="AT12" s="0" t="n">
        <f aca="false">EXP(AR12)</f>
        <v>2.70494324338562</v>
      </c>
      <c r="AU12" s="0" t="n">
        <f aca="false">LN(FACT(AP12))</f>
        <v>0.693147180559945</v>
      </c>
    </row>
    <row r="13" customFormat="false" ht="12.75" hidden="false" customHeight="false" outlineLevel="0" collapsed="false">
      <c r="A13" s="0" t="n">
        <v>17</v>
      </c>
      <c r="B13" s="0" t="n">
        <v>10</v>
      </c>
      <c r="D13" s="0" t="n">
        <f aca="false">E$2+E$3*A13</f>
        <v>0.83</v>
      </c>
      <c r="E13" s="0" t="n">
        <f aca="false">B13*D13</f>
        <v>8.3</v>
      </c>
      <c r="F13" s="0" t="n">
        <f aca="false">EXP(D13)</f>
        <v>2.29331874026418</v>
      </c>
      <c r="G13" s="0" t="n">
        <f aca="false">LN(FACT(B13))</f>
        <v>15.1044125730755</v>
      </c>
      <c r="H13" s="0" t="s">
        <v>18</v>
      </c>
      <c r="K13" s="0" t="n">
        <v>17</v>
      </c>
      <c r="L13" s="0" t="n">
        <v>10</v>
      </c>
      <c r="N13" s="0" t="n">
        <f aca="false">O$2+O$3*K13</f>
        <v>2.03159010394814</v>
      </c>
      <c r="O13" s="0" t="n">
        <f aca="false">L13*N13</f>
        <v>20.3159010394814</v>
      </c>
      <c r="P13" s="0" t="n">
        <f aca="false">EXP(N13)</f>
        <v>7.62620317850891</v>
      </c>
      <c r="Q13" s="0" t="n">
        <f aca="false">LN(FACT(L13))</f>
        <v>15.1044125730755</v>
      </c>
      <c r="R13" s="0" t="s">
        <v>18</v>
      </c>
      <c r="U13" s="0" t="n">
        <v>17</v>
      </c>
      <c r="V13" s="0" t="n">
        <v>10</v>
      </c>
      <c r="X13" s="0" t="n">
        <f aca="false">Y$2+Y$3*U13</f>
        <v>1.69519150391963</v>
      </c>
      <c r="Y13" s="0" t="n">
        <f aca="false">V13*X13</f>
        <v>16.9519150391963</v>
      </c>
      <c r="Z13" s="0" t="n">
        <f aca="false">EXP(X13)</f>
        <v>5.44768911914483</v>
      </c>
      <c r="AA13" s="0" t="n">
        <f aca="false">LN(FACT(V13))</f>
        <v>15.1044125730755</v>
      </c>
      <c r="AB13" s="0" t="s">
        <v>18</v>
      </c>
      <c r="AE13" s="0" t="n">
        <v>17</v>
      </c>
      <c r="AF13" s="0" t="n">
        <v>10</v>
      </c>
      <c r="AH13" s="0" t="n">
        <f aca="false">AI$2+AI$3*AE13</f>
        <v>1.61104249143441</v>
      </c>
      <c r="AI13" s="0" t="n">
        <f aca="false">AF13*AH13</f>
        <v>16.1104249143441</v>
      </c>
      <c r="AJ13" s="0" t="n">
        <f aca="false">EXP(AH13)</f>
        <v>5.00802933513008</v>
      </c>
      <c r="AK13" s="0" t="n">
        <f aca="false">LN(FACT(AF13))</f>
        <v>15.1044125730755</v>
      </c>
      <c r="AL13" s="0" t="s">
        <v>18</v>
      </c>
      <c r="AO13" s="0" t="n">
        <v>17</v>
      </c>
      <c r="AP13" s="0" t="n">
        <v>10</v>
      </c>
      <c r="AR13" s="0" t="n">
        <f aca="false">AS$2+AS$3*AO13</f>
        <v>1.60595933557885</v>
      </c>
      <c r="AS13" s="0" t="n">
        <f aca="false">AP13*AR13</f>
        <v>16.0595933557885</v>
      </c>
      <c r="AT13" s="0" t="n">
        <f aca="false">EXP(AR13)</f>
        <v>4.9826373319195</v>
      </c>
      <c r="AU13" s="0" t="n">
        <f aca="false">LN(FACT(AP13))</f>
        <v>15.1044125730755</v>
      </c>
      <c r="AV13" s="0" t="s">
        <v>18</v>
      </c>
    </row>
    <row r="14" customFormat="false" ht="12.75" hidden="false" customHeight="false" outlineLevel="0" collapsed="false">
      <c r="A14" s="0" t="n">
        <v>10</v>
      </c>
      <c r="B14" s="0" t="n">
        <v>3</v>
      </c>
      <c r="D14" s="0" t="n">
        <f aca="false">E$2+E$3*A14</f>
        <v>0.55</v>
      </c>
      <c r="E14" s="0" t="n">
        <f aca="false">B14*D14</f>
        <v>1.65</v>
      </c>
      <c r="F14" s="0" t="n">
        <f aca="false">EXP(D14)</f>
        <v>1.7332530178674</v>
      </c>
      <c r="G14" s="0" t="n">
        <f aca="false">LN(FACT(B14))</f>
        <v>1.79175946922806</v>
      </c>
      <c r="H14" s="0" t="n">
        <f aca="false" t="array" ref="H14:I15">MINVERSE(H10:I11)</f>
        <v>-0.143679652231366</v>
      </c>
      <c r="I14" s="0" t="n">
        <v>0.00854210006544117</v>
      </c>
      <c r="K14" s="0" t="n">
        <v>10</v>
      </c>
      <c r="L14" s="0" t="n">
        <v>3</v>
      </c>
      <c r="N14" s="0" t="n">
        <f aca="false">O$2+O$3*K14</f>
        <v>1.24660162040658</v>
      </c>
      <c r="O14" s="0" t="n">
        <f aca="false">L14*N14</f>
        <v>3.73980486121974</v>
      </c>
      <c r="P14" s="0" t="n">
        <f aca="false">EXP(N14)</f>
        <v>3.47850157932639</v>
      </c>
      <c r="Q14" s="0" t="n">
        <f aca="false">LN(FACT(L14))</f>
        <v>1.79175946922806</v>
      </c>
      <c r="R14" s="0" t="n">
        <f aca="false" t="array" ref="R14:S15">MINVERSE(R10:S11)</f>
        <v>-0.0671126118056348</v>
      </c>
      <c r="S14" s="0" t="n">
        <v>0.00367666961074038</v>
      </c>
      <c r="U14" s="0" t="n">
        <v>10</v>
      </c>
      <c r="V14" s="0" t="n">
        <v>3</v>
      </c>
      <c r="X14" s="0" t="n">
        <f aca="false">Y$2+Y$3*U14</f>
        <v>1.08539833949511</v>
      </c>
      <c r="Y14" s="0" t="n">
        <f aca="false">V14*X14</f>
        <v>3.25619501848533</v>
      </c>
      <c r="Z14" s="0" t="n">
        <f aca="false">EXP(X14)</f>
        <v>2.96061891532747</v>
      </c>
      <c r="AA14" s="0" t="n">
        <f aca="false">LN(FACT(V14))</f>
        <v>1.79175946922806</v>
      </c>
      <c r="AB14" s="0" t="n">
        <f aca="false" t="array" ref="AB14:AC15">MINVERSE(AB10:AC11)</f>
        <v>-0.0817158296524551</v>
      </c>
      <c r="AC14" s="0" t="n">
        <v>0.00459494480848655</v>
      </c>
      <c r="AE14" s="0" t="n">
        <v>10</v>
      </c>
      <c r="AF14" s="0" t="n">
        <v>3</v>
      </c>
      <c r="AH14" s="0" t="n">
        <f aca="false">AI$2+AI$3*AE14</f>
        <v>1.0716944346046</v>
      </c>
      <c r="AI14" s="0" t="n">
        <f aca="false">AF14*AH14</f>
        <v>3.21508330381381</v>
      </c>
      <c r="AJ14" s="0" t="n">
        <f aca="false">EXP(AH14)</f>
        <v>2.92032360743777</v>
      </c>
      <c r="AK14" s="0" t="n">
        <f aca="false">LN(FACT(AF14))</f>
        <v>1.79175946922806</v>
      </c>
      <c r="AL14" s="0" t="n">
        <f aca="false" t="array" ref="AL14:AM15">MINVERSE(AL10:AM11)</f>
        <v>-0.0837029106067779</v>
      </c>
      <c r="AM14" s="0" t="n">
        <v>0.0047594580286705</v>
      </c>
      <c r="AO14" s="0" t="n">
        <v>10</v>
      </c>
      <c r="AP14" s="0" t="n">
        <v>3</v>
      </c>
      <c r="AR14" s="0" t="n">
        <f aca="false">AS$2+AS$3*AO14</f>
        <v>1.07144073066743</v>
      </c>
      <c r="AS14" s="0" t="n">
        <f aca="false">AP14*AR14</f>
        <v>3.21432219200228</v>
      </c>
      <c r="AT14" s="0" t="n">
        <f aca="false">EXP(AR14)</f>
        <v>2.9195828038171</v>
      </c>
      <c r="AU14" s="0" t="n">
        <f aca="false">LN(FACT(AP14))</f>
        <v>1.79175946922806</v>
      </c>
      <c r="AV14" s="0" t="n">
        <f aca="false" t="array" ref="AV14:AW15">MINVERSE(AV10:AW11)</f>
        <v>-0.0837764069113891</v>
      </c>
      <c r="AW14" s="0" t="n">
        <v>0.0047673491622597</v>
      </c>
    </row>
    <row r="15" customFormat="false" ht="12.75" hidden="false" customHeight="false" outlineLevel="0" collapsed="false">
      <c r="A15" s="0" t="n">
        <v>23</v>
      </c>
      <c r="B15" s="0" t="n">
        <v>10</v>
      </c>
      <c r="D15" s="0" t="n">
        <f aca="false">E$2+E$3*A15</f>
        <v>1.07</v>
      </c>
      <c r="E15" s="0" t="n">
        <f aca="false">B15*D15</f>
        <v>10.7</v>
      </c>
      <c r="F15" s="0" t="n">
        <f aca="false">EXP(D15)</f>
        <v>2.915379499977</v>
      </c>
      <c r="G15" s="0" t="n">
        <f aca="false">LN(FACT(B15))</f>
        <v>15.1044125730755</v>
      </c>
      <c r="H15" s="0" t="n">
        <v>0.00854210006544117</v>
      </c>
      <c r="I15" s="0" t="n">
        <v>-0.000572199762732709</v>
      </c>
      <c r="K15" s="0" t="n">
        <v>23</v>
      </c>
      <c r="L15" s="0" t="n">
        <v>10</v>
      </c>
      <c r="N15" s="0" t="n">
        <f aca="false">O$2+O$3*K15</f>
        <v>2.70443737555518</v>
      </c>
      <c r="O15" s="0" t="n">
        <f aca="false">L15*N15</f>
        <v>27.0443737555518</v>
      </c>
      <c r="P15" s="0" t="n">
        <f aca="false">EXP(N15)</f>
        <v>14.9459053928232</v>
      </c>
      <c r="Q15" s="0" t="n">
        <f aca="false">LN(FACT(L15))</f>
        <v>15.1044125730755</v>
      </c>
      <c r="R15" s="0" t="n">
        <v>0.00367666961074038</v>
      </c>
      <c r="S15" s="0" t="n">
        <v>-0.000218550513270536</v>
      </c>
      <c r="U15" s="0" t="n">
        <v>23</v>
      </c>
      <c r="V15" s="0" t="n">
        <v>10</v>
      </c>
      <c r="X15" s="0" t="n">
        <f aca="false">Y$2+Y$3*U15</f>
        <v>2.21787135914065</v>
      </c>
      <c r="Y15" s="0" t="n">
        <f aca="false">V15*X15</f>
        <v>22.1787135914065</v>
      </c>
      <c r="Z15" s="0" t="n">
        <f aca="false">EXP(X15)</f>
        <v>9.18775261012578</v>
      </c>
      <c r="AA15" s="0" t="n">
        <f aca="false">LN(FACT(V15))</f>
        <v>15.1044125730755</v>
      </c>
      <c r="AB15" s="0" t="n">
        <v>0.00459494480848655</v>
      </c>
      <c r="AC15" s="0" t="n">
        <v>-0.000283627301621436</v>
      </c>
      <c r="AE15" s="0" t="n">
        <v>23</v>
      </c>
      <c r="AF15" s="0" t="n">
        <v>10</v>
      </c>
      <c r="AH15" s="0" t="n">
        <f aca="false">AI$2+AI$3*AE15</f>
        <v>2.07334082585996</v>
      </c>
      <c r="AI15" s="0" t="n">
        <f aca="false">AF15*AH15</f>
        <v>20.7334082585996</v>
      </c>
      <c r="AJ15" s="0" t="n">
        <f aca="false">EXP(AH15)</f>
        <v>7.95134284608837</v>
      </c>
      <c r="AK15" s="0" t="n">
        <f aca="false">LN(FACT(AF15))</f>
        <v>15.1044125730755</v>
      </c>
      <c r="AL15" s="0" t="n">
        <v>0.0047594580286705</v>
      </c>
      <c r="AM15" s="0" t="n">
        <v>-0.000298596067229738</v>
      </c>
      <c r="AO15" s="0" t="n">
        <v>23</v>
      </c>
      <c r="AP15" s="0" t="n">
        <v>10</v>
      </c>
      <c r="AR15" s="0" t="n">
        <f aca="false">AS$2+AS$3*AO15</f>
        <v>2.06411813978865</v>
      </c>
      <c r="AS15" s="0" t="n">
        <f aca="false">AP15*AR15</f>
        <v>20.6411813978865</v>
      </c>
      <c r="AT15" s="0" t="n">
        <f aca="false">EXP(AR15)</f>
        <v>7.87834723239231</v>
      </c>
      <c r="AU15" s="0" t="n">
        <f aca="false">LN(FACT(AP15))</f>
        <v>15.1044125730755</v>
      </c>
      <c r="AV15" s="0" t="n">
        <v>0.0047673491622597</v>
      </c>
      <c r="AW15" s="0" t="n">
        <v>-0.00029943168534616</v>
      </c>
    </row>
    <row r="16" customFormat="false" ht="12.75" hidden="false" customHeight="false" outlineLevel="0" collapsed="false">
      <c r="A16" s="0" t="n">
        <v>14</v>
      </c>
      <c r="B16" s="0" t="n">
        <v>2</v>
      </c>
      <c r="D16" s="0" t="n">
        <f aca="false">E$2+E$3*A16</f>
        <v>0.71</v>
      </c>
      <c r="E16" s="0" t="n">
        <f aca="false">B16*D16</f>
        <v>1.42</v>
      </c>
      <c r="F16" s="0" t="n">
        <f aca="false">EXP(D16)</f>
        <v>2.03399125864675</v>
      </c>
      <c r="G16" s="0" t="n">
        <f aca="false">LN(FACT(B16))</f>
        <v>0.693147180559945</v>
      </c>
      <c r="K16" s="0" t="n">
        <v>14</v>
      </c>
      <c r="L16" s="0" t="n">
        <v>2</v>
      </c>
      <c r="N16" s="0" t="n">
        <f aca="false">O$2+O$3*K16</f>
        <v>1.69516646814461</v>
      </c>
      <c r="O16" s="0" t="n">
        <f aca="false">L16*N16</f>
        <v>3.39033293628922</v>
      </c>
      <c r="P16" s="0" t="n">
        <f aca="false">EXP(N16)</f>
        <v>5.44755273373292</v>
      </c>
      <c r="Q16" s="0" t="n">
        <f aca="false">LN(FACT(L16))</f>
        <v>0.693147180559945</v>
      </c>
      <c r="U16" s="0" t="n">
        <v>14</v>
      </c>
      <c r="V16" s="0" t="n">
        <v>2</v>
      </c>
      <c r="X16" s="0" t="n">
        <f aca="false">Y$2+Y$3*U16</f>
        <v>1.43385157630912</v>
      </c>
      <c r="Y16" s="0" t="n">
        <f aca="false">V16*X16</f>
        <v>2.86770315261825</v>
      </c>
      <c r="Z16" s="0" t="n">
        <f aca="false">EXP(X16)</f>
        <v>4.19482480531426</v>
      </c>
      <c r="AA16" s="0" t="n">
        <f aca="false">LN(FACT(V16))</f>
        <v>0.693147180559945</v>
      </c>
      <c r="AE16" s="0" t="n">
        <v>14</v>
      </c>
      <c r="AF16" s="0" t="n">
        <v>2</v>
      </c>
      <c r="AH16" s="0" t="n">
        <f aca="false">AI$2+AI$3*AE16</f>
        <v>1.37989332422164</v>
      </c>
      <c r="AI16" s="0" t="n">
        <f aca="false">AF16*AH16</f>
        <v>2.75978664844327</v>
      </c>
      <c r="AJ16" s="0" t="n">
        <f aca="false">EXP(AH16)</f>
        <v>3.97447762438555</v>
      </c>
      <c r="AK16" s="0" t="n">
        <f aca="false">LN(FACT(AF16))</f>
        <v>0.693147180559945</v>
      </c>
      <c r="AO16" s="0" t="n">
        <v>14</v>
      </c>
      <c r="AP16" s="0" t="n">
        <v>2</v>
      </c>
      <c r="AR16" s="0" t="n">
        <f aca="false">AS$2+AS$3*AO16</f>
        <v>1.37687993347396</v>
      </c>
      <c r="AS16" s="0" t="n">
        <f aca="false">AP16*AR16</f>
        <v>2.75375986694791</v>
      </c>
      <c r="AT16" s="0" t="n">
        <f aca="false">EXP(AR16)</f>
        <v>3.96251899734262</v>
      </c>
      <c r="AU16" s="0" t="n">
        <f aca="false">LN(FACT(AP16))</f>
        <v>0.693147180559945</v>
      </c>
    </row>
    <row r="17" customFormat="false" ht="12.75" hidden="false" customHeight="false" outlineLevel="0" collapsed="false">
      <c r="A17" s="0" t="n">
        <v>14</v>
      </c>
      <c r="B17" s="0" t="n">
        <v>6</v>
      </c>
      <c r="D17" s="0" t="n">
        <f aca="false">E$2+E$3*A17</f>
        <v>0.71</v>
      </c>
      <c r="E17" s="0" t="n">
        <f aca="false">B17*D17</f>
        <v>4.26</v>
      </c>
      <c r="F17" s="0" t="n">
        <f aca="false">EXP(D17)</f>
        <v>2.03399125864675</v>
      </c>
      <c r="G17" s="0" t="n">
        <f aca="false">LN(FACT(B17))</f>
        <v>6.5792512120101</v>
      </c>
      <c r="H17" s="0" t="s">
        <v>19</v>
      </c>
      <c r="K17" s="0" t="n">
        <v>14</v>
      </c>
      <c r="L17" s="0" t="n">
        <v>6</v>
      </c>
      <c r="N17" s="0" t="n">
        <f aca="false">O$2+O$3*K17</f>
        <v>1.69516646814461</v>
      </c>
      <c r="O17" s="0" t="n">
        <f aca="false">L17*N17</f>
        <v>10.1709988088677</v>
      </c>
      <c r="P17" s="0" t="n">
        <f aca="false">EXP(N17)</f>
        <v>5.44755273373292</v>
      </c>
      <c r="Q17" s="0" t="n">
        <f aca="false">LN(FACT(L17))</f>
        <v>6.5792512120101</v>
      </c>
      <c r="R17" s="0" t="s">
        <v>19</v>
      </c>
      <c r="U17" s="0" t="n">
        <v>14</v>
      </c>
      <c r="V17" s="0" t="n">
        <v>6</v>
      </c>
      <c r="X17" s="0" t="n">
        <f aca="false">Y$2+Y$3*U17</f>
        <v>1.43385157630912</v>
      </c>
      <c r="Y17" s="0" t="n">
        <f aca="false">V17*X17</f>
        <v>8.60310945785474</v>
      </c>
      <c r="Z17" s="0" t="n">
        <f aca="false">EXP(X17)</f>
        <v>4.19482480531426</v>
      </c>
      <c r="AA17" s="0" t="n">
        <f aca="false">LN(FACT(V17))</f>
        <v>6.5792512120101</v>
      </c>
      <c r="AB17" s="0" t="s">
        <v>19</v>
      </c>
      <c r="AE17" s="0" t="n">
        <v>14</v>
      </c>
      <c r="AF17" s="0" t="n">
        <v>6</v>
      </c>
      <c r="AH17" s="0" t="n">
        <f aca="false">AI$2+AI$3*AE17</f>
        <v>1.37989332422164</v>
      </c>
      <c r="AI17" s="0" t="n">
        <f aca="false">AF17*AH17</f>
        <v>8.27935994532982</v>
      </c>
      <c r="AJ17" s="0" t="n">
        <f aca="false">EXP(AH17)</f>
        <v>3.97447762438555</v>
      </c>
      <c r="AK17" s="0" t="n">
        <f aca="false">LN(FACT(AF17))</f>
        <v>6.5792512120101</v>
      </c>
      <c r="AL17" s="0" t="s">
        <v>19</v>
      </c>
      <c r="AO17" s="0" t="n">
        <v>14</v>
      </c>
      <c r="AP17" s="0" t="n">
        <v>6</v>
      </c>
      <c r="AR17" s="0" t="n">
        <f aca="false">AS$2+AS$3*AO17</f>
        <v>1.37687993347396</v>
      </c>
      <c r="AS17" s="0" t="n">
        <f aca="false">AP17*AR17</f>
        <v>8.26127960084373</v>
      </c>
      <c r="AT17" s="0" t="n">
        <f aca="false">EXP(AR17)</f>
        <v>3.96251899734262</v>
      </c>
      <c r="AU17" s="0" t="n">
        <f aca="false">LN(FACT(AP17))</f>
        <v>6.5792512120101</v>
      </c>
      <c r="AV17" s="0" t="s">
        <v>19</v>
      </c>
    </row>
    <row r="18" customFormat="false" ht="12.75" hidden="false" customHeight="false" outlineLevel="0" collapsed="false">
      <c r="A18" s="0" t="n">
        <v>9</v>
      </c>
      <c r="B18" s="0" t="n">
        <v>5</v>
      </c>
      <c r="D18" s="0" t="n">
        <f aca="false">E$2+E$3*A18</f>
        <v>0.51</v>
      </c>
      <c r="E18" s="0" t="n">
        <f aca="false">B18*D18</f>
        <v>2.55</v>
      </c>
      <c r="F18" s="0" t="n">
        <f aca="false">EXP(D18)</f>
        <v>1.66529119494589</v>
      </c>
      <c r="G18" s="0" t="n">
        <f aca="false">LN(FACT(B18))</f>
        <v>4.78749174278205</v>
      </c>
      <c r="H18" s="0" t="s">
        <v>6</v>
      </c>
      <c r="I18" s="0" t="n">
        <f aca="false" t="array" ref="I18:I19">E2:E3-MMULT(H14:I15,I6:I7)</f>
        <v>0.125189501061465</v>
      </c>
      <c r="K18" s="0" t="n">
        <v>9</v>
      </c>
      <c r="L18" s="0" t="n">
        <v>5</v>
      </c>
      <c r="N18" s="0" t="n">
        <f aca="false">O$2+O$3*K18</f>
        <v>1.13446040847207</v>
      </c>
      <c r="O18" s="0" t="n">
        <f aca="false">L18*N18</f>
        <v>5.67230204236035</v>
      </c>
      <c r="P18" s="0" t="n">
        <f aca="false">EXP(N18)</f>
        <v>3.10949523286112</v>
      </c>
      <c r="Q18" s="0" t="n">
        <f aca="false">LN(FACT(L18))</f>
        <v>4.78749174278205</v>
      </c>
      <c r="R18" s="0" t="s">
        <v>6</v>
      </c>
      <c r="S18" s="0" t="n">
        <f aca="false" t="array" ref="S18:S19">O2:O3-MMULT(R14:S15,S6:S7)</f>
        <v>0.214265247460089</v>
      </c>
      <c r="U18" s="0" t="n">
        <v>9</v>
      </c>
      <c r="V18" s="0" t="n">
        <v>5</v>
      </c>
      <c r="X18" s="0" t="n">
        <f aca="false">Y$2+Y$3*U18</f>
        <v>0.998285030291607</v>
      </c>
      <c r="Y18" s="0" t="n">
        <f aca="false">V18*X18</f>
        <v>4.99142515145803</v>
      </c>
      <c r="Z18" s="0" t="n">
        <f aca="false">EXP(X18)</f>
        <v>2.71362405257822</v>
      </c>
      <c r="AA18" s="0" t="n">
        <f aca="false">LN(FACT(V18))</f>
        <v>4.78749174278205</v>
      </c>
      <c r="AB18" s="0" t="s">
        <v>6</v>
      </c>
      <c r="AC18" s="0" t="n">
        <f aca="false" t="array" ref="AC18:AC19">Y2:Y3-MMULT(AB14:AC15,AC6:AC7)</f>
        <v>0.301197210562026</v>
      </c>
      <c r="AE18" s="0" t="n">
        <v>9</v>
      </c>
      <c r="AF18" s="0" t="n">
        <v>5</v>
      </c>
      <c r="AH18" s="0" t="n">
        <f aca="false">AI$2+AI$3*AE18</f>
        <v>0.994644712200345</v>
      </c>
      <c r="AI18" s="0" t="n">
        <f aca="false">AF18*AH18</f>
        <v>4.97322356100172</v>
      </c>
      <c r="AJ18" s="0" t="n">
        <f aca="false">EXP(AH18)</f>
        <v>2.70376355640724</v>
      </c>
      <c r="AK18" s="0" t="n">
        <f aca="false">LN(FACT(AF18))</f>
        <v>4.78749174278205</v>
      </c>
      <c r="AL18" s="0" t="s">
        <v>6</v>
      </c>
      <c r="AM18" s="0" t="n">
        <f aca="false" t="array" ref="AM18:AM19">AI2:AI3-MMULT(AL14:AM15,AM6:AM7)</f>
        <v>0.307842723651102</v>
      </c>
      <c r="AO18" s="0" t="n">
        <v>9</v>
      </c>
      <c r="AP18" s="0" t="n">
        <v>5</v>
      </c>
      <c r="AR18" s="0" t="n">
        <f aca="false">AS$2+AS$3*AO18</f>
        <v>0.995080929965794</v>
      </c>
      <c r="AS18" s="0" t="n">
        <f aca="false">AP18*AR18</f>
        <v>4.97540464982897</v>
      </c>
      <c r="AT18" s="0" t="n">
        <f aca="false">EXP(AR18)</f>
        <v>2.70494324338562</v>
      </c>
      <c r="AU18" s="0" t="n">
        <f aca="false">LN(FACT(AP18))</f>
        <v>4.78749174278205</v>
      </c>
      <c r="AV18" s="0" t="s">
        <v>6</v>
      </c>
      <c r="AW18" s="0" t="n">
        <f aca="false" t="array" ref="AW18:AW19">AS2:AS3-MMULT(AV14:AW15,AW6:AW7)</f>
        <v>0.307866395308383</v>
      </c>
    </row>
    <row r="19" customFormat="false" ht="12.75" hidden="false" customHeight="false" outlineLevel="0" collapsed="false">
      <c r="A19" s="0" t="n">
        <v>5</v>
      </c>
      <c r="B19" s="0" t="n">
        <v>2</v>
      </c>
      <c r="D19" s="0" t="n">
        <f aca="false">E$2+E$3*A19</f>
        <v>0.35</v>
      </c>
      <c r="E19" s="0" t="n">
        <f aca="false">B19*D19</f>
        <v>0.7</v>
      </c>
      <c r="F19" s="0" t="n">
        <f aca="false">EXP(D19)</f>
        <v>1.41906754859326</v>
      </c>
      <c r="G19" s="0" t="n">
        <f aca="false">LN(FACT(B19))</f>
        <v>0.693147180559945</v>
      </c>
      <c r="H19" s="0" t="s">
        <v>7</v>
      </c>
      <c r="I19" s="0" t="n">
        <v>0.11214121193451</v>
      </c>
      <c r="K19" s="0" t="n">
        <v>5</v>
      </c>
      <c r="L19" s="0" t="n">
        <v>2</v>
      </c>
      <c r="N19" s="0" t="n">
        <f aca="false">O$2+O$3*K19</f>
        <v>0.685895560734039</v>
      </c>
      <c r="O19" s="0" t="n">
        <f aca="false">L19*N19</f>
        <v>1.37179112146808</v>
      </c>
      <c r="P19" s="0" t="n">
        <f aca="false">EXP(N19)</f>
        <v>1.98554921945719</v>
      </c>
      <c r="Q19" s="0" t="n">
        <f aca="false">LN(FACT(L19))</f>
        <v>0.693147180559945</v>
      </c>
      <c r="R19" s="0" t="s">
        <v>7</v>
      </c>
      <c r="S19" s="0" t="n">
        <v>0.0871133092035025</v>
      </c>
      <c r="U19" s="0" t="n">
        <v>5</v>
      </c>
      <c r="V19" s="0" t="n">
        <v>2</v>
      </c>
      <c r="X19" s="0" t="n">
        <f aca="false">Y$2+Y$3*U19</f>
        <v>0.649831793477593</v>
      </c>
      <c r="Y19" s="0" t="n">
        <f aca="false">V19*X19</f>
        <v>1.29966358695519</v>
      </c>
      <c r="Z19" s="0" t="n">
        <f aca="false">EXP(X19)</f>
        <v>1.91521864964961</v>
      </c>
      <c r="AA19" s="0" t="n">
        <f aca="false">LN(FACT(V19))</f>
        <v>0.693147180559945</v>
      </c>
      <c r="AB19" s="0" t="s">
        <v>7</v>
      </c>
      <c r="AC19" s="0" t="n">
        <v>0.077049722404258</v>
      </c>
      <c r="AE19" s="0" t="n">
        <v>5</v>
      </c>
      <c r="AF19" s="0" t="n">
        <v>2</v>
      </c>
      <c r="AH19" s="0" t="n">
        <f aca="false">AI$2+AI$3*AE19</f>
        <v>0.686445822583311</v>
      </c>
      <c r="AI19" s="0" t="n">
        <f aca="false">AF19*AH19</f>
        <v>1.37289164516662</v>
      </c>
      <c r="AJ19" s="0" t="n">
        <f aca="false">EXP(AH19)</f>
        <v>1.98664209209799</v>
      </c>
      <c r="AK19" s="0" t="n">
        <f aca="false">LN(FACT(AF19))</f>
        <v>0.693147180559945</v>
      </c>
      <c r="AL19" s="0" t="s">
        <v>7</v>
      </c>
      <c r="AM19" s="0" t="n">
        <v>0.0763598007016324</v>
      </c>
      <c r="AO19" s="0" t="n">
        <v>5</v>
      </c>
      <c r="AP19" s="0" t="n">
        <v>2</v>
      </c>
      <c r="AR19" s="0" t="n">
        <f aca="false">AS$2+AS$3*AO19</f>
        <v>0.689641727159264</v>
      </c>
      <c r="AS19" s="0" t="n">
        <f aca="false">AP19*AR19</f>
        <v>1.37928345431853</v>
      </c>
      <c r="AT19" s="0" t="n">
        <f aca="false">EXP(AR19)</f>
        <v>1.99300136705618</v>
      </c>
      <c r="AU19" s="0" t="n">
        <f aca="false">LN(FACT(AP19))</f>
        <v>0.693147180559945</v>
      </c>
      <c r="AV19" s="0" t="s">
        <v>7</v>
      </c>
      <c r="AW19" s="0" t="n">
        <v>0.0763573248645877</v>
      </c>
    </row>
    <row r="20" customFormat="false" ht="12.75" hidden="false" customHeight="false" outlineLevel="0" collapsed="false">
      <c r="A20" s="0" t="n">
        <v>17</v>
      </c>
      <c r="B20" s="0" t="n">
        <v>2</v>
      </c>
      <c r="D20" s="0" t="n">
        <f aca="false">E$2+E$3*A20</f>
        <v>0.83</v>
      </c>
      <c r="E20" s="0" t="n">
        <f aca="false">B20*D20</f>
        <v>1.66</v>
      </c>
      <c r="F20" s="0" t="n">
        <f aca="false">EXP(D20)</f>
        <v>2.29331874026418</v>
      </c>
      <c r="G20" s="0" t="n">
        <f aca="false">LN(FACT(B20))</f>
        <v>0.693147180559945</v>
      </c>
      <c r="K20" s="0" t="n">
        <v>17</v>
      </c>
      <c r="L20" s="0" t="n">
        <v>2</v>
      </c>
      <c r="N20" s="0" t="n">
        <f aca="false">O$2+O$3*K20</f>
        <v>2.03159010394814</v>
      </c>
      <c r="O20" s="0" t="n">
        <f aca="false">L20*N20</f>
        <v>4.06318020789627</v>
      </c>
      <c r="P20" s="0" t="n">
        <f aca="false">EXP(N20)</f>
        <v>7.62620317850891</v>
      </c>
      <c r="Q20" s="0" t="n">
        <f aca="false">LN(FACT(L20))</f>
        <v>0.693147180559945</v>
      </c>
      <c r="U20" s="0" t="n">
        <v>17</v>
      </c>
      <c r="V20" s="0" t="n">
        <v>2</v>
      </c>
      <c r="X20" s="0" t="n">
        <f aca="false">Y$2+Y$3*U20</f>
        <v>1.69519150391963</v>
      </c>
      <c r="Y20" s="0" t="n">
        <f aca="false">V20*X20</f>
        <v>3.39038300783927</v>
      </c>
      <c r="Z20" s="0" t="n">
        <f aca="false">EXP(X20)</f>
        <v>5.44768911914483</v>
      </c>
      <c r="AA20" s="0" t="n">
        <f aca="false">LN(FACT(V20))</f>
        <v>0.693147180559945</v>
      </c>
      <c r="AE20" s="0" t="n">
        <v>17</v>
      </c>
      <c r="AF20" s="0" t="n">
        <v>2</v>
      </c>
      <c r="AH20" s="0" t="n">
        <f aca="false">AI$2+AI$3*AE20</f>
        <v>1.61104249143441</v>
      </c>
      <c r="AI20" s="0" t="n">
        <f aca="false">AF20*AH20</f>
        <v>3.22208498286882</v>
      </c>
      <c r="AJ20" s="0" t="n">
        <f aca="false">EXP(AH20)</f>
        <v>5.00802933513008</v>
      </c>
      <c r="AK20" s="0" t="n">
        <f aca="false">LN(FACT(AF20))</f>
        <v>0.693147180559945</v>
      </c>
      <c r="AO20" s="0" t="n">
        <v>17</v>
      </c>
      <c r="AP20" s="0" t="n">
        <v>2</v>
      </c>
      <c r="AR20" s="0" t="n">
        <f aca="false">AS$2+AS$3*AO20</f>
        <v>1.60595933557885</v>
      </c>
      <c r="AS20" s="0" t="n">
        <f aca="false">AP20*AR20</f>
        <v>3.21191867115771</v>
      </c>
      <c r="AT20" s="0" t="n">
        <f aca="false">EXP(AR20)</f>
        <v>4.9826373319195</v>
      </c>
      <c r="AU20" s="0" t="n">
        <f aca="false">LN(FACT(AP20))</f>
        <v>0.693147180559945</v>
      </c>
    </row>
    <row r="21" customFormat="false" ht="12.75" hidden="false" customHeight="false" outlineLevel="0" collapsed="false">
      <c r="A21" s="0" t="n">
        <v>16</v>
      </c>
      <c r="B21" s="0" t="n">
        <v>7</v>
      </c>
      <c r="D21" s="0" t="n">
        <f aca="false">E$2+E$3*A21</f>
        <v>0.79</v>
      </c>
      <c r="E21" s="0" t="n">
        <f aca="false">B21*D21</f>
        <v>5.53</v>
      </c>
      <c r="F21" s="0" t="n">
        <f aca="false">EXP(D21)</f>
        <v>2.20339642625594</v>
      </c>
      <c r="G21" s="0" t="n">
        <f aca="false">LN(FACT(B21))</f>
        <v>8.52516136106541</v>
      </c>
      <c r="K21" s="0" t="n">
        <v>16</v>
      </c>
      <c r="L21" s="0" t="n">
        <v>7</v>
      </c>
      <c r="N21" s="0" t="n">
        <f aca="false">O$2+O$3*K21</f>
        <v>1.91944889201363</v>
      </c>
      <c r="O21" s="0" t="n">
        <f aca="false">L21*N21</f>
        <v>13.4361422440954</v>
      </c>
      <c r="P21" s="0" t="n">
        <f aca="false">EXP(N21)</f>
        <v>6.81720042024415</v>
      </c>
      <c r="Q21" s="0" t="n">
        <f aca="false">LN(FACT(L21))</f>
        <v>8.52516136106541</v>
      </c>
      <c r="U21" s="0" t="n">
        <v>16</v>
      </c>
      <c r="V21" s="0" t="n">
        <v>7</v>
      </c>
      <c r="X21" s="0" t="n">
        <f aca="false">Y$2+Y$3*U21</f>
        <v>1.60807819471613</v>
      </c>
      <c r="Y21" s="0" t="n">
        <f aca="false">V21*X21</f>
        <v>11.2565473630129</v>
      </c>
      <c r="Z21" s="0" t="n">
        <f aca="false">EXP(X21)</f>
        <v>4.99320603139663</v>
      </c>
      <c r="AA21" s="0" t="n">
        <f aca="false">LN(FACT(V21))</f>
        <v>8.52516136106541</v>
      </c>
      <c r="AE21" s="0" t="n">
        <v>16</v>
      </c>
      <c r="AF21" s="0" t="n">
        <v>7</v>
      </c>
      <c r="AH21" s="0" t="n">
        <f aca="false">AI$2+AI$3*AE21</f>
        <v>1.53399276903015</v>
      </c>
      <c r="AI21" s="0" t="n">
        <f aca="false">AF21*AH21</f>
        <v>10.7379493832111</v>
      </c>
      <c r="AJ21" s="0" t="n">
        <f aca="false">EXP(AH21)</f>
        <v>4.63665299669419</v>
      </c>
      <c r="AK21" s="0" t="n">
        <f aca="false">LN(FACT(AF21))</f>
        <v>8.52516136106541</v>
      </c>
      <c r="AO21" s="0" t="n">
        <v>16</v>
      </c>
      <c r="AP21" s="0" t="n">
        <v>7</v>
      </c>
      <c r="AR21" s="0" t="n">
        <f aca="false">AS$2+AS$3*AO21</f>
        <v>1.52959953487722</v>
      </c>
      <c r="AS21" s="0" t="n">
        <f aca="false">AP21*AR21</f>
        <v>10.7071967441405</v>
      </c>
      <c r="AT21" s="0" t="n">
        <f aca="false">EXP(AR21)</f>
        <v>4.61632777381605</v>
      </c>
      <c r="AU21" s="0" t="n">
        <f aca="false">LN(FACT(AP21))</f>
        <v>8.52516136106541</v>
      </c>
    </row>
    <row r="22" customFormat="false" ht="12.75" hidden="false" customHeight="false" outlineLevel="0" collapsed="false">
      <c r="A22" s="0" t="n">
        <v>13</v>
      </c>
      <c r="B22" s="0" t="n">
        <v>6</v>
      </c>
      <c r="D22" s="0" t="n">
        <f aca="false">E$2+E$3*A22</f>
        <v>0.67</v>
      </c>
      <c r="E22" s="0" t="n">
        <f aca="false">B22*D22</f>
        <v>4.02</v>
      </c>
      <c r="F22" s="0" t="n">
        <f aca="false">EXP(D22)</f>
        <v>1.95423732063594</v>
      </c>
      <c r="G22" s="0" t="n">
        <f aca="false">LN(FACT(B22))</f>
        <v>6.5792512120101</v>
      </c>
      <c r="K22" s="0" t="n">
        <v>13</v>
      </c>
      <c r="L22" s="0" t="n">
        <v>6</v>
      </c>
      <c r="N22" s="0" t="n">
        <f aca="false">O$2+O$3*K22</f>
        <v>1.5830252562101</v>
      </c>
      <c r="O22" s="0" t="n">
        <f aca="false">L22*N22</f>
        <v>9.49815153726062</v>
      </c>
      <c r="P22" s="0" t="n">
        <f aca="false">EXP(N22)</f>
        <v>4.86966553557878</v>
      </c>
      <c r="Q22" s="0" t="n">
        <f aca="false">LN(FACT(L22))</f>
        <v>6.5792512120101</v>
      </c>
      <c r="U22" s="0" t="n">
        <v>13</v>
      </c>
      <c r="V22" s="0" t="n">
        <v>6</v>
      </c>
      <c r="X22" s="0" t="n">
        <f aca="false">Y$2+Y$3*U22</f>
        <v>1.34673826710562</v>
      </c>
      <c r="Y22" s="0" t="n">
        <f aca="false">V22*X22</f>
        <v>8.08042960263372</v>
      </c>
      <c r="Z22" s="0" t="n">
        <f aca="false">EXP(X22)</f>
        <v>3.84486413604956</v>
      </c>
      <c r="AA22" s="0" t="n">
        <f aca="false">LN(FACT(V22))</f>
        <v>6.5792512120101</v>
      </c>
      <c r="AE22" s="0" t="n">
        <v>13</v>
      </c>
      <c r="AF22" s="0" t="n">
        <v>6</v>
      </c>
      <c r="AH22" s="0" t="n">
        <f aca="false">AI$2+AI$3*AE22</f>
        <v>1.30284360181738</v>
      </c>
      <c r="AI22" s="0" t="n">
        <f aca="false">AF22*AH22</f>
        <v>7.81706161090427</v>
      </c>
      <c r="AJ22" s="0" t="n">
        <f aca="false">EXP(AH22)</f>
        <v>3.67974553546072</v>
      </c>
      <c r="AK22" s="0" t="n">
        <f aca="false">LN(FACT(AF22))</f>
        <v>6.5792512120101</v>
      </c>
      <c r="AO22" s="0" t="n">
        <v>13</v>
      </c>
      <c r="AP22" s="0" t="n">
        <v>6</v>
      </c>
      <c r="AR22" s="0" t="n">
        <f aca="false">AS$2+AS$3*AO22</f>
        <v>1.30052013277232</v>
      </c>
      <c r="AS22" s="0" t="n">
        <f aca="false">AP22*AR22</f>
        <v>7.80312079663394</v>
      </c>
      <c r="AT22" s="0" t="n">
        <f aca="false">EXP(AR22)</f>
        <v>3.67120568549579</v>
      </c>
      <c r="AU22" s="0" t="n">
        <f aca="false">LN(FACT(AP22))</f>
        <v>6.5792512120101</v>
      </c>
    </row>
    <row r="23" customFormat="false" ht="12.75" hidden="false" customHeight="false" outlineLevel="0" collapsed="false">
      <c r="A23" s="0" t="n">
        <v>6</v>
      </c>
      <c r="B23" s="0" t="n">
        <v>2</v>
      </c>
      <c r="D23" s="0" t="n">
        <f aca="false">E$2+E$3*A23</f>
        <v>0.39</v>
      </c>
      <c r="E23" s="0" t="n">
        <f aca="false">B23*D23</f>
        <v>0.78</v>
      </c>
      <c r="F23" s="0" t="n">
        <f aca="false">EXP(D23)</f>
        <v>1.47698079388264</v>
      </c>
      <c r="G23" s="0" t="n">
        <f aca="false">LN(FACT(B23))</f>
        <v>0.693147180559945</v>
      </c>
      <c r="K23" s="0" t="n">
        <v>6</v>
      </c>
      <c r="L23" s="0" t="n">
        <v>2</v>
      </c>
      <c r="N23" s="0" t="n">
        <f aca="false">O$2+O$3*K23</f>
        <v>0.798036772668547</v>
      </c>
      <c r="O23" s="0" t="n">
        <f aca="false">L23*N23</f>
        <v>1.59607354533709</v>
      </c>
      <c r="P23" s="0" t="n">
        <f aca="false">EXP(N23)</f>
        <v>2.22117597181748</v>
      </c>
      <c r="Q23" s="0" t="n">
        <f aca="false">LN(FACT(L23))</f>
        <v>0.693147180559945</v>
      </c>
      <c r="U23" s="0" t="n">
        <v>6</v>
      </c>
      <c r="V23" s="0" t="n">
        <v>2</v>
      </c>
      <c r="X23" s="0" t="n">
        <f aca="false">Y$2+Y$3*U23</f>
        <v>0.736945102681097</v>
      </c>
      <c r="Y23" s="0" t="n">
        <f aca="false">V23*X23</f>
        <v>1.47389020536219</v>
      </c>
      <c r="Z23" s="0" t="n">
        <f aca="false">EXP(X23)</f>
        <v>2.08954241681094</v>
      </c>
      <c r="AA23" s="0" t="n">
        <f aca="false">LN(FACT(V23))</f>
        <v>0.693147180559945</v>
      </c>
      <c r="AE23" s="0" t="n">
        <v>6</v>
      </c>
      <c r="AF23" s="0" t="n">
        <v>2</v>
      </c>
      <c r="AH23" s="0" t="n">
        <f aca="false">AI$2+AI$3*AE23</f>
        <v>0.763495544987569</v>
      </c>
      <c r="AI23" s="0" t="n">
        <f aca="false">AF23*AH23</f>
        <v>1.52699108997514</v>
      </c>
      <c r="AJ23" s="0" t="n">
        <f aca="false">EXP(AH23)</f>
        <v>2.14576374007812</v>
      </c>
      <c r="AK23" s="0" t="n">
        <f aca="false">LN(FACT(AF23))</f>
        <v>0.693147180559945</v>
      </c>
      <c r="AO23" s="0" t="n">
        <v>6</v>
      </c>
      <c r="AP23" s="0" t="n">
        <v>2</v>
      </c>
      <c r="AR23" s="0" t="n">
        <f aca="false">AS$2+AS$3*AO23</f>
        <v>0.766001527860897</v>
      </c>
      <c r="AS23" s="0" t="n">
        <f aca="false">AP23*AR23</f>
        <v>1.53200305572179</v>
      </c>
      <c r="AT23" s="0" t="n">
        <f aca="false">EXP(AR23)</f>
        <v>2.15114773053731</v>
      </c>
      <c r="AU23" s="0" t="n">
        <f aca="false">LN(FACT(AP23))</f>
        <v>0.693147180559945</v>
      </c>
    </row>
    <row r="24" customFormat="false" ht="12.75" hidden="false" customHeight="false" outlineLevel="0" collapsed="false">
      <c r="A24" s="0" t="n">
        <v>16</v>
      </c>
      <c r="B24" s="0" t="n">
        <v>5</v>
      </c>
      <c r="D24" s="0" t="n">
        <f aca="false">E$2+E$3*A24</f>
        <v>0.79</v>
      </c>
      <c r="E24" s="0" t="n">
        <f aca="false">B24*D24</f>
        <v>3.95</v>
      </c>
      <c r="F24" s="0" t="n">
        <f aca="false">EXP(D24)</f>
        <v>2.20339642625594</v>
      </c>
      <c r="G24" s="0" t="n">
        <f aca="false">LN(FACT(B24))</f>
        <v>4.78749174278205</v>
      </c>
      <c r="K24" s="0" t="n">
        <v>16</v>
      </c>
      <c r="L24" s="0" t="n">
        <v>5</v>
      </c>
      <c r="N24" s="0" t="n">
        <f aca="false">O$2+O$3*K24</f>
        <v>1.91944889201363</v>
      </c>
      <c r="O24" s="0" t="n">
        <f aca="false">L24*N24</f>
        <v>9.59724446006814</v>
      </c>
      <c r="P24" s="0" t="n">
        <f aca="false">EXP(N24)</f>
        <v>6.81720042024415</v>
      </c>
      <c r="Q24" s="0" t="n">
        <f aca="false">LN(FACT(L24))</f>
        <v>4.78749174278205</v>
      </c>
      <c r="U24" s="0" t="n">
        <v>16</v>
      </c>
      <c r="V24" s="0" t="n">
        <v>5</v>
      </c>
      <c r="X24" s="0" t="n">
        <f aca="false">Y$2+Y$3*U24</f>
        <v>1.60807819471613</v>
      </c>
      <c r="Y24" s="0" t="n">
        <f aca="false">V24*X24</f>
        <v>8.04039097358065</v>
      </c>
      <c r="Z24" s="0" t="n">
        <f aca="false">EXP(X24)</f>
        <v>4.99320603139663</v>
      </c>
      <c r="AA24" s="0" t="n">
        <f aca="false">LN(FACT(V24))</f>
        <v>4.78749174278205</v>
      </c>
      <c r="AE24" s="0" t="n">
        <v>16</v>
      </c>
      <c r="AF24" s="0" t="n">
        <v>5</v>
      </c>
      <c r="AH24" s="0" t="n">
        <f aca="false">AI$2+AI$3*AE24</f>
        <v>1.53399276903015</v>
      </c>
      <c r="AI24" s="0" t="n">
        <f aca="false">AF24*AH24</f>
        <v>7.66996384515077</v>
      </c>
      <c r="AJ24" s="0" t="n">
        <f aca="false">EXP(AH24)</f>
        <v>4.63665299669419</v>
      </c>
      <c r="AK24" s="0" t="n">
        <f aca="false">LN(FACT(AF24))</f>
        <v>4.78749174278205</v>
      </c>
      <c r="AO24" s="0" t="n">
        <v>16</v>
      </c>
      <c r="AP24" s="0" t="n">
        <v>5</v>
      </c>
      <c r="AR24" s="0" t="n">
        <f aca="false">AS$2+AS$3*AO24</f>
        <v>1.52959953487722</v>
      </c>
      <c r="AS24" s="0" t="n">
        <f aca="false">AP24*AR24</f>
        <v>7.6479976743861</v>
      </c>
      <c r="AT24" s="0" t="n">
        <f aca="false">EXP(AR24)</f>
        <v>4.61632777381605</v>
      </c>
      <c r="AU24" s="0" t="n">
        <f aca="false">LN(FACT(AP24))</f>
        <v>4.78749174278205</v>
      </c>
    </row>
    <row r="25" customFormat="false" ht="12.75" hidden="false" customHeight="false" outlineLevel="0" collapsed="false">
      <c r="A25" s="0" t="n">
        <v>19</v>
      </c>
      <c r="B25" s="0" t="n">
        <v>5</v>
      </c>
      <c r="D25" s="0" t="n">
        <f aca="false">E$2+E$3*A25</f>
        <v>0.91</v>
      </c>
      <c r="E25" s="0" t="n">
        <f aca="false">B25*D25</f>
        <v>4.55</v>
      </c>
      <c r="F25" s="0" t="n">
        <f aca="false">EXP(D25)</f>
        <v>2.48432253338482</v>
      </c>
      <c r="G25" s="0" t="n">
        <f aca="false">LN(FACT(B25))</f>
        <v>4.78749174278205</v>
      </c>
      <c r="K25" s="0" t="n">
        <v>19</v>
      </c>
      <c r="L25" s="0" t="n">
        <v>5</v>
      </c>
      <c r="N25" s="0" t="n">
        <f aca="false">O$2+O$3*K25</f>
        <v>2.25587252781715</v>
      </c>
      <c r="O25" s="0" t="n">
        <f aca="false">L25*N25</f>
        <v>11.2793626390858</v>
      </c>
      <c r="P25" s="0" t="n">
        <f aca="false">EXP(N25)</f>
        <v>9.54361674949269</v>
      </c>
      <c r="Q25" s="0" t="n">
        <f aca="false">LN(FACT(L25))</f>
        <v>4.78749174278205</v>
      </c>
      <c r="U25" s="0" t="n">
        <v>19</v>
      </c>
      <c r="V25" s="0" t="n">
        <v>5</v>
      </c>
      <c r="X25" s="0" t="n">
        <f aca="false">Y$2+Y$3*U25</f>
        <v>1.86941812232664</v>
      </c>
      <c r="Y25" s="0" t="n">
        <f aca="false">V25*X25</f>
        <v>9.3470906116332</v>
      </c>
      <c r="Z25" s="0" t="n">
        <f aca="false">EXP(X25)</f>
        <v>6.48452210266978</v>
      </c>
      <c r="AA25" s="0" t="n">
        <f aca="false">LN(FACT(V25))</f>
        <v>4.78749174278205</v>
      </c>
      <c r="AE25" s="0" t="n">
        <v>19</v>
      </c>
      <c r="AF25" s="0" t="n">
        <v>5</v>
      </c>
      <c r="AH25" s="0" t="n">
        <f aca="false">AI$2+AI$3*AE25</f>
        <v>1.76514193624293</v>
      </c>
      <c r="AI25" s="0" t="n">
        <f aca="false">AF25*AH25</f>
        <v>8.82570968121464</v>
      </c>
      <c r="AJ25" s="0" t="n">
        <f aca="false">EXP(AH25)</f>
        <v>5.84240154776394</v>
      </c>
      <c r="AK25" s="0" t="n">
        <f aca="false">LN(FACT(AF25))</f>
        <v>4.78749174278205</v>
      </c>
      <c r="AO25" s="0" t="n">
        <v>19</v>
      </c>
      <c r="AP25" s="0" t="n">
        <v>5</v>
      </c>
      <c r="AR25" s="0" t="n">
        <f aca="false">AS$2+AS$3*AO25</f>
        <v>1.75867893698212</v>
      </c>
      <c r="AS25" s="0" t="n">
        <f aca="false">AP25*AR25</f>
        <v>8.79339468491059</v>
      </c>
      <c r="AT25" s="0" t="n">
        <f aca="false">EXP(AR25)</f>
        <v>5.80476386803903</v>
      </c>
      <c r="AU25" s="0" t="n">
        <f aca="false">LN(FACT(AP25))</f>
        <v>4.78749174278205</v>
      </c>
    </row>
    <row r="26" customFormat="false" ht="12.75" hidden="false" customHeight="false" outlineLevel="0" collapsed="false">
      <c r="A26" s="0" t="n">
        <v>24</v>
      </c>
      <c r="B26" s="0" t="n">
        <v>6</v>
      </c>
      <c r="D26" s="0" t="n">
        <f aca="false">E$2+E$3*A26</f>
        <v>1.11</v>
      </c>
      <c r="E26" s="0" t="n">
        <f aca="false">B26*D26</f>
        <v>6.66</v>
      </c>
      <c r="F26" s="0" t="n">
        <f aca="false">EXP(D26)</f>
        <v>3.03435839443568</v>
      </c>
      <c r="G26" s="0" t="n">
        <f aca="false">LN(FACT(B26))</f>
        <v>6.5792512120101</v>
      </c>
      <c r="K26" s="0" t="n">
        <v>24</v>
      </c>
      <c r="L26" s="0" t="n">
        <v>6</v>
      </c>
      <c r="N26" s="0" t="n">
        <f aca="false">O$2+O$3*K26</f>
        <v>2.81657858748969</v>
      </c>
      <c r="O26" s="0" t="n">
        <f aca="false">L26*N26</f>
        <v>16.8994715249382</v>
      </c>
      <c r="P26" s="0" t="n">
        <f aca="false">EXP(N26)</f>
        <v>16.7195482289135</v>
      </c>
      <c r="Q26" s="0" t="n">
        <f aca="false">LN(FACT(L26))</f>
        <v>6.5792512120101</v>
      </c>
      <c r="U26" s="0" t="n">
        <v>24</v>
      </c>
      <c r="V26" s="0" t="n">
        <v>6</v>
      </c>
      <c r="X26" s="0" t="n">
        <f aca="false">Y$2+Y$3*U26</f>
        <v>2.30498466834416</v>
      </c>
      <c r="Y26" s="0" t="n">
        <f aca="false">V26*X26</f>
        <v>13.8299080100649</v>
      </c>
      <c r="Z26" s="0" t="n">
        <f aca="false">EXP(X26)</f>
        <v>10.024024566352</v>
      </c>
      <c r="AA26" s="0" t="n">
        <f aca="false">LN(FACT(V26))</f>
        <v>6.5792512120101</v>
      </c>
      <c r="AE26" s="0" t="n">
        <v>24</v>
      </c>
      <c r="AF26" s="0" t="n">
        <v>6</v>
      </c>
      <c r="AH26" s="0" t="n">
        <f aca="false">AI$2+AI$3*AE26</f>
        <v>2.15039054826422</v>
      </c>
      <c r="AI26" s="0" t="n">
        <f aca="false">AF26*AH26</f>
        <v>12.9023432895853</v>
      </c>
      <c r="AJ26" s="0" t="n">
        <f aca="false">EXP(AH26)</f>
        <v>8.58821185352415</v>
      </c>
      <c r="AK26" s="0" t="n">
        <f aca="false">LN(FACT(AF26))</f>
        <v>6.5792512120101</v>
      </c>
      <c r="AO26" s="0" t="n">
        <v>24</v>
      </c>
      <c r="AP26" s="0" t="n">
        <v>6</v>
      </c>
      <c r="AR26" s="0" t="n">
        <f aca="false">AS$2+AS$3*AO26</f>
        <v>2.14047794049028</v>
      </c>
      <c r="AS26" s="0" t="n">
        <f aca="false">AP26*AR26</f>
        <v>12.8428676429417</v>
      </c>
      <c r="AT26" s="0" t="n">
        <f aca="false">EXP(AR26)</f>
        <v>8.50350082517924</v>
      </c>
      <c r="AU26" s="0" t="n">
        <f aca="false">LN(FACT(AP26))</f>
        <v>6.5792512120101</v>
      </c>
    </row>
    <row r="27" customFormat="false" ht="12.75" hidden="false" customHeight="false" outlineLevel="0" collapsed="false">
      <c r="A27" s="0" t="n">
        <v>9</v>
      </c>
      <c r="B27" s="0" t="n">
        <v>2</v>
      </c>
      <c r="D27" s="0" t="n">
        <f aca="false">E$2+E$3*A27</f>
        <v>0.51</v>
      </c>
      <c r="E27" s="0" t="n">
        <f aca="false">B27*D27</f>
        <v>1.02</v>
      </c>
      <c r="F27" s="0" t="n">
        <f aca="false">EXP(D27)</f>
        <v>1.66529119494589</v>
      </c>
      <c r="G27" s="0" t="n">
        <f aca="false">LN(FACT(B27))</f>
        <v>0.693147180559945</v>
      </c>
      <c r="K27" s="0" t="n">
        <v>9</v>
      </c>
      <c r="L27" s="0" t="n">
        <v>2</v>
      </c>
      <c r="N27" s="0" t="n">
        <f aca="false">O$2+O$3*K27</f>
        <v>1.13446040847207</v>
      </c>
      <c r="O27" s="0" t="n">
        <f aca="false">L27*N27</f>
        <v>2.26892081694414</v>
      </c>
      <c r="P27" s="0" t="n">
        <f aca="false">EXP(N27)</f>
        <v>3.10949523286112</v>
      </c>
      <c r="Q27" s="0" t="n">
        <f aca="false">LN(FACT(L27))</f>
        <v>0.693147180559945</v>
      </c>
      <c r="U27" s="0" t="n">
        <v>9</v>
      </c>
      <c r="V27" s="0" t="n">
        <v>2</v>
      </c>
      <c r="X27" s="0" t="n">
        <f aca="false">Y$2+Y$3*U27</f>
        <v>0.998285030291607</v>
      </c>
      <c r="Y27" s="0" t="n">
        <f aca="false">V27*X27</f>
        <v>1.99657006058321</v>
      </c>
      <c r="Z27" s="0" t="n">
        <f aca="false">EXP(X27)</f>
        <v>2.71362405257822</v>
      </c>
      <c r="AA27" s="0" t="n">
        <f aca="false">LN(FACT(V27))</f>
        <v>0.693147180559945</v>
      </c>
      <c r="AE27" s="0" t="n">
        <v>9</v>
      </c>
      <c r="AF27" s="0" t="n">
        <v>2</v>
      </c>
      <c r="AH27" s="0" t="n">
        <f aca="false">AI$2+AI$3*AE27</f>
        <v>0.994644712200345</v>
      </c>
      <c r="AI27" s="0" t="n">
        <f aca="false">AF27*AH27</f>
        <v>1.98928942440069</v>
      </c>
      <c r="AJ27" s="0" t="n">
        <f aca="false">EXP(AH27)</f>
        <v>2.70376355640724</v>
      </c>
      <c r="AK27" s="0" t="n">
        <f aca="false">LN(FACT(AF27))</f>
        <v>0.693147180559945</v>
      </c>
      <c r="AO27" s="0" t="n">
        <v>9</v>
      </c>
      <c r="AP27" s="0" t="n">
        <v>2</v>
      </c>
      <c r="AR27" s="0" t="n">
        <f aca="false">AS$2+AS$3*AO27</f>
        <v>0.995080929965794</v>
      </c>
      <c r="AS27" s="0" t="n">
        <f aca="false">AP27*AR27</f>
        <v>1.99016185993159</v>
      </c>
      <c r="AT27" s="0" t="n">
        <f aca="false">EXP(AR27)</f>
        <v>2.70494324338562</v>
      </c>
      <c r="AU27" s="0" t="n">
        <f aca="false">LN(FACT(AP27))</f>
        <v>0.693147180559945</v>
      </c>
    </row>
    <row r="28" customFormat="false" ht="12.75" hidden="false" customHeight="false" outlineLevel="0" collapsed="false">
      <c r="A28" s="0" t="n">
        <v>12</v>
      </c>
      <c r="B28" s="0" t="n">
        <v>5</v>
      </c>
      <c r="D28" s="0" t="n">
        <f aca="false">E$2+E$3*A28</f>
        <v>0.63</v>
      </c>
      <c r="E28" s="0" t="n">
        <f aca="false">B28*D28</f>
        <v>3.15</v>
      </c>
      <c r="F28" s="0" t="n">
        <f aca="false">EXP(D28)</f>
        <v>1.87761057926434</v>
      </c>
      <c r="G28" s="0" t="n">
        <f aca="false">LN(FACT(B28))</f>
        <v>4.78749174278205</v>
      </c>
      <c r="K28" s="0" t="n">
        <v>12</v>
      </c>
      <c r="L28" s="0" t="n">
        <v>5</v>
      </c>
      <c r="N28" s="0" t="n">
        <f aca="false">O$2+O$3*K28</f>
        <v>1.4708840442756</v>
      </c>
      <c r="O28" s="0" t="n">
        <f aca="false">L28*N28</f>
        <v>7.35442022137798</v>
      </c>
      <c r="P28" s="0" t="n">
        <f aca="false">EXP(N28)</f>
        <v>4.35308175753153</v>
      </c>
      <c r="Q28" s="0" t="n">
        <f aca="false">LN(FACT(L28))</f>
        <v>4.78749174278205</v>
      </c>
      <c r="U28" s="0" t="n">
        <v>12</v>
      </c>
      <c r="V28" s="0" t="n">
        <v>5</v>
      </c>
      <c r="X28" s="0" t="n">
        <f aca="false">Y$2+Y$3*U28</f>
        <v>1.25962495790212</v>
      </c>
      <c r="Y28" s="0" t="n">
        <f aca="false">V28*X28</f>
        <v>6.29812478951058</v>
      </c>
      <c r="Z28" s="0" t="n">
        <f aca="false">EXP(X28)</f>
        <v>3.5240995538007</v>
      </c>
      <c r="AA28" s="0" t="n">
        <f aca="false">LN(FACT(V28))</f>
        <v>4.78749174278205</v>
      </c>
      <c r="AE28" s="0" t="n">
        <v>12</v>
      </c>
      <c r="AF28" s="0" t="n">
        <v>5</v>
      </c>
      <c r="AH28" s="0" t="n">
        <f aca="false">AI$2+AI$3*AE28</f>
        <v>1.22579387941312</v>
      </c>
      <c r="AI28" s="0" t="n">
        <f aca="false">AF28*AH28</f>
        <v>6.1289693970656</v>
      </c>
      <c r="AJ28" s="0" t="n">
        <f aca="false">EXP(AH28)</f>
        <v>3.40686965317523</v>
      </c>
      <c r="AK28" s="0" t="n">
        <f aca="false">LN(FACT(AF28))</f>
        <v>4.78749174278205</v>
      </c>
      <c r="AO28" s="0" t="n">
        <v>12</v>
      </c>
      <c r="AP28" s="0" t="n">
        <v>5</v>
      </c>
      <c r="AR28" s="0" t="n">
        <f aca="false">AS$2+AS$3*AO28</f>
        <v>1.22416033207069</v>
      </c>
      <c r="AS28" s="0" t="n">
        <f aca="false">AP28*AR28</f>
        <v>6.12080166035345</v>
      </c>
      <c r="AT28" s="0" t="n">
        <f aca="false">EXP(AR28)</f>
        <v>3.40130891340968</v>
      </c>
      <c r="AU28" s="0" t="n">
        <f aca="false">LN(FACT(AP28))</f>
        <v>4.78749174278205</v>
      </c>
    </row>
    <row r="29" customFormat="false" ht="12.75" hidden="false" customHeight="false" outlineLevel="0" collapsed="false">
      <c r="A29" s="0" t="n">
        <v>7</v>
      </c>
      <c r="B29" s="0" t="n">
        <v>1</v>
      </c>
      <c r="D29" s="0" t="n">
        <f aca="false">E$2+E$3*A29</f>
        <v>0.43</v>
      </c>
      <c r="E29" s="0" t="n">
        <f aca="false">B29*D29</f>
        <v>0.43</v>
      </c>
      <c r="F29" s="0" t="n">
        <f aca="false">EXP(D29)</f>
        <v>1.53725752354828</v>
      </c>
      <c r="G29" s="0" t="n">
        <f aca="false">LN(FACT(B29))</f>
        <v>0</v>
      </c>
      <c r="K29" s="0" t="n">
        <v>7</v>
      </c>
      <c r="L29" s="0" t="n">
        <v>1</v>
      </c>
      <c r="N29" s="0" t="n">
        <f aca="false">O$2+O$3*K29</f>
        <v>0.910177984603055</v>
      </c>
      <c r="O29" s="0" t="n">
        <f aca="false">L29*N29</f>
        <v>0.910177984603055</v>
      </c>
      <c r="P29" s="0" t="n">
        <f aca="false">EXP(N29)</f>
        <v>2.48476474389695</v>
      </c>
      <c r="Q29" s="0" t="n">
        <f aca="false">LN(FACT(L29))</f>
        <v>0</v>
      </c>
      <c r="U29" s="0" t="n">
        <v>7</v>
      </c>
      <c r="V29" s="0" t="n">
        <v>1</v>
      </c>
      <c r="X29" s="0" t="n">
        <f aca="false">Y$2+Y$3*U29</f>
        <v>0.8240584118846</v>
      </c>
      <c r="Y29" s="0" t="n">
        <f aca="false">V29*X29</f>
        <v>0.8240584118846</v>
      </c>
      <c r="Z29" s="0" t="n">
        <f aca="false">EXP(X29)</f>
        <v>2.27973318474675</v>
      </c>
      <c r="AA29" s="0" t="n">
        <f aca="false">LN(FACT(V29))</f>
        <v>0</v>
      </c>
      <c r="AE29" s="0" t="n">
        <v>7</v>
      </c>
      <c r="AF29" s="0" t="n">
        <v>1</v>
      </c>
      <c r="AH29" s="0" t="n">
        <f aca="false">AI$2+AI$3*AE29</f>
        <v>0.840545267391828</v>
      </c>
      <c r="AI29" s="0" t="n">
        <f aca="false">AF29*AH29</f>
        <v>0.840545267391828</v>
      </c>
      <c r="AJ29" s="0" t="n">
        <f aca="false">EXP(AH29)</f>
        <v>2.31763036057073</v>
      </c>
      <c r="AK29" s="0" t="n">
        <f aca="false">LN(FACT(AF29))</f>
        <v>0</v>
      </c>
      <c r="AO29" s="0" t="n">
        <v>7</v>
      </c>
      <c r="AP29" s="0" t="n">
        <v>1</v>
      </c>
      <c r="AR29" s="0" t="n">
        <f aca="false">AS$2+AS$3*AO29</f>
        <v>0.842361328562529</v>
      </c>
      <c r="AS29" s="0" t="n">
        <f aca="false">AP29*AR29</f>
        <v>0.842361328562529</v>
      </c>
      <c r="AT29" s="0" t="n">
        <f aca="false">EXP(AR29)</f>
        <v>2.32184314325428</v>
      </c>
      <c r="AU29" s="0" t="n">
        <f aca="false">LN(FACT(AP29))</f>
        <v>0</v>
      </c>
    </row>
    <row r="30" customFormat="false" ht="12.75" hidden="false" customHeight="false" outlineLevel="0" collapsed="false">
      <c r="A30" s="0" t="n">
        <v>9</v>
      </c>
      <c r="B30" s="0" t="n">
        <v>3</v>
      </c>
      <c r="D30" s="0" t="n">
        <f aca="false">E$2+E$3*A30</f>
        <v>0.51</v>
      </c>
      <c r="E30" s="0" t="n">
        <f aca="false">B30*D30</f>
        <v>1.53</v>
      </c>
      <c r="F30" s="0" t="n">
        <f aca="false">EXP(D30)</f>
        <v>1.66529119494589</v>
      </c>
      <c r="G30" s="0" t="n">
        <f aca="false">LN(FACT(B30))</f>
        <v>1.79175946922806</v>
      </c>
      <c r="K30" s="0" t="n">
        <v>9</v>
      </c>
      <c r="L30" s="0" t="n">
        <v>3</v>
      </c>
      <c r="N30" s="0" t="n">
        <f aca="false">O$2+O$3*K30</f>
        <v>1.13446040847207</v>
      </c>
      <c r="O30" s="0" t="n">
        <f aca="false">L30*N30</f>
        <v>3.40338122541621</v>
      </c>
      <c r="P30" s="0" t="n">
        <f aca="false">EXP(N30)</f>
        <v>3.10949523286112</v>
      </c>
      <c r="Q30" s="0" t="n">
        <f aca="false">LN(FACT(L30))</f>
        <v>1.79175946922806</v>
      </c>
      <c r="U30" s="0" t="n">
        <v>9</v>
      </c>
      <c r="V30" s="0" t="n">
        <v>3</v>
      </c>
      <c r="X30" s="0" t="n">
        <f aca="false">Y$2+Y$3*U30</f>
        <v>0.998285030291607</v>
      </c>
      <c r="Y30" s="0" t="n">
        <f aca="false">V30*X30</f>
        <v>2.99485509087482</v>
      </c>
      <c r="Z30" s="0" t="n">
        <f aca="false">EXP(X30)</f>
        <v>2.71362405257822</v>
      </c>
      <c r="AA30" s="0" t="n">
        <f aca="false">LN(FACT(V30))</f>
        <v>1.79175946922806</v>
      </c>
      <c r="AE30" s="0" t="n">
        <v>9</v>
      </c>
      <c r="AF30" s="0" t="n">
        <v>3</v>
      </c>
      <c r="AH30" s="0" t="n">
        <f aca="false">AI$2+AI$3*AE30</f>
        <v>0.994644712200345</v>
      </c>
      <c r="AI30" s="0" t="n">
        <f aca="false">AF30*AH30</f>
        <v>2.98393413660103</v>
      </c>
      <c r="AJ30" s="0" t="n">
        <f aca="false">EXP(AH30)</f>
        <v>2.70376355640724</v>
      </c>
      <c r="AK30" s="0" t="n">
        <f aca="false">LN(FACT(AF30))</f>
        <v>1.79175946922806</v>
      </c>
      <c r="AO30" s="0" t="n">
        <v>9</v>
      </c>
      <c r="AP30" s="0" t="n">
        <v>3</v>
      </c>
      <c r="AR30" s="0" t="n">
        <f aca="false">AS$2+AS$3*AO30</f>
        <v>0.995080929965794</v>
      </c>
      <c r="AS30" s="0" t="n">
        <f aca="false">AP30*AR30</f>
        <v>2.98524278989738</v>
      </c>
      <c r="AT30" s="0" t="n">
        <f aca="false">EXP(AR30)</f>
        <v>2.70494324338562</v>
      </c>
      <c r="AU30" s="0" t="n">
        <f aca="false">LN(FACT(AP30))</f>
        <v>1.79175946922806</v>
      </c>
    </row>
    <row r="31" customFormat="false" ht="12.75" hidden="false" customHeight="false" outlineLevel="0" collapsed="false">
      <c r="A31" s="0" t="n">
        <v>7</v>
      </c>
      <c r="B31" s="0" t="n">
        <v>3</v>
      </c>
      <c r="D31" s="0" t="n">
        <f aca="false">E$2+E$3*A31</f>
        <v>0.43</v>
      </c>
      <c r="E31" s="0" t="n">
        <f aca="false">B31*D31</f>
        <v>1.29</v>
      </c>
      <c r="F31" s="0" t="n">
        <f aca="false">EXP(D31)</f>
        <v>1.53725752354828</v>
      </c>
      <c r="G31" s="0" t="n">
        <f aca="false">LN(FACT(B31))</f>
        <v>1.79175946922806</v>
      </c>
      <c r="K31" s="0" t="n">
        <v>7</v>
      </c>
      <c r="L31" s="0" t="n">
        <v>3</v>
      </c>
      <c r="N31" s="0" t="n">
        <f aca="false">O$2+O$3*K31</f>
        <v>0.910177984603055</v>
      </c>
      <c r="O31" s="0" t="n">
        <f aca="false">L31*N31</f>
        <v>2.73053395380916</v>
      </c>
      <c r="P31" s="0" t="n">
        <f aca="false">EXP(N31)</f>
        <v>2.48476474389695</v>
      </c>
      <c r="Q31" s="0" t="n">
        <f aca="false">LN(FACT(L31))</f>
        <v>1.79175946922806</v>
      </c>
      <c r="U31" s="0" t="n">
        <v>7</v>
      </c>
      <c r="V31" s="0" t="n">
        <v>3</v>
      </c>
      <c r="X31" s="0" t="n">
        <f aca="false">Y$2+Y$3*U31</f>
        <v>0.8240584118846</v>
      </c>
      <c r="Y31" s="0" t="n">
        <f aca="false">V31*X31</f>
        <v>2.4721752356538</v>
      </c>
      <c r="Z31" s="0" t="n">
        <f aca="false">EXP(X31)</f>
        <v>2.27973318474675</v>
      </c>
      <c r="AA31" s="0" t="n">
        <f aca="false">LN(FACT(V31))</f>
        <v>1.79175946922806</v>
      </c>
      <c r="AE31" s="0" t="n">
        <v>7</v>
      </c>
      <c r="AF31" s="0" t="n">
        <v>3</v>
      </c>
      <c r="AH31" s="0" t="n">
        <f aca="false">AI$2+AI$3*AE31</f>
        <v>0.840545267391828</v>
      </c>
      <c r="AI31" s="0" t="n">
        <f aca="false">AF31*AH31</f>
        <v>2.52163580217548</v>
      </c>
      <c r="AJ31" s="0" t="n">
        <f aca="false">EXP(AH31)</f>
        <v>2.31763036057073</v>
      </c>
      <c r="AK31" s="0" t="n">
        <f aca="false">LN(FACT(AF31))</f>
        <v>1.79175946922806</v>
      </c>
      <c r="AO31" s="0" t="n">
        <v>7</v>
      </c>
      <c r="AP31" s="0" t="n">
        <v>3</v>
      </c>
      <c r="AR31" s="0" t="n">
        <f aca="false">AS$2+AS$3*AO31</f>
        <v>0.842361328562529</v>
      </c>
      <c r="AS31" s="0" t="n">
        <f aca="false">AP31*AR31</f>
        <v>2.52708398568759</v>
      </c>
      <c r="AT31" s="0" t="n">
        <f aca="false">EXP(AR31)</f>
        <v>2.32184314325428</v>
      </c>
      <c r="AU31" s="0" t="n">
        <f aca="false">LN(FACT(AP31))</f>
        <v>1.79175946922806</v>
      </c>
    </row>
    <row r="32" customFormat="false" ht="12.75" hidden="false" customHeight="false" outlineLevel="0" collapsed="false">
      <c r="A32" s="0" t="n">
        <v>15</v>
      </c>
      <c r="B32" s="0" t="n">
        <v>3</v>
      </c>
      <c r="D32" s="0" t="n">
        <f aca="false">E$2+E$3*A32</f>
        <v>0.75</v>
      </c>
      <c r="E32" s="0" t="n">
        <f aca="false">B32*D32</f>
        <v>2.25</v>
      </c>
      <c r="F32" s="0" t="n">
        <f aca="false">EXP(D32)</f>
        <v>2.11700001661267</v>
      </c>
      <c r="G32" s="0" t="n">
        <f aca="false">LN(FACT(B32))</f>
        <v>1.79175946922806</v>
      </c>
      <c r="K32" s="0" t="n">
        <v>15</v>
      </c>
      <c r="L32" s="0" t="n">
        <v>3</v>
      </c>
      <c r="N32" s="0" t="n">
        <f aca="false">O$2+O$3*K32</f>
        <v>1.80730768007912</v>
      </c>
      <c r="O32" s="0" t="n">
        <f aca="false">L32*N32</f>
        <v>5.42192304023736</v>
      </c>
      <c r="P32" s="0" t="n">
        <f aca="false">EXP(N32)</f>
        <v>6.09401827907549</v>
      </c>
      <c r="Q32" s="0" t="n">
        <f aca="false">LN(FACT(L32))</f>
        <v>1.79175946922806</v>
      </c>
      <c r="U32" s="0" t="n">
        <v>15</v>
      </c>
      <c r="V32" s="0" t="n">
        <v>3</v>
      </c>
      <c r="X32" s="0" t="n">
        <f aca="false">Y$2+Y$3*U32</f>
        <v>1.52096488551263</v>
      </c>
      <c r="Y32" s="0" t="n">
        <f aca="false">V32*X32</f>
        <v>4.56289465653788</v>
      </c>
      <c r="Z32" s="0" t="n">
        <f aca="false">EXP(X32)</f>
        <v>4.57663899805822</v>
      </c>
      <c r="AA32" s="0" t="n">
        <f aca="false">LN(FACT(V32))</f>
        <v>1.79175946922806</v>
      </c>
      <c r="AE32" s="0" t="n">
        <v>15</v>
      </c>
      <c r="AF32" s="0" t="n">
        <v>3</v>
      </c>
      <c r="AH32" s="0" t="n">
        <f aca="false">AI$2+AI$3*AE32</f>
        <v>1.4569430466259</v>
      </c>
      <c r="AI32" s="0" t="n">
        <f aca="false">AF32*AH32</f>
        <v>4.37082913987769</v>
      </c>
      <c r="AJ32" s="0" t="n">
        <f aca="false">EXP(AH32)</f>
        <v>4.2928165098687</v>
      </c>
      <c r="AK32" s="0" t="n">
        <f aca="false">LN(FACT(AF32))</f>
        <v>1.79175946922806</v>
      </c>
      <c r="AO32" s="0" t="n">
        <v>15</v>
      </c>
      <c r="AP32" s="0" t="n">
        <v>3</v>
      </c>
      <c r="AR32" s="0" t="n">
        <f aca="false">AS$2+AS$3*AO32</f>
        <v>1.45323973417559</v>
      </c>
      <c r="AS32" s="0" t="n">
        <f aca="false">AP32*AR32</f>
        <v>4.35971920252676</v>
      </c>
      <c r="AT32" s="0" t="n">
        <f aca="false">EXP(AR32)</f>
        <v>4.27694826970194</v>
      </c>
      <c r="AU32" s="0" t="n">
        <f aca="false">LN(FACT(AP32))</f>
        <v>1.79175946922806</v>
      </c>
    </row>
    <row r="33" customFormat="false" ht="12.75" hidden="false" customHeight="false" outlineLevel="0" collapsed="false">
      <c r="A33" s="0" t="n">
        <v>21</v>
      </c>
      <c r="B33" s="0" t="n">
        <v>4</v>
      </c>
      <c r="D33" s="0" t="n">
        <f aca="false">E$2+E$3*A33</f>
        <v>0.99</v>
      </c>
      <c r="E33" s="0" t="n">
        <f aca="false">B33*D33</f>
        <v>3.96</v>
      </c>
      <c r="F33" s="0" t="n">
        <f aca="false">EXP(D33)</f>
        <v>2.69123447234926</v>
      </c>
      <c r="G33" s="0" t="n">
        <f aca="false">LN(FACT(B33))</f>
        <v>3.17805383034795</v>
      </c>
      <c r="K33" s="0" t="n">
        <v>21</v>
      </c>
      <c r="L33" s="0" t="n">
        <v>4</v>
      </c>
      <c r="N33" s="0" t="n">
        <f aca="false">O$2+O$3*K33</f>
        <v>2.48015495168617</v>
      </c>
      <c r="O33" s="0" t="n">
        <f aca="false">L33*N33</f>
        <v>9.92061980674467</v>
      </c>
      <c r="P33" s="0" t="n">
        <f aca="false">EXP(N33)</f>
        <v>11.9431148802681</v>
      </c>
      <c r="Q33" s="0" t="n">
        <f aca="false">LN(FACT(L33))</f>
        <v>3.17805383034795</v>
      </c>
      <c r="U33" s="0" t="n">
        <v>21</v>
      </c>
      <c r="V33" s="0" t="n">
        <v>4</v>
      </c>
      <c r="X33" s="0" t="n">
        <f aca="false">Y$2+Y$3*U33</f>
        <v>2.04364474073365</v>
      </c>
      <c r="Y33" s="0" t="n">
        <f aca="false">V33*X33</f>
        <v>8.17457896293458</v>
      </c>
      <c r="Z33" s="0" t="n">
        <f aca="false">EXP(X33)</f>
        <v>7.71869061915443</v>
      </c>
      <c r="AA33" s="0" t="n">
        <f aca="false">LN(FACT(V33))</f>
        <v>3.17805383034795</v>
      </c>
      <c r="AE33" s="0" t="n">
        <v>21</v>
      </c>
      <c r="AF33" s="0" t="n">
        <v>4</v>
      </c>
      <c r="AH33" s="0" t="n">
        <f aca="false">AI$2+AI$3*AE33</f>
        <v>1.91924138105145</v>
      </c>
      <c r="AI33" s="0" t="n">
        <f aca="false">AF33*AH33</f>
        <v>7.67696552420578</v>
      </c>
      <c r="AJ33" s="0" t="n">
        <f aca="false">EXP(AH33)</f>
        <v>6.81578592319246</v>
      </c>
      <c r="AK33" s="0" t="n">
        <f aca="false">LN(FACT(AF33))</f>
        <v>3.17805383034795</v>
      </c>
      <c r="AO33" s="0" t="n">
        <v>21</v>
      </c>
      <c r="AP33" s="0" t="n">
        <v>4</v>
      </c>
      <c r="AR33" s="0" t="n">
        <f aca="false">AS$2+AS$3*AO33</f>
        <v>1.91139853838538</v>
      </c>
      <c r="AS33" s="0" t="n">
        <f aca="false">AP33*AR33</f>
        <v>7.64559415354153</v>
      </c>
      <c r="AT33" s="0" t="n">
        <f aca="false">EXP(AR33)</f>
        <v>6.76253985973141</v>
      </c>
      <c r="AU33" s="0" t="n">
        <f aca="false">LN(FACT(AP33))</f>
        <v>3.17805383034795</v>
      </c>
    </row>
    <row r="34" customFormat="false" ht="12.75" hidden="false" customHeight="false" outlineLevel="0" collapsed="false">
      <c r="A34" s="0" t="n">
        <v>20</v>
      </c>
      <c r="B34" s="0" t="n">
        <v>6</v>
      </c>
      <c r="D34" s="0" t="n">
        <f aca="false">E$2+E$3*A34</f>
        <v>0.95</v>
      </c>
      <c r="E34" s="0" t="n">
        <f aca="false">B34*D34</f>
        <v>5.7</v>
      </c>
      <c r="F34" s="0" t="n">
        <f aca="false">EXP(D34)</f>
        <v>2.58570965931585</v>
      </c>
      <c r="G34" s="0" t="n">
        <f aca="false">LN(FACT(B34))</f>
        <v>6.5792512120101</v>
      </c>
      <c r="K34" s="0" t="n">
        <v>20</v>
      </c>
      <c r="L34" s="0" t="n">
        <v>6</v>
      </c>
      <c r="N34" s="0" t="n">
        <f aca="false">O$2+O$3*K34</f>
        <v>2.36801373975166</v>
      </c>
      <c r="O34" s="0" t="n">
        <f aca="false">L34*N34</f>
        <v>14.20808243851</v>
      </c>
      <c r="P34" s="0" t="n">
        <f aca="false">EXP(N34)</f>
        <v>10.6761655669272</v>
      </c>
      <c r="Q34" s="0" t="n">
        <f aca="false">LN(FACT(L34))</f>
        <v>6.5792512120101</v>
      </c>
      <c r="U34" s="0" t="n">
        <v>20</v>
      </c>
      <c r="V34" s="0" t="n">
        <v>6</v>
      </c>
      <c r="X34" s="0" t="n">
        <f aca="false">Y$2+Y$3*U34</f>
        <v>1.95653143153014</v>
      </c>
      <c r="Y34" s="0" t="n">
        <f aca="false">V34*X34</f>
        <v>11.7391885891809</v>
      </c>
      <c r="Z34" s="0" t="n">
        <f aca="false">EXP(X34)</f>
        <v>7.07474521969355</v>
      </c>
      <c r="AA34" s="0" t="n">
        <f aca="false">LN(FACT(V34))</f>
        <v>6.5792512120101</v>
      </c>
      <c r="AE34" s="0" t="n">
        <v>20</v>
      </c>
      <c r="AF34" s="0" t="n">
        <v>6</v>
      </c>
      <c r="AH34" s="0" t="n">
        <f aca="false">AI$2+AI$3*AE34</f>
        <v>1.84219165864719</v>
      </c>
      <c r="AI34" s="0" t="n">
        <f aca="false">AF34*AH34</f>
        <v>11.0531499518831</v>
      </c>
      <c r="AJ34" s="0" t="n">
        <f aca="false">EXP(AH34)</f>
        <v>6.31035325690149</v>
      </c>
      <c r="AK34" s="0" t="n">
        <f aca="false">LN(FACT(AF34))</f>
        <v>6.5792512120101</v>
      </c>
      <c r="AO34" s="0" t="n">
        <v>20</v>
      </c>
      <c r="AP34" s="0" t="n">
        <v>6</v>
      </c>
      <c r="AR34" s="0" t="n">
        <f aca="false">AS$2+AS$3*AO34</f>
        <v>1.83503873768375</v>
      </c>
      <c r="AS34" s="0" t="n">
        <f aca="false">AP34*AR34</f>
        <v>11.0102324261025</v>
      </c>
      <c r="AT34" s="0" t="n">
        <f aca="false">EXP(AR34)</f>
        <v>6.26537684692171</v>
      </c>
      <c r="AU34" s="0" t="n">
        <f aca="false">LN(FACT(AP34))</f>
        <v>6.5792512120101</v>
      </c>
    </row>
    <row r="35" customFormat="false" ht="12.75" hidden="false" customHeight="false" outlineLevel="0" collapsed="false">
      <c r="A35" s="0" t="n">
        <v>20</v>
      </c>
      <c r="B35" s="0" t="n">
        <v>9</v>
      </c>
      <c r="D35" s="0" t="n">
        <f aca="false">E$2+E$3*A35</f>
        <v>0.95</v>
      </c>
      <c r="E35" s="0" t="n">
        <f aca="false">B35*D35</f>
        <v>8.55</v>
      </c>
      <c r="F35" s="0" t="n">
        <f aca="false">EXP(D35)</f>
        <v>2.58570965931585</v>
      </c>
      <c r="G35" s="0" t="n">
        <f aca="false">LN(FACT(B35))</f>
        <v>12.8018274800815</v>
      </c>
      <c r="K35" s="0" t="n">
        <v>20</v>
      </c>
      <c r="L35" s="0" t="n">
        <v>9</v>
      </c>
      <c r="N35" s="0" t="n">
        <f aca="false">O$2+O$3*K35</f>
        <v>2.36801373975166</v>
      </c>
      <c r="O35" s="0" t="n">
        <f aca="false">L35*N35</f>
        <v>21.3121236577649</v>
      </c>
      <c r="P35" s="0" t="n">
        <f aca="false">EXP(N35)</f>
        <v>10.6761655669272</v>
      </c>
      <c r="Q35" s="0" t="n">
        <f aca="false">LN(FACT(L35))</f>
        <v>12.8018274800815</v>
      </c>
      <c r="U35" s="0" t="n">
        <v>20</v>
      </c>
      <c r="V35" s="0" t="n">
        <v>9</v>
      </c>
      <c r="X35" s="0" t="n">
        <f aca="false">Y$2+Y$3*U35</f>
        <v>1.95653143153014</v>
      </c>
      <c r="Y35" s="0" t="n">
        <f aca="false">V35*X35</f>
        <v>17.6087828837713</v>
      </c>
      <c r="Z35" s="0" t="n">
        <f aca="false">EXP(X35)</f>
        <v>7.07474521969355</v>
      </c>
      <c r="AA35" s="0" t="n">
        <f aca="false">LN(FACT(V35))</f>
        <v>12.8018274800815</v>
      </c>
      <c r="AE35" s="0" t="n">
        <v>20</v>
      </c>
      <c r="AF35" s="0" t="n">
        <v>9</v>
      </c>
      <c r="AH35" s="0" t="n">
        <f aca="false">AI$2+AI$3*AE35</f>
        <v>1.84219165864719</v>
      </c>
      <c r="AI35" s="0" t="n">
        <f aca="false">AF35*AH35</f>
        <v>16.5797249278247</v>
      </c>
      <c r="AJ35" s="0" t="n">
        <f aca="false">EXP(AH35)</f>
        <v>6.31035325690149</v>
      </c>
      <c r="AK35" s="0" t="n">
        <f aca="false">LN(FACT(AF35))</f>
        <v>12.8018274800815</v>
      </c>
      <c r="AO35" s="0" t="n">
        <v>20</v>
      </c>
      <c r="AP35" s="0" t="n">
        <v>9</v>
      </c>
      <c r="AR35" s="0" t="n">
        <f aca="false">AS$2+AS$3*AO35</f>
        <v>1.83503873768375</v>
      </c>
      <c r="AS35" s="0" t="n">
        <f aca="false">AP35*AR35</f>
        <v>16.5153486391538</v>
      </c>
      <c r="AT35" s="0" t="n">
        <f aca="false">EXP(AR35)</f>
        <v>6.26537684692171</v>
      </c>
      <c r="AU35" s="0" t="n">
        <f aca="false">LN(FACT(AP35))</f>
        <v>12.8018274800815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5" activeCellId="0" sqref="I15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2.1"/>
    <col collapsed="false" customWidth="true" hidden="false" outlineLevel="0" max="6" min="6" style="0" width="17.94"/>
  </cols>
  <sheetData>
    <row r="2" customFormat="false" ht="12.8" hidden="false" customHeight="false" outlineLevel="0" collapsed="false">
      <c r="B2" s="1" t="s">
        <v>20</v>
      </c>
      <c r="C2" s="0" t="s">
        <v>6</v>
      </c>
      <c r="D2" s="0" t="s">
        <v>7</v>
      </c>
      <c r="E2" s="0" t="s">
        <v>21</v>
      </c>
      <c r="F2" s="0" t="s">
        <v>22</v>
      </c>
    </row>
    <row r="3" customFormat="false" ht="12.8" hidden="false" customHeight="false" outlineLevel="0" collapsed="false">
      <c r="B3" s="1" t="n">
        <v>0</v>
      </c>
      <c r="C3" s="0" t="n">
        <v>0.15</v>
      </c>
      <c r="D3" s="0" t="n">
        <v>0.04</v>
      </c>
      <c r="E3" s="0" t="n">
        <v>-88.7009709970772</v>
      </c>
    </row>
    <row r="4" customFormat="false" ht="12.8" hidden="false" customHeight="false" outlineLevel="0" collapsed="false">
      <c r="B4" s="1" t="n">
        <v>1</v>
      </c>
      <c r="C4" s="0" t="n">
        <v>0.125189501061498</v>
      </c>
      <c r="D4" s="0" t="n">
        <v>0.112141211934508</v>
      </c>
      <c r="E4" s="0" t="n">
        <v>-74.2067640425976</v>
      </c>
      <c r="F4" s="2" t="n">
        <f aca="false">E4-E3</f>
        <v>14.4942069544797</v>
      </c>
    </row>
    <row r="5" customFormat="false" ht="12.8" hidden="false" customHeight="false" outlineLevel="0" collapsed="false">
      <c r="B5" s="1" t="n">
        <v>2</v>
      </c>
      <c r="C5" s="0" t="n">
        <v>0.214265247460077</v>
      </c>
      <c r="D5" s="0" t="n">
        <v>0.0871133092035033</v>
      </c>
      <c r="E5" s="0" t="n">
        <v>-60.8513583478364</v>
      </c>
      <c r="F5" s="2" t="n">
        <f aca="false">E5-E4</f>
        <v>13.3554056947612</v>
      </c>
    </row>
    <row r="6" customFormat="false" ht="12.8" hidden="false" customHeight="false" outlineLevel="0" collapsed="false">
      <c r="B6" s="1" t="n">
        <v>3</v>
      </c>
      <c r="C6" s="0" t="n">
        <v>0.301197210562019</v>
      </c>
      <c r="D6" s="0" t="n">
        <v>0.0770497224042584</v>
      </c>
      <c r="E6" s="0" t="n">
        <v>-60.253171022956</v>
      </c>
      <c r="F6" s="2" t="n">
        <f aca="false">E6-E5</f>
        <v>0.598187324880442</v>
      </c>
    </row>
    <row r="7" customFormat="false" ht="12.8" hidden="false" customHeight="false" outlineLevel="0" collapsed="false">
      <c r="B7" s="1" t="n">
        <v>4</v>
      </c>
      <c r="C7" s="0" t="n">
        <v>0.307842723651102</v>
      </c>
      <c r="D7" s="0" t="n">
        <v>0.0763598007016324</v>
      </c>
      <c r="E7" s="0" t="n">
        <v>-60.2511615343889</v>
      </c>
      <c r="F7" s="2" t="n">
        <f aca="false">E7-E6</f>
        <v>0.00200948856709715</v>
      </c>
    </row>
    <row r="8" customFormat="false" ht="12.8" hidden="false" customHeight="false" outlineLevel="0" collapsed="false">
      <c r="B8" s="1" t="s">
        <v>1</v>
      </c>
      <c r="C8" s="0" t="n">
        <v>0.307866395615113</v>
      </c>
      <c r="D8" s="0" t="n">
        <v>0.0763573248324829</v>
      </c>
      <c r="E8" s="0" t="n">
        <v>-60.2511615084068</v>
      </c>
      <c r="F8" s="2" t="n">
        <f aca="false">E8-E7</f>
        <v>2.59820183146076E-008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2022-11-08T08:30:11Z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