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0" windowWidth="18195" windowHeight="11310" tabRatio="488"/>
  </bookViews>
  <sheets>
    <sheet name="Instructions" sheetId="7" r:id="rId1"/>
    <sheet name="Main" sheetId="1" r:id="rId2"/>
    <sheet name="JoytoKey Maps" sheetId="2" r:id="rId3"/>
    <sheet name="JoyToKey cfg" sheetId="6" r:id="rId4"/>
    <sheet name="Key Codes" sheetId="4" r:id="rId5"/>
  </sheets>
  <definedNames>
    <definedName name="cfg">'JoyToKey cfg'!$A$1:$A$252</definedName>
    <definedName name="_xlnm.Print_Area" localSheetId="2">'JoytoKey Maps'!$A$1:$N$186</definedName>
    <definedName name="_xlnm.Print_Titles" localSheetId="2">'JoytoKey Maps'!$1:$6</definedName>
    <definedName name="WinKeys">'Key Codes'!$A$2:$B$166</definedName>
  </definedNames>
  <calcPr calcId="144525"/>
</workbook>
</file>

<file path=xl/calcChain.xml><?xml version="1.0" encoding="utf-8"?>
<calcChain xmlns="http://schemas.openxmlformats.org/spreadsheetml/2006/main">
  <c r="A252" i="6" l="1"/>
  <c r="A232" i="6"/>
  <c r="A212" i="6"/>
  <c r="A192" i="6"/>
  <c r="A172" i="6"/>
  <c r="A152" i="6"/>
  <c r="A132" i="6"/>
  <c r="A112" i="6"/>
  <c r="A92" i="6"/>
  <c r="A72" i="6"/>
  <c r="A52" i="6"/>
  <c r="A32" i="6"/>
  <c r="A12" i="6"/>
  <c r="N176" i="2" l="1"/>
  <c r="M176" i="2"/>
  <c r="L176" i="2"/>
  <c r="K176" i="2"/>
  <c r="N175" i="2"/>
  <c r="M175" i="2"/>
  <c r="L175" i="2"/>
  <c r="K175" i="2"/>
  <c r="N174" i="2"/>
  <c r="M174" i="2"/>
  <c r="L174" i="2"/>
  <c r="K174" i="2"/>
  <c r="N173" i="2"/>
  <c r="M173" i="2"/>
  <c r="L173" i="2"/>
  <c r="K173" i="2"/>
  <c r="N161" i="2"/>
  <c r="M161" i="2"/>
  <c r="L161" i="2"/>
  <c r="K161" i="2"/>
  <c r="N160" i="2"/>
  <c r="M160" i="2"/>
  <c r="L160" i="2"/>
  <c r="K160" i="2"/>
  <c r="N159" i="2"/>
  <c r="M159" i="2"/>
  <c r="L159" i="2"/>
  <c r="K159" i="2"/>
  <c r="N158" i="2"/>
  <c r="M158" i="2"/>
  <c r="L158" i="2"/>
  <c r="K158" i="2"/>
  <c r="N146" i="2"/>
  <c r="M146" i="2"/>
  <c r="L146" i="2"/>
  <c r="K146" i="2"/>
  <c r="N145" i="2"/>
  <c r="M145" i="2"/>
  <c r="L145" i="2"/>
  <c r="K145" i="2"/>
  <c r="N144" i="2"/>
  <c r="M144" i="2"/>
  <c r="L144" i="2"/>
  <c r="K144" i="2"/>
  <c r="N143" i="2"/>
  <c r="M143" i="2"/>
  <c r="L143" i="2"/>
  <c r="K143" i="2"/>
  <c r="N131" i="2"/>
  <c r="M131" i="2"/>
  <c r="L131" i="2"/>
  <c r="K131" i="2"/>
  <c r="N130" i="2"/>
  <c r="M130" i="2"/>
  <c r="L130" i="2"/>
  <c r="K130" i="2"/>
  <c r="N129" i="2"/>
  <c r="M129" i="2"/>
  <c r="L129" i="2"/>
  <c r="K129" i="2"/>
  <c r="N128" i="2"/>
  <c r="M128" i="2"/>
  <c r="L128" i="2"/>
  <c r="K128" i="2"/>
  <c r="N116" i="2"/>
  <c r="M116" i="2"/>
  <c r="L116" i="2"/>
  <c r="K116" i="2"/>
  <c r="N115" i="2"/>
  <c r="M115" i="2"/>
  <c r="L115" i="2"/>
  <c r="K115" i="2"/>
  <c r="N114" i="2"/>
  <c r="M114" i="2"/>
  <c r="L114" i="2"/>
  <c r="K114" i="2"/>
  <c r="N113" i="2"/>
  <c r="M113" i="2"/>
  <c r="L113" i="2"/>
  <c r="K113" i="2"/>
  <c r="N101" i="2"/>
  <c r="M101" i="2"/>
  <c r="L101" i="2"/>
  <c r="K101" i="2"/>
  <c r="N100" i="2"/>
  <c r="M100" i="2"/>
  <c r="L100" i="2"/>
  <c r="K100" i="2"/>
  <c r="N99" i="2"/>
  <c r="M99" i="2"/>
  <c r="L99" i="2"/>
  <c r="K99" i="2"/>
  <c r="N98" i="2"/>
  <c r="M98" i="2"/>
  <c r="L98" i="2"/>
  <c r="K98" i="2"/>
  <c r="N86" i="2"/>
  <c r="M86" i="2"/>
  <c r="L86" i="2"/>
  <c r="K86" i="2"/>
  <c r="N85" i="2"/>
  <c r="M85" i="2"/>
  <c r="L85" i="2"/>
  <c r="K85" i="2"/>
  <c r="N84" i="2"/>
  <c r="M84" i="2"/>
  <c r="L84" i="2"/>
  <c r="K84" i="2"/>
  <c r="N83" i="2"/>
  <c r="M83" i="2"/>
  <c r="L83" i="2"/>
  <c r="K83" i="2"/>
  <c r="N71" i="2"/>
  <c r="M71" i="2"/>
  <c r="L71" i="2"/>
  <c r="K71" i="2"/>
  <c r="N70" i="2"/>
  <c r="M70" i="2"/>
  <c r="L70" i="2"/>
  <c r="K70" i="2"/>
  <c r="N69" i="2"/>
  <c r="M69" i="2"/>
  <c r="L69" i="2"/>
  <c r="K69" i="2"/>
  <c r="N68" i="2"/>
  <c r="M68" i="2"/>
  <c r="L68" i="2"/>
  <c r="K68" i="2"/>
  <c r="N56" i="2"/>
  <c r="M56" i="2"/>
  <c r="L56" i="2"/>
  <c r="K56" i="2"/>
  <c r="N55" i="2"/>
  <c r="M55" i="2"/>
  <c r="L55" i="2"/>
  <c r="K55" i="2"/>
  <c r="N54" i="2"/>
  <c r="M54" i="2"/>
  <c r="L54" i="2"/>
  <c r="K54" i="2"/>
  <c r="N53" i="2"/>
  <c r="M53" i="2"/>
  <c r="L53" i="2"/>
  <c r="K53" i="2"/>
  <c r="N41" i="2"/>
  <c r="M41" i="2"/>
  <c r="L41" i="2"/>
  <c r="K41" i="2"/>
  <c r="N40" i="2"/>
  <c r="M40" i="2"/>
  <c r="L40" i="2"/>
  <c r="K40" i="2"/>
  <c r="N39" i="2"/>
  <c r="M39" i="2"/>
  <c r="L39" i="2"/>
  <c r="K39" i="2"/>
  <c r="N38" i="2"/>
  <c r="M38" i="2"/>
  <c r="L38" i="2"/>
  <c r="K38" i="2"/>
  <c r="N26" i="2"/>
  <c r="M26" i="2"/>
  <c r="L26" i="2"/>
  <c r="K26" i="2"/>
  <c r="N25" i="2"/>
  <c r="M25" i="2"/>
  <c r="L25" i="2"/>
  <c r="K25" i="2"/>
  <c r="N24" i="2"/>
  <c r="M24" i="2"/>
  <c r="L24" i="2"/>
  <c r="K24" i="2"/>
  <c r="N23" i="2"/>
  <c r="M23" i="2"/>
  <c r="L23" i="2"/>
  <c r="K23" i="2"/>
  <c r="N11" i="2"/>
  <c r="M11" i="2"/>
  <c r="L11" i="2"/>
  <c r="K11" i="2"/>
  <c r="N10" i="2"/>
  <c r="M10" i="2"/>
  <c r="L10" i="2"/>
  <c r="K10" i="2"/>
  <c r="N9" i="2"/>
  <c r="M9" i="2"/>
  <c r="L9" i="2"/>
  <c r="K9" i="2"/>
  <c r="N8" i="2"/>
  <c r="M8" i="2"/>
  <c r="L8" i="2"/>
  <c r="K8" i="2"/>
  <c r="F3" i="2"/>
  <c r="E3" i="2"/>
  <c r="C2" i="2"/>
  <c r="C4" i="2"/>
  <c r="D4" i="2" s="1"/>
  <c r="AM99" i="1"/>
  <c r="AN99" i="1" s="1"/>
  <c r="AM98" i="1"/>
  <c r="AN98" i="1" s="1"/>
  <c r="AM97" i="1"/>
  <c r="AN97" i="1" s="1"/>
  <c r="AM96" i="1"/>
  <c r="AN96" i="1" s="1"/>
  <c r="AM95" i="1"/>
  <c r="AN95" i="1" s="1"/>
  <c r="AM94" i="1"/>
  <c r="AN94" i="1" s="1"/>
  <c r="AM93" i="1"/>
  <c r="AN93" i="1" s="1"/>
  <c r="AM92" i="1"/>
  <c r="AN92" i="1" s="1"/>
  <c r="AM91" i="1"/>
  <c r="AN91" i="1" s="1"/>
  <c r="AM90" i="1"/>
  <c r="AN90" i="1" s="1"/>
  <c r="AJ99" i="1"/>
  <c r="AK99" i="1" s="1"/>
  <c r="AJ98" i="1"/>
  <c r="AK98" i="1" s="1"/>
  <c r="AJ97" i="1"/>
  <c r="AK97" i="1" s="1"/>
  <c r="AJ96" i="1"/>
  <c r="AK96" i="1" s="1"/>
  <c r="AJ95" i="1"/>
  <c r="AK95" i="1" s="1"/>
  <c r="AJ94" i="1"/>
  <c r="AK94" i="1" s="1"/>
  <c r="AJ93" i="1"/>
  <c r="AK93" i="1" s="1"/>
  <c r="AJ92" i="1"/>
  <c r="AK92" i="1" s="1"/>
  <c r="AJ91" i="1"/>
  <c r="AK91" i="1" s="1"/>
  <c r="AJ90" i="1"/>
  <c r="AK90" i="1" s="1"/>
  <c r="AG99" i="1"/>
  <c r="AH99" i="1" s="1"/>
  <c r="AG98" i="1"/>
  <c r="AH98" i="1" s="1"/>
  <c r="AG97" i="1"/>
  <c r="AH97" i="1" s="1"/>
  <c r="AG96" i="1"/>
  <c r="AH96" i="1" s="1"/>
  <c r="AG95" i="1"/>
  <c r="AH95" i="1" s="1"/>
  <c r="AG94" i="1"/>
  <c r="AH94" i="1" s="1"/>
  <c r="AG93" i="1"/>
  <c r="AH93" i="1" s="1"/>
  <c r="AG92" i="1"/>
  <c r="AH92" i="1" s="1"/>
  <c r="AG91" i="1"/>
  <c r="AH91" i="1" s="1"/>
  <c r="AG90" i="1"/>
  <c r="AH90" i="1" s="1"/>
  <c r="AD99" i="1"/>
  <c r="AE99" i="1" s="1"/>
  <c r="AD98" i="1"/>
  <c r="AE98" i="1" s="1"/>
  <c r="AD97" i="1"/>
  <c r="AE97" i="1" s="1"/>
  <c r="AD96" i="1"/>
  <c r="AE96" i="1" s="1"/>
  <c r="AD95" i="1"/>
  <c r="AE95" i="1" s="1"/>
  <c r="AD94" i="1"/>
  <c r="AE94" i="1" s="1"/>
  <c r="AD93" i="1"/>
  <c r="AE93" i="1" s="1"/>
  <c r="AD92" i="1"/>
  <c r="AE92" i="1" s="1"/>
  <c r="AD91" i="1"/>
  <c r="AE91" i="1" s="1"/>
  <c r="AD90" i="1"/>
  <c r="AE90" i="1" s="1"/>
  <c r="AA99" i="1"/>
  <c r="AB99" i="1" s="1"/>
  <c r="AA98" i="1"/>
  <c r="AB98" i="1" s="1"/>
  <c r="AA97" i="1"/>
  <c r="AB97" i="1" s="1"/>
  <c r="AA96" i="1"/>
  <c r="AB96" i="1" s="1"/>
  <c r="AA95" i="1"/>
  <c r="AB95" i="1" s="1"/>
  <c r="AA94" i="1"/>
  <c r="AB94" i="1" s="1"/>
  <c r="AA93" i="1"/>
  <c r="AB93" i="1" s="1"/>
  <c r="AA92" i="1"/>
  <c r="AB92" i="1" s="1"/>
  <c r="AA91" i="1"/>
  <c r="AB91" i="1" s="1"/>
  <c r="AA90" i="1"/>
  <c r="AB90" i="1" s="1"/>
  <c r="X99" i="1"/>
  <c r="Y99" i="1" s="1"/>
  <c r="X98" i="1"/>
  <c r="Y98" i="1" s="1"/>
  <c r="X97" i="1"/>
  <c r="Y97" i="1" s="1"/>
  <c r="X96" i="1"/>
  <c r="Y96" i="1" s="1"/>
  <c r="X95" i="1"/>
  <c r="Y95" i="1" s="1"/>
  <c r="X94" i="1"/>
  <c r="Y94" i="1" s="1"/>
  <c r="X93" i="1"/>
  <c r="Y93" i="1" s="1"/>
  <c r="X92" i="1"/>
  <c r="Y92" i="1" s="1"/>
  <c r="X91" i="1"/>
  <c r="Y91" i="1" s="1"/>
  <c r="X90" i="1"/>
  <c r="Y90" i="1" s="1"/>
  <c r="U99" i="1"/>
  <c r="V99" i="1" s="1"/>
  <c r="U98" i="1"/>
  <c r="V98" i="1" s="1"/>
  <c r="U97" i="1"/>
  <c r="V97" i="1" s="1"/>
  <c r="U96" i="1"/>
  <c r="V96" i="1" s="1"/>
  <c r="U95" i="1"/>
  <c r="V95" i="1" s="1"/>
  <c r="U94" i="1"/>
  <c r="V94" i="1" s="1"/>
  <c r="U93" i="1"/>
  <c r="V93" i="1" s="1"/>
  <c r="U92" i="1"/>
  <c r="V92" i="1" s="1"/>
  <c r="U91" i="1"/>
  <c r="V91" i="1" s="1"/>
  <c r="U90" i="1"/>
  <c r="V90" i="1" s="1"/>
  <c r="R99" i="1"/>
  <c r="S99" i="1" s="1"/>
  <c r="R98" i="1"/>
  <c r="S98" i="1" s="1"/>
  <c r="R97" i="1"/>
  <c r="S97" i="1" s="1"/>
  <c r="R96" i="1"/>
  <c r="S96" i="1" s="1"/>
  <c r="R95" i="1"/>
  <c r="S95" i="1" s="1"/>
  <c r="R94" i="1"/>
  <c r="S94" i="1" s="1"/>
  <c r="R93" i="1"/>
  <c r="S93" i="1" s="1"/>
  <c r="R92" i="1"/>
  <c r="S92" i="1" s="1"/>
  <c r="R91" i="1"/>
  <c r="S91" i="1" s="1"/>
  <c r="R90" i="1"/>
  <c r="S90" i="1" s="1"/>
  <c r="O99" i="1"/>
  <c r="P99" i="1" s="1"/>
  <c r="O98" i="1"/>
  <c r="P98" i="1" s="1"/>
  <c r="O97" i="1"/>
  <c r="P97" i="1" s="1"/>
  <c r="O96" i="1"/>
  <c r="P96" i="1" s="1"/>
  <c r="O95" i="1"/>
  <c r="P95" i="1" s="1"/>
  <c r="O94" i="1"/>
  <c r="P94" i="1" s="1"/>
  <c r="O93" i="1"/>
  <c r="P93" i="1" s="1"/>
  <c r="O92" i="1"/>
  <c r="P92" i="1" s="1"/>
  <c r="O91" i="1"/>
  <c r="P91" i="1" s="1"/>
  <c r="O90" i="1"/>
  <c r="P90" i="1" s="1"/>
  <c r="L99" i="1"/>
  <c r="M99" i="1" s="1"/>
  <c r="L98" i="1"/>
  <c r="M98" i="1" s="1"/>
  <c r="L97" i="1"/>
  <c r="M97" i="1" s="1"/>
  <c r="L96" i="1"/>
  <c r="M96" i="1" s="1"/>
  <c r="L95" i="1"/>
  <c r="M95" i="1" s="1"/>
  <c r="L94" i="1"/>
  <c r="M94" i="1" s="1"/>
  <c r="L93" i="1"/>
  <c r="M93" i="1" s="1"/>
  <c r="L92" i="1"/>
  <c r="M92" i="1" s="1"/>
  <c r="L91" i="1"/>
  <c r="M91" i="1" s="1"/>
  <c r="L90" i="1"/>
  <c r="M90" i="1" s="1"/>
  <c r="I99" i="1"/>
  <c r="J99" i="1" s="1"/>
  <c r="I98" i="1"/>
  <c r="J98" i="1" s="1"/>
  <c r="I97" i="1"/>
  <c r="J97" i="1" s="1"/>
  <c r="I96" i="1"/>
  <c r="J96" i="1" s="1"/>
  <c r="I95" i="1"/>
  <c r="J95" i="1" s="1"/>
  <c r="I94" i="1"/>
  <c r="J94" i="1" s="1"/>
  <c r="I93" i="1"/>
  <c r="J93" i="1" s="1"/>
  <c r="I92" i="1"/>
  <c r="J92" i="1" s="1"/>
  <c r="I91" i="1"/>
  <c r="J91" i="1" s="1"/>
  <c r="I90" i="1"/>
  <c r="J90" i="1" s="1"/>
  <c r="F99" i="1"/>
  <c r="G99" i="1" s="1"/>
  <c r="F98" i="1"/>
  <c r="G98" i="1" s="1"/>
  <c r="F97" i="1"/>
  <c r="G97" i="1" s="1"/>
  <c r="F96" i="1"/>
  <c r="G96" i="1" s="1"/>
  <c r="F95" i="1"/>
  <c r="G95" i="1" s="1"/>
  <c r="F94" i="1"/>
  <c r="G94" i="1" s="1"/>
  <c r="F93" i="1"/>
  <c r="G93" i="1" s="1"/>
  <c r="F92" i="1"/>
  <c r="G92" i="1" s="1"/>
  <c r="F91" i="1"/>
  <c r="G91" i="1" s="1"/>
  <c r="F90" i="1"/>
  <c r="G90" i="1" s="1"/>
  <c r="AM87" i="1"/>
  <c r="AN87" i="1" s="1"/>
  <c r="AM86" i="1"/>
  <c r="AN86" i="1" s="1"/>
  <c r="AM85" i="1"/>
  <c r="AN85" i="1" s="1"/>
  <c r="AM84" i="1"/>
  <c r="AN84" i="1" s="1"/>
  <c r="AM83" i="1"/>
  <c r="AN83" i="1" s="1"/>
  <c r="AM82" i="1"/>
  <c r="AN82" i="1" s="1"/>
  <c r="AM81" i="1"/>
  <c r="AN81" i="1" s="1"/>
  <c r="AM80" i="1"/>
  <c r="AN80" i="1" s="1"/>
  <c r="AM79" i="1"/>
  <c r="AN79" i="1" s="1"/>
  <c r="AM78" i="1"/>
  <c r="AN78" i="1" s="1"/>
  <c r="AJ87" i="1"/>
  <c r="AK87" i="1" s="1"/>
  <c r="AJ86" i="1"/>
  <c r="AK86" i="1" s="1"/>
  <c r="AJ85" i="1"/>
  <c r="AJ84" i="1"/>
  <c r="AK84" i="1" s="1"/>
  <c r="AJ83" i="1"/>
  <c r="AK83" i="1" s="1"/>
  <c r="AJ82" i="1"/>
  <c r="AK82" i="1" s="1"/>
  <c r="AJ81" i="1"/>
  <c r="AJ80" i="1"/>
  <c r="AK80" i="1" s="1"/>
  <c r="AJ79" i="1"/>
  <c r="AK79" i="1" s="1"/>
  <c r="AJ78" i="1"/>
  <c r="AK78" i="1" s="1"/>
  <c r="AG87" i="1"/>
  <c r="AH87" i="1" s="1"/>
  <c r="AG86" i="1"/>
  <c r="AH86" i="1" s="1"/>
  <c r="AG85" i="1"/>
  <c r="AH85" i="1" s="1"/>
  <c r="AG84" i="1"/>
  <c r="AH84" i="1" s="1"/>
  <c r="AG83" i="1"/>
  <c r="AH83" i="1" s="1"/>
  <c r="AG82" i="1"/>
  <c r="AH82" i="1" s="1"/>
  <c r="AG81" i="1"/>
  <c r="AH81" i="1" s="1"/>
  <c r="AG80" i="1"/>
  <c r="AH80" i="1" s="1"/>
  <c r="AG79" i="1"/>
  <c r="AH79" i="1" s="1"/>
  <c r="AG78" i="1"/>
  <c r="AH78" i="1" s="1"/>
  <c r="AD87" i="1"/>
  <c r="AE87" i="1" s="1"/>
  <c r="AD86" i="1"/>
  <c r="AE86" i="1" s="1"/>
  <c r="AD85" i="1"/>
  <c r="AE85" i="1" s="1"/>
  <c r="AD84" i="1"/>
  <c r="AE84" i="1" s="1"/>
  <c r="AD83" i="1"/>
  <c r="AE83" i="1" s="1"/>
  <c r="AD82" i="1"/>
  <c r="AE82" i="1" s="1"/>
  <c r="AD81" i="1"/>
  <c r="AE81" i="1" s="1"/>
  <c r="AD80" i="1"/>
  <c r="AE80" i="1" s="1"/>
  <c r="AD79" i="1"/>
  <c r="AE79" i="1" s="1"/>
  <c r="AD78" i="1"/>
  <c r="AE78" i="1" s="1"/>
  <c r="AA87" i="1"/>
  <c r="AB87" i="1" s="1"/>
  <c r="AA86" i="1"/>
  <c r="AB86" i="1" s="1"/>
  <c r="AA85" i="1"/>
  <c r="AB85" i="1" s="1"/>
  <c r="AA84" i="1"/>
  <c r="AB84" i="1" s="1"/>
  <c r="AA83" i="1"/>
  <c r="AB83" i="1" s="1"/>
  <c r="AA82" i="1"/>
  <c r="AB82" i="1" s="1"/>
  <c r="AA81" i="1"/>
  <c r="AB81" i="1" s="1"/>
  <c r="AA80" i="1"/>
  <c r="AB80" i="1" s="1"/>
  <c r="AA79" i="1"/>
  <c r="AB79" i="1" s="1"/>
  <c r="AA78" i="1"/>
  <c r="AB78" i="1" s="1"/>
  <c r="X87" i="1"/>
  <c r="Y87" i="1" s="1"/>
  <c r="X86" i="1"/>
  <c r="Y86" i="1" s="1"/>
  <c r="X85" i="1"/>
  <c r="X84" i="1"/>
  <c r="Y84" i="1" s="1"/>
  <c r="X83" i="1"/>
  <c r="Y83" i="1" s="1"/>
  <c r="X82" i="1"/>
  <c r="Y82" i="1" s="1"/>
  <c r="X81" i="1"/>
  <c r="Y81" i="1" s="1"/>
  <c r="X80" i="1"/>
  <c r="Y80" i="1" s="1"/>
  <c r="X79" i="1"/>
  <c r="Y79" i="1" s="1"/>
  <c r="X78" i="1"/>
  <c r="Y78" i="1" s="1"/>
  <c r="U87" i="1"/>
  <c r="V87" i="1" s="1"/>
  <c r="U86" i="1"/>
  <c r="V86" i="1" s="1"/>
  <c r="U85" i="1"/>
  <c r="V85" i="1" s="1"/>
  <c r="U84" i="1"/>
  <c r="V84" i="1" s="1"/>
  <c r="U83" i="1"/>
  <c r="V83" i="1" s="1"/>
  <c r="U82" i="1"/>
  <c r="V82" i="1" s="1"/>
  <c r="U81" i="1"/>
  <c r="V81" i="1" s="1"/>
  <c r="U80" i="1"/>
  <c r="V80" i="1" s="1"/>
  <c r="U79" i="1"/>
  <c r="V79" i="1" s="1"/>
  <c r="U78" i="1"/>
  <c r="V78" i="1" s="1"/>
  <c r="R87" i="1"/>
  <c r="S87" i="1" s="1"/>
  <c r="R86" i="1"/>
  <c r="S86" i="1" s="1"/>
  <c r="R85" i="1"/>
  <c r="S85" i="1" s="1"/>
  <c r="R84" i="1"/>
  <c r="S84" i="1" s="1"/>
  <c r="R83" i="1"/>
  <c r="S83" i="1" s="1"/>
  <c r="R82" i="1"/>
  <c r="S82" i="1" s="1"/>
  <c r="R81" i="1"/>
  <c r="S81" i="1" s="1"/>
  <c r="R80" i="1"/>
  <c r="S80" i="1" s="1"/>
  <c r="R79" i="1"/>
  <c r="S79" i="1" s="1"/>
  <c r="R78" i="1"/>
  <c r="S78" i="1" s="1"/>
  <c r="O87" i="1"/>
  <c r="P87" i="1" s="1"/>
  <c r="O86" i="1"/>
  <c r="P86" i="1" s="1"/>
  <c r="P85" i="1"/>
  <c r="O85" i="1"/>
  <c r="O84" i="1"/>
  <c r="P84" i="1" s="1"/>
  <c r="O83" i="1"/>
  <c r="P83" i="1" s="1"/>
  <c r="O82" i="1"/>
  <c r="P82" i="1" s="1"/>
  <c r="O81" i="1"/>
  <c r="P81" i="1" s="1"/>
  <c r="O80" i="1"/>
  <c r="P80" i="1" s="1"/>
  <c r="O79" i="1"/>
  <c r="P79" i="1" s="1"/>
  <c r="O78" i="1"/>
  <c r="P78" i="1" s="1"/>
  <c r="L87" i="1"/>
  <c r="M87" i="1" s="1"/>
  <c r="L86" i="1"/>
  <c r="M86" i="1" s="1"/>
  <c r="L85" i="1"/>
  <c r="M85" i="1" s="1"/>
  <c r="L84" i="1"/>
  <c r="M84" i="1" s="1"/>
  <c r="L83" i="1"/>
  <c r="M83" i="1" s="1"/>
  <c r="L82" i="1"/>
  <c r="M82" i="1" s="1"/>
  <c r="L81" i="1"/>
  <c r="M81" i="1" s="1"/>
  <c r="L80" i="1"/>
  <c r="M80" i="1" s="1"/>
  <c r="L79" i="1"/>
  <c r="M79" i="1" s="1"/>
  <c r="L78" i="1"/>
  <c r="M78" i="1" s="1"/>
  <c r="I87" i="1"/>
  <c r="J87" i="1" s="1"/>
  <c r="I86" i="1"/>
  <c r="J86" i="1" s="1"/>
  <c r="I85" i="1"/>
  <c r="J85" i="1" s="1"/>
  <c r="I84" i="1"/>
  <c r="J84" i="1" s="1"/>
  <c r="I83" i="1"/>
  <c r="J83" i="1" s="1"/>
  <c r="I82" i="1"/>
  <c r="J82" i="1" s="1"/>
  <c r="I81" i="1"/>
  <c r="J81" i="1" s="1"/>
  <c r="I80" i="1"/>
  <c r="J80" i="1" s="1"/>
  <c r="I79" i="1"/>
  <c r="J79" i="1" s="1"/>
  <c r="I78" i="1"/>
  <c r="J78" i="1" s="1"/>
  <c r="F87" i="1"/>
  <c r="G87" i="1" s="1"/>
  <c r="F86" i="1"/>
  <c r="G86" i="1" s="1"/>
  <c r="F85" i="1"/>
  <c r="G85" i="1" s="1"/>
  <c r="F84" i="1"/>
  <c r="G84" i="1" s="1"/>
  <c r="F83" i="1"/>
  <c r="G83" i="1" s="1"/>
  <c r="F82" i="1"/>
  <c r="G82" i="1" s="1"/>
  <c r="F81" i="1"/>
  <c r="G81" i="1" s="1"/>
  <c r="F80" i="1"/>
  <c r="G80" i="1" s="1"/>
  <c r="F79" i="1"/>
  <c r="G79" i="1" s="1"/>
  <c r="F78" i="1"/>
  <c r="G78" i="1" s="1"/>
  <c r="AM75" i="1"/>
  <c r="AN75" i="1" s="1"/>
  <c r="AM74" i="1"/>
  <c r="AN74" i="1" s="1"/>
  <c r="AM73" i="1"/>
  <c r="AN73" i="1" s="1"/>
  <c r="AM72" i="1"/>
  <c r="AN72" i="1" s="1"/>
  <c r="AM71" i="1"/>
  <c r="AN71" i="1" s="1"/>
  <c r="AM70" i="1"/>
  <c r="AN70" i="1" s="1"/>
  <c r="AM69" i="1"/>
  <c r="AN69" i="1" s="1"/>
  <c r="AM68" i="1"/>
  <c r="AN68" i="1" s="1"/>
  <c r="AM67" i="1"/>
  <c r="AN67" i="1" s="1"/>
  <c r="AM66" i="1"/>
  <c r="AN66" i="1" s="1"/>
  <c r="AJ75" i="1"/>
  <c r="AK75" i="1" s="1"/>
  <c r="AJ74" i="1"/>
  <c r="AK74" i="1" s="1"/>
  <c r="AJ73" i="1"/>
  <c r="AK73" i="1" s="1"/>
  <c r="AJ72" i="1"/>
  <c r="AK72" i="1" s="1"/>
  <c r="AJ71" i="1"/>
  <c r="AK71" i="1" s="1"/>
  <c r="AJ70" i="1"/>
  <c r="AK70" i="1" s="1"/>
  <c r="AJ69" i="1"/>
  <c r="AK69" i="1" s="1"/>
  <c r="AJ68" i="1"/>
  <c r="AK68" i="1" s="1"/>
  <c r="AJ67" i="1"/>
  <c r="AK67" i="1" s="1"/>
  <c r="AJ66" i="1"/>
  <c r="AK66" i="1" s="1"/>
  <c r="AG75" i="1"/>
  <c r="AH75" i="1" s="1"/>
  <c r="AG74" i="1"/>
  <c r="AH74" i="1" s="1"/>
  <c r="AG73" i="1"/>
  <c r="AH73" i="1" s="1"/>
  <c r="AG72" i="1"/>
  <c r="AH72" i="1" s="1"/>
  <c r="AG71" i="1"/>
  <c r="AH71" i="1" s="1"/>
  <c r="AG70" i="1"/>
  <c r="AH70" i="1" s="1"/>
  <c r="AG69" i="1"/>
  <c r="AH69" i="1" s="1"/>
  <c r="AG68" i="1"/>
  <c r="AH68" i="1" s="1"/>
  <c r="AG67" i="1"/>
  <c r="AH67" i="1" s="1"/>
  <c r="AG66" i="1"/>
  <c r="AH66" i="1" s="1"/>
  <c r="AD75" i="1"/>
  <c r="AE75" i="1" s="1"/>
  <c r="AD74" i="1"/>
  <c r="AE74" i="1" s="1"/>
  <c r="AD73" i="1"/>
  <c r="AE73" i="1" s="1"/>
  <c r="AD72" i="1"/>
  <c r="AE72" i="1" s="1"/>
  <c r="AD71" i="1"/>
  <c r="AE71" i="1" s="1"/>
  <c r="AD70" i="1"/>
  <c r="AE70" i="1" s="1"/>
  <c r="AD69" i="1"/>
  <c r="AE69" i="1" s="1"/>
  <c r="AD68" i="1"/>
  <c r="AE68" i="1" s="1"/>
  <c r="AD67" i="1"/>
  <c r="AE67" i="1" s="1"/>
  <c r="AD66" i="1"/>
  <c r="AE66" i="1" s="1"/>
  <c r="AA75" i="1"/>
  <c r="AB75" i="1" s="1"/>
  <c r="AA74" i="1"/>
  <c r="AB74" i="1" s="1"/>
  <c r="AA73" i="1"/>
  <c r="AB73" i="1" s="1"/>
  <c r="AA72" i="1"/>
  <c r="AB72" i="1" s="1"/>
  <c r="AA71" i="1"/>
  <c r="AB71" i="1" s="1"/>
  <c r="AA70" i="1"/>
  <c r="AB70" i="1" s="1"/>
  <c r="AA69" i="1"/>
  <c r="AB69" i="1" s="1"/>
  <c r="AA68" i="1"/>
  <c r="AB68" i="1" s="1"/>
  <c r="AA67" i="1"/>
  <c r="AB67" i="1" s="1"/>
  <c r="AA66" i="1"/>
  <c r="AB66" i="1" s="1"/>
  <c r="X75" i="1"/>
  <c r="Y75" i="1" s="1"/>
  <c r="X74" i="1"/>
  <c r="Y74" i="1" s="1"/>
  <c r="X73" i="1"/>
  <c r="Y73" i="1" s="1"/>
  <c r="X72" i="1"/>
  <c r="Y72" i="1" s="1"/>
  <c r="X71" i="1"/>
  <c r="Y71" i="1" s="1"/>
  <c r="X70" i="1"/>
  <c r="Y70" i="1" s="1"/>
  <c r="X69" i="1"/>
  <c r="Y69" i="1" s="1"/>
  <c r="X68" i="1"/>
  <c r="Y68" i="1" s="1"/>
  <c r="X67" i="1"/>
  <c r="Y67" i="1" s="1"/>
  <c r="X66" i="1"/>
  <c r="Y66" i="1" s="1"/>
  <c r="U75" i="1"/>
  <c r="V75" i="1" s="1"/>
  <c r="U74" i="1"/>
  <c r="V74" i="1" s="1"/>
  <c r="U73" i="1"/>
  <c r="V73" i="1" s="1"/>
  <c r="U72" i="1"/>
  <c r="V72" i="1" s="1"/>
  <c r="U71" i="1"/>
  <c r="V71" i="1" s="1"/>
  <c r="U70" i="1"/>
  <c r="V70" i="1" s="1"/>
  <c r="U69" i="1"/>
  <c r="V69" i="1" s="1"/>
  <c r="U68" i="1"/>
  <c r="V68" i="1" s="1"/>
  <c r="U67" i="1"/>
  <c r="V67" i="1" s="1"/>
  <c r="U66" i="1"/>
  <c r="V66" i="1" s="1"/>
  <c r="R75" i="1"/>
  <c r="S75" i="1" s="1"/>
  <c r="R74" i="1"/>
  <c r="S74" i="1" s="1"/>
  <c r="R73" i="1"/>
  <c r="S73" i="1" s="1"/>
  <c r="R72" i="1"/>
  <c r="S72" i="1" s="1"/>
  <c r="R71" i="1"/>
  <c r="S71" i="1" s="1"/>
  <c r="R70" i="1"/>
  <c r="S70" i="1" s="1"/>
  <c r="R69" i="1"/>
  <c r="S69" i="1" s="1"/>
  <c r="R68" i="1"/>
  <c r="S68" i="1" s="1"/>
  <c r="R67" i="1"/>
  <c r="S67" i="1" s="1"/>
  <c r="R66" i="1"/>
  <c r="S66" i="1" s="1"/>
  <c r="O75" i="1"/>
  <c r="P75" i="1" s="1"/>
  <c r="O74" i="1"/>
  <c r="P74" i="1" s="1"/>
  <c r="O73" i="1"/>
  <c r="P73" i="1" s="1"/>
  <c r="O72" i="1"/>
  <c r="P72" i="1" s="1"/>
  <c r="O71" i="1"/>
  <c r="P71" i="1" s="1"/>
  <c r="O70" i="1"/>
  <c r="P70" i="1" s="1"/>
  <c r="O69" i="1"/>
  <c r="P69" i="1" s="1"/>
  <c r="O68" i="1"/>
  <c r="P68" i="1" s="1"/>
  <c r="O67" i="1"/>
  <c r="P67" i="1" s="1"/>
  <c r="O66" i="1"/>
  <c r="P66" i="1" s="1"/>
  <c r="L75" i="1"/>
  <c r="M75" i="1" s="1"/>
  <c r="L74" i="1"/>
  <c r="M74" i="1" s="1"/>
  <c r="L73" i="1"/>
  <c r="M73" i="1" s="1"/>
  <c r="L72" i="1"/>
  <c r="M72" i="1" s="1"/>
  <c r="L71" i="1"/>
  <c r="M71" i="1" s="1"/>
  <c r="L70" i="1"/>
  <c r="M70" i="1" s="1"/>
  <c r="L69" i="1"/>
  <c r="M69" i="1" s="1"/>
  <c r="L68" i="1"/>
  <c r="M68" i="1" s="1"/>
  <c r="M67" i="1"/>
  <c r="L67" i="1"/>
  <c r="L66" i="1"/>
  <c r="M66" i="1" s="1"/>
  <c r="I75" i="1"/>
  <c r="J75" i="1" s="1"/>
  <c r="I74" i="1"/>
  <c r="J74" i="1" s="1"/>
  <c r="I73" i="1"/>
  <c r="J73" i="1" s="1"/>
  <c r="I72" i="1"/>
  <c r="J72" i="1" s="1"/>
  <c r="I71" i="1"/>
  <c r="J71" i="1" s="1"/>
  <c r="I70" i="1"/>
  <c r="J70" i="1" s="1"/>
  <c r="I69" i="1"/>
  <c r="J69" i="1" s="1"/>
  <c r="I68" i="1"/>
  <c r="J68" i="1" s="1"/>
  <c r="I67" i="1"/>
  <c r="J67" i="1" s="1"/>
  <c r="I66" i="1"/>
  <c r="J66" i="1" s="1"/>
  <c r="F75" i="1"/>
  <c r="G75" i="1" s="1"/>
  <c r="F74" i="1"/>
  <c r="G74" i="1" s="1"/>
  <c r="F73" i="1"/>
  <c r="G73" i="1" s="1"/>
  <c r="F72" i="1"/>
  <c r="G72" i="1" s="1"/>
  <c r="F71" i="1"/>
  <c r="G71" i="1" s="1"/>
  <c r="F70" i="1"/>
  <c r="G70" i="1" s="1"/>
  <c r="F69" i="1"/>
  <c r="G69" i="1" s="1"/>
  <c r="F68" i="1"/>
  <c r="G68" i="1" s="1"/>
  <c r="F67" i="1"/>
  <c r="G67" i="1" s="1"/>
  <c r="F66" i="1"/>
  <c r="G66" i="1" s="1"/>
  <c r="F39" i="1"/>
  <c r="G39" i="1" s="1"/>
  <c r="F38" i="1"/>
  <c r="G38" i="1" s="1"/>
  <c r="F37" i="1"/>
  <c r="G37" i="1" s="1"/>
  <c r="F36" i="1"/>
  <c r="G36" i="1" s="1"/>
  <c r="F35" i="1"/>
  <c r="G35" i="1" s="1"/>
  <c r="F34" i="1"/>
  <c r="G34" i="1" s="1"/>
  <c r="F33" i="1"/>
  <c r="G33" i="1" s="1"/>
  <c r="F32" i="1"/>
  <c r="G32" i="1" s="1"/>
  <c r="F31" i="1"/>
  <c r="G31" i="1" s="1"/>
  <c r="F30" i="1"/>
  <c r="G30" i="1" s="1"/>
  <c r="I39" i="1"/>
  <c r="J39" i="1" s="1"/>
  <c r="I38" i="1"/>
  <c r="J38" i="1" s="1"/>
  <c r="I37" i="1"/>
  <c r="J37" i="1" s="1"/>
  <c r="I36" i="1"/>
  <c r="J36" i="1" s="1"/>
  <c r="I35" i="1"/>
  <c r="J35" i="1" s="1"/>
  <c r="I34" i="1"/>
  <c r="J34" i="1" s="1"/>
  <c r="I33" i="1"/>
  <c r="J33" i="1" s="1"/>
  <c r="I32" i="1"/>
  <c r="J32" i="1" s="1"/>
  <c r="I31" i="1"/>
  <c r="J31" i="1" s="1"/>
  <c r="I30" i="1"/>
  <c r="J30" i="1" s="1"/>
  <c r="L39" i="1"/>
  <c r="M39" i="1" s="1"/>
  <c r="L38" i="1"/>
  <c r="M38" i="1" s="1"/>
  <c r="L37" i="1"/>
  <c r="M37" i="1" s="1"/>
  <c r="L36" i="1"/>
  <c r="M36" i="1" s="1"/>
  <c r="L35" i="1"/>
  <c r="M35" i="1" s="1"/>
  <c r="L34" i="1"/>
  <c r="M34" i="1" s="1"/>
  <c r="L33" i="1"/>
  <c r="M33" i="1" s="1"/>
  <c r="L32" i="1"/>
  <c r="M32" i="1" s="1"/>
  <c r="L31" i="1"/>
  <c r="M31" i="1" s="1"/>
  <c r="L30" i="1"/>
  <c r="M30" i="1" s="1"/>
  <c r="O39" i="1"/>
  <c r="P39" i="1" s="1"/>
  <c r="O38" i="1"/>
  <c r="P38" i="1" s="1"/>
  <c r="O37" i="1"/>
  <c r="P37" i="1" s="1"/>
  <c r="O36" i="1"/>
  <c r="P36" i="1" s="1"/>
  <c r="O35" i="1"/>
  <c r="P35" i="1" s="1"/>
  <c r="O34" i="1"/>
  <c r="P34" i="1" s="1"/>
  <c r="O33" i="1"/>
  <c r="P33" i="1" s="1"/>
  <c r="O32" i="1"/>
  <c r="P32" i="1" s="1"/>
  <c r="O31" i="1"/>
  <c r="P31" i="1" s="1"/>
  <c r="O30" i="1"/>
  <c r="P30" i="1" s="1"/>
  <c r="R39" i="1"/>
  <c r="S39" i="1" s="1"/>
  <c r="R38" i="1"/>
  <c r="S38" i="1" s="1"/>
  <c r="R37" i="1"/>
  <c r="S37" i="1" s="1"/>
  <c r="R36" i="1"/>
  <c r="S36" i="1" s="1"/>
  <c r="R35" i="1"/>
  <c r="S35" i="1" s="1"/>
  <c r="R34" i="1"/>
  <c r="S34" i="1" s="1"/>
  <c r="R33" i="1"/>
  <c r="S33" i="1" s="1"/>
  <c r="R32" i="1"/>
  <c r="S32" i="1" s="1"/>
  <c r="R31" i="1"/>
  <c r="S31" i="1" s="1"/>
  <c r="R30" i="1"/>
  <c r="S30" i="1" s="1"/>
  <c r="U39" i="1"/>
  <c r="V39" i="1" s="1"/>
  <c r="U38" i="1"/>
  <c r="V38" i="1" s="1"/>
  <c r="U37" i="1"/>
  <c r="V37" i="1" s="1"/>
  <c r="U36" i="1"/>
  <c r="V36" i="1" s="1"/>
  <c r="U35" i="1"/>
  <c r="V35" i="1" s="1"/>
  <c r="U34" i="1"/>
  <c r="V34" i="1" s="1"/>
  <c r="U33" i="1"/>
  <c r="V33" i="1" s="1"/>
  <c r="U32" i="1"/>
  <c r="V32" i="1" s="1"/>
  <c r="U31" i="1"/>
  <c r="V31" i="1" s="1"/>
  <c r="U30" i="1"/>
  <c r="V30" i="1" s="1"/>
  <c r="X39" i="1"/>
  <c r="Y39" i="1" s="1"/>
  <c r="X38" i="1"/>
  <c r="Y38" i="1" s="1"/>
  <c r="X37" i="1"/>
  <c r="Y37" i="1" s="1"/>
  <c r="X36" i="1"/>
  <c r="Y36" i="1" s="1"/>
  <c r="X35" i="1"/>
  <c r="Y35" i="1" s="1"/>
  <c r="X34" i="1"/>
  <c r="Y34" i="1" s="1"/>
  <c r="X33" i="1"/>
  <c r="Y33" i="1" s="1"/>
  <c r="X32" i="1"/>
  <c r="Y32" i="1" s="1"/>
  <c r="X31" i="1"/>
  <c r="Y31" i="1" s="1"/>
  <c r="X30" i="1"/>
  <c r="Y30" i="1" s="1"/>
  <c r="AA39" i="1"/>
  <c r="AB39" i="1" s="1"/>
  <c r="AA38" i="1"/>
  <c r="AB38" i="1" s="1"/>
  <c r="AA37" i="1"/>
  <c r="AB37" i="1" s="1"/>
  <c r="AA36" i="1"/>
  <c r="AB36" i="1" s="1"/>
  <c r="AA35" i="1"/>
  <c r="AB35" i="1" s="1"/>
  <c r="AA34" i="1"/>
  <c r="AB34" i="1" s="1"/>
  <c r="AA33" i="1"/>
  <c r="AB33" i="1" s="1"/>
  <c r="AA32" i="1"/>
  <c r="AB32" i="1" s="1"/>
  <c r="AA31" i="1"/>
  <c r="AB31" i="1" s="1"/>
  <c r="AA30" i="1"/>
  <c r="AB30" i="1" s="1"/>
  <c r="AD39" i="1"/>
  <c r="AE39" i="1" s="1"/>
  <c r="AD38" i="1"/>
  <c r="AE38" i="1" s="1"/>
  <c r="AD37" i="1"/>
  <c r="AE37" i="1" s="1"/>
  <c r="AD36" i="1"/>
  <c r="AE36" i="1" s="1"/>
  <c r="AD35" i="1"/>
  <c r="AE35" i="1" s="1"/>
  <c r="AD34" i="1"/>
  <c r="AE34" i="1" s="1"/>
  <c r="AD33" i="1"/>
  <c r="AE33" i="1" s="1"/>
  <c r="AD32" i="1"/>
  <c r="AE32" i="1" s="1"/>
  <c r="AD31" i="1"/>
  <c r="AE31" i="1" s="1"/>
  <c r="AD30" i="1"/>
  <c r="AE30" i="1" s="1"/>
  <c r="AG39" i="1"/>
  <c r="AH39" i="1" s="1"/>
  <c r="AG38" i="1"/>
  <c r="AH38" i="1" s="1"/>
  <c r="AG37" i="1"/>
  <c r="AH37" i="1" s="1"/>
  <c r="AG36" i="1"/>
  <c r="AH36" i="1" s="1"/>
  <c r="AG35" i="1"/>
  <c r="AH35" i="1" s="1"/>
  <c r="AG34" i="1"/>
  <c r="AH34" i="1" s="1"/>
  <c r="AG33" i="1"/>
  <c r="AH33" i="1" s="1"/>
  <c r="AG32" i="1"/>
  <c r="AH32" i="1" s="1"/>
  <c r="AG31" i="1"/>
  <c r="AH31" i="1" s="1"/>
  <c r="AG30" i="1"/>
  <c r="AH30" i="1" s="1"/>
  <c r="AJ39" i="1"/>
  <c r="AK39" i="1" s="1"/>
  <c r="AJ38" i="1"/>
  <c r="AK38" i="1" s="1"/>
  <c r="AJ37" i="1"/>
  <c r="AK37" i="1" s="1"/>
  <c r="AJ36" i="1"/>
  <c r="AK36" i="1" s="1"/>
  <c r="AJ35" i="1"/>
  <c r="AK35" i="1" s="1"/>
  <c r="AJ34" i="1"/>
  <c r="AK34" i="1" s="1"/>
  <c r="AJ33" i="1"/>
  <c r="AK33" i="1" s="1"/>
  <c r="AJ32" i="1"/>
  <c r="AK32" i="1" s="1"/>
  <c r="AJ31" i="1"/>
  <c r="AK31" i="1" s="1"/>
  <c r="AJ30" i="1"/>
  <c r="AK30" i="1" s="1"/>
  <c r="AM39" i="1"/>
  <c r="AN39" i="1" s="1"/>
  <c r="AM38" i="1"/>
  <c r="AN38" i="1" s="1"/>
  <c r="AM37" i="1"/>
  <c r="AN37" i="1" s="1"/>
  <c r="AM36" i="1"/>
  <c r="AN36" i="1" s="1"/>
  <c r="AM35" i="1"/>
  <c r="AN35" i="1" s="1"/>
  <c r="AM34" i="1"/>
  <c r="AN34" i="1" s="1"/>
  <c r="AM33" i="1"/>
  <c r="AN33" i="1" s="1"/>
  <c r="AM32" i="1"/>
  <c r="AN32" i="1" s="1"/>
  <c r="AM31" i="1"/>
  <c r="AN31" i="1" s="1"/>
  <c r="AM30" i="1"/>
  <c r="AN30" i="1" s="1"/>
  <c r="AM51" i="1"/>
  <c r="AN51" i="1" s="1"/>
  <c r="AM50" i="1"/>
  <c r="AN50" i="1" s="1"/>
  <c r="AM49" i="1"/>
  <c r="AN49" i="1" s="1"/>
  <c r="AM48" i="1"/>
  <c r="AN48" i="1" s="1"/>
  <c r="AM47" i="1"/>
  <c r="AN47" i="1" s="1"/>
  <c r="AM46" i="1"/>
  <c r="AN46" i="1" s="1"/>
  <c r="AM45" i="1"/>
  <c r="AN45" i="1" s="1"/>
  <c r="AM44" i="1"/>
  <c r="AN44" i="1" s="1"/>
  <c r="AM43" i="1"/>
  <c r="AN43" i="1" s="1"/>
  <c r="AM42" i="1"/>
  <c r="AN42" i="1" s="1"/>
  <c r="AJ51" i="1"/>
  <c r="AK51" i="1" s="1"/>
  <c r="AJ50" i="1"/>
  <c r="AK50" i="1" s="1"/>
  <c r="AJ49" i="1"/>
  <c r="AK49" i="1" s="1"/>
  <c r="AJ48" i="1"/>
  <c r="AK48" i="1" s="1"/>
  <c r="AJ47" i="1"/>
  <c r="AK47" i="1" s="1"/>
  <c r="AJ46" i="1"/>
  <c r="AK46" i="1" s="1"/>
  <c r="AJ45" i="1"/>
  <c r="AK45" i="1" s="1"/>
  <c r="AJ44" i="1"/>
  <c r="AK44" i="1" s="1"/>
  <c r="AJ43" i="1"/>
  <c r="AK43" i="1" s="1"/>
  <c r="AJ42" i="1"/>
  <c r="AK42" i="1" s="1"/>
  <c r="AG51" i="1"/>
  <c r="AH51" i="1" s="1"/>
  <c r="AG50" i="1"/>
  <c r="AH50" i="1" s="1"/>
  <c r="AG49" i="1"/>
  <c r="AH49" i="1" s="1"/>
  <c r="AG48" i="1"/>
  <c r="AH48" i="1" s="1"/>
  <c r="AG47" i="1"/>
  <c r="AH47" i="1" s="1"/>
  <c r="AG46" i="1"/>
  <c r="AH46" i="1" s="1"/>
  <c r="AG45" i="1"/>
  <c r="AH45" i="1" s="1"/>
  <c r="AG44" i="1"/>
  <c r="AH44" i="1" s="1"/>
  <c r="AG43" i="1"/>
  <c r="AH43" i="1" s="1"/>
  <c r="AG42" i="1"/>
  <c r="AH42" i="1" s="1"/>
  <c r="AD51" i="1"/>
  <c r="AE51" i="1" s="1"/>
  <c r="AD50" i="1"/>
  <c r="AE50" i="1" s="1"/>
  <c r="AD49" i="1"/>
  <c r="AE49" i="1" s="1"/>
  <c r="AD48" i="1"/>
  <c r="AE48" i="1" s="1"/>
  <c r="AD47" i="1"/>
  <c r="AE47" i="1" s="1"/>
  <c r="AD46" i="1"/>
  <c r="AE46" i="1" s="1"/>
  <c r="AD45" i="1"/>
  <c r="AE45" i="1" s="1"/>
  <c r="AD44" i="1"/>
  <c r="AE44" i="1" s="1"/>
  <c r="AD43" i="1"/>
  <c r="AE43" i="1" s="1"/>
  <c r="AD42" i="1"/>
  <c r="AE42" i="1" s="1"/>
  <c r="AA51" i="1"/>
  <c r="AB51" i="1" s="1"/>
  <c r="AA50" i="1"/>
  <c r="AB50" i="1" s="1"/>
  <c r="AA49" i="1"/>
  <c r="AB49" i="1" s="1"/>
  <c r="AA48" i="1"/>
  <c r="AB48" i="1" s="1"/>
  <c r="AA47" i="1"/>
  <c r="AB47" i="1" s="1"/>
  <c r="AA46" i="1"/>
  <c r="AB46" i="1" s="1"/>
  <c r="AA45" i="1"/>
  <c r="AB45" i="1" s="1"/>
  <c r="AA44" i="1"/>
  <c r="AB44" i="1" s="1"/>
  <c r="AA43" i="1"/>
  <c r="AB43" i="1" s="1"/>
  <c r="AA42" i="1"/>
  <c r="AB42" i="1" s="1"/>
  <c r="X51" i="1"/>
  <c r="Y51" i="1" s="1"/>
  <c r="X50" i="1"/>
  <c r="Y50" i="1" s="1"/>
  <c r="X49" i="1"/>
  <c r="Y49" i="1" s="1"/>
  <c r="X48" i="1"/>
  <c r="Y48" i="1" s="1"/>
  <c r="X47" i="1"/>
  <c r="Y47" i="1" s="1"/>
  <c r="X46" i="1"/>
  <c r="Y46" i="1" s="1"/>
  <c r="X45" i="1"/>
  <c r="Y45" i="1" s="1"/>
  <c r="X44" i="1"/>
  <c r="Y44" i="1" s="1"/>
  <c r="X43" i="1"/>
  <c r="Y43" i="1" s="1"/>
  <c r="X42" i="1"/>
  <c r="Y42" i="1" s="1"/>
  <c r="U51" i="1"/>
  <c r="V51" i="1" s="1"/>
  <c r="U50" i="1"/>
  <c r="V50" i="1" s="1"/>
  <c r="U49" i="1"/>
  <c r="V49" i="1" s="1"/>
  <c r="U48" i="1"/>
  <c r="V48" i="1" s="1"/>
  <c r="U47" i="1"/>
  <c r="V47" i="1" s="1"/>
  <c r="U46" i="1"/>
  <c r="V46" i="1" s="1"/>
  <c r="U45" i="1"/>
  <c r="V45" i="1" s="1"/>
  <c r="U44" i="1"/>
  <c r="V44" i="1" s="1"/>
  <c r="U43" i="1"/>
  <c r="V43" i="1" s="1"/>
  <c r="U42" i="1"/>
  <c r="V42" i="1" s="1"/>
  <c r="R51" i="1"/>
  <c r="S51" i="1" s="1"/>
  <c r="R50" i="1"/>
  <c r="S50" i="1" s="1"/>
  <c r="R49" i="1"/>
  <c r="S49" i="1" s="1"/>
  <c r="R48" i="1"/>
  <c r="S48" i="1" s="1"/>
  <c r="R47" i="1"/>
  <c r="S47" i="1" s="1"/>
  <c r="R46" i="1"/>
  <c r="S46" i="1" s="1"/>
  <c r="R45" i="1"/>
  <c r="S45" i="1" s="1"/>
  <c r="R44" i="1"/>
  <c r="S44" i="1" s="1"/>
  <c r="R43" i="1"/>
  <c r="S43" i="1" s="1"/>
  <c r="R42" i="1"/>
  <c r="S42" i="1" s="1"/>
  <c r="O51" i="1"/>
  <c r="P51" i="1" s="1"/>
  <c r="O50" i="1"/>
  <c r="P50" i="1" s="1"/>
  <c r="O49" i="1"/>
  <c r="P49" i="1" s="1"/>
  <c r="O48" i="1"/>
  <c r="P48" i="1" s="1"/>
  <c r="O47" i="1"/>
  <c r="P47" i="1" s="1"/>
  <c r="O46" i="1"/>
  <c r="P46" i="1" s="1"/>
  <c r="O45" i="1"/>
  <c r="P45" i="1" s="1"/>
  <c r="O44" i="1"/>
  <c r="P44" i="1" s="1"/>
  <c r="O43" i="1"/>
  <c r="P43" i="1" s="1"/>
  <c r="O42" i="1"/>
  <c r="P42" i="1" s="1"/>
  <c r="L51" i="1"/>
  <c r="M51" i="1" s="1"/>
  <c r="L50" i="1"/>
  <c r="M50" i="1" s="1"/>
  <c r="L49" i="1"/>
  <c r="M49" i="1" s="1"/>
  <c r="L48" i="1"/>
  <c r="M48" i="1" s="1"/>
  <c r="L47" i="1"/>
  <c r="M47" i="1" s="1"/>
  <c r="L46" i="1"/>
  <c r="M46" i="1" s="1"/>
  <c r="L45" i="1"/>
  <c r="M45" i="1" s="1"/>
  <c r="L44" i="1"/>
  <c r="M44" i="1" s="1"/>
  <c r="L43" i="1"/>
  <c r="M43" i="1" s="1"/>
  <c r="L42" i="1"/>
  <c r="M42" i="1" s="1"/>
  <c r="I51" i="1"/>
  <c r="J51" i="1" s="1"/>
  <c r="I50" i="1"/>
  <c r="J50" i="1" s="1"/>
  <c r="I49" i="1"/>
  <c r="J49" i="1" s="1"/>
  <c r="I48" i="1"/>
  <c r="J48" i="1" s="1"/>
  <c r="I47" i="1"/>
  <c r="J47" i="1" s="1"/>
  <c r="I46" i="1"/>
  <c r="J46" i="1" s="1"/>
  <c r="I45" i="1"/>
  <c r="J45" i="1" s="1"/>
  <c r="I44" i="1"/>
  <c r="J44" i="1" s="1"/>
  <c r="I43" i="1"/>
  <c r="J43" i="1" s="1"/>
  <c r="I42" i="1"/>
  <c r="J42" i="1" s="1"/>
  <c r="F51" i="1"/>
  <c r="G51" i="1" s="1"/>
  <c r="F50" i="1"/>
  <c r="G50" i="1" s="1"/>
  <c r="F49" i="1"/>
  <c r="G49" i="1" s="1"/>
  <c r="F48" i="1"/>
  <c r="G48" i="1" s="1"/>
  <c r="F47" i="1"/>
  <c r="G47" i="1" s="1"/>
  <c r="F46" i="1"/>
  <c r="G46" i="1" s="1"/>
  <c r="F45" i="1"/>
  <c r="G45" i="1" s="1"/>
  <c r="F44" i="1"/>
  <c r="G44" i="1" s="1"/>
  <c r="F43" i="1"/>
  <c r="G43" i="1" s="1"/>
  <c r="F42" i="1"/>
  <c r="G42" i="1" s="1"/>
  <c r="F63" i="1"/>
  <c r="G63" i="1" s="1"/>
  <c r="F62" i="1"/>
  <c r="G62" i="1" s="1"/>
  <c r="F61" i="1"/>
  <c r="G61" i="1" s="1"/>
  <c r="F60" i="1"/>
  <c r="G60" i="1" s="1"/>
  <c r="F59" i="1"/>
  <c r="G59" i="1" s="1"/>
  <c r="F58" i="1"/>
  <c r="G58" i="1" s="1"/>
  <c r="F57" i="1"/>
  <c r="G57" i="1" s="1"/>
  <c r="F56" i="1"/>
  <c r="G56" i="1" s="1"/>
  <c r="F55" i="1"/>
  <c r="G55" i="1" s="1"/>
  <c r="F54" i="1"/>
  <c r="G54" i="1" s="1"/>
  <c r="I63" i="1"/>
  <c r="J63" i="1" s="1"/>
  <c r="I62" i="1"/>
  <c r="J62" i="1" s="1"/>
  <c r="I61" i="1"/>
  <c r="J61" i="1" s="1"/>
  <c r="I60" i="1"/>
  <c r="J60" i="1" s="1"/>
  <c r="I59" i="1"/>
  <c r="J59" i="1" s="1"/>
  <c r="I58" i="1"/>
  <c r="J58" i="1" s="1"/>
  <c r="I57" i="1"/>
  <c r="J57" i="1" s="1"/>
  <c r="I56" i="1"/>
  <c r="J56" i="1" s="1"/>
  <c r="I55" i="1"/>
  <c r="J55" i="1" s="1"/>
  <c r="I54" i="1"/>
  <c r="J54" i="1" s="1"/>
  <c r="L63" i="1"/>
  <c r="M63" i="1" s="1"/>
  <c r="L62" i="1"/>
  <c r="M62" i="1" s="1"/>
  <c r="L61" i="1"/>
  <c r="M61" i="1" s="1"/>
  <c r="L60" i="1"/>
  <c r="M60" i="1" s="1"/>
  <c r="L59" i="1"/>
  <c r="M59" i="1" s="1"/>
  <c r="L58" i="1"/>
  <c r="M58" i="1" s="1"/>
  <c r="L57" i="1"/>
  <c r="M57" i="1" s="1"/>
  <c r="L56" i="1"/>
  <c r="M56" i="1" s="1"/>
  <c r="L55" i="1"/>
  <c r="M55" i="1" s="1"/>
  <c r="L54" i="1"/>
  <c r="M54" i="1" s="1"/>
  <c r="O63" i="1"/>
  <c r="P63" i="1" s="1"/>
  <c r="O62" i="1"/>
  <c r="P62" i="1" s="1"/>
  <c r="O61" i="1"/>
  <c r="P61" i="1" s="1"/>
  <c r="O60" i="1"/>
  <c r="P60" i="1" s="1"/>
  <c r="O59" i="1"/>
  <c r="P59" i="1" s="1"/>
  <c r="O58" i="1"/>
  <c r="P58" i="1" s="1"/>
  <c r="O57" i="1"/>
  <c r="P57" i="1" s="1"/>
  <c r="O56" i="1"/>
  <c r="P56" i="1" s="1"/>
  <c r="O55" i="1"/>
  <c r="P55" i="1" s="1"/>
  <c r="O54" i="1"/>
  <c r="P54" i="1" s="1"/>
  <c r="R63" i="1"/>
  <c r="S63" i="1" s="1"/>
  <c r="R62" i="1"/>
  <c r="S62" i="1" s="1"/>
  <c r="R61" i="1"/>
  <c r="S61" i="1" s="1"/>
  <c r="R60" i="1"/>
  <c r="S60" i="1" s="1"/>
  <c r="R59" i="1"/>
  <c r="S59" i="1" s="1"/>
  <c r="R58" i="1"/>
  <c r="S58" i="1" s="1"/>
  <c r="R57" i="1"/>
  <c r="S57" i="1" s="1"/>
  <c r="R56" i="1"/>
  <c r="S56" i="1" s="1"/>
  <c r="R55" i="1"/>
  <c r="S55" i="1" s="1"/>
  <c r="R54" i="1"/>
  <c r="S54" i="1" s="1"/>
  <c r="U63" i="1"/>
  <c r="V63" i="1" s="1"/>
  <c r="U62" i="1"/>
  <c r="V62" i="1" s="1"/>
  <c r="U61" i="1"/>
  <c r="V61" i="1" s="1"/>
  <c r="U60" i="1"/>
  <c r="V60" i="1" s="1"/>
  <c r="U59" i="1"/>
  <c r="V59" i="1" s="1"/>
  <c r="U58" i="1"/>
  <c r="V58" i="1" s="1"/>
  <c r="U57" i="1"/>
  <c r="V57" i="1" s="1"/>
  <c r="U56" i="1"/>
  <c r="V56" i="1" s="1"/>
  <c r="U55" i="1"/>
  <c r="V55" i="1" s="1"/>
  <c r="U54" i="1"/>
  <c r="V54" i="1" s="1"/>
  <c r="X63" i="1"/>
  <c r="Y63" i="1" s="1"/>
  <c r="X62" i="1"/>
  <c r="Y62" i="1" s="1"/>
  <c r="X61" i="1"/>
  <c r="Y61" i="1" s="1"/>
  <c r="X60" i="1"/>
  <c r="Y60" i="1" s="1"/>
  <c r="X59" i="1"/>
  <c r="Y59" i="1" s="1"/>
  <c r="X58" i="1"/>
  <c r="Y58" i="1" s="1"/>
  <c r="X57" i="1"/>
  <c r="Y57" i="1" s="1"/>
  <c r="X56" i="1"/>
  <c r="Y56" i="1" s="1"/>
  <c r="X55" i="1"/>
  <c r="Y55" i="1" s="1"/>
  <c r="X54" i="1"/>
  <c r="Y54" i="1" s="1"/>
  <c r="AA63" i="1"/>
  <c r="AB63" i="1" s="1"/>
  <c r="AA62" i="1"/>
  <c r="AB62" i="1" s="1"/>
  <c r="AA61" i="1"/>
  <c r="AB61" i="1" s="1"/>
  <c r="AA60" i="1"/>
  <c r="AB60" i="1" s="1"/>
  <c r="AA59" i="1"/>
  <c r="AB59" i="1" s="1"/>
  <c r="AA58" i="1"/>
  <c r="AB58" i="1" s="1"/>
  <c r="AA57" i="1"/>
  <c r="AB57" i="1" s="1"/>
  <c r="AA56" i="1"/>
  <c r="AB56" i="1" s="1"/>
  <c r="AA55" i="1"/>
  <c r="AB55" i="1" s="1"/>
  <c r="AA54" i="1"/>
  <c r="AB54" i="1" s="1"/>
  <c r="AD63" i="1"/>
  <c r="AE63" i="1" s="1"/>
  <c r="AD62" i="1"/>
  <c r="AE62" i="1" s="1"/>
  <c r="AD61" i="1"/>
  <c r="AE61" i="1" s="1"/>
  <c r="AD60" i="1"/>
  <c r="AE60" i="1" s="1"/>
  <c r="AD59" i="1"/>
  <c r="AE59" i="1" s="1"/>
  <c r="AD58" i="1"/>
  <c r="AE58" i="1" s="1"/>
  <c r="AD57" i="1"/>
  <c r="AE57" i="1" s="1"/>
  <c r="AD56" i="1"/>
  <c r="AE56" i="1" s="1"/>
  <c r="AD55" i="1"/>
  <c r="AE55" i="1" s="1"/>
  <c r="AD54" i="1"/>
  <c r="AE54" i="1" s="1"/>
  <c r="AG63" i="1"/>
  <c r="AH63" i="1" s="1"/>
  <c r="AG62" i="1"/>
  <c r="AH62" i="1" s="1"/>
  <c r="AG61" i="1"/>
  <c r="AH61" i="1" s="1"/>
  <c r="AG60" i="1"/>
  <c r="AH60" i="1" s="1"/>
  <c r="AG59" i="1"/>
  <c r="AH59" i="1" s="1"/>
  <c r="AG58" i="1"/>
  <c r="AH58" i="1" s="1"/>
  <c r="AG57" i="1"/>
  <c r="AH57" i="1" s="1"/>
  <c r="AG56" i="1"/>
  <c r="AH56" i="1" s="1"/>
  <c r="AG55" i="1"/>
  <c r="AH55" i="1" s="1"/>
  <c r="AG54" i="1"/>
  <c r="AH54" i="1" s="1"/>
  <c r="AJ63" i="1"/>
  <c r="AK63" i="1" s="1"/>
  <c r="AJ62" i="1"/>
  <c r="AK62" i="1" s="1"/>
  <c r="AJ61" i="1"/>
  <c r="AK61" i="1" s="1"/>
  <c r="AJ60" i="1"/>
  <c r="AK60" i="1" s="1"/>
  <c r="AJ59" i="1"/>
  <c r="AK59" i="1" s="1"/>
  <c r="AJ58" i="1"/>
  <c r="AK58" i="1" s="1"/>
  <c r="AJ57" i="1"/>
  <c r="AK57" i="1" s="1"/>
  <c r="AJ56" i="1"/>
  <c r="AK56" i="1" s="1"/>
  <c r="AJ55" i="1"/>
  <c r="AK55" i="1" s="1"/>
  <c r="AJ54" i="1"/>
  <c r="AK54" i="1" s="1"/>
  <c r="AM63" i="1"/>
  <c r="AN63" i="1" s="1"/>
  <c r="AM62" i="1"/>
  <c r="AN62" i="1" s="1"/>
  <c r="AM61" i="1"/>
  <c r="AN61" i="1" s="1"/>
  <c r="AM60" i="1"/>
  <c r="AN60" i="1" s="1"/>
  <c r="AM59" i="1"/>
  <c r="AN59" i="1" s="1"/>
  <c r="AM58" i="1"/>
  <c r="AN58" i="1" s="1"/>
  <c r="AM57" i="1"/>
  <c r="AN57" i="1" s="1"/>
  <c r="AM56" i="1"/>
  <c r="AN56" i="1" s="1"/>
  <c r="AM55" i="1"/>
  <c r="AN55" i="1" s="1"/>
  <c r="E2" i="2" l="1"/>
  <c r="E4" i="2"/>
  <c r="F4" i="2" s="1"/>
  <c r="G3" i="2"/>
  <c r="Y85" i="1"/>
  <c r="AK85" i="1"/>
  <c r="AK81" i="1"/>
  <c r="A33" i="6"/>
  <c r="A173" i="2"/>
  <c r="A172" i="2"/>
  <c r="A158" i="2"/>
  <c r="A157" i="2"/>
  <c r="A143" i="2"/>
  <c r="A142" i="2"/>
  <c r="A128" i="2"/>
  <c r="A127" i="2"/>
  <c r="A113" i="2"/>
  <c r="A112" i="2"/>
  <c r="A98" i="2"/>
  <c r="A97" i="2"/>
  <c r="A83" i="2"/>
  <c r="A82" i="2"/>
  <c r="A68" i="2"/>
  <c r="A67" i="2"/>
  <c r="A53" i="2"/>
  <c r="A52" i="2"/>
  <c r="A38" i="2"/>
  <c r="A37" i="2"/>
  <c r="A23" i="2"/>
  <c r="A22" i="2"/>
  <c r="A8" i="2"/>
  <c r="A7" i="2"/>
  <c r="B2" i="6"/>
  <c r="F34" i="6"/>
  <c r="F35" i="6" s="1"/>
  <c r="F14" i="6"/>
  <c r="F15" i="6" s="1"/>
  <c r="F16" i="6" s="1"/>
  <c r="F17" i="6" s="1"/>
  <c r="F22" i="6" s="1"/>
  <c r="F23" i="6" s="1"/>
  <c r="F24" i="6" s="1"/>
  <c r="F25" i="6" s="1"/>
  <c r="F26" i="6" s="1"/>
  <c r="F27" i="6" s="1"/>
  <c r="F28" i="6" s="1"/>
  <c r="F29" i="6" s="1"/>
  <c r="F30" i="6" s="1"/>
  <c r="F31" i="6" s="1"/>
  <c r="A13" i="6"/>
  <c r="A166" i="4"/>
  <c r="A165" i="4"/>
  <c r="A164" i="4"/>
  <c r="A163" i="4"/>
  <c r="A162" i="4"/>
  <c r="A161" i="4"/>
  <c r="A160" i="4"/>
  <c r="A159" i="4"/>
  <c r="A158" i="4"/>
  <c r="A157" i="4"/>
  <c r="A156" i="4"/>
  <c r="A155" i="4"/>
  <c r="A154" i="4"/>
  <c r="A153" i="4"/>
  <c r="A152" i="4"/>
  <c r="A151" i="4"/>
  <c r="A150" i="4"/>
  <c r="A149" i="4"/>
  <c r="A148" i="4"/>
  <c r="A147" i="4"/>
  <c r="A146" i="4"/>
  <c r="A145" i="4"/>
  <c r="A144" i="4"/>
  <c r="A143" i="4"/>
  <c r="A142" i="4"/>
  <c r="A141" i="4"/>
  <c r="A140" i="4"/>
  <c r="A139" i="4"/>
  <c r="A138" i="4"/>
  <c r="A137" i="4"/>
  <c r="A136" i="4"/>
  <c r="A135" i="4"/>
  <c r="A134" i="4"/>
  <c r="A133" i="4"/>
  <c r="A132" i="4"/>
  <c r="A131" i="4"/>
  <c r="A130" i="4"/>
  <c r="A129" i="4"/>
  <c r="A128" i="4"/>
  <c r="A127" i="4"/>
  <c r="A126" i="4"/>
  <c r="A125" i="4"/>
  <c r="A124" i="4"/>
  <c r="A123" i="4"/>
  <c r="A122"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J26" i="2"/>
  <c r="I26" i="2"/>
  <c r="H26" i="2"/>
  <c r="G26" i="2"/>
  <c r="F26" i="2"/>
  <c r="E26" i="2"/>
  <c r="D26" i="2"/>
  <c r="C26" i="2"/>
  <c r="J25" i="2"/>
  <c r="I25" i="2"/>
  <c r="H25" i="2"/>
  <c r="G25" i="2"/>
  <c r="F25" i="2"/>
  <c r="E25" i="2"/>
  <c r="D25" i="2"/>
  <c r="C25" i="2"/>
  <c r="J24" i="2"/>
  <c r="I24" i="2"/>
  <c r="H24" i="2"/>
  <c r="G24" i="2"/>
  <c r="F24" i="2"/>
  <c r="E24" i="2"/>
  <c r="D24" i="2"/>
  <c r="C24" i="2"/>
  <c r="J23" i="2"/>
  <c r="I23" i="2"/>
  <c r="H23" i="2"/>
  <c r="G23" i="2"/>
  <c r="F23" i="2"/>
  <c r="E23" i="2"/>
  <c r="D23" i="2"/>
  <c r="C23" i="2"/>
  <c r="A73" i="4"/>
  <c r="A72" i="4"/>
  <c r="A71" i="4"/>
  <c r="A70" i="4"/>
  <c r="A22" i="4"/>
  <c r="A21" i="4"/>
  <c r="A20" i="4"/>
  <c r="A19" i="4"/>
  <c r="A18" i="4"/>
  <c r="A16" i="4"/>
  <c r="A15" i="4"/>
  <c r="A13" i="4"/>
  <c r="A12" i="4"/>
  <c r="A10" i="4"/>
  <c r="A9" i="4"/>
  <c r="A8" i="4"/>
  <c r="A7" i="4"/>
  <c r="A6" i="4"/>
  <c r="A5" i="4"/>
  <c r="A4" i="4"/>
  <c r="A3" i="4"/>
  <c r="A2" i="4"/>
  <c r="A33" i="4"/>
  <c r="A32" i="4"/>
  <c r="A31" i="4"/>
  <c r="A30" i="4"/>
  <c r="A29" i="4"/>
  <c r="A28" i="4"/>
  <c r="A27" i="4"/>
  <c r="G2" i="2" l="1"/>
  <c r="H3" i="2"/>
  <c r="I3" i="2"/>
  <c r="G4" i="2"/>
  <c r="H4" i="2" s="1"/>
  <c r="I33" i="6"/>
  <c r="I42" i="6" s="1"/>
  <c r="I13" i="6"/>
  <c r="I22" i="6" s="1"/>
  <c r="J22" i="6" s="1"/>
  <c r="F36" i="6"/>
  <c r="J56" i="2"/>
  <c r="I56" i="2"/>
  <c r="H56" i="2"/>
  <c r="G56" i="2"/>
  <c r="F56" i="2"/>
  <c r="E56" i="2"/>
  <c r="D56" i="2"/>
  <c r="C56" i="2"/>
  <c r="J55" i="2"/>
  <c r="I55" i="2"/>
  <c r="H55" i="2"/>
  <c r="G55" i="2"/>
  <c r="F55" i="2"/>
  <c r="E55" i="2"/>
  <c r="D55" i="2"/>
  <c r="C55" i="2"/>
  <c r="J54" i="2"/>
  <c r="I54" i="2"/>
  <c r="H54" i="2"/>
  <c r="G54" i="2"/>
  <c r="F54" i="2"/>
  <c r="E54" i="2"/>
  <c r="D54" i="2"/>
  <c r="C54" i="2"/>
  <c r="J53" i="2"/>
  <c r="I53" i="2"/>
  <c r="H53" i="2"/>
  <c r="G53" i="2"/>
  <c r="F53" i="2"/>
  <c r="E53" i="2"/>
  <c r="D53" i="2"/>
  <c r="C53" i="2"/>
  <c r="J146" i="2"/>
  <c r="I146" i="2"/>
  <c r="H146" i="2"/>
  <c r="G146" i="2"/>
  <c r="F146" i="2"/>
  <c r="E146" i="2"/>
  <c r="D146" i="2"/>
  <c r="C146" i="2"/>
  <c r="J145" i="2"/>
  <c r="I145" i="2"/>
  <c r="H145" i="2"/>
  <c r="G145" i="2"/>
  <c r="F145" i="2"/>
  <c r="E145" i="2"/>
  <c r="D145" i="2"/>
  <c r="C145" i="2"/>
  <c r="J144" i="2"/>
  <c r="I144" i="2"/>
  <c r="H144" i="2"/>
  <c r="G144" i="2"/>
  <c r="F144" i="2"/>
  <c r="E144" i="2"/>
  <c r="D144" i="2"/>
  <c r="C144" i="2"/>
  <c r="J143" i="2"/>
  <c r="I143" i="2"/>
  <c r="H143" i="2"/>
  <c r="G143" i="2"/>
  <c r="F143" i="2"/>
  <c r="E143" i="2"/>
  <c r="D143" i="2"/>
  <c r="C143" i="2"/>
  <c r="J11" i="2"/>
  <c r="I11" i="2"/>
  <c r="H11" i="2"/>
  <c r="G11" i="2"/>
  <c r="F11" i="2"/>
  <c r="E11" i="2"/>
  <c r="D11" i="2"/>
  <c r="C11" i="2"/>
  <c r="J10" i="2"/>
  <c r="I10" i="2"/>
  <c r="H10" i="2"/>
  <c r="G10" i="2"/>
  <c r="F10" i="2"/>
  <c r="E10" i="2"/>
  <c r="D10" i="2"/>
  <c r="C10" i="2"/>
  <c r="J9" i="2"/>
  <c r="I9" i="2"/>
  <c r="H9" i="2"/>
  <c r="G9" i="2"/>
  <c r="F9" i="2"/>
  <c r="E9" i="2"/>
  <c r="D9" i="2"/>
  <c r="C9" i="2"/>
  <c r="J8" i="2"/>
  <c r="I8" i="2"/>
  <c r="H8" i="2"/>
  <c r="G8" i="2"/>
  <c r="F8" i="2"/>
  <c r="E8" i="2"/>
  <c r="D8" i="2"/>
  <c r="C8" i="2"/>
  <c r="J176" i="2"/>
  <c r="I176" i="2"/>
  <c r="H176" i="2"/>
  <c r="G176" i="2"/>
  <c r="F176" i="2"/>
  <c r="E176" i="2"/>
  <c r="D176" i="2"/>
  <c r="C176" i="2"/>
  <c r="J175" i="2"/>
  <c r="I175" i="2"/>
  <c r="H175" i="2"/>
  <c r="G175" i="2"/>
  <c r="F175" i="2"/>
  <c r="E175" i="2"/>
  <c r="D175" i="2"/>
  <c r="C175" i="2"/>
  <c r="J174" i="2"/>
  <c r="I174" i="2"/>
  <c r="H174" i="2"/>
  <c r="G174" i="2"/>
  <c r="F174" i="2"/>
  <c r="E174" i="2"/>
  <c r="D174" i="2"/>
  <c r="C174" i="2"/>
  <c r="J173" i="2"/>
  <c r="I173" i="2"/>
  <c r="H173" i="2"/>
  <c r="G173" i="2"/>
  <c r="F173" i="2"/>
  <c r="E173" i="2"/>
  <c r="D173" i="2"/>
  <c r="C173" i="2"/>
  <c r="J161" i="2"/>
  <c r="I161" i="2"/>
  <c r="H161" i="2"/>
  <c r="G161" i="2"/>
  <c r="F161" i="2"/>
  <c r="E161" i="2"/>
  <c r="D161" i="2"/>
  <c r="C161" i="2"/>
  <c r="J160" i="2"/>
  <c r="I160" i="2"/>
  <c r="H160" i="2"/>
  <c r="G160" i="2"/>
  <c r="F160" i="2"/>
  <c r="E160" i="2"/>
  <c r="D160" i="2"/>
  <c r="C160" i="2"/>
  <c r="J159" i="2"/>
  <c r="I159" i="2"/>
  <c r="H159" i="2"/>
  <c r="G159" i="2"/>
  <c r="F159" i="2"/>
  <c r="E159" i="2"/>
  <c r="D159" i="2"/>
  <c r="C159" i="2"/>
  <c r="J158" i="2"/>
  <c r="I158" i="2"/>
  <c r="H158" i="2"/>
  <c r="G158" i="2"/>
  <c r="F158" i="2"/>
  <c r="E158" i="2"/>
  <c r="D158" i="2"/>
  <c r="C158" i="2"/>
  <c r="J131" i="2"/>
  <c r="I131" i="2"/>
  <c r="H131" i="2"/>
  <c r="G131" i="2"/>
  <c r="F131" i="2"/>
  <c r="E131" i="2"/>
  <c r="D131" i="2"/>
  <c r="C131" i="2"/>
  <c r="J130" i="2"/>
  <c r="I130" i="2"/>
  <c r="H130" i="2"/>
  <c r="G130" i="2"/>
  <c r="F130" i="2"/>
  <c r="E130" i="2"/>
  <c r="D130" i="2"/>
  <c r="C130" i="2"/>
  <c r="J129" i="2"/>
  <c r="I129" i="2"/>
  <c r="H129" i="2"/>
  <c r="G129" i="2"/>
  <c r="F129" i="2"/>
  <c r="E129" i="2"/>
  <c r="D129" i="2"/>
  <c r="C129" i="2"/>
  <c r="J128" i="2"/>
  <c r="I128" i="2"/>
  <c r="H128" i="2"/>
  <c r="G128" i="2"/>
  <c r="F128" i="2"/>
  <c r="E128" i="2"/>
  <c r="D128" i="2"/>
  <c r="C128" i="2"/>
  <c r="J41" i="2"/>
  <c r="I41" i="2"/>
  <c r="H41" i="2"/>
  <c r="G41" i="2"/>
  <c r="F41" i="2"/>
  <c r="E41" i="2"/>
  <c r="D41" i="2"/>
  <c r="C41" i="2"/>
  <c r="J40" i="2"/>
  <c r="I40" i="2"/>
  <c r="H40" i="2"/>
  <c r="G40" i="2"/>
  <c r="F40" i="2"/>
  <c r="E40" i="2"/>
  <c r="D40" i="2"/>
  <c r="C40" i="2"/>
  <c r="J39" i="2"/>
  <c r="I39" i="2"/>
  <c r="H39" i="2"/>
  <c r="G39" i="2"/>
  <c r="F39" i="2"/>
  <c r="E39" i="2"/>
  <c r="D39" i="2"/>
  <c r="C39" i="2"/>
  <c r="J38" i="2"/>
  <c r="I38" i="2"/>
  <c r="H38" i="2"/>
  <c r="G38" i="2"/>
  <c r="F38" i="2"/>
  <c r="E38" i="2"/>
  <c r="D38" i="2"/>
  <c r="C38" i="2"/>
  <c r="J116" i="2"/>
  <c r="I116" i="2"/>
  <c r="H116" i="2"/>
  <c r="G116" i="2"/>
  <c r="F116" i="2"/>
  <c r="E116" i="2"/>
  <c r="D116" i="2"/>
  <c r="C116" i="2"/>
  <c r="J115" i="2"/>
  <c r="I115" i="2"/>
  <c r="H115" i="2"/>
  <c r="G115" i="2"/>
  <c r="F115" i="2"/>
  <c r="E115" i="2"/>
  <c r="D115" i="2"/>
  <c r="C115" i="2"/>
  <c r="J114" i="2"/>
  <c r="I114" i="2"/>
  <c r="H114" i="2"/>
  <c r="G114" i="2"/>
  <c r="F114" i="2"/>
  <c r="E114" i="2"/>
  <c r="D114" i="2"/>
  <c r="C114" i="2"/>
  <c r="J113" i="2"/>
  <c r="I113" i="2"/>
  <c r="H113" i="2"/>
  <c r="G113" i="2"/>
  <c r="F113" i="2"/>
  <c r="E113" i="2"/>
  <c r="D113" i="2"/>
  <c r="C113" i="2"/>
  <c r="J101" i="2"/>
  <c r="I101" i="2"/>
  <c r="H101" i="2"/>
  <c r="G101" i="2"/>
  <c r="F101" i="2"/>
  <c r="E101" i="2"/>
  <c r="D101" i="2"/>
  <c r="C101" i="2"/>
  <c r="J100" i="2"/>
  <c r="I100" i="2"/>
  <c r="H100" i="2"/>
  <c r="G100" i="2"/>
  <c r="F100" i="2"/>
  <c r="E100" i="2"/>
  <c r="D100" i="2"/>
  <c r="C100" i="2"/>
  <c r="J99" i="2"/>
  <c r="I99" i="2"/>
  <c r="H99" i="2"/>
  <c r="G99" i="2"/>
  <c r="F99" i="2"/>
  <c r="E99" i="2"/>
  <c r="D99" i="2"/>
  <c r="C99" i="2"/>
  <c r="J98" i="2"/>
  <c r="I98" i="2"/>
  <c r="H98" i="2"/>
  <c r="G98" i="2"/>
  <c r="F98" i="2"/>
  <c r="E98" i="2"/>
  <c r="D98" i="2"/>
  <c r="C98" i="2"/>
  <c r="J86" i="2"/>
  <c r="I86" i="2"/>
  <c r="H86" i="2"/>
  <c r="G86" i="2"/>
  <c r="F86" i="2"/>
  <c r="E86" i="2"/>
  <c r="D86" i="2"/>
  <c r="C86" i="2"/>
  <c r="J85" i="2"/>
  <c r="I85" i="2"/>
  <c r="H85" i="2"/>
  <c r="G85" i="2"/>
  <c r="F85" i="2"/>
  <c r="E85" i="2"/>
  <c r="D85" i="2"/>
  <c r="C85" i="2"/>
  <c r="J84" i="2"/>
  <c r="I84" i="2"/>
  <c r="H84" i="2"/>
  <c r="G84" i="2"/>
  <c r="F84" i="2"/>
  <c r="E84" i="2"/>
  <c r="D84" i="2"/>
  <c r="C84" i="2"/>
  <c r="J83" i="2"/>
  <c r="I83" i="2"/>
  <c r="H83" i="2"/>
  <c r="G83" i="2"/>
  <c r="F83" i="2"/>
  <c r="E83" i="2"/>
  <c r="D83" i="2"/>
  <c r="C83" i="2"/>
  <c r="J71" i="2"/>
  <c r="I71" i="2"/>
  <c r="H71" i="2"/>
  <c r="G71" i="2"/>
  <c r="F71" i="2"/>
  <c r="E71" i="2"/>
  <c r="D71" i="2"/>
  <c r="C71" i="2"/>
  <c r="J70" i="2"/>
  <c r="I70" i="2"/>
  <c r="H70" i="2"/>
  <c r="G70" i="2"/>
  <c r="F70" i="2"/>
  <c r="E70" i="2"/>
  <c r="D70" i="2"/>
  <c r="C70" i="2"/>
  <c r="J69" i="2"/>
  <c r="I69" i="2"/>
  <c r="H69" i="2"/>
  <c r="G69" i="2"/>
  <c r="F69" i="2"/>
  <c r="E69" i="2"/>
  <c r="D69" i="2"/>
  <c r="C69" i="2"/>
  <c r="J68" i="2"/>
  <c r="I68" i="2"/>
  <c r="H68" i="2"/>
  <c r="G68" i="2"/>
  <c r="F68" i="2"/>
  <c r="E68" i="2"/>
  <c r="D68" i="2"/>
  <c r="C68" i="2"/>
  <c r="J3" i="2" l="1"/>
  <c r="K3" i="2"/>
  <c r="I43" i="6"/>
  <c r="J42" i="6"/>
  <c r="I23" i="6"/>
  <c r="J23" i="6" s="1"/>
  <c r="D34" i="6"/>
  <c r="E34" i="6" s="1"/>
  <c r="D35" i="6"/>
  <c r="E35" i="6" s="1"/>
  <c r="D36" i="6"/>
  <c r="E36" i="6" s="1"/>
  <c r="D15" i="6"/>
  <c r="E15" i="6" s="1"/>
  <c r="D16" i="6"/>
  <c r="E16" i="6" s="1"/>
  <c r="D17" i="6"/>
  <c r="E17" i="6" s="1"/>
  <c r="D14" i="6"/>
  <c r="E14" i="6" s="1"/>
  <c r="F37" i="6"/>
  <c r="D37" i="6" s="1"/>
  <c r="A36" i="6" l="1"/>
  <c r="A40" i="6"/>
  <c r="A34" i="6"/>
  <c r="A38" i="6"/>
  <c r="A35" i="6"/>
  <c r="A39" i="6"/>
  <c r="A16" i="6"/>
  <c r="A20" i="6"/>
  <c r="A17" i="6"/>
  <c r="A21" i="6"/>
  <c r="A15" i="6"/>
  <c r="A19" i="6"/>
  <c r="A14" i="6"/>
  <c r="A18" i="6"/>
  <c r="K75" i="2"/>
  <c r="K4" i="2"/>
  <c r="L4" i="2" s="1"/>
  <c r="K184" i="2"/>
  <c r="K105" i="2"/>
  <c r="K81" i="2"/>
  <c r="K45" i="2"/>
  <c r="K182" i="2"/>
  <c r="K148" i="2"/>
  <c r="K126" i="2"/>
  <c r="K90" i="2"/>
  <c r="K57" i="2"/>
  <c r="K66" i="2"/>
  <c r="K186" i="2"/>
  <c r="K154" i="2"/>
  <c r="K96" i="2"/>
  <c r="K62" i="2"/>
  <c r="K59" i="2"/>
  <c r="K178" i="2"/>
  <c r="K139" i="2"/>
  <c r="K118" i="2"/>
  <c r="K107" i="2"/>
  <c r="K51" i="2"/>
  <c r="K36" i="2"/>
  <c r="K21" i="2"/>
  <c r="K171" i="2"/>
  <c r="K156" i="2"/>
  <c r="K133" i="2"/>
  <c r="K79" i="2"/>
  <c r="K43" i="2"/>
  <c r="K124" i="2"/>
  <c r="K141" i="2"/>
  <c r="K64" i="2"/>
  <c r="K111" i="2"/>
  <c r="K88" i="2"/>
  <c r="K61" i="2"/>
  <c r="K181" i="2"/>
  <c r="K149" i="2"/>
  <c r="K138" i="2"/>
  <c r="K125" i="2"/>
  <c r="K103" i="2"/>
  <c r="K95" i="2"/>
  <c r="K60" i="2"/>
  <c r="K46" i="2"/>
  <c r="K29" i="2"/>
  <c r="K12" i="2"/>
  <c r="K169" i="2"/>
  <c r="K166" i="2"/>
  <c r="K92" i="2"/>
  <c r="K28" i="2"/>
  <c r="K134" i="2"/>
  <c r="K78" i="2"/>
  <c r="K179" i="2"/>
  <c r="K110" i="2"/>
  <c r="K27" i="2"/>
  <c r="K183" i="2"/>
  <c r="K151" i="2"/>
  <c r="K140" i="2"/>
  <c r="K122" i="2"/>
  <c r="K73" i="2"/>
  <c r="K58" i="2"/>
  <c r="K48" i="2"/>
  <c r="K31" i="2"/>
  <c r="K14" i="2"/>
  <c r="K164" i="2"/>
  <c r="K120" i="2"/>
  <c r="K72" i="2"/>
  <c r="K35" i="2"/>
  <c r="K150" i="2"/>
  <c r="K91" i="2"/>
  <c r="K136" i="2"/>
  <c r="K44" i="2"/>
  <c r="K185" i="2"/>
  <c r="K153" i="2"/>
  <c r="K137" i="2"/>
  <c r="K94" i="2"/>
  <c r="K77" i="2"/>
  <c r="K63" i="2"/>
  <c r="K50" i="2"/>
  <c r="K33" i="2"/>
  <c r="K16" i="2"/>
  <c r="K167" i="2"/>
  <c r="K155" i="2"/>
  <c r="K102" i="2"/>
  <c r="K65" i="2"/>
  <c r="K18" i="2"/>
  <c r="K109" i="2"/>
  <c r="K121" i="2"/>
  <c r="K42" i="2"/>
  <c r="K162" i="2"/>
  <c r="K123" i="2"/>
  <c r="K80" i="2"/>
  <c r="K168" i="2"/>
  <c r="K165" i="2"/>
  <c r="K170" i="2"/>
  <c r="K135" i="2"/>
  <c r="K117" i="2"/>
  <c r="K104" i="2"/>
  <c r="K87" i="2"/>
  <c r="K74" i="2"/>
  <c r="K49" i="2"/>
  <c r="K30" i="2"/>
  <c r="K15" i="2"/>
  <c r="K20" i="2"/>
  <c r="K163" i="2"/>
  <c r="K180" i="2"/>
  <c r="K152" i="2"/>
  <c r="K132" i="2"/>
  <c r="K119" i="2"/>
  <c r="K106" i="2"/>
  <c r="K89" i="2"/>
  <c r="K76" i="2"/>
  <c r="K47" i="2"/>
  <c r="K32" i="2"/>
  <c r="K13" i="2"/>
  <c r="K19" i="2"/>
  <c r="K177" i="2"/>
  <c r="K108" i="2"/>
  <c r="K34" i="2"/>
  <c r="K147" i="2"/>
  <c r="K93" i="2"/>
  <c r="K17" i="2"/>
  <c r="J43" i="6"/>
  <c r="I44" i="6"/>
  <c r="I24" i="6"/>
  <c r="J24" i="6" s="1"/>
  <c r="F42" i="6"/>
  <c r="E37" i="6"/>
  <c r="A37" i="6" l="1"/>
  <c r="A41" i="6"/>
  <c r="I45" i="6"/>
  <c r="J44" i="6"/>
  <c r="I25" i="6"/>
  <c r="J25" i="6" s="1"/>
  <c r="F43" i="6"/>
  <c r="I26" i="6" l="1"/>
  <c r="I27" i="6" s="1"/>
  <c r="J45" i="6"/>
  <c r="I46" i="6"/>
  <c r="F44" i="6"/>
  <c r="AM54" i="1"/>
  <c r="AN54" i="1" s="1"/>
  <c r="C3" i="2"/>
  <c r="J26" i="6" l="1"/>
  <c r="J46" i="6"/>
  <c r="I47" i="6"/>
  <c r="I28" i="6"/>
  <c r="J27" i="6"/>
  <c r="C121" i="2"/>
  <c r="C108" i="2"/>
  <c r="C95" i="2"/>
  <c r="C87" i="2"/>
  <c r="C74" i="2"/>
  <c r="C111" i="2"/>
  <c r="C96" i="2"/>
  <c r="C88" i="2"/>
  <c r="C75" i="2"/>
  <c r="C62" i="2"/>
  <c r="C61" i="2"/>
  <c r="C60" i="2"/>
  <c r="C59" i="2"/>
  <c r="C58" i="2"/>
  <c r="C57" i="2"/>
  <c r="C51" i="2"/>
  <c r="C50" i="2"/>
  <c r="C49" i="2"/>
  <c r="C48" i="2"/>
  <c r="C47" i="2"/>
  <c r="C46" i="2"/>
  <c r="C119" i="2"/>
  <c r="C106" i="2"/>
  <c r="C102" i="2"/>
  <c r="C89" i="2"/>
  <c r="C76" i="2"/>
  <c r="C63" i="2"/>
  <c r="C110" i="2"/>
  <c r="C93" i="2"/>
  <c r="C80" i="2"/>
  <c r="C72" i="2"/>
  <c r="C186" i="2"/>
  <c r="C182" i="2"/>
  <c r="C178" i="2"/>
  <c r="C169" i="2"/>
  <c r="C165" i="2"/>
  <c r="C156" i="2"/>
  <c r="C152" i="2"/>
  <c r="C148" i="2"/>
  <c r="C139" i="2"/>
  <c r="C135" i="2"/>
  <c r="C126" i="2"/>
  <c r="C122" i="2"/>
  <c r="C90" i="2"/>
  <c r="C64" i="2"/>
  <c r="C45" i="2"/>
  <c r="C32" i="2"/>
  <c r="C19" i="2"/>
  <c r="C16" i="2"/>
  <c r="C138" i="2"/>
  <c r="C33" i="2"/>
  <c r="C20" i="2"/>
  <c r="C104" i="2"/>
  <c r="C78" i="2"/>
  <c r="C35" i="2"/>
  <c r="C27" i="2"/>
  <c r="C125" i="2"/>
  <c r="C73" i="2"/>
  <c r="C107" i="2"/>
  <c r="C92" i="2"/>
  <c r="C66" i="2"/>
  <c r="C43" i="2"/>
  <c r="C30" i="2"/>
  <c r="C17" i="2"/>
  <c r="C185" i="2"/>
  <c r="C181" i="2"/>
  <c r="C177" i="2"/>
  <c r="C168" i="2"/>
  <c r="C164" i="2"/>
  <c r="C155" i="2"/>
  <c r="C151" i="2"/>
  <c r="C147" i="2"/>
  <c r="C134" i="2"/>
  <c r="C118" i="2"/>
  <c r="C94" i="2"/>
  <c r="C117" i="2"/>
  <c r="C91" i="2"/>
  <c r="C65" i="2"/>
  <c r="C44" i="2"/>
  <c r="C31" i="2"/>
  <c r="C18" i="2"/>
  <c r="C13" i="2"/>
  <c r="C120" i="2"/>
  <c r="C79" i="2"/>
  <c r="C34" i="2"/>
  <c r="C184" i="2"/>
  <c r="C163" i="2"/>
  <c r="C137" i="2"/>
  <c r="C153" i="2"/>
  <c r="C28" i="2"/>
  <c r="C124" i="2"/>
  <c r="C15" i="2"/>
  <c r="C183" i="2"/>
  <c r="C162" i="2"/>
  <c r="C136" i="2"/>
  <c r="C81" i="2"/>
  <c r="C132" i="2"/>
  <c r="C150" i="2"/>
  <c r="C21" i="2"/>
  <c r="C180" i="2"/>
  <c r="C154" i="2"/>
  <c r="C133" i="2"/>
  <c r="C109" i="2"/>
  <c r="C29" i="2"/>
  <c r="C179" i="2"/>
  <c r="C171" i="2"/>
  <c r="C77" i="2"/>
  <c r="C12" i="2"/>
  <c r="C166" i="2"/>
  <c r="C170" i="2"/>
  <c r="C149" i="2"/>
  <c r="C123" i="2"/>
  <c r="C105" i="2"/>
  <c r="C42" i="2"/>
  <c r="C167" i="2"/>
  <c r="C141" i="2"/>
  <c r="C103" i="2"/>
  <c r="C36" i="2"/>
  <c r="C14" i="2"/>
  <c r="C140" i="2"/>
  <c r="E111" i="2"/>
  <c r="E96" i="2"/>
  <c r="E62" i="2"/>
  <c r="E63" i="2"/>
  <c r="E186" i="2"/>
  <c r="E184" i="2"/>
  <c r="E182" i="2"/>
  <c r="E180" i="2"/>
  <c r="E178" i="2"/>
  <c r="E171" i="2"/>
  <c r="E169" i="2"/>
  <c r="E167" i="2"/>
  <c r="E165" i="2"/>
  <c r="E163" i="2"/>
  <c r="E156" i="2"/>
  <c r="E154" i="2"/>
  <c r="E152" i="2"/>
  <c r="E150" i="2"/>
  <c r="E148" i="2"/>
  <c r="E141" i="2"/>
  <c r="E139" i="2"/>
  <c r="E137" i="2"/>
  <c r="E135" i="2"/>
  <c r="E133" i="2"/>
  <c r="E126" i="2"/>
  <c r="E124" i="2"/>
  <c r="E109" i="2"/>
  <c r="E64" i="2"/>
  <c r="E185" i="2"/>
  <c r="E183" i="2"/>
  <c r="E181" i="2"/>
  <c r="E179" i="2"/>
  <c r="E177" i="2"/>
  <c r="E170" i="2"/>
  <c r="E168" i="2"/>
  <c r="E166" i="2"/>
  <c r="E164" i="2"/>
  <c r="E162" i="2"/>
  <c r="E155" i="2"/>
  <c r="E153" i="2"/>
  <c r="E151" i="2"/>
  <c r="E149" i="2"/>
  <c r="E147" i="2"/>
  <c r="E140" i="2"/>
  <c r="E138" i="2"/>
  <c r="E136" i="2"/>
  <c r="E134" i="2"/>
  <c r="E132" i="2"/>
  <c r="E123" i="2"/>
  <c r="E94" i="2"/>
  <c r="E81" i="2"/>
  <c r="E78" i="2"/>
  <c r="E35" i="2"/>
  <c r="E27" i="2"/>
  <c r="E61" i="2"/>
  <c r="E50" i="2"/>
  <c r="E36" i="2"/>
  <c r="E13" i="2"/>
  <c r="E66" i="2"/>
  <c r="E43" i="2"/>
  <c r="E30" i="2"/>
  <c r="E17" i="2"/>
  <c r="E59" i="2"/>
  <c r="E48" i="2"/>
  <c r="E28" i="2"/>
  <c r="E33" i="2"/>
  <c r="E20" i="2"/>
  <c r="E12" i="2"/>
  <c r="E57" i="2"/>
  <c r="E46" i="2"/>
  <c r="E79" i="2"/>
  <c r="E34" i="2"/>
  <c r="E21" i="2"/>
  <c r="E15" i="2"/>
  <c r="E93" i="2"/>
  <c r="E42" i="2"/>
  <c r="E16" i="2"/>
  <c r="E51" i="2"/>
  <c r="E32" i="2"/>
  <c r="E58" i="2"/>
  <c r="E45" i="2"/>
  <c r="E29" i="2"/>
  <c r="E19" i="2"/>
  <c r="E65" i="2"/>
  <c r="E44" i="2"/>
  <c r="E108" i="2"/>
  <c r="E18" i="2"/>
  <c r="E60" i="2"/>
  <c r="E49" i="2"/>
  <c r="E31" i="2"/>
  <c r="E14" i="2"/>
  <c r="E47" i="2"/>
  <c r="G186" i="2"/>
  <c r="G184" i="2"/>
  <c r="G182" i="2"/>
  <c r="G180" i="2"/>
  <c r="G178" i="2"/>
  <c r="G171" i="2"/>
  <c r="G169" i="2"/>
  <c r="G167" i="2"/>
  <c r="G165" i="2"/>
  <c r="G163" i="2"/>
  <c r="G156" i="2"/>
  <c r="G154" i="2"/>
  <c r="G152" i="2"/>
  <c r="G150" i="2"/>
  <c r="G148" i="2"/>
  <c r="G141" i="2"/>
  <c r="G139" i="2"/>
  <c r="G137" i="2"/>
  <c r="G135" i="2"/>
  <c r="G133" i="2"/>
  <c r="G126" i="2"/>
  <c r="G124" i="2"/>
  <c r="G122" i="2"/>
  <c r="G109" i="2"/>
  <c r="G64" i="2"/>
  <c r="G117" i="2"/>
  <c r="G65" i="2"/>
  <c r="G120" i="2"/>
  <c r="G66" i="2"/>
  <c r="G111" i="2"/>
  <c r="G96" i="2"/>
  <c r="G62" i="2"/>
  <c r="G110" i="2"/>
  <c r="G80" i="2"/>
  <c r="G43" i="2"/>
  <c r="G30" i="2"/>
  <c r="G17" i="2"/>
  <c r="G44" i="2"/>
  <c r="G185" i="2"/>
  <c r="G181" i="2"/>
  <c r="G177" i="2"/>
  <c r="G168" i="2"/>
  <c r="G164" i="2"/>
  <c r="G155" i="2"/>
  <c r="G151" i="2"/>
  <c r="G147" i="2"/>
  <c r="G138" i="2"/>
  <c r="G134" i="2"/>
  <c r="G125" i="2"/>
  <c r="G118" i="2"/>
  <c r="G33" i="2"/>
  <c r="G20" i="2"/>
  <c r="G12" i="2"/>
  <c r="G121" i="2"/>
  <c r="G61" i="2"/>
  <c r="G59" i="2"/>
  <c r="G57" i="2"/>
  <c r="G50" i="2"/>
  <c r="G48" i="2"/>
  <c r="G46" i="2"/>
  <c r="G36" i="2"/>
  <c r="G28" i="2"/>
  <c r="G13" i="2"/>
  <c r="G63" i="2"/>
  <c r="G31" i="2"/>
  <c r="G18" i="2"/>
  <c r="G14" i="2"/>
  <c r="G183" i="2"/>
  <c r="G179" i="2"/>
  <c r="G170" i="2"/>
  <c r="G166" i="2"/>
  <c r="G162" i="2"/>
  <c r="G153" i="2"/>
  <c r="G149" i="2"/>
  <c r="G140" i="2"/>
  <c r="G136" i="2"/>
  <c r="G132" i="2"/>
  <c r="G123" i="2"/>
  <c r="G81" i="2"/>
  <c r="G42" i="2"/>
  <c r="G29" i="2"/>
  <c r="G16" i="2"/>
  <c r="G95" i="2"/>
  <c r="G60" i="2"/>
  <c r="G58" i="2"/>
  <c r="G51" i="2"/>
  <c r="G49" i="2"/>
  <c r="G47" i="2"/>
  <c r="G45" i="2"/>
  <c r="G34" i="2"/>
  <c r="G119" i="2"/>
  <c r="G19" i="2"/>
  <c r="G15" i="2"/>
  <c r="G32" i="2"/>
  <c r="G35" i="2"/>
  <c r="G27" i="2"/>
  <c r="G21" i="2"/>
  <c r="F45" i="6"/>
  <c r="D3" i="2"/>
  <c r="G108" i="2"/>
  <c r="G107" i="2"/>
  <c r="G106" i="2"/>
  <c r="G105" i="2"/>
  <c r="G104" i="2"/>
  <c r="G103" i="2"/>
  <c r="G102" i="2"/>
  <c r="G93" i="2"/>
  <c r="G92" i="2"/>
  <c r="G91" i="2"/>
  <c r="G90" i="2"/>
  <c r="G89" i="2"/>
  <c r="G88" i="2"/>
  <c r="G87" i="2"/>
  <c r="G79" i="2"/>
  <c r="G77" i="2"/>
  <c r="G76" i="2"/>
  <c r="G75" i="2"/>
  <c r="G74" i="2"/>
  <c r="G73" i="2"/>
  <c r="G72" i="2"/>
  <c r="E125" i="2"/>
  <c r="E122" i="2"/>
  <c r="E121" i="2"/>
  <c r="E117" i="2"/>
  <c r="E120" i="2"/>
  <c r="E118" i="2"/>
  <c r="E119" i="2"/>
  <c r="E110" i="2"/>
  <c r="E107" i="2"/>
  <c r="E106" i="2"/>
  <c r="E102" i="2"/>
  <c r="E105" i="2"/>
  <c r="E103" i="2"/>
  <c r="E104" i="2"/>
  <c r="E95" i="2"/>
  <c r="E92" i="2"/>
  <c r="E91" i="2"/>
  <c r="E87" i="2"/>
  <c r="E90" i="2"/>
  <c r="E88" i="2"/>
  <c r="E89" i="2"/>
  <c r="E80" i="2"/>
  <c r="E77" i="2"/>
  <c r="E76" i="2"/>
  <c r="E72" i="2"/>
  <c r="E75" i="2"/>
  <c r="E73" i="2"/>
  <c r="E74" i="2"/>
  <c r="I48" i="6" l="1"/>
  <c r="J47" i="6"/>
  <c r="I29" i="6"/>
  <c r="J28" i="6"/>
  <c r="G94" i="2"/>
  <c r="G78" i="2"/>
  <c r="D30" i="6"/>
  <c r="E30" i="6" s="1"/>
  <c r="F119" i="2"/>
  <c r="F106" i="2"/>
  <c r="F102" i="2"/>
  <c r="F89" i="2"/>
  <c r="F76" i="2"/>
  <c r="F63" i="2"/>
  <c r="F186" i="2"/>
  <c r="F184" i="2"/>
  <c r="F182" i="2"/>
  <c r="F180" i="2"/>
  <c r="F178" i="2"/>
  <c r="F171" i="2"/>
  <c r="F169" i="2"/>
  <c r="F167" i="2"/>
  <c r="F165" i="2"/>
  <c r="F163" i="2"/>
  <c r="F156" i="2"/>
  <c r="F154" i="2"/>
  <c r="F152" i="2"/>
  <c r="F150" i="2"/>
  <c r="F148" i="2"/>
  <c r="F141" i="2"/>
  <c r="F139" i="2"/>
  <c r="F137" i="2"/>
  <c r="F135" i="2"/>
  <c r="F133" i="2"/>
  <c r="F126" i="2"/>
  <c r="F124" i="2"/>
  <c r="F122" i="2"/>
  <c r="F109" i="2"/>
  <c r="F103" i="2"/>
  <c r="F90" i="2"/>
  <c r="F77" i="2"/>
  <c r="F64" i="2"/>
  <c r="F117" i="2"/>
  <c r="F104" i="2"/>
  <c r="F91" i="2"/>
  <c r="F78" i="2"/>
  <c r="F65" i="2"/>
  <c r="F121" i="2"/>
  <c r="F108" i="2"/>
  <c r="F95" i="2"/>
  <c r="F87" i="2"/>
  <c r="F74" i="2"/>
  <c r="F61" i="2"/>
  <c r="F60" i="2"/>
  <c r="F59" i="2"/>
  <c r="F58" i="2"/>
  <c r="F57" i="2"/>
  <c r="F51" i="2"/>
  <c r="F50" i="2"/>
  <c r="F49" i="2"/>
  <c r="F48" i="2"/>
  <c r="F47" i="2"/>
  <c r="F46" i="2"/>
  <c r="F45" i="2"/>
  <c r="F44" i="2"/>
  <c r="F43" i="2"/>
  <c r="F42" i="2"/>
  <c r="F36" i="2"/>
  <c r="F35" i="2"/>
  <c r="F34" i="2"/>
  <c r="F33" i="2"/>
  <c r="F32" i="2"/>
  <c r="F31" i="2"/>
  <c r="F30" i="2"/>
  <c r="F29" i="2"/>
  <c r="F28" i="2"/>
  <c r="F27" i="2"/>
  <c r="F21" i="2"/>
  <c r="F20" i="2"/>
  <c r="F19" i="2"/>
  <c r="F18" i="2"/>
  <c r="F17" i="2"/>
  <c r="F16" i="2"/>
  <c r="F15" i="2"/>
  <c r="F14" i="2"/>
  <c r="F13" i="2"/>
  <c r="F12" i="2"/>
  <c r="F107" i="2"/>
  <c r="F92" i="2"/>
  <c r="F66" i="2"/>
  <c r="F110" i="2"/>
  <c r="F80" i="2"/>
  <c r="F185" i="2"/>
  <c r="F181" i="2"/>
  <c r="F177" i="2"/>
  <c r="F168" i="2"/>
  <c r="F164" i="2"/>
  <c r="F155" i="2"/>
  <c r="F151" i="2"/>
  <c r="F147" i="2"/>
  <c r="F138" i="2"/>
  <c r="F134" i="2"/>
  <c r="F125" i="2"/>
  <c r="F118" i="2"/>
  <c r="F94" i="2"/>
  <c r="F73" i="2"/>
  <c r="F96" i="2"/>
  <c r="F75" i="2"/>
  <c r="F93" i="2"/>
  <c r="F72" i="2"/>
  <c r="F183" i="2"/>
  <c r="F179" i="2"/>
  <c r="F170" i="2"/>
  <c r="F166" i="2"/>
  <c r="F162" i="2"/>
  <c r="F153" i="2"/>
  <c r="F149" i="2"/>
  <c r="F140" i="2"/>
  <c r="F136" i="2"/>
  <c r="F132" i="2"/>
  <c r="F123" i="2"/>
  <c r="F105" i="2"/>
  <c r="F81" i="2"/>
  <c r="F111" i="2"/>
  <c r="F79" i="2"/>
  <c r="F88" i="2"/>
  <c r="F62" i="2"/>
  <c r="F120" i="2"/>
  <c r="D186" i="2"/>
  <c r="D185" i="2"/>
  <c r="D184" i="2"/>
  <c r="D183" i="2"/>
  <c r="D182" i="2"/>
  <c r="D181" i="2"/>
  <c r="D180" i="2"/>
  <c r="D179" i="2"/>
  <c r="D178" i="2"/>
  <c r="D177" i="2"/>
  <c r="D171" i="2"/>
  <c r="D170" i="2"/>
  <c r="D169" i="2"/>
  <c r="D168" i="2"/>
  <c r="D167" i="2"/>
  <c r="D166" i="2"/>
  <c r="D165" i="2"/>
  <c r="D164" i="2"/>
  <c r="D163" i="2"/>
  <c r="D162" i="2"/>
  <c r="D156" i="2"/>
  <c r="D155" i="2"/>
  <c r="D154" i="2"/>
  <c r="D153" i="2"/>
  <c r="D152" i="2"/>
  <c r="D151" i="2"/>
  <c r="D150" i="2"/>
  <c r="D149" i="2"/>
  <c r="D148" i="2"/>
  <c r="D147" i="2"/>
  <c r="D141" i="2"/>
  <c r="D140" i="2"/>
  <c r="D139" i="2"/>
  <c r="D138" i="2"/>
  <c r="D137" i="2"/>
  <c r="D136" i="2"/>
  <c r="D135" i="2"/>
  <c r="D134" i="2"/>
  <c r="D133" i="2"/>
  <c r="D132" i="2"/>
  <c r="D126" i="2"/>
  <c r="D125" i="2"/>
  <c r="D124" i="2"/>
  <c r="D123" i="2"/>
  <c r="D122" i="2"/>
  <c r="D121" i="2"/>
  <c r="D120" i="2"/>
  <c r="D119" i="2"/>
  <c r="D118" i="2"/>
  <c r="D117" i="2"/>
  <c r="D111" i="2"/>
  <c r="D110" i="2"/>
  <c r="D109" i="2"/>
  <c r="D108" i="2"/>
  <c r="D107" i="2"/>
  <c r="D106" i="2"/>
  <c r="D105" i="2"/>
  <c r="D104" i="2"/>
  <c r="D103" i="2"/>
  <c r="D102" i="2"/>
  <c r="D96" i="2"/>
  <c r="D95" i="2"/>
  <c r="D94" i="2"/>
  <c r="D93" i="2"/>
  <c r="D92" i="2"/>
  <c r="D91" i="2"/>
  <c r="D90" i="2"/>
  <c r="D89" i="2"/>
  <c r="D88" i="2"/>
  <c r="D87" i="2"/>
  <c r="D81" i="2"/>
  <c r="D80" i="2"/>
  <c r="D79" i="2"/>
  <c r="D78" i="2"/>
  <c r="D77" i="2"/>
  <c r="D76" i="2"/>
  <c r="D75" i="2"/>
  <c r="D74" i="2"/>
  <c r="D73" i="2"/>
  <c r="D72" i="2"/>
  <c r="D66" i="2"/>
  <c r="D65" i="2"/>
  <c r="D64" i="2"/>
  <c r="D63" i="2"/>
  <c r="D62" i="2"/>
  <c r="D61" i="2"/>
  <c r="D60" i="2"/>
  <c r="D59" i="2"/>
  <c r="D58" i="2"/>
  <c r="D57" i="2"/>
  <c r="D51" i="2"/>
  <c r="D50" i="2"/>
  <c r="D49" i="2"/>
  <c r="D48" i="2"/>
  <c r="D47" i="2"/>
  <c r="D46" i="2"/>
  <c r="D45" i="2"/>
  <c r="D44" i="2"/>
  <c r="D43" i="2"/>
  <c r="D42" i="2"/>
  <c r="D36" i="2"/>
  <c r="D35" i="2"/>
  <c r="D34" i="2"/>
  <c r="D33" i="2"/>
  <c r="D32" i="2"/>
  <c r="D31" i="2"/>
  <c r="D30" i="2"/>
  <c r="D29" i="2"/>
  <c r="D28" i="2"/>
  <c r="D27" i="2"/>
  <c r="D21" i="2"/>
  <c r="D20" i="2"/>
  <c r="D19" i="2"/>
  <c r="D18" i="2"/>
  <c r="D17" i="2"/>
  <c r="D14" i="2"/>
  <c r="D13" i="2"/>
  <c r="D12" i="2"/>
  <c r="D16" i="2"/>
  <c r="D15" i="2"/>
  <c r="H186" i="2"/>
  <c r="H185" i="2"/>
  <c r="H184" i="2"/>
  <c r="H183" i="2"/>
  <c r="H182" i="2"/>
  <c r="H181" i="2"/>
  <c r="H180" i="2"/>
  <c r="H179" i="2"/>
  <c r="H178" i="2"/>
  <c r="H177" i="2"/>
  <c r="H171" i="2"/>
  <c r="H170" i="2"/>
  <c r="H169" i="2"/>
  <c r="H168" i="2"/>
  <c r="H167" i="2"/>
  <c r="H166" i="2"/>
  <c r="H165" i="2"/>
  <c r="H164" i="2"/>
  <c r="H163" i="2"/>
  <c r="H162" i="2"/>
  <c r="H156" i="2"/>
  <c r="H155" i="2"/>
  <c r="H154" i="2"/>
  <c r="H153" i="2"/>
  <c r="H152" i="2"/>
  <c r="H151" i="2"/>
  <c r="H150" i="2"/>
  <c r="H149" i="2"/>
  <c r="H148" i="2"/>
  <c r="H147" i="2"/>
  <c r="H141" i="2"/>
  <c r="H140" i="2"/>
  <c r="H139" i="2"/>
  <c r="H138" i="2"/>
  <c r="H137" i="2"/>
  <c r="H136" i="2"/>
  <c r="H135" i="2"/>
  <c r="H134" i="2"/>
  <c r="H133" i="2"/>
  <c r="H132" i="2"/>
  <c r="H126" i="2"/>
  <c r="H125" i="2"/>
  <c r="H124" i="2"/>
  <c r="H123" i="2"/>
  <c r="H122" i="2"/>
  <c r="H121" i="2"/>
  <c r="H120" i="2"/>
  <c r="H119" i="2"/>
  <c r="H118" i="2"/>
  <c r="H117" i="2"/>
  <c r="H111" i="2"/>
  <c r="H110" i="2"/>
  <c r="H109" i="2"/>
  <c r="H108" i="2"/>
  <c r="H107" i="2"/>
  <c r="H106" i="2"/>
  <c r="H105" i="2"/>
  <c r="H104" i="2"/>
  <c r="H91" i="2"/>
  <c r="H78" i="2"/>
  <c r="H65" i="2"/>
  <c r="H92" i="2"/>
  <c r="H79" i="2"/>
  <c r="H66" i="2"/>
  <c r="H93" i="2"/>
  <c r="H80" i="2"/>
  <c r="H72" i="2"/>
  <c r="H102" i="2"/>
  <c r="H89" i="2"/>
  <c r="H76" i="2"/>
  <c r="H63" i="2"/>
  <c r="H94" i="2"/>
  <c r="H73" i="2"/>
  <c r="H33" i="2"/>
  <c r="H20" i="2"/>
  <c r="H12" i="2"/>
  <c r="H77" i="2"/>
  <c r="H15" i="2"/>
  <c r="H87" i="2"/>
  <c r="H61" i="2"/>
  <c r="H59" i="2"/>
  <c r="H57" i="2"/>
  <c r="H50" i="2"/>
  <c r="H48" i="2"/>
  <c r="H46" i="2"/>
  <c r="H36" i="2"/>
  <c r="H28" i="2"/>
  <c r="H13" i="2"/>
  <c r="H34" i="2"/>
  <c r="H96" i="2"/>
  <c r="H75" i="2"/>
  <c r="H44" i="2"/>
  <c r="H31" i="2"/>
  <c r="H18" i="2"/>
  <c r="H14" i="2"/>
  <c r="H103" i="2"/>
  <c r="H21" i="2"/>
  <c r="H95" i="2"/>
  <c r="H74" i="2"/>
  <c r="H60" i="2"/>
  <c r="H58" i="2"/>
  <c r="H51" i="2"/>
  <c r="H49" i="2"/>
  <c r="H47" i="2"/>
  <c r="H45" i="2"/>
  <c r="H32" i="2"/>
  <c r="H19" i="2"/>
  <c r="H88" i="2"/>
  <c r="H62" i="2"/>
  <c r="H35" i="2"/>
  <c r="H81" i="2"/>
  <c r="H29" i="2"/>
  <c r="H43" i="2"/>
  <c r="H27" i="2"/>
  <c r="H64" i="2"/>
  <c r="H42" i="2"/>
  <c r="H16" i="2"/>
  <c r="H90" i="2"/>
  <c r="H17" i="2"/>
  <c r="H30" i="2"/>
  <c r="D27" i="6"/>
  <c r="E27" i="6" s="1"/>
  <c r="A27" i="6" s="1"/>
  <c r="D31" i="6"/>
  <c r="E31" i="6" s="1"/>
  <c r="D26" i="6"/>
  <c r="E26" i="6" s="1"/>
  <c r="A26" i="6" s="1"/>
  <c r="D29" i="6"/>
  <c r="E29" i="6" s="1"/>
  <c r="D28" i="6"/>
  <c r="E28" i="6" s="1"/>
  <c r="A28" i="6" s="1"/>
  <c r="D24" i="6"/>
  <c r="E24" i="6" s="1"/>
  <c r="A24" i="6" s="1"/>
  <c r="D23" i="6"/>
  <c r="E23" i="6" s="1"/>
  <c r="A23" i="6" s="1"/>
  <c r="D22" i="6"/>
  <c r="E22" i="6" s="1"/>
  <c r="A22" i="6" s="1"/>
  <c r="D25" i="6"/>
  <c r="E25" i="6" s="1"/>
  <c r="A25" i="6" s="1"/>
  <c r="F46" i="6"/>
  <c r="J48" i="6" l="1"/>
  <c r="I49" i="6"/>
  <c r="I30" i="6"/>
  <c r="J29" i="6"/>
  <c r="A29" i="6" s="1"/>
  <c r="I2" i="2"/>
  <c r="I4" i="2"/>
  <c r="I186" i="2"/>
  <c r="I178" i="2"/>
  <c r="I165" i="2"/>
  <c r="I152" i="2"/>
  <c r="I139" i="2"/>
  <c r="I126" i="2"/>
  <c r="I79" i="2"/>
  <c r="I94" i="2"/>
  <c r="I64" i="2"/>
  <c r="I46" i="2"/>
  <c r="I75" i="2"/>
  <c r="I34" i="2"/>
  <c r="I62" i="2"/>
  <c r="I58" i="2"/>
  <c r="I32" i="2"/>
  <c r="I162" i="2"/>
  <c r="I13" i="2"/>
  <c r="I49" i="2"/>
  <c r="I156" i="2"/>
  <c r="I122" i="2"/>
  <c r="I59" i="2"/>
  <c r="I91" i="2"/>
  <c r="I33" i="2"/>
  <c r="I185" i="2"/>
  <c r="I177" i="2"/>
  <c r="I164" i="2"/>
  <c r="I151" i="2"/>
  <c r="I138" i="2"/>
  <c r="I125" i="2"/>
  <c r="I66" i="2"/>
  <c r="I81" i="2"/>
  <c r="I118" i="2"/>
  <c r="I36" i="2"/>
  <c r="I44" i="2"/>
  <c r="I21" i="2"/>
  <c r="I35" i="2"/>
  <c r="I45" i="2"/>
  <c r="I12" i="2"/>
  <c r="I170" i="2"/>
  <c r="I149" i="2"/>
  <c r="I123" i="2"/>
  <c r="I119" i="2"/>
  <c r="I18" i="2"/>
  <c r="I111" i="2"/>
  <c r="I182" i="2"/>
  <c r="I135" i="2"/>
  <c r="I106" i="2"/>
  <c r="I14" i="2"/>
  <c r="I74" i="2"/>
  <c r="I181" i="2"/>
  <c r="I155" i="2"/>
  <c r="I147" i="2"/>
  <c r="I117" i="2"/>
  <c r="I103" i="2"/>
  <c r="I29" i="2"/>
  <c r="I42" i="2"/>
  <c r="I19" i="2"/>
  <c r="I184" i="2"/>
  <c r="I171" i="2"/>
  <c r="I163" i="2"/>
  <c r="I150" i="2"/>
  <c r="I137" i="2"/>
  <c r="I124" i="2"/>
  <c r="I120" i="2"/>
  <c r="I73" i="2"/>
  <c r="I87" i="2"/>
  <c r="I28" i="2"/>
  <c r="I31" i="2"/>
  <c r="I15" i="2"/>
  <c r="I27" i="2"/>
  <c r="I20" i="2"/>
  <c r="I105" i="2"/>
  <c r="I183" i="2"/>
  <c r="I136" i="2"/>
  <c r="I107" i="2"/>
  <c r="I61" i="2"/>
  <c r="I109" i="2"/>
  <c r="I17" i="2"/>
  <c r="I169" i="2"/>
  <c r="I148" i="2"/>
  <c r="I93" i="2"/>
  <c r="I65" i="2"/>
  <c r="I102" i="2"/>
  <c r="I168" i="2"/>
  <c r="I134" i="2"/>
  <c r="I80" i="2"/>
  <c r="I57" i="2"/>
  <c r="I16" i="2"/>
  <c r="I76" i="2"/>
  <c r="I60" i="2"/>
  <c r="I180" i="2"/>
  <c r="I167" i="2"/>
  <c r="I154" i="2"/>
  <c r="I141" i="2"/>
  <c r="I133" i="2"/>
  <c r="I104" i="2"/>
  <c r="I72" i="2"/>
  <c r="I90" i="2"/>
  <c r="I50" i="2"/>
  <c r="I121" i="2"/>
  <c r="I89" i="2"/>
  <c r="I108" i="2"/>
  <c r="I43" i="2"/>
  <c r="I78" i="2"/>
  <c r="I47" i="2"/>
  <c r="I179" i="2"/>
  <c r="I166" i="2"/>
  <c r="I153" i="2"/>
  <c r="I140" i="2"/>
  <c r="I132" i="2"/>
  <c r="I92" i="2"/>
  <c r="I110" i="2"/>
  <c r="I77" i="2"/>
  <c r="I48" i="2"/>
  <c r="I96" i="2"/>
  <c r="I63" i="2"/>
  <c r="I88" i="2"/>
  <c r="I95" i="2"/>
  <c r="I51" i="2"/>
  <c r="I30" i="2"/>
  <c r="D46" i="6"/>
  <c r="E46" i="6" s="1"/>
  <c r="A46" i="6" s="1"/>
  <c r="D45" i="6"/>
  <c r="E45" i="6" s="1"/>
  <c r="A45" i="6" s="1"/>
  <c r="D44" i="6"/>
  <c r="E44" i="6" s="1"/>
  <c r="A44" i="6" s="1"/>
  <c r="D43" i="6"/>
  <c r="E43" i="6" s="1"/>
  <c r="A43" i="6" s="1"/>
  <c r="D42" i="6"/>
  <c r="E42" i="6" s="1"/>
  <c r="A42" i="6" s="1"/>
  <c r="F47" i="6"/>
  <c r="D47" i="6" s="1"/>
  <c r="J49" i="6" l="1"/>
  <c r="I50" i="6"/>
  <c r="J4" i="2"/>
  <c r="I31" i="6"/>
  <c r="J31" i="6" s="1"/>
  <c r="A31" i="6" s="1"/>
  <c r="J30" i="6"/>
  <c r="A30" i="6" s="1"/>
  <c r="J181" i="2"/>
  <c r="J168" i="2"/>
  <c r="J155" i="2"/>
  <c r="J147" i="2"/>
  <c r="J134" i="2"/>
  <c r="J121" i="2"/>
  <c r="J108" i="2"/>
  <c r="J94" i="2"/>
  <c r="J59" i="2"/>
  <c r="J46" i="2"/>
  <c r="J33" i="2"/>
  <c r="J20" i="2"/>
  <c r="J96" i="2"/>
  <c r="J79" i="2"/>
  <c r="J62" i="2"/>
  <c r="J186" i="2"/>
  <c r="J178" i="2"/>
  <c r="J165" i="2"/>
  <c r="J152" i="2"/>
  <c r="J118" i="2"/>
  <c r="J105" i="2"/>
  <c r="J43" i="2"/>
  <c r="J89" i="2"/>
  <c r="J104" i="2"/>
  <c r="J29" i="2"/>
  <c r="J163" i="2"/>
  <c r="J111" i="2"/>
  <c r="J36" i="2"/>
  <c r="J180" i="2"/>
  <c r="J167" i="2"/>
  <c r="J154" i="2"/>
  <c r="J141" i="2"/>
  <c r="J133" i="2"/>
  <c r="J120" i="2"/>
  <c r="J107" i="2"/>
  <c r="J81" i="2"/>
  <c r="J58" i="2"/>
  <c r="J45" i="2"/>
  <c r="J32" i="2"/>
  <c r="J19" i="2"/>
  <c r="J75" i="2"/>
  <c r="J102" i="2"/>
  <c r="J88" i="2"/>
  <c r="J126" i="2"/>
  <c r="J51" i="2"/>
  <c r="J17" i="2"/>
  <c r="J185" i="2"/>
  <c r="J177" i="2"/>
  <c r="J164" i="2"/>
  <c r="J151" i="2"/>
  <c r="J138" i="2"/>
  <c r="J117" i="2"/>
  <c r="J87" i="2"/>
  <c r="J42" i="2"/>
  <c r="J63" i="2"/>
  <c r="J124" i="2"/>
  <c r="J91" i="2"/>
  <c r="J179" i="2"/>
  <c r="J166" i="2"/>
  <c r="J153" i="2"/>
  <c r="J140" i="2"/>
  <c r="J132" i="2"/>
  <c r="J119" i="2"/>
  <c r="J106" i="2"/>
  <c r="J73" i="2"/>
  <c r="J57" i="2"/>
  <c r="J44" i="2"/>
  <c r="J31" i="2"/>
  <c r="J18" i="2"/>
  <c r="J14" i="2"/>
  <c r="J76" i="2"/>
  <c r="J13" i="2"/>
  <c r="J139" i="2"/>
  <c r="J95" i="2"/>
  <c r="J30" i="2"/>
  <c r="J90" i="2"/>
  <c r="J125" i="2"/>
  <c r="J50" i="2"/>
  <c r="J16" i="2"/>
  <c r="J64" i="2"/>
  <c r="J184" i="2"/>
  <c r="J171" i="2"/>
  <c r="J137" i="2"/>
  <c r="J93" i="2"/>
  <c r="J49" i="2"/>
  <c r="J15" i="2"/>
  <c r="J183" i="2"/>
  <c r="J170" i="2"/>
  <c r="J162" i="2"/>
  <c r="J149" i="2"/>
  <c r="J136" i="2"/>
  <c r="J123" i="2"/>
  <c r="J110" i="2"/>
  <c r="J80" i="2"/>
  <c r="J61" i="2"/>
  <c r="J48" i="2"/>
  <c r="J35" i="2"/>
  <c r="J27" i="2"/>
  <c r="J78" i="2"/>
  <c r="J103" i="2"/>
  <c r="J66" i="2"/>
  <c r="J182" i="2"/>
  <c r="J169" i="2"/>
  <c r="J156" i="2"/>
  <c r="J148" i="2"/>
  <c r="J135" i="2"/>
  <c r="J122" i="2"/>
  <c r="J109" i="2"/>
  <c r="J72" i="2"/>
  <c r="J60" i="2"/>
  <c r="J47" i="2"/>
  <c r="J34" i="2"/>
  <c r="J21" i="2"/>
  <c r="J65" i="2"/>
  <c r="J77" i="2"/>
  <c r="J12" i="2"/>
  <c r="J150" i="2"/>
  <c r="J74" i="2"/>
  <c r="J28" i="2"/>
  <c r="J92" i="2"/>
  <c r="K2" i="2"/>
  <c r="M3" i="2"/>
  <c r="L3" i="2"/>
  <c r="F48" i="6"/>
  <c r="D48" i="6" s="1"/>
  <c r="E47" i="6"/>
  <c r="A47" i="6" s="1"/>
  <c r="M179" i="2" l="1"/>
  <c r="M152" i="2"/>
  <c r="M148" i="2"/>
  <c r="M102" i="2"/>
  <c r="M94" i="2"/>
  <c r="M90" i="2"/>
  <c r="M81" i="2"/>
  <c r="M66" i="2"/>
  <c r="M57" i="2"/>
  <c r="M31" i="2"/>
  <c r="M20" i="2"/>
  <c r="M16" i="2"/>
  <c r="M151" i="2"/>
  <c r="M96" i="2"/>
  <c r="M27" i="2"/>
  <c r="M19" i="2"/>
  <c r="M15" i="2"/>
  <c r="M178" i="2"/>
  <c r="M184" i="2"/>
  <c r="M171" i="2"/>
  <c r="M168" i="2"/>
  <c r="M164" i="2"/>
  <c r="M155" i="2"/>
  <c r="M140" i="2"/>
  <c r="M137" i="2"/>
  <c r="M133" i="2"/>
  <c r="M123" i="2"/>
  <c r="M119" i="2"/>
  <c r="M111" i="2"/>
  <c r="M108" i="2"/>
  <c r="M105" i="2"/>
  <c r="M78" i="2"/>
  <c r="M63" i="2"/>
  <c r="M60" i="2"/>
  <c r="M49" i="2"/>
  <c r="M45" i="2"/>
  <c r="M42" i="2"/>
  <c r="M34" i="2"/>
  <c r="M186" i="2"/>
  <c r="M93" i="2"/>
  <c r="M74" i="2"/>
  <c r="M30" i="2"/>
  <c r="M181" i="2"/>
  <c r="M183" i="2"/>
  <c r="M150" i="2"/>
  <c r="M104" i="2"/>
  <c r="M92" i="2"/>
  <c r="M80" i="2"/>
  <c r="M73" i="2"/>
  <c r="M65" i="2"/>
  <c r="M44" i="2"/>
  <c r="M21" i="2"/>
  <c r="M18" i="2"/>
  <c r="M14" i="2"/>
  <c r="M170" i="2"/>
  <c r="M166" i="2"/>
  <c r="M156" i="2"/>
  <c r="M141" i="2"/>
  <c r="M135" i="2"/>
  <c r="M132" i="2"/>
  <c r="M124" i="2"/>
  <c r="M121" i="2"/>
  <c r="M110" i="2"/>
  <c r="M88" i="2"/>
  <c r="M76" i="2"/>
  <c r="M47" i="2"/>
  <c r="M147" i="2"/>
  <c r="M134" i="2"/>
  <c r="M107" i="2"/>
  <c r="M79" i="2"/>
  <c r="M43" i="2"/>
  <c r="M4" i="2"/>
  <c r="N4" i="2" s="1"/>
  <c r="M139" i="2"/>
  <c r="M136" i="2"/>
  <c r="M32" i="2"/>
  <c r="M58" i="2"/>
  <c r="M185" i="2"/>
  <c r="M120" i="2"/>
  <c r="M64" i="2"/>
  <c r="M51" i="2"/>
  <c r="M169" i="2"/>
  <c r="M17" i="2"/>
  <c r="M149" i="2"/>
  <c r="M13" i="2"/>
  <c r="M154" i="2"/>
  <c r="M118" i="2"/>
  <c r="M106" i="2"/>
  <c r="M91" i="2"/>
  <c r="M77" i="2"/>
  <c r="M36" i="2"/>
  <c r="M29" i="2"/>
  <c r="M153" i="2"/>
  <c r="M126" i="2"/>
  <c r="M62" i="2"/>
  <c r="M50" i="2"/>
  <c r="M163" i="2"/>
  <c r="M109" i="2"/>
  <c r="M182" i="2"/>
  <c r="M167" i="2"/>
  <c r="M125" i="2"/>
  <c r="M117" i="2"/>
  <c r="M103" i="2"/>
  <c r="M89" i="2"/>
  <c r="M75" i="2"/>
  <c r="M61" i="2"/>
  <c r="M48" i="2"/>
  <c r="M35" i="2"/>
  <c r="M28" i="2"/>
  <c r="M180" i="2"/>
  <c r="M138" i="2"/>
  <c r="M33" i="2"/>
  <c r="M165" i="2"/>
  <c r="M72" i="2"/>
  <c r="M59" i="2"/>
  <c r="M46" i="2"/>
  <c r="M177" i="2"/>
  <c r="M122" i="2"/>
  <c r="M95" i="2"/>
  <c r="M87" i="2"/>
  <c r="M12" i="2"/>
  <c r="M162" i="2"/>
  <c r="L182" i="2"/>
  <c r="L126" i="2"/>
  <c r="L28" i="2"/>
  <c r="L133" i="2"/>
  <c r="L111" i="2"/>
  <c r="L186" i="2"/>
  <c r="L179" i="2"/>
  <c r="L81" i="2"/>
  <c r="L66" i="2"/>
  <c r="L171" i="2"/>
  <c r="L181" i="2"/>
  <c r="L178" i="2"/>
  <c r="L139" i="2"/>
  <c r="L118" i="2"/>
  <c r="L107" i="2"/>
  <c r="L51" i="2"/>
  <c r="L36" i="2"/>
  <c r="L183" i="2"/>
  <c r="L177" i="2"/>
  <c r="L156" i="2"/>
  <c r="L141" i="2"/>
  <c r="L30" i="2"/>
  <c r="L185" i="2"/>
  <c r="L32" i="2"/>
  <c r="L124" i="2"/>
  <c r="L96" i="2"/>
  <c r="L21" i="2"/>
  <c r="L73" i="2"/>
  <c r="L154" i="2"/>
  <c r="L79" i="2"/>
  <c r="L135" i="2"/>
  <c r="L93" i="2"/>
  <c r="L16" i="2"/>
  <c r="L108" i="2"/>
  <c r="L89" i="2"/>
  <c r="L64" i="2"/>
  <c r="L31" i="2"/>
  <c r="L45" i="2"/>
  <c r="L138" i="2"/>
  <c r="L123" i="2"/>
  <c r="L87" i="2"/>
  <c r="L20" i="2"/>
  <c r="L59" i="2"/>
  <c r="L57" i="2"/>
  <c r="L94" i="2"/>
  <c r="L43" i="2"/>
  <c r="L92" i="2"/>
  <c r="L14" i="2"/>
  <c r="L106" i="2"/>
  <c r="L29" i="2"/>
  <c r="L121" i="2"/>
  <c r="L110" i="2"/>
  <c r="L77" i="2"/>
  <c r="L76" i="2"/>
  <c r="L58" i="2"/>
  <c r="L151" i="2"/>
  <c r="L35" i="2"/>
  <c r="L49" i="2"/>
  <c r="L149" i="2"/>
  <c r="L78" i="2"/>
  <c r="L46" i="2"/>
  <c r="L166" i="2"/>
  <c r="L163" i="2"/>
  <c r="L148" i="2"/>
  <c r="L80" i="2"/>
  <c r="L184" i="2"/>
  <c r="L120" i="2"/>
  <c r="L61" i="2"/>
  <c r="L88" i="2"/>
  <c r="L105" i="2"/>
  <c r="L27" i="2"/>
  <c r="L119" i="2"/>
  <c r="L42" i="2"/>
  <c r="L134" i="2"/>
  <c r="L136" i="2"/>
  <c r="L90" i="2"/>
  <c r="L102" i="2"/>
  <c r="L65" i="2"/>
  <c r="L164" i="2"/>
  <c r="L167" i="2"/>
  <c r="L152" i="2"/>
  <c r="L132" i="2"/>
  <c r="L147" i="2"/>
  <c r="L103" i="2"/>
  <c r="L72" i="2"/>
  <c r="L18" i="2"/>
  <c r="L117" i="2"/>
  <c r="L48" i="2"/>
  <c r="L44" i="2"/>
  <c r="L125" i="2"/>
  <c r="L17" i="2"/>
  <c r="L63" i="2"/>
  <c r="L13" i="2"/>
  <c r="L47" i="2"/>
  <c r="L140" i="2"/>
  <c r="L62" i="2"/>
  <c r="L155" i="2"/>
  <c r="L170" i="2"/>
  <c r="L137" i="2"/>
  <c r="L162" i="2"/>
  <c r="L91" i="2"/>
  <c r="L75" i="2"/>
  <c r="L122" i="2"/>
  <c r="L34" i="2"/>
  <c r="L15" i="2"/>
  <c r="L60" i="2"/>
  <c r="L153" i="2"/>
  <c r="L74" i="2"/>
  <c r="L168" i="2"/>
  <c r="L150" i="2"/>
  <c r="L12" i="2"/>
  <c r="L104" i="2"/>
  <c r="L180" i="2"/>
  <c r="L19" i="2"/>
  <c r="L50" i="2"/>
  <c r="L95" i="2"/>
  <c r="L33" i="2"/>
  <c r="L109" i="2"/>
  <c r="L165" i="2"/>
  <c r="L169" i="2"/>
  <c r="I51" i="6"/>
  <c r="J51" i="6" s="1"/>
  <c r="J50" i="6"/>
  <c r="M2" i="2"/>
  <c r="N3" i="2"/>
  <c r="F49" i="6"/>
  <c r="D49" i="6" s="1"/>
  <c r="E48" i="6"/>
  <c r="A48" i="6" s="1"/>
  <c r="N184" i="2" l="1"/>
  <c r="N171" i="2"/>
  <c r="N168" i="2"/>
  <c r="N164" i="2"/>
  <c r="N155" i="2"/>
  <c r="N140" i="2"/>
  <c r="N137" i="2"/>
  <c r="N133" i="2"/>
  <c r="N123" i="2"/>
  <c r="N119" i="2"/>
  <c r="N111" i="2"/>
  <c r="N108" i="2"/>
  <c r="N105" i="2"/>
  <c r="N78" i="2"/>
  <c r="N63" i="2"/>
  <c r="N60" i="2"/>
  <c r="N49" i="2"/>
  <c r="N45" i="2"/>
  <c r="N42" i="2"/>
  <c r="N34" i="2"/>
  <c r="N181" i="2"/>
  <c r="N167" i="2"/>
  <c r="N125" i="2"/>
  <c r="N118" i="2"/>
  <c r="N107" i="2"/>
  <c r="N89" i="2"/>
  <c r="N77" i="2"/>
  <c r="N62" i="2"/>
  <c r="N36" i="2"/>
  <c r="N33" i="2"/>
  <c r="N186" i="2"/>
  <c r="N151" i="2"/>
  <c r="N96" i="2"/>
  <c r="N93" i="2"/>
  <c r="N74" i="2"/>
  <c r="N30" i="2"/>
  <c r="N27" i="2"/>
  <c r="N19" i="2"/>
  <c r="N15" i="2"/>
  <c r="N178" i="2"/>
  <c r="N163" i="2"/>
  <c r="N154" i="2"/>
  <c r="N147" i="2"/>
  <c r="N139" i="2"/>
  <c r="N136" i="2"/>
  <c r="N122" i="2"/>
  <c r="N59" i="2"/>
  <c r="N51" i="2"/>
  <c r="N48" i="2"/>
  <c r="N183" i="2"/>
  <c r="N170" i="2"/>
  <c r="N166" i="2"/>
  <c r="N156" i="2"/>
  <c r="N141" i="2"/>
  <c r="N135" i="2"/>
  <c r="N132" i="2"/>
  <c r="N124" i="2"/>
  <c r="N121" i="2"/>
  <c r="N110" i="2"/>
  <c r="N88" i="2"/>
  <c r="N76" i="2"/>
  <c r="N47" i="2"/>
  <c r="N32" i="2"/>
  <c r="N29" i="2"/>
  <c r="N185" i="2"/>
  <c r="N180" i="2"/>
  <c r="N153" i="2"/>
  <c r="N149" i="2"/>
  <c r="N103" i="2"/>
  <c r="N95" i="2"/>
  <c r="N91" i="2"/>
  <c r="N79" i="2"/>
  <c r="N72" i="2"/>
  <c r="N64" i="2"/>
  <c r="N61" i="2"/>
  <c r="N58" i="2"/>
  <c r="N43" i="2"/>
  <c r="N120" i="2"/>
  <c r="N94" i="2"/>
  <c r="N65" i="2"/>
  <c r="N57" i="2"/>
  <c r="N31" i="2"/>
  <c r="N20" i="2"/>
  <c r="N104" i="2"/>
  <c r="N21" i="2"/>
  <c r="N148" i="2"/>
  <c r="N106" i="2"/>
  <c r="N92" i="2"/>
  <c r="N18" i="2"/>
  <c r="N90" i="2"/>
  <c r="N75" i="2"/>
  <c r="N35" i="2"/>
  <c r="N28" i="2"/>
  <c r="N13" i="2"/>
  <c r="N134" i="2"/>
  <c r="N66" i="2"/>
  <c r="N44" i="2"/>
  <c r="N169" i="2"/>
  <c r="N126" i="2"/>
  <c r="N50" i="2"/>
  <c r="N17" i="2"/>
  <c r="N182" i="2"/>
  <c r="N117" i="2"/>
  <c r="N14" i="2"/>
  <c r="N179" i="2"/>
  <c r="N109" i="2"/>
  <c r="N81" i="2"/>
  <c r="N80" i="2"/>
  <c r="N152" i="2"/>
  <c r="N138" i="2"/>
  <c r="N16" i="2"/>
  <c r="N165" i="2"/>
  <c r="N150" i="2"/>
  <c r="N102" i="2"/>
  <c r="N73" i="2"/>
  <c r="N46" i="2"/>
  <c r="N177" i="2"/>
  <c r="N12" i="2"/>
  <c r="N162" i="2"/>
  <c r="N87" i="2"/>
  <c r="E49" i="6"/>
  <c r="A49" i="6" s="1"/>
  <c r="F50" i="6"/>
  <c r="D50" i="6" s="1"/>
  <c r="F51" i="6" l="1"/>
  <c r="E50" i="6"/>
  <c r="A50" i="6" s="1"/>
  <c r="F53" i="6" l="1"/>
  <c r="A53" i="6" s="1"/>
  <c r="D51" i="6"/>
  <c r="E51" i="6" s="1"/>
  <c r="A51" i="6" s="1"/>
  <c r="F54" i="6" l="1"/>
  <c r="I53" i="6" s="1"/>
  <c r="I62" i="6" s="1"/>
  <c r="I63" i="6" l="1"/>
  <c r="J62" i="6"/>
  <c r="F55" i="6"/>
  <c r="D54" i="6"/>
  <c r="E54" i="6" s="1"/>
  <c r="A54" i="6" l="1"/>
  <c r="A58" i="6"/>
  <c r="J63" i="6"/>
  <c r="I64" i="6"/>
  <c r="F56" i="6"/>
  <c r="D55" i="6"/>
  <c r="E55" i="6" s="1"/>
  <c r="A55" i="6" l="1"/>
  <c r="A59" i="6"/>
  <c r="J64" i="6"/>
  <c r="I65" i="6"/>
  <c r="D56" i="6"/>
  <c r="E56" i="6" s="1"/>
  <c r="F57" i="6"/>
  <c r="A56" i="6" l="1"/>
  <c r="A60" i="6"/>
  <c r="J65" i="6"/>
  <c r="I66" i="6"/>
  <c r="D57" i="6"/>
  <c r="E57" i="6" s="1"/>
  <c r="F62" i="6"/>
  <c r="A57" i="6" l="1"/>
  <c r="A61" i="6"/>
  <c r="I67" i="6"/>
  <c r="J66" i="6"/>
  <c r="F63" i="6"/>
  <c r="D62" i="6"/>
  <c r="E62" i="6" s="1"/>
  <c r="A62" i="6" s="1"/>
  <c r="J67" i="6" l="1"/>
  <c r="I68" i="6"/>
  <c r="F64" i="6"/>
  <c r="D63" i="6"/>
  <c r="E63" i="6" s="1"/>
  <c r="A63" i="6" s="1"/>
  <c r="J68" i="6" l="1"/>
  <c r="I69" i="6"/>
  <c r="F65" i="6"/>
  <c r="D64" i="6"/>
  <c r="E64" i="6" s="1"/>
  <c r="A64" i="6" s="1"/>
  <c r="I70" i="6" l="1"/>
  <c r="J69" i="6"/>
  <c r="D65" i="6"/>
  <c r="E65" i="6" s="1"/>
  <c r="A65" i="6" s="1"/>
  <c r="F66" i="6"/>
  <c r="I71" i="6" l="1"/>
  <c r="J71" i="6" s="1"/>
  <c r="J70" i="6"/>
  <c r="D66" i="6"/>
  <c r="E66" i="6" s="1"/>
  <c r="A66" i="6" s="1"/>
  <c r="F67" i="6"/>
  <c r="D67" i="6" l="1"/>
  <c r="E67" i="6" s="1"/>
  <c r="A67" i="6" s="1"/>
  <c r="F68" i="6"/>
  <c r="D68" i="6" l="1"/>
  <c r="E68" i="6" s="1"/>
  <c r="A68" i="6" s="1"/>
  <c r="F69" i="6"/>
  <c r="D69" i="6" l="1"/>
  <c r="E69" i="6" s="1"/>
  <c r="A69" i="6" s="1"/>
  <c r="F70" i="6"/>
  <c r="D70" i="6" l="1"/>
  <c r="E70" i="6" s="1"/>
  <c r="A70" i="6" s="1"/>
  <c r="F71" i="6"/>
  <c r="F73" i="6" l="1"/>
  <c r="A73" i="6" s="1"/>
  <c r="D71" i="6"/>
  <c r="E71" i="6" s="1"/>
  <c r="A71" i="6" s="1"/>
  <c r="F74" i="6" l="1"/>
  <c r="I73" i="6" s="1"/>
  <c r="I82" i="6" s="1"/>
  <c r="J82" i="6" l="1"/>
  <c r="I83" i="6"/>
  <c r="F75" i="6"/>
  <c r="D74" i="6"/>
  <c r="E74" i="6" s="1"/>
  <c r="A74" i="6" l="1"/>
  <c r="A78" i="6"/>
  <c r="J83" i="6"/>
  <c r="I84" i="6"/>
  <c r="F76" i="6"/>
  <c r="D75" i="6"/>
  <c r="E75" i="6" s="1"/>
  <c r="A75" i="6" l="1"/>
  <c r="A79" i="6"/>
  <c r="I85" i="6"/>
  <c r="J84" i="6"/>
  <c r="F77" i="6"/>
  <c r="D76" i="6"/>
  <c r="E76" i="6" s="1"/>
  <c r="A76" i="6" l="1"/>
  <c r="A80" i="6"/>
  <c r="J85" i="6"/>
  <c r="I86" i="6"/>
  <c r="F82" i="6"/>
  <c r="D77" i="6"/>
  <c r="E77" i="6" s="1"/>
  <c r="A77" i="6" l="1"/>
  <c r="A81" i="6"/>
  <c r="J86" i="6"/>
  <c r="I87" i="6"/>
  <c r="F83" i="6"/>
  <c r="D82" i="6"/>
  <c r="E82" i="6" s="1"/>
  <c r="A82" i="6" s="1"/>
  <c r="I88" i="6" l="1"/>
  <c r="J87" i="6"/>
  <c r="F84" i="6"/>
  <c r="D83" i="6"/>
  <c r="E83" i="6" s="1"/>
  <c r="A83" i="6" s="1"/>
  <c r="I89" i="6" l="1"/>
  <c r="J88" i="6"/>
  <c r="F85" i="6"/>
  <c r="D84" i="6"/>
  <c r="E84" i="6" s="1"/>
  <c r="A84" i="6" s="1"/>
  <c r="J89" i="6" l="1"/>
  <c r="I90" i="6"/>
  <c r="F86" i="6"/>
  <c r="D85" i="6"/>
  <c r="E85" i="6" s="1"/>
  <c r="A85" i="6" s="1"/>
  <c r="I91" i="6" l="1"/>
  <c r="J91" i="6" s="1"/>
  <c r="J90" i="6"/>
  <c r="D86" i="6"/>
  <c r="E86" i="6" s="1"/>
  <c r="A86" i="6" s="1"/>
  <c r="F87" i="6"/>
  <c r="D87" i="6" l="1"/>
  <c r="E87" i="6" s="1"/>
  <c r="A87" i="6" s="1"/>
  <c r="F88" i="6"/>
  <c r="F89" i="6" l="1"/>
  <c r="D88" i="6"/>
  <c r="E88" i="6" s="1"/>
  <c r="A88" i="6" s="1"/>
  <c r="D89" i="6" l="1"/>
  <c r="E89" i="6" s="1"/>
  <c r="A89" i="6" s="1"/>
  <c r="F90" i="6"/>
  <c r="D90" i="6" l="1"/>
  <c r="E90" i="6" s="1"/>
  <c r="A90" i="6" s="1"/>
  <c r="F91" i="6"/>
  <c r="F93" i="6" l="1"/>
  <c r="A93" i="6" s="1"/>
  <c r="D91" i="6"/>
  <c r="E91" i="6" s="1"/>
  <c r="A91" i="6" s="1"/>
  <c r="F94" i="6" l="1"/>
  <c r="I93" i="6" s="1"/>
  <c r="I102" i="6" s="1"/>
  <c r="I103" i="6" l="1"/>
  <c r="J102" i="6"/>
  <c r="F95" i="6"/>
  <c r="D94" i="6"/>
  <c r="E94" i="6" s="1"/>
  <c r="A94" i="6" l="1"/>
  <c r="A98" i="6"/>
  <c r="J103" i="6"/>
  <c r="I104" i="6"/>
  <c r="F96" i="6"/>
  <c r="D95" i="6"/>
  <c r="E95" i="6" s="1"/>
  <c r="A95" i="6" l="1"/>
  <c r="A99" i="6"/>
  <c r="I105" i="6"/>
  <c r="J104" i="6"/>
  <c r="D96" i="6"/>
  <c r="E96" i="6" s="1"/>
  <c r="F97" i="6"/>
  <c r="A96" i="6" l="1"/>
  <c r="A100" i="6"/>
  <c r="I106" i="6"/>
  <c r="J105" i="6"/>
  <c r="D97" i="6"/>
  <c r="E97" i="6" s="1"/>
  <c r="F102" i="6"/>
  <c r="A97" i="6" l="1"/>
  <c r="A101" i="6"/>
  <c r="I107" i="6"/>
  <c r="J106" i="6"/>
  <c r="F103" i="6"/>
  <c r="D102" i="6"/>
  <c r="E102" i="6" s="1"/>
  <c r="A102" i="6" s="1"/>
  <c r="J107" i="6" l="1"/>
  <c r="I108" i="6"/>
  <c r="F104" i="6"/>
  <c r="D103" i="6"/>
  <c r="E103" i="6" s="1"/>
  <c r="A103" i="6" s="1"/>
  <c r="I109" i="6" l="1"/>
  <c r="J108" i="6"/>
  <c r="F105" i="6"/>
  <c r="D104" i="6"/>
  <c r="E104" i="6" s="1"/>
  <c r="A104" i="6" s="1"/>
  <c r="I110" i="6" l="1"/>
  <c r="J109" i="6"/>
  <c r="F106" i="6"/>
  <c r="D105" i="6"/>
  <c r="E105" i="6" s="1"/>
  <c r="A105" i="6" s="1"/>
  <c r="I111" i="6" l="1"/>
  <c r="J111" i="6" s="1"/>
  <c r="J110" i="6"/>
  <c r="D106" i="6"/>
  <c r="E106" i="6" s="1"/>
  <c r="A106" i="6" s="1"/>
  <c r="F107" i="6"/>
  <c r="D107" i="6" l="1"/>
  <c r="E107" i="6" s="1"/>
  <c r="A107" i="6" s="1"/>
  <c r="F108" i="6"/>
  <c r="D108" i="6" l="1"/>
  <c r="E108" i="6" s="1"/>
  <c r="A108" i="6" s="1"/>
  <c r="F109" i="6"/>
  <c r="D109" i="6" l="1"/>
  <c r="E109" i="6" s="1"/>
  <c r="A109" i="6" s="1"/>
  <c r="F110" i="6"/>
  <c r="D110" i="6" l="1"/>
  <c r="E110" i="6" s="1"/>
  <c r="A110" i="6" s="1"/>
  <c r="F111" i="6"/>
  <c r="F113" i="6" l="1"/>
  <c r="A113" i="6" s="1"/>
  <c r="D111" i="6"/>
  <c r="E111" i="6" s="1"/>
  <c r="A111" i="6" s="1"/>
  <c r="F114" i="6" l="1"/>
  <c r="I113" i="6" s="1"/>
  <c r="I122" i="6" s="1"/>
  <c r="J122" i="6" l="1"/>
  <c r="I123" i="6"/>
  <c r="F115" i="6"/>
  <c r="D114" i="6"/>
  <c r="E114" i="6" s="1"/>
  <c r="A114" i="6" l="1"/>
  <c r="A118" i="6"/>
  <c r="J123" i="6"/>
  <c r="I124" i="6"/>
  <c r="F116" i="6"/>
  <c r="D115" i="6"/>
  <c r="E115" i="6" s="1"/>
  <c r="A115" i="6" l="1"/>
  <c r="A119" i="6"/>
  <c r="I125" i="6"/>
  <c r="J124" i="6"/>
  <c r="F117" i="6"/>
  <c r="D116" i="6"/>
  <c r="E116" i="6" s="1"/>
  <c r="A116" i="6" l="1"/>
  <c r="A120" i="6"/>
  <c r="J125" i="6"/>
  <c r="I126" i="6"/>
  <c r="F122" i="6"/>
  <c r="D117" i="6"/>
  <c r="E117" i="6" s="1"/>
  <c r="A117" i="6" l="1"/>
  <c r="A121" i="6"/>
  <c r="I127" i="6"/>
  <c r="J126" i="6"/>
  <c r="F123" i="6"/>
  <c r="D122" i="6"/>
  <c r="E122" i="6" s="1"/>
  <c r="A122" i="6" s="1"/>
  <c r="I128" i="6" l="1"/>
  <c r="J127" i="6"/>
  <c r="F124" i="6"/>
  <c r="D123" i="6"/>
  <c r="E123" i="6" s="1"/>
  <c r="A123" i="6" s="1"/>
  <c r="J128" i="6" l="1"/>
  <c r="I129" i="6"/>
  <c r="F125" i="6"/>
  <c r="D124" i="6"/>
  <c r="E124" i="6" s="1"/>
  <c r="A124" i="6" s="1"/>
  <c r="J129" i="6" l="1"/>
  <c r="I130" i="6"/>
  <c r="F126" i="6"/>
  <c r="D125" i="6"/>
  <c r="E125" i="6" s="1"/>
  <c r="A125" i="6" s="1"/>
  <c r="I131" i="6" l="1"/>
  <c r="J131" i="6" s="1"/>
  <c r="J130" i="6"/>
  <c r="F127" i="6"/>
  <c r="D126" i="6"/>
  <c r="E126" i="6" s="1"/>
  <c r="A126" i="6" s="1"/>
  <c r="D127" i="6" l="1"/>
  <c r="E127" i="6" s="1"/>
  <c r="A127" i="6" s="1"/>
  <c r="F128" i="6"/>
  <c r="D128" i="6" l="1"/>
  <c r="E128" i="6" s="1"/>
  <c r="A128" i="6" s="1"/>
  <c r="F129" i="6"/>
  <c r="F130" i="6" l="1"/>
  <c r="D129" i="6"/>
  <c r="E129" i="6" s="1"/>
  <c r="A129" i="6" s="1"/>
  <c r="D130" i="6" l="1"/>
  <c r="E130" i="6" s="1"/>
  <c r="A130" i="6" s="1"/>
  <c r="F131" i="6"/>
  <c r="F133" i="6" l="1"/>
  <c r="A133" i="6" s="1"/>
  <c r="D131" i="6"/>
  <c r="E131" i="6" s="1"/>
  <c r="A131" i="6" s="1"/>
  <c r="F134" i="6" l="1"/>
  <c r="I133" i="6" s="1"/>
  <c r="I142" i="6" s="1"/>
  <c r="I143" i="6" l="1"/>
  <c r="J142" i="6"/>
  <c r="D134" i="6"/>
  <c r="E134" i="6" s="1"/>
  <c r="F135" i="6"/>
  <c r="A134" i="6" l="1"/>
  <c r="A138" i="6"/>
  <c r="J143" i="6"/>
  <c r="I144" i="6"/>
  <c r="F136" i="6"/>
  <c r="D135" i="6"/>
  <c r="E135" i="6" s="1"/>
  <c r="A135" i="6" l="1"/>
  <c r="A139" i="6"/>
  <c r="I145" i="6"/>
  <c r="J144" i="6"/>
  <c r="D136" i="6"/>
  <c r="E136" i="6" s="1"/>
  <c r="F137" i="6"/>
  <c r="A136" i="6" l="1"/>
  <c r="A140" i="6"/>
  <c r="J145" i="6"/>
  <c r="I146" i="6"/>
  <c r="F142" i="6"/>
  <c r="D137" i="6"/>
  <c r="E137" i="6" s="1"/>
  <c r="A137" i="6" l="1"/>
  <c r="A141" i="6"/>
  <c r="J146" i="6"/>
  <c r="I147" i="6"/>
  <c r="F143" i="6"/>
  <c r="D142" i="6"/>
  <c r="E142" i="6" s="1"/>
  <c r="A142" i="6" s="1"/>
  <c r="J147" i="6" l="1"/>
  <c r="I148" i="6"/>
  <c r="F144" i="6"/>
  <c r="D143" i="6"/>
  <c r="E143" i="6" s="1"/>
  <c r="A143" i="6" s="1"/>
  <c r="I149" i="6" l="1"/>
  <c r="J148" i="6"/>
  <c r="F145" i="6"/>
  <c r="D144" i="6"/>
  <c r="E144" i="6" s="1"/>
  <c r="A144" i="6" s="1"/>
  <c r="J149" i="6" l="1"/>
  <c r="I150" i="6"/>
  <c r="F146" i="6"/>
  <c r="D145" i="6"/>
  <c r="E145" i="6" s="1"/>
  <c r="A145" i="6" s="1"/>
  <c r="I151" i="6" l="1"/>
  <c r="J151" i="6" s="1"/>
  <c r="J150" i="6"/>
  <c r="D146" i="6"/>
  <c r="E146" i="6" s="1"/>
  <c r="A146" i="6" s="1"/>
  <c r="F147" i="6"/>
  <c r="D147" i="6" l="1"/>
  <c r="E147" i="6" s="1"/>
  <c r="A147" i="6" s="1"/>
  <c r="F148" i="6"/>
  <c r="D148" i="6" l="1"/>
  <c r="E148" i="6" s="1"/>
  <c r="A148" i="6" s="1"/>
  <c r="F149" i="6"/>
  <c r="D149" i="6" l="1"/>
  <c r="E149" i="6" s="1"/>
  <c r="A149" i="6" s="1"/>
  <c r="F150" i="6"/>
  <c r="D150" i="6" l="1"/>
  <c r="E150" i="6" s="1"/>
  <c r="A150" i="6" s="1"/>
  <c r="F151" i="6"/>
  <c r="F153" i="6" l="1"/>
  <c r="A153" i="6" s="1"/>
  <c r="D151" i="6"/>
  <c r="E151" i="6" s="1"/>
  <c r="A151" i="6" s="1"/>
  <c r="F154" i="6" l="1"/>
  <c r="I153" i="6" s="1"/>
  <c r="I162" i="6" s="1"/>
  <c r="I163" i="6" l="1"/>
  <c r="J162" i="6"/>
  <c r="D154" i="6"/>
  <c r="E154" i="6" s="1"/>
  <c r="F155" i="6"/>
  <c r="A154" i="6" l="1"/>
  <c r="A158" i="6"/>
  <c r="J163" i="6"/>
  <c r="I164" i="6"/>
  <c r="F156" i="6"/>
  <c r="D155" i="6"/>
  <c r="E155" i="6" s="1"/>
  <c r="A155" i="6" l="1"/>
  <c r="A159" i="6"/>
  <c r="I165" i="6"/>
  <c r="J164" i="6"/>
  <c r="D156" i="6"/>
  <c r="E156" i="6" s="1"/>
  <c r="F157" i="6"/>
  <c r="A156" i="6" l="1"/>
  <c r="A160" i="6"/>
  <c r="I166" i="6"/>
  <c r="J165" i="6"/>
  <c r="D157" i="6"/>
  <c r="E157" i="6" s="1"/>
  <c r="F162" i="6"/>
  <c r="A157" i="6" l="1"/>
  <c r="A161" i="6"/>
  <c r="I167" i="6"/>
  <c r="J166" i="6"/>
  <c r="F163" i="6"/>
  <c r="D162" i="6"/>
  <c r="E162" i="6" s="1"/>
  <c r="A162" i="6" s="1"/>
  <c r="J167" i="6" l="1"/>
  <c r="I168" i="6"/>
  <c r="F164" i="6"/>
  <c r="D163" i="6"/>
  <c r="E163" i="6" s="1"/>
  <c r="A163" i="6" s="1"/>
  <c r="J168" i="6" l="1"/>
  <c r="I169" i="6"/>
  <c r="F165" i="6"/>
  <c r="D164" i="6"/>
  <c r="E164" i="6" s="1"/>
  <c r="A164" i="6" s="1"/>
  <c r="J169" i="6" l="1"/>
  <c r="I170" i="6"/>
  <c r="F166" i="6"/>
  <c r="D165" i="6"/>
  <c r="E165" i="6" s="1"/>
  <c r="A165" i="6" s="1"/>
  <c r="I171" i="6" l="1"/>
  <c r="J171" i="6" s="1"/>
  <c r="J170" i="6"/>
  <c r="D166" i="6"/>
  <c r="E166" i="6" s="1"/>
  <c r="A166" i="6" s="1"/>
  <c r="F167" i="6"/>
  <c r="D167" i="6" l="1"/>
  <c r="E167" i="6" s="1"/>
  <c r="A167" i="6" s="1"/>
  <c r="F168" i="6"/>
  <c r="F169" i="6" l="1"/>
  <c r="D168" i="6"/>
  <c r="E168" i="6" s="1"/>
  <c r="A168" i="6" s="1"/>
  <c r="F170" i="6" l="1"/>
  <c r="D169" i="6"/>
  <c r="E169" i="6" s="1"/>
  <c r="A169" i="6" s="1"/>
  <c r="F171" i="6" l="1"/>
  <c r="D170" i="6"/>
  <c r="E170" i="6" s="1"/>
  <c r="A170" i="6" s="1"/>
  <c r="F173" i="6" l="1"/>
  <c r="A173" i="6" s="1"/>
  <c r="D171" i="6"/>
  <c r="E171" i="6" s="1"/>
  <c r="A171" i="6" s="1"/>
  <c r="F174" i="6" l="1"/>
  <c r="I173" i="6" s="1"/>
  <c r="I182" i="6" s="1"/>
  <c r="I183" i="6" l="1"/>
  <c r="J182" i="6"/>
  <c r="F175" i="6"/>
  <c r="D174" i="6"/>
  <c r="E174" i="6" s="1"/>
  <c r="A174" i="6" l="1"/>
  <c r="A178" i="6"/>
  <c r="J183" i="6"/>
  <c r="I184" i="6"/>
  <c r="D175" i="6"/>
  <c r="E175" i="6" s="1"/>
  <c r="F176" i="6"/>
  <c r="A175" i="6" l="1"/>
  <c r="A179" i="6"/>
  <c r="J184" i="6"/>
  <c r="I185" i="6"/>
  <c r="D176" i="6"/>
  <c r="E176" i="6" s="1"/>
  <c r="F177" i="6"/>
  <c r="A176" i="6" l="1"/>
  <c r="A180" i="6"/>
  <c r="I186" i="6"/>
  <c r="J185" i="6"/>
  <c r="D177" i="6"/>
  <c r="E177" i="6" s="1"/>
  <c r="F182" i="6"/>
  <c r="A177" i="6" l="1"/>
  <c r="A181" i="6"/>
  <c r="I187" i="6"/>
  <c r="J186" i="6"/>
  <c r="D182" i="6"/>
  <c r="E182" i="6" s="1"/>
  <c r="A182" i="6" s="1"/>
  <c r="F183" i="6"/>
  <c r="J187" i="6" l="1"/>
  <c r="I188" i="6"/>
  <c r="D183" i="6"/>
  <c r="E183" i="6" s="1"/>
  <c r="A183" i="6" s="1"/>
  <c r="F184" i="6"/>
  <c r="J188" i="6" l="1"/>
  <c r="I189" i="6"/>
  <c r="D184" i="6"/>
  <c r="E184" i="6" s="1"/>
  <c r="A184" i="6" s="1"/>
  <c r="F185" i="6"/>
  <c r="I190" i="6" l="1"/>
  <c r="J189" i="6"/>
  <c r="D185" i="6"/>
  <c r="E185" i="6" s="1"/>
  <c r="A185" i="6" s="1"/>
  <c r="F186" i="6"/>
  <c r="I191" i="6" l="1"/>
  <c r="J191" i="6" s="1"/>
  <c r="J190" i="6"/>
  <c r="F187" i="6"/>
  <c r="D186" i="6"/>
  <c r="E186" i="6" s="1"/>
  <c r="A186" i="6" s="1"/>
  <c r="F188" i="6" l="1"/>
  <c r="D187" i="6"/>
  <c r="E187" i="6" s="1"/>
  <c r="A187" i="6" s="1"/>
  <c r="D188" i="6" l="1"/>
  <c r="E188" i="6" s="1"/>
  <c r="A188" i="6" s="1"/>
  <c r="F189" i="6"/>
  <c r="D189" i="6" l="1"/>
  <c r="E189" i="6" s="1"/>
  <c r="A189" i="6" s="1"/>
  <c r="F190" i="6"/>
  <c r="D190" i="6" l="1"/>
  <c r="E190" i="6" s="1"/>
  <c r="A190" i="6" s="1"/>
  <c r="F191" i="6"/>
  <c r="F193" i="6" l="1"/>
  <c r="A193" i="6" s="1"/>
  <c r="D191" i="6"/>
  <c r="E191" i="6" s="1"/>
  <c r="A191" i="6" s="1"/>
  <c r="F194" i="6" l="1"/>
  <c r="I193" i="6" s="1"/>
  <c r="I202" i="6" s="1"/>
  <c r="J202" i="6" l="1"/>
  <c r="I203" i="6"/>
  <c r="D194" i="6"/>
  <c r="E194" i="6" s="1"/>
  <c r="F195" i="6"/>
  <c r="A194" i="6" l="1"/>
  <c r="A198" i="6"/>
  <c r="J203" i="6"/>
  <c r="I204" i="6"/>
  <c r="D195" i="6"/>
  <c r="E195" i="6" s="1"/>
  <c r="F196" i="6"/>
  <c r="A195" i="6" l="1"/>
  <c r="A199" i="6"/>
  <c r="I205" i="6"/>
  <c r="J204" i="6"/>
  <c r="F197" i="6"/>
  <c r="D196" i="6"/>
  <c r="E196" i="6" s="1"/>
  <c r="A196" i="6" l="1"/>
  <c r="A200" i="6"/>
  <c r="J205" i="6"/>
  <c r="I206" i="6"/>
  <c r="F202" i="6"/>
  <c r="D197" i="6"/>
  <c r="E197" i="6" s="1"/>
  <c r="A197" i="6" l="1"/>
  <c r="A201" i="6"/>
  <c r="J206" i="6"/>
  <c r="I207" i="6"/>
  <c r="F203" i="6"/>
  <c r="D202" i="6"/>
  <c r="E202" i="6" s="1"/>
  <c r="A202" i="6" s="1"/>
  <c r="J207" i="6" l="1"/>
  <c r="I208" i="6"/>
  <c r="F204" i="6"/>
  <c r="D203" i="6"/>
  <c r="E203" i="6" s="1"/>
  <c r="A203" i="6" s="1"/>
  <c r="I209" i="6" l="1"/>
  <c r="J208" i="6"/>
  <c r="F205" i="6"/>
  <c r="D204" i="6"/>
  <c r="E204" i="6" s="1"/>
  <c r="A204" i="6" s="1"/>
  <c r="J209" i="6" l="1"/>
  <c r="I210" i="6"/>
  <c r="F206" i="6"/>
  <c r="D205" i="6"/>
  <c r="E205" i="6" s="1"/>
  <c r="A205" i="6" s="1"/>
  <c r="I211" i="6" l="1"/>
  <c r="J211" i="6" s="1"/>
  <c r="J210" i="6"/>
  <c r="D206" i="6"/>
  <c r="E206" i="6" s="1"/>
  <c r="A206" i="6" s="1"/>
  <c r="F207" i="6"/>
  <c r="D207" i="6" l="1"/>
  <c r="E207" i="6" s="1"/>
  <c r="A207" i="6" s="1"/>
  <c r="F208" i="6"/>
  <c r="D208" i="6" l="1"/>
  <c r="E208" i="6" s="1"/>
  <c r="A208" i="6" s="1"/>
  <c r="F209" i="6"/>
  <c r="F210" i="6" l="1"/>
  <c r="D209" i="6"/>
  <c r="E209" i="6" s="1"/>
  <c r="A209" i="6" s="1"/>
  <c r="D210" i="6" l="1"/>
  <c r="E210" i="6" s="1"/>
  <c r="A210" i="6" s="1"/>
  <c r="F211" i="6"/>
  <c r="D211" i="6" l="1"/>
  <c r="E211" i="6" s="1"/>
  <c r="A211" i="6" s="1"/>
  <c r="F213" i="6"/>
  <c r="A213" i="6" s="1"/>
  <c r="F214" i="6" l="1"/>
  <c r="I213" i="6" s="1"/>
  <c r="I222" i="6" s="1"/>
  <c r="J222" i="6" l="1"/>
  <c r="I223" i="6"/>
  <c r="F215" i="6"/>
  <c r="D214" i="6"/>
  <c r="E214" i="6" s="1"/>
  <c r="A214" i="6" l="1"/>
  <c r="A218" i="6"/>
  <c r="J223" i="6"/>
  <c r="I224" i="6"/>
  <c r="D215" i="6"/>
  <c r="E215" i="6" s="1"/>
  <c r="F216" i="6"/>
  <c r="A215" i="6" l="1"/>
  <c r="A219" i="6"/>
  <c r="J224" i="6"/>
  <c r="I225" i="6"/>
  <c r="D216" i="6"/>
  <c r="E216" i="6" s="1"/>
  <c r="F217" i="6"/>
  <c r="A216" i="6" l="1"/>
  <c r="A220" i="6"/>
  <c r="I226" i="6"/>
  <c r="J225" i="6"/>
  <c r="D217" i="6"/>
  <c r="E217" i="6" s="1"/>
  <c r="F222" i="6"/>
  <c r="A217" i="6" l="1"/>
  <c r="A221" i="6"/>
  <c r="J226" i="6"/>
  <c r="I227" i="6"/>
  <c r="D222" i="6"/>
  <c r="E222" i="6" s="1"/>
  <c r="A222" i="6" s="1"/>
  <c r="F223" i="6"/>
  <c r="J227" i="6" l="1"/>
  <c r="I228" i="6"/>
  <c r="D223" i="6"/>
  <c r="E223" i="6" s="1"/>
  <c r="A223" i="6" s="1"/>
  <c r="F224" i="6"/>
  <c r="J228" i="6" l="1"/>
  <c r="I229" i="6"/>
  <c r="D224" i="6"/>
  <c r="E224" i="6" s="1"/>
  <c r="A224" i="6" s="1"/>
  <c r="F225" i="6"/>
  <c r="I230" i="6" l="1"/>
  <c r="J229" i="6"/>
  <c r="D225" i="6"/>
  <c r="E225" i="6" s="1"/>
  <c r="A225" i="6" s="1"/>
  <c r="F226" i="6"/>
  <c r="I231" i="6" l="1"/>
  <c r="J231" i="6" s="1"/>
  <c r="J230" i="6"/>
  <c r="F227" i="6"/>
  <c r="D226" i="6"/>
  <c r="E226" i="6" s="1"/>
  <c r="A226" i="6" s="1"/>
  <c r="F228" i="6" l="1"/>
  <c r="D227" i="6"/>
  <c r="E227" i="6" s="1"/>
  <c r="A227" i="6" s="1"/>
  <c r="D228" i="6" l="1"/>
  <c r="E228" i="6" s="1"/>
  <c r="A228" i="6" s="1"/>
  <c r="F229" i="6"/>
  <c r="D229" i="6" l="1"/>
  <c r="E229" i="6" s="1"/>
  <c r="A229" i="6" s="1"/>
  <c r="F230" i="6"/>
  <c r="D230" i="6" l="1"/>
  <c r="E230" i="6" s="1"/>
  <c r="A230" i="6" s="1"/>
  <c r="F231" i="6"/>
  <c r="F233" i="6" l="1"/>
  <c r="A233" i="6" s="1"/>
  <c r="D231" i="6"/>
  <c r="E231" i="6" s="1"/>
  <c r="A231" i="6" s="1"/>
  <c r="F234" i="6" l="1"/>
  <c r="I233" i="6" s="1"/>
  <c r="I242" i="6" s="1"/>
  <c r="I243" i="6" l="1"/>
  <c r="J242" i="6"/>
  <c r="F235" i="6"/>
  <c r="D234" i="6"/>
  <c r="E234" i="6" s="1"/>
  <c r="A234" i="6" l="1"/>
  <c r="A238" i="6"/>
  <c r="J243" i="6"/>
  <c r="I244" i="6"/>
  <c r="F236" i="6"/>
  <c r="D235" i="6"/>
  <c r="E235" i="6" s="1"/>
  <c r="A235" i="6" l="1"/>
  <c r="A239" i="6"/>
  <c r="I245" i="6"/>
  <c r="J244" i="6"/>
  <c r="D236" i="6"/>
  <c r="E236" i="6" s="1"/>
  <c r="F237" i="6"/>
  <c r="A236" i="6" l="1"/>
  <c r="A240" i="6"/>
  <c r="J245" i="6"/>
  <c r="I246" i="6"/>
  <c r="D237" i="6"/>
  <c r="E237" i="6" s="1"/>
  <c r="F242" i="6"/>
  <c r="A237" i="6" l="1"/>
  <c r="A241" i="6"/>
  <c r="I247" i="6"/>
  <c r="J246" i="6"/>
  <c r="D242" i="6"/>
  <c r="E242" i="6" s="1"/>
  <c r="A242" i="6" s="1"/>
  <c r="F243" i="6"/>
  <c r="I248" i="6" l="1"/>
  <c r="J247" i="6"/>
  <c r="D243" i="6"/>
  <c r="E243" i="6" s="1"/>
  <c r="A243" i="6" s="1"/>
  <c r="F244" i="6"/>
  <c r="I249" i="6" l="1"/>
  <c r="J248" i="6"/>
  <c r="D244" i="6"/>
  <c r="E244" i="6" s="1"/>
  <c r="A244" i="6" s="1"/>
  <c r="F245" i="6"/>
  <c r="J249" i="6" l="1"/>
  <c r="I250" i="6"/>
  <c r="F246" i="6"/>
  <c r="D245" i="6"/>
  <c r="E245" i="6" s="1"/>
  <c r="A245" i="6" s="1"/>
  <c r="J250" i="6" l="1"/>
  <c r="I251" i="6"/>
  <c r="J251" i="6" s="1"/>
  <c r="D246" i="6"/>
  <c r="E246" i="6" s="1"/>
  <c r="A246" i="6" s="1"/>
  <c r="F247" i="6"/>
  <c r="D247" i="6" l="1"/>
  <c r="E247" i="6" s="1"/>
  <c r="A247" i="6" s="1"/>
  <c r="F248" i="6"/>
  <c r="F249" i="6" l="1"/>
  <c r="D248" i="6"/>
  <c r="E248" i="6" s="1"/>
  <c r="A248" i="6" s="1"/>
  <c r="F250" i="6" l="1"/>
  <c r="D249" i="6"/>
  <c r="E249" i="6" s="1"/>
  <c r="A249" i="6" s="1"/>
  <c r="F251" i="6" l="1"/>
  <c r="D251" i="6" s="1"/>
  <c r="E251" i="6" s="1"/>
  <c r="A251" i="6" s="1"/>
  <c r="D250" i="6"/>
  <c r="E250" i="6" s="1"/>
  <c r="A250" i="6" s="1"/>
</calcChain>
</file>

<file path=xl/comments1.xml><?xml version="1.0" encoding="utf-8"?>
<comments xmlns="http://schemas.openxmlformats.org/spreadsheetml/2006/main">
  <authors>
    <author>Alejandro</author>
  </authors>
  <commentList>
    <comment ref="E13" authorId="0">
      <text>
        <r>
          <rPr>
            <b/>
            <sz val="9"/>
            <color indexed="81"/>
            <rFont val="Tahoma"/>
            <family val="2"/>
          </rPr>
          <t>Alejandro:</t>
        </r>
        <r>
          <rPr>
            <sz val="9"/>
            <color indexed="81"/>
            <rFont val="Tahoma"/>
            <family val="2"/>
          </rPr>
          <t xml:space="preserve">
Emulated Button</t>
        </r>
      </text>
    </comment>
    <comment ref="H13" authorId="0">
      <text>
        <r>
          <rPr>
            <b/>
            <sz val="9"/>
            <color indexed="81"/>
            <rFont val="Tahoma"/>
            <family val="2"/>
          </rPr>
          <t>Alejandro:</t>
        </r>
        <r>
          <rPr>
            <sz val="9"/>
            <color indexed="81"/>
            <rFont val="Tahoma"/>
            <family val="2"/>
          </rPr>
          <t xml:space="preserve">
Emulated Button</t>
        </r>
      </text>
    </comment>
    <comment ref="K13" authorId="0">
      <text>
        <r>
          <rPr>
            <b/>
            <sz val="9"/>
            <color indexed="81"/>
            <rFont val="Tahoma"/>
            <family val="2"/>
          </rPr>
          <t>Alejandro:</t>
        </r>
        <r>
          <rPr>
            <sz val="9"/>
            <color indexed="81"/>
            <rFont val="Tahoma"/>
            <family val="2"/>
          </rPr>
          <t xml:space="preserve">
Emulated Button</t>
        </r>
      </text>
    </comment>
    <comment ref="N13" authorId="0">
      <text>
        <r>
          <rPr>
            <b/>
            <sz val="9"/>
            <color indexed="81"/>
            <rFont val="Tahoma"/>
            <family val="2"/>
          </rPr>
          <t>Alejandro:</t>
        </r>
        <r>
          <rPr>
            <sz val="9"/>
            <color indexed="81"/>
            <rFont val="Tahoma"/>
            <family val="2"/>
          </rPr>
          <t xml:space="preserve">
Emulated Button</t>
        </r>
      </text>
    </comment>
    <comment ref="Q13" authorId="0">
      <text>
        <r>
          <rPr>
            <b/>
            <sz val="9"/>
            <color indexed="81"/>
            <rFont val="Tahoma"/>
            <family val="2"/>
          </rPr>
          <t>Alejandro:</t>
        </r>
        <r>
          <rPr>
            <sz val="9"/>
            <color indexed="81"/>
            <rFont val="Tahoma"/>
            <family val="2"/>
          </rPr>
          <t xml:space="preserve">
Emulated Button</t>
        </r>
      </text>
    </comment>
    <comment ref="T13" authorId="0">
      <text>
        <r>
          <rPr>
            <b/>
            <sz val="9"/>
            <color indexed="81"/>
            <rFont val="Tahoma"/>
            <family val="2"/>
          </rPr>
          <t>Alejandro:</t>
        </r>
        <r>
          <rPr>
            <sz val="9"/>
            <color indexed="81"/>
            <rFont val="Tahoma"/>
            <family val="2"/>
          </rPr>
          <t xml:space="preserve">
Emulated Button</t>
        </r>
      </text>
    </comment>
    <comment ref="W13" authorId="0">
      <text>
        <r>
          <rPr>
            <b/>
            <sz val="9"/>
            <color indexed="81"/>
            <rFont val="Tahoma"/>
            <family val="2"/>
          </rPr>
          <t>Alejandro:</t>
        </r>
        <r>
          <rPr>
            <sz val="9"/>
            <color indexed="81"/>
            <rFont val="Tahoma"/>
            <family val="2"/>
          </rPr>
          <t xml:space="preserve">
Emulated Button</t>
        </r>
      </text>
    </comment>
    <comment ref="Z13" authorId="0">
      <text>
        <r>
          <rPr>
            <b/>
            <sz val="9"/>
            <color indexed="81"/>
            <rFont val="Tahoma"/>
            <family val="2"/>
          </rPr>
          <t>Alejandro:</t>
        </r>
        <r>
          <rPr>
            <sz val="9"/>
            <color indexed="81"/>
            <rFont val="Tahoma"/>
            <family val="2"/>
          </rPr>
          <t xml:space="preserve">
Emulated Button</t>
        </r>
      </text>
    </comment>
    <comment ref="AC13" authorId="0">
      <text>
        <r>
          <rPr>
            <b/>
            <sz val="9"/>
            <color indexed="81"/>
            <rFont val="Tahoma"/>
            <family val="2"/>
          </rPr>
          <t>Alejandro:</t>
        </r>
        <r>
          <rPr>
            <sz val="9"/>
            <color indexed="81"/>
            <rFont val="Tahoma"/>
            <family val="2"/>
          </rPr>
          <t xml:space="preserve">
Emulated Button</t>
        </r>
      </text>
    </comment>
    <comment ref="AF13" authorId="0">
      <text>
        <r>
          <rPr>
            <b/>
            <sz val="9"/>
            <color indexed="81"/>
            <rFont val="Tahoma"/>
            <family val="2"/>
          </rPr>
          <t>Alejandro:</t>
        </r>
        <r>
          <rPr>
            <sz val="9"/>
            <color indexed="81"/>
            <rFont val="Tahoma"/>
            <family val="2"/>
          </rPr>
          <t xml:space="preserve">
Emulated Button</t>
        </r>
      </text>
    </comment>
    <comment ref="AI13" authorId="0">
      <text>
        <r>
          <rPr>
            <b/>
            <sz val="9"/>
            <color indexed="81"/>
            <rFont val="Tahoma"/>
            <family val="2"/>
          </rPr>
          <t>Alejandro:</t>
        </r>
        <r>
          <rPr>
            <sz val="9"/>
            <color indexed="81"/>
            <rFont val="Tahoma"/>
            <family val="2"/>
          </rPr>
          <t xml:space="preserve">
Emulated Button</t>
        </r>
      </text>
    </comment>
    <comment ref="AL13" authorId="0">
      <text>
        <r>
          <rPr>
            <b/>
            <sz val="9"/>
            <color indexed="81"/>
            <rFont val="Tahoma"/>
            <family val="2"/>
          </rPr>
          <t>Alejandro:</t>
        </r>
        <r>
          <rPr>
            <sz val="9"/>
            <color indexed="81"/>
            <rFont val="Tahoma"/>
            <family val="2"/>
          </rPr>
          <t xml:space="preserve">
Emulated Button</t>
        </r>
      </text>
    </comment>
    <comment ref="D29" authorId="0">
      <text>
        <r>
          <rPr>
            <b/>
            <sz val="9"/>
            <color indexed="81"/>
            <rFont val="Tahoma"/>
            <family val="2"/>
          </rPr>
          <t>Alejandro:</t>
        </r>
        <r>
          <rPr>
            <sz val="9"/>
            <color indexed="81"/>
            <rFont val="Tahoma"/>
            <family val="2"/>
          </rPr>
          <t xml:space="preserve">
Button for Esc when paused</t>
        </r>
      </text>
    </comment>
    <comment ref="D41" authorId="0">
      <text>
        <r>
          <rPr>
            <b/>
            <sz val="9"/>
            <color indexed="81"/>
            <rFont val="Tahoma"/>
            <family val="2"/>
          </rPr>
          <t>Alejandro:</t>
        </r>
        <r>
          <rPr>
            <sz val="9"/>
            <color indexed="81"/>
            <rFont val="Tahoma"/>
            <family val="2"/>
          </rPr>
          <t xml:space="preserve">
Button for Esc when paused</t>
        </r>
      </text>
    </comment>
    <comment ref="D53" authorId="0">
      <text>
        <r>
          <rPr>
            <b/>
            <sz val="9"/>
            <color indexed="81"/>
            <rFont val="Tahoma"/>
            <family val="2"/>
          </rPr>
          <t>Alejandro:</t>
        </r>
        <r>
          <rPr>
            <sz val="9"/>
            <color indexed="81"/>
            <rFont val="Tahoma"/>
            <family val="2"/>
          </rPr>
          <t xml:space="preserve">
Button for Esc when paused</t>
        </r>
      </text>
    </comment>
    <comment ref="D65" authorId="0">
      <text>
        <r>
          <rPr>
            <b/>
            <sz val="9"/>
            <color indexed="81"/>
            <rFont val="Tahoma"/>
            <family val="2"/>
          </rPr>
          <t>Alejandro:</t>
        </r>
        <r>
          <rPr>
            <sz val="9"/>
            <color indexed="81"/>
            <rFont val="Tahoma"/>
            <family val="2"/>
          </rPr>
          <t xml:space="preserve">
Button for Esc when paused</t>
        </r>
      </text>
    </comment>
    <comment ref="D77" authorId="0">
      <text>
        <r>
          <rPr>
            <b/>
            <sz val="9"/>
            <color indexed="81"/>
            <rFont val="Tahoma"/>
            <family val="2"/>
          </rPr>
          <t>Alejandro:</t>
        </r>
        <r>
          <rPr>
            <sz val="9"/>
            <color indexed="81"/>
            <rFont val="Tahoma"/>
            <family val="2"/>
          </rPr>
          <t xml:space="preserve">
Button for Esc when paused</t>
        </r>
      </text>
    </comment>
    <comment ref="D89" authorId="0">
      <text>
        <r>
          <rPr>
            <b/>
            <sz val="9"/>
            <color indexed="81"/>
            <rFont val="Tahoma"/>
            <family val="2"/>
          </rPr>
          <t>Alejandro:</t>
        </r>
        <r>
          <rPr>
            <sz val="9"/>
            <color indexed="81"/>
            <rFont val="Tahoma"/>
            <family val="2"/>
          </rPr>
          <t xml:space="preserve">
Button for Esc when paused</t>
        </r>
      </text>
    </comment>
  </commentList>
</comments>
</file>

<file path=xl/sharedStrings.xml><?xml version="1.0" encoding="utf-8"?>
<sst xmlns="http://schemas.openxmlformats.org/spreadsheetml/2006/main" count="1758" uniqueCount="693">
  <si>
    <t>↑</t>
  </si>
  <si>
    <t>↓</t>
  </si>
  <si>
    <t>←</t>
  </si>
  <si>
    <t>→</t>
  </si>
  <si>
    <t>Fire</t>
  </si>
  <si>
    <t>Num8</t>
  </si>
  <si>
    <t>Num2</t>
  </si>
  <si>
    <t>Num4</t>
  </si>
  <si>
    <t>Num6</t>
  </si>
  <si>
    <t>Num5</t>
  </si>
  <si>
    <t>LCtrl</t>
  </si>
  <si>
    <t>B</t>
  </si>
  <si>
    <t>A</t>
  </si>
  <si>
    <t>Select</t>
  </si>
  <si>
    <t>Start</t>
  </si>
  <si>
    <t xml:space="preserve">Plyr 1 </t>
  </si>
  <si>
    <t xml:space="preserve">Plyr 2 </t>
  </si>
  <si>
    <t>Num1</t>
  </si>
  <si>
    <t>Num0</t>
  </si>
  <si>
    <t>Num3</t>
  </si>
  <si>
    <t>Y</t>
  </si>
  <si>
    <t>X</t>
  </si>
  <si>
    <t>R</t>
  </si>
  <si>
    <t>L</t>
  </si>
  <si>
    <t>Num7</t>
  </si>
  <si>
    <t>Num9</t>
  </si>
  <si>
    <t>C</t>
  </si>
  <si>
    <t>II</t>
  </si>
  <si>
    <t>I</t>
  </si>
  <si>
    <t>Run</t>
  </si>
  <si>
    <t>S</t>
  </si>
  <si>
    <t>Atari 2600</t>
  </si>
  <si>
    <t>NES, Famicom</t>
  </si>
  <si>
    <t>SNES, Super Famicom</t>
  </si>
  <si>
    <t>PC Engine, TurbografX + CD</t>
  </si>
  <si>
    <t>Z</t>
  </si>
  <si>
    <t>LFire</t>
  </si>
  <si>
    <t>RFire</t>
  </si>
  <si>
    <t>Stop</t>
  </si>
  <si>
    <t>Play</t>
  </si>
  <si>
    <t>Panasonic 3DO</t>
  </si>
  <si>
    <t>Atari 7800</t>
  </si>
  <si>
    <t>Reset</t>
  </si>
  <si>
    <t>LB</t>
  </si>
  <si>
    <t>RB</t>
  </si>
  <si>
    <t>Back</t>
  </si>
  <si>
    <t>LThumb</t>
  </si>
  <si>
    <t>RThumb</t>
  </si>
  <si>
    <t>Arcade</t>
  </si>
  <si>
    <t>Joysticks 1-2</t>
  </si>
  <si>
    <t>Joysticks 3-4</t>
  </si>
  <si>
    <t>Joysticks 5-6</t>
  </si>
  <si>
    <t>Joysticks 7-8</t>
  </si>
  <si>
    <t>Turbo II</t>
  </si>
  <si>
    <t>Turbo I</t>
  </si>
  <si>
    <t>Retroarch</t>
  </si>
  <si>
    <t>System/s</t>
  </si>
  <si>
    <t>Emulator</t>
  </si>
  <si>
    <t>Sega SG-1000, SMS</t>
  </si>
  <si>
    <t>Mame</t>
  </si>
  <si>
    <t>Space</t>
  </si>
  <si>
    <t>LShift</t>
  </si>
  <si>
    <t>Q</t>
  </si>
  <si>
    <t>W</t>
  </si>
  <si>
    <t>F</t>
  </si>
  <si>
    <t>D</t>
  </si>
  <si>
    <t>G</t>
  </si>
  <si>
    <t>K</t>
  </si>
  <si>
    <t>Diff A</t>
  </si>
  <si>
    <t>Diff B</t>
  </si>
  <si>
    <t>Row</t>
  </si>
  <si>
    <t>Player</t>
  </si>
  <si>
    <t>Hyperspin</t>
  </si>
  <si>
    <t>Genre</t>
  </si>
  <si>
    <t>Favorite</t>
  </si>
  <si>
    <t>Exit</t>
  </si>
  <si>
    <t>Skip Dn</t>
  </si>
  <si>
    <t>Skip Up</t>
  </si>
  <si>
    <t>Enter</t>
  </si>
  <si>
    <t>Esc</t>
  </si>
  <si>
    <t>Skip Up #</t>
  </si>
  <si>
    <t>Skip Dn #</t>
  </si>
  <si>
    <t>Zoom In</t>
  </si>
  <si>
    <t>Zoom Out</t>
  </si>
  <si>
    <t>V</t>
  </si>
  <si>
    <t>NumEnter</t>
  </si>
  <si>
    <t>Selection</t>
  </si>
  <si>
    <t>Diff</t>
  </si>
  <si>
    <t>Pause</t>
  </si>
  <si>
    <t>$</t>
  </si>
  <si>
    <t>Mode</t>
  </si>
  <si>
    <t>Sega Genesis, 32X, CD</t>
  </si>
  <si>
    <t>Sega Saturn</t>
  </si>
  <si>
    <t>Left</t>
  </si>
  <si>
    <t>Right</t>
  </si>
  <si>
    <t>TAB</t>
  </si>
  <si>
    <t>CLEAR</t>
  </si>
  <si>
    <t>SHIFT</t>
  </si>
  <si>
    <t>PAUSE</t>
  </si>
  <si>
    <t>SPACEBAR</t>
  </si>
  <si>
    <t>UP</t>
  </si>
  <si>
    <t>DOWN</t>
  </si>
  <si>
    <t>END</t>
  </si>
  <si>
    <t>HOME</t>
  </si>
  <si>
    <t>LEFT</t>
  </si>
  <si>
    <t>RIGHT</t>
  </si>
  <si>
    <t>SELECT</t>
  </si>
  <si>
    <t>PRINT</t>
  </si>
  <si>
    <t>EXECUTE</t>
  </si>
  <si>
    <t>HELP</t>
  </si>
  <si>
    <t>F1</t>
  </si>
  <si>
    <t>F2</t>
  </si>
  <si>
    <t>F3</t>
  </si>
  <si>
    <t>F4</t>
  </si>
  <si>
    <t>F5</t>
  </si>
  <si>
    <t>F6</t>
  </si>
  <si>
    <t>F7</t>
  </si>
  <si>
    <t>F8</t>
  </si>
  <si>
    <t>F9</t>
  </si>
  <si>
    <t>F10</t>
  </si>
  <si>
    <t>F11</t>
  </si>
  <si>
    <t>F12</t>
  </si>
  <si>
    <t>F13</t>
  </si>
  <si>
    <t>F14</t>
  </si>
  <si>
    <t>F15</t>
  </si>
  <si>
    <t>F16</t>
  </si>
  <si>
    <t>F17</t>
  </si>
  <si>
    <t>F18</t>
  </si>
  <si>
    <t>F19</t>
  </si>
  <si>
    <t>F20</t>
  </si>
  <si>
    <t>F21</t>
  </si>
  <si>
    <t>F22</t>
  </si>
  <si>
    <t>F23</t>
  </si>
  <si>
    <t>F24</t>
  </si>
  <si>
    <t>SCROLL</t>
  </si>
  <si>
    <t>CONTROL</t>
  </si>
  <si>
    <t>MENU</t>
  </si>
  <si>
    <t>Down</t>
  </si>
  <si>
    <t>Up</t>
  </si>
  <si>
    <t>Key</t>
  </si>
  <si>
    <t>Reserved</t>
  </si>
  <si>
    <t>PA1</t>
  </si>
  <si>
    <t>Left mouse button</t>
  </si>
  <si>
    <t>Right mouse button</t>
  </si>
  <si>
    <t>Control-break processing</t>
  </si>
  <si>
    <t>Middle mouse button (three-button mouse)</t>
  </si>
  <si>
    <t>X1 mouse button</t>
  </si>
  <si>
    <t>X2 mouse button</t>
  </si>
  <si>
    <t>BACKSPACE key</t>
  </si>
  <si>
    <t>TAB key</t>
  </si>
  <si>
    <t>CLEAR key</t>
  </si>
  <si>
    <t>ENTER key</t>
  </si>
  <si>
    <t>SHIFT key</t>
  </si>
  <si>
    <t>CTRL key</t>
  </si>
  <si>
    <t>ALT key</t>
  </si>
  <si>
    <t>PAUSE key</t>
  </si>
  <si>
    <t>CAPS LOCK key</t>
  </si>
  <si>
    <t>IME Kana mode</t>
  </si>
  <si>
    <t>IME Hanguel mode (maintained for compatibility; use VK_HANGUL)</t>
  </si>
  <si>
    <t>IME Hangul mode</t>
  </si>
  <si>
    <t>IME Junja mode</t>
  </si>
  <si>
    <t>IME final mode</t>
  </si>
  <si>
    <t>IME Hanja mode</t>
  </si>
  <si>
    <t>IME Kanji mode</t>
  </si>
  <si>
    <t>ESC key</t>
  </si>
  <si>
    <t>IME convert</t>
  </si>
  <si>
    <t>IME nonconvert</t>
  </si>
  <si>
    <t>IME accept</t>
  </si>
  <si>
    <t>IME mode change request</t>
  </si>
  <si>
    <t>PAGE UP key</t>
  </si>
  <si>
    <t>PAGE DOWN key</t>
  </si>
  <si>
    <t>END key</t>
  </si>
  <si>
    <t>HOME key</t>
  </si>
  <si>
    <t>LEFT ARROW key</t>
  </si>
  <si>
    <t>UP ARROW key</t>
  </si>
  <si>
    <t>RIGHT ARROW key</t>
  </si>
  <si>
    <t>DOWN ARROW key</t>
  </si>
  <si>
    <t>SELECT key</t>
  </si>
  <si>
    <t>PRINT key</t>
  </si>
  <si>
    <t>EXECUTE key</t>
  </si>
  <si>
    <t>PRINT SCREEN key</t>
  </si>
  <si>
    <t>INS key</t>
  </si>
  <si>
    <t>DEL key</t>
  </si>
  <si>
    <t>HELP key</t>
  </si>
  <si>
    <t>0 key</t>
  </si>
  <si>
    <t>1 key</t>
  </si>
  <si>
    <t>2 key</t>
  </si>
  <si>
    <t>3 key</t>
  </si>
  <si>
    <t>4 key</t>
  </si>
  <si>
    <t>5 key</t>
  </si>
  <si>
    <t>6 key</t>
  </si>
  <si>
    <t>7 key</t>
  </si>
  <si>
    <t>8 key</t>
  </si>
  <si>
    <t>9 key</t>
  </si>
  <si>
    <t>A key</t>
  </si>
  <si>
    <t>B key</t>
  </si>
  <si>
    <t>C key</t>
  </si>
  <si>
    <t>D key</t>
  </si>
  <si>
    <t>E key</t>
  </si>
  <si>
    <t>F key</t>
  </si>
  <si>
    <t>G key</t>
  </si>
  <si>
    <t>H key</t>
  </si>
  <si>
    <t>I key</t>
  </si>
  <si>
    <t>J key</t>
  </si>
  <si>
    <t>K key</t>
  </si>
  <si>
    <t>L key</t>
  </si>
  <si>
    <t>M key</t>
  </si>
  <si>
    <t>N key</t>
  </si>
  <si>
    <t>O key</t>
  </si>
  <si>
    <t>P key</t>
  </si>
  <si>
    <t>Q key</t>
  </si>
  <si>
    <t>R key</t>
  </si>
  <si>
    <t>S key</t>
  </si>
  <si>
    <t>T key</t>
  </si>
  <si>
    <t>U key</t>
  </si>
  <si>
    <t>V key</t>
  </si>
  <si>
    <t>W key</t>
  </si>
  <si>
    <t>X key</t>
  </si>
  <si>
    <t>Y key</t>
  </si>
  <si>
    <t>Z key</t>
  </si>
  <si>
    <t>Left Windows key (Natural keyboard)</t>
  </si>
  <si>
    <t>Right Windows key (Natural keyboard)</t>
  </si>
  <si>
    <t>Applications key (Natural keyboard)</t>
  </si>
  <si>
    <t>Computer Sleep key</t>
  </si>
  <si>
    <t>Numeric keypad 0 key</t>
  </si>
  <si>
    <t>Numeric keypad 1 key</t>
  </si>
  <si>
    <t>Numeric keypad 2 key</t>
  </si>
  <si>
    <t>Numeric keypad 3 key</t>
  </si>
  <si>
    <t>Numeric keypad 4 key</t>
  </si>
  <si>
    <t>Numeric keypad 5 key</t>
  </si>
  <si>
    <t>Numeric keypad 6 key</t>
  </si>
  <si>
    <t>Numeric keypad 7 key</t>
  </si>
  <si>
    <t>Numeric keypad 8 key</t>
  </si>
  <si>
    <t>Numeric keypad 9 key</t>
  </si>
  <si>
    <t>Multiply key</t>
  </si>
  <si>
    <t>Add key</t>
  </si>
  <si>
    <t>Separator key</t>
  </si>
  <si>
    <t>Subtract key</t>
  </si>
  <si>
    <t>Decimal key</t>
  </si>
  <si>
    <t>Divide key</t>
  </si>
  <si>
    <t>F1 key</t>
  </si>
  <si>
    <t>F2 key</t>
  </si>
  <si>
    <t>F3 key</t>
  </si>
  <si>
    <t>F4 key</t>
  </si>
  <si>
    <t>F5 key</t>
  </si>
  <si>
    <t>F6 key</t>
  </si>
  <si>
    <t>F7 key</t>
  </si>
  <si>
    <t>F8 key</t>
  </si>
  <si>
    <t>F9 key</t>
  </si>
  <si>
    <t>F10 key</t>
  </si>
  <si>
    <t>F11 key</t>
  </si>
  <si>
    <t>F12 key</t>
  </si>
  <si>
    <t>F13 key</t>
  </si>
  <si>
    <t>F14 key</t>
  </si>
  <si>
    <t>F15 key</t>
  </si>
  <si>
    <t>F16 key</t>
  </si>
  <si>
    <t>F17 key</t>
  </si>
  <si>
    <t>F18 key</t>
  </si>
  <si>
    <t>F19 key</t>
  </si>
  <si>
    <t>F20 key</t>
  </si>
  <si>
    <t>F21 key</t>
  </si>
  <si>
    <t>F22 key</t>
  </si>
  <si>
    <t>F23 key</t>
  </si>
  <si>
    <t>F24 key</t>
  </si>
  <si>
    <t>NUM LOCK key</t>
  </si>
  <si>
    <t>SCROLL LOCK key</t>
  </si>
  <si>
    <t>Left SHIFT key</t>
  </si>
  <si>
    <t>Right SHIFT key</t>
  </si>
  <si>
    <t>Left CONTROL key</t>
  </si>
  <si>
    <t>Right CONTROL key</t>
  </si>
  <si>
    <t>Left MENU key</t>
  </si>
  <si>
    <t>Right MENU key</t>
  </si>
  <si>
    <t>Browser Back key</t>
  </si>
  <si>
    <t>Browser Forward key</t>
  </si>
  <si>
    <t>Browser Refresh key</t>
  </si>
  <si>
    <t>Browser Stop key</t>
  </si>
  <si>
    <t>Browser Search key</t>
  </si>
  <si>
    <t>Browser Favorites key</t>
  </si>
  <si>
    <t>Browser Start and Home key</t>
  </si>
  <si>
    <t>Volume Mute key</t>
  </si>
  <si>
    <t>Volume Down key</t>
  </si>
  <si>
    <t>Volume Up key</t>
  </si>
  <si>
    <t>Next Track key</t>
  </si>
  <si>
    <t>Previous Track key</t>
  </si>
  <si>
    <t>Stop Media key</t>
  </si>
  <si>
    <t>Play/Pause Media key</t>
  </si>
  <si>
    <t>Start Mail key</t>
  </si>
  <si>
    <t>Select Media key</t>
  </si>
  <si>
    <t>Start Application 1 key</t>
  </si>
  <si>
    <t>Start Application 2 key</t>
  </si>
  <si>
    <t>Used for miscellaneous characters; it can vary by keyboard. For the US standard keyboard, the \';:\' key VK_OEM_PLUS</t>
  </si>
  <si>
    <t>For any country/region, the \'+\' key</t>
  </si>
  <si>
    <t>For any country/region, the \',\' key</t>
  </si>
  <si>
    <t>For any country/region, the \'-\' key</t>
  </si>
  <si>
    <t>For any country/region, the \'.\' key</t>
  </si>
  <si>
    <t>Used for miscellaneous characters; it can vary by keyboard. For the US standard keyboard, the \'/?\' key</t>
  </si>
  <si>
    <t>Used for miscellaneous characters; it can vary by keyboard. For the US standard keyboard, the \'`~\' key</t>
  </si>
  <si>
    <t>Used for miscellaneous characters; it can vary by keyboard. For the US standard keyboard, the \'[{\' key</t>
  </si>
  <si>
    <t>Used for miscellaneous characters; it can vary by keyboard. For the US standard keyboard, the \'\\|\' key</t>
  </si>
  <si>
    <t>Used for miscellaneous characters; it can vary by keyboard. For the US standard keyboard, the \']}\' key</t>
  </si>
  <si>
    <t>Used for miscellaneous characters; it can vary by keyboard. For the US standard keyboard, the \'single-quote/double-quote\' key</t>
  </si>
  <si>
    <t>Used for miscellaneous characters; it can vary by keyboard.</t>
  </si>
  <si>
    <t>Either the angle bracket key or the backslash key on the RT 102-key keyboard</t>
  </si>
  <si>
    <t>IME PROCESS key</t>
  </si>
  <si>
    <t>Used to pass Unicode characters as if they were keystrokes. The VK_PACKET key is the low word of a 32-bit Virtual Key value used for non-keyboard input methods. For more information, see Remark in KEYBDINPUT, SendInput, WM_KEYDOWN, and WM_KEYUP</t>
  </si>
  <si>
    <t>Attn key</t>
  </si>
  <si>
    <t>CrSel key</t>
  </si>
  <si>
    <t>ExSel key</t>
  </si>
  <si>
    <t>Erase EOF key</t>
  </si>
  <si>
    <t>Play key</t>
  </si>
  <si>
    <t>Zoom key</t>
  </si>
  <si>
    <t>PA1 key</t>
  </si>
  <si>
    <t>Clear key</t>
  </si>
  <si>
    <t>0xE7</t>
  </si>
  <si>
    <t>LBUTTON</t>
  </si>
  <si>
    <t>RBUTTON</t>
  </si>
  <si>
    <t>CANCEL</t>
  </si>
  <si>
    <t>MBUTTON</t>
  </si>
  <si>
    <t>XBUTTON1</t>
  </si>
  <si>
    <t>XBUTTON2</t>
  </si>
  <si>
    <t>BACK</t>
  </si>
  <si>
    <t>RETURN</t>
  </si>
  <si>
    <t>CAPITAL</t>
  </si>
  <si>
    <t>KANA</t>
  </si>
  <si>
    <t>HANGUEL</t>
  </si>
  <si>
    <t>HANGUL</t>
  </si>
  <si>
    <t>JUNJA</t>
  </si>
  <si>
    <t>FINAL</t>
  </si>
  <si>
    <t>HANJA</t>
  </si>
  <si>
    <t>KANJI</t>
  </si>
  <si>
    <t>ESCAPE</t>
  </si>
  <si>
    <t>CONVERT</t>
  </si>
  <si>
    <t>NONCONVERT</t>
  </si>
  <si>
    <t>ACCEPT</t>
  </si>
  <si>
    <t>MODECHANGE</t>
  </si>
  <si>
    <t>SPACE</t>
  </si>
  <si>
    <t>PRIOR</t>
  </si>
  <si>
    <t>NEXT</t>
  </si>
  <si>
    <t>SNAPSHOT</t>
  </si>
  <si>
    <t>INSERT</t>
  </si>
  <si>
    <t>DELETE</t>
  </si>
  <si>
    <t>LWIN</t>
  </si>
  <si>
    <t>RWIN</t>
  </si>
  <si>
    <t>APPS</t>
  </si>
  <si>
    <t>SLEEP</t>
  </si>
  <si>
    <t>NUMPAD0</t>
  </si>
  <si>
    <t>NUMPAD1</t>
  </si>
  <si>
    <t>NUMPAD2</t>
  </si>
  <si>
    <t>NUMPAD3</t>
  </si>
  <si>
    <t>NUMPAD4</t>
  </si>
  <si>
    <t>NUMPAD5</t>
  </si>
  <si>
    <t>NUMPAD6</t>
  </si>
  <si>
    <t>NUMPAD7</t>
  </si>
  <si>
    <t>NUMPAD8</t>
  </si>
  <si>
    <t>NUMPAD9</t>
  </si>
  <si>
    <t>MULTIPLY</t>
  </si>
  <si>
    <t>ADD</t>
  </si>
  <si>
    <t>SEPARATOR</t>
  </si>
  <si>
    <t>SUBTRACT</t>
  </si>
  <si>
    <t>DECIMAL</t>
  </si>
  <si>
    <t>DIVIDE</t>
  </si>
  <si>
    <t>NUMLOCK</t>
  </si>
  <si>
    <t>LSHIFT</t>
  </si>
  <si>
    <t>RSHIFT</t>
  </si>
  <si>
    <t>LCONTROL</t>
  </si>
  <si>
    <t>RCONTROL</t>
  </si>
  <si>
    <t>LMENU</t>
  </si>
  <si>
    <t>RMENU</t>
  </si>
  <si>
    <t>BROWSER_BACK</t>
  </si>
  <si>
    <t>BROWSER_FORWARD</t>
  </si>
  <si>
    <t>BROWSER_REFRESH</t>
  </si>
  <si>
    <t>BROWSER_STOP</t>
  </si>
  <si>
    <t>BROWSER_SEARCH</t>
  </si>
  <si>
    <t>BROWSER_FAVORITES</t>
  </si>
  <si>
    <t>BROWSER_HOME</t>
  </si>
  <si>
    <t>VOLUME_MUTE</t>
  </si>
  <si>
    <t>VOLUME_DOWN</t>
  </si>
  <si>
    <t>VOLUME_UP</t>
  </si>
  <si>
    <t>MEDIA_NEXT_TRACK</t>
  </si>
  <si>
    <t>MEDIA_PREV_TRACK</t>
  </si>
  <si>
    <t>MEDIA_STOP</t>
  </si>
  <si>
    <t>MEDIA_PLAY_PAUSE</t>
  </si>
  <si>
    <t>LAUNCH_MAIL</t>
  </si>
  <si>
    <t>LAUNCH_MEDIA_SELECT</t>
  </si>
  <si>
    <t>LAUNCH_APP1</t>
  </si>
  <si>
    <t>LAUNCH_APP2</t>
  </si>
  <si>
    <t>OEM_1</t>
  </si>
  <si>
    <t>OEM_PLUS</t>
  </si>
  <si>
    <t>OEM_COMMA</t>
  </si>
  <si>
    <t>OEM_MINUS</t>
  </si>
  <si>
    <t>OEM_PERIOD</t>
  </si>
  <si>
    <t>OEM_2</t>
  </si>
  <si>
    <t>OEM_3</t>
  </si>
  <si>
    <t>OEM_4</t>
  </si>
  <si>
    <t>OEM_5</t>
  </si>
  <si>
    <t>OEM_6</t>
  </si>
  <si>
    <t>OEM_7</t>
  </si>
  <si>
    <t>OEM_8</t>
  </si>
  <si>
    <t>OEM_102</t>
  </si>
  <si>
    <t>PROCESSKEY</t>
  </si>
  <si>
    <t>PACKET</t>
  </si>
  <si>
    <t>ATTN</t>
  </si>
  <si>
    <t>CRSEL</t>
  </si>
  <si>
    <t>EXSEL</t>
  </si>
  <si>
    <t>EREOF</t>
  </si>
  <si>
    <t>PLAY</t>
  </si>
  <si>
    <t>ZOOM</t>
  </si>
  <si>
    <t>NONAME</t>
  </si>
  <si>
    <t>OEM_CLEAR</t>
  </si>
  <si>
    <t>02</t>
  </si>
  <si>
    <t>01</t>
  </si>
  <si>
    <t>03</t>
  </si>
  <si>
    <t>04</t>
  </si>
  <si>
    <t>05</t>
  </si>
  <si>
    <t>06</t>
  </si>
  <si>
    <t>08</t>
  </si>
  <si>
    <t>09</t>
  </si>
  <si>
    <t>E</t>
  </si>
  <si>
    <t>H</t>
  </si>
  <si>
    <t>J</t>
  </si>
  <si>
    <t>M</t>
  </si>
  <si>
    <t>N</t>
  </si>
  <si>
    <t>O</t>
  </si>
  <si>
    <t>P</t>
  </si>
  <si>
    <t>T</t>
  </si>
  <si>
    <t>U</t>
  </si>
  <si>
    <t>[General]</t>
  </si>
  <si>
    <t>UseDiagonalInput=0</t>
  </si>
  <si>
    <t>UsePOV8Way=0</t>
  </si>
  <si>
    <t>Threshold=20</t>
  </si>
  <si>
    <t>Threshold2=20</t>
  </si>
  <si>
    <t>KeySendMode=0</t>
  </si>
  <si>
    <t>SoundFile=</t>
  </si>
  <si>
    <t>Num*</t>
  </si>
  <si>
    <t>Num+</t>
  </si>
  <si>
    <t>Num-</t>
  </si>
  <si>
    <t>Num.</t>
  </si>
  <si>
    <t>Num/</t>
  </si>
  <si>
    <t>:00:00:00, 0.000, 0, 0</t>
  </si>
  <si>
    <t xml:space="preserve">Button01=1, </t>
  </si>
  <si>
    <t xml:space="preserve">Button02=1, </t>
  </si>
  <si>
    <t xml:space="preserve">Button03=1, </t>
  </si>
  <si>
    <t xml:space="preserve">Button04=1, </t>
  </si>
  <si>
    <t xml:space="preserve">Button05=1, </t>
  </si>
  <si>
    <t xml:space="preserve">Button06=1, </t>
  </si>
  <si>
    <t xml:space="preserve">Button07=1, </t>
  </si>
  <si>
    <t xml:space="preserve">Button08=1, </t>
  </si>
  <si>
    <t xml:space="preserve">Button09=1, </t>
  </si>
  <si>
    <t xml:space="preserve">Button10=1, </t>
  </si>
  <si>
    <t xml:space="preserve">Axis1n=1, </t>
  </si>
  <si>
    <t xml:space="preserve">Axis1p=1, </t>
  </si>
  <si>
    <t xml:space="preserve">Axis2p=1, </t>
  </si>
  <si>
    <t xml:space="preserve">Axis2n=1, </t>
  </si>
  <si>
    <t>FileVersion=57</t>
  </si>
  <si>
    <t>NumberOfJoysticks=12</t>
  </si>
  <si>
    <t>NumberOfButtons=10</t>
  </si>
  <si>
    <t>Logitech F710</t>
  </si>
  <si>
    <t>RCtrl</t>
  </si>
  <si>
    <t>RShift</t>
  </si>
  <si>
    <t>Alt</t>
  </si>
  <si>
    <t>Joysticks 9-10</t>
  </si>
  <si>
    <t>Joystick</t>
  </si>
  <si>
    <t>Order</t>
  </si>
  <si>
    <t>Button</t>
  </si>
  <si>
    <t>Escape Button</t>
  </si>
  <si>
    <t>Code</t>
  </si>
  <si>
    <t>Text</t>
  </si>
  <si>
    <t>:0:0:0, 1B:0:0:0, 0:0:0:0, 0:0:0:0, 95, 100, 0.000, 0, 0, 20</t>
  </si>
  <si>
    <t xml:space="preserve">=7, 3, 500, </t>
  </si>
  <si>
    <t>If Escape:</t>
  </si>
  <si>
    <t>Retrolink Saturn</t>
  </si>
  <si>
    <t>Joysticks 11-12</t>
  </si>
  <si>
    <t>A/Fire</t>
  </si>
  <si>
    <t>Win Name</t>
  </si>
  <si>
    <t>Description</t>
  </si>
  <si>
    <t>Esc Button</t>
  </si>
  <si>
    <t>Is Esc</t>
  </si>
  <si>
    <t>Select system cfg to create (1-12)</t>
  </si>
  <si>
    <t>System</t>
  </si>
  <si>
    <t>Copy Column A to a text file "[Profile].cfg" and locate in corresponding RocketLaunch JoyToKey profile folder</t>
  </si>
  <si>
    <t>With this spreadsheet, you can configure JoyToKey profiles for up to 12 systems and 6 pairs of physical controllers.</t>
  </si>
  <si>
    <t>EB</t>
  </si>
  <si>
    <t>First you should configure each emulated system, you can configure up to 12 systems.</t>
  </si>
  <si>
    <t>In the "Main" worksheet, between rows 1 and 27, you must complete 3 columns for each.</t>
  </si>
  <si>
    <t>Physical Controllers</t>
  </si>
  <si>
    <t>Step 3: Map each "Physical button" to each "Emulated Button"</t>
  </si>
  <si>
    <t>Step 2: Configure each "Physical Controller"</t>
  </si>
  <si>
    <t>Step 1: Configure Key bindings for each "System"</t>
  </si>
  <si>
    <t>In my case I use Ultimarc's U360s with 8 buttons each for my arcade cabinet, Logitech F710, and some RetroLink imitation controllers and adapters.</t>
  </si>
  <si>
    <t>Step 1</t>
  </si>
  <si>
    <t>Step 2</t>
  </si>
  <si>
    <t>Step 3</t>
  </si>
  <si>
    <t>Emulated Buttons and Key Bindings</t>
  </si>
  <si>
    <t>Emulated System</t>
  </si>
  <si>
    <t>Ultimarc U360</t>
  </si>
  <si>
    <t>Here you can also optionally chose a button for each physical controller that will always work as "Escape" (in all systems) when pressed for more than half a second. You enter the "Escape button" number to the right of the controller name, on column D. Leave it blank if you do not want to use this feature.</t>
  </si>
  <si>
    <r>
      <t>For each controller, you should name each "</t>
    </r>
    <r>
      <rPr>
        <b/>
        <sz val="9.35"/>
        <color theme="1"/>
        <rFont val="Calibri"/>
        <family val="2"/>
      </rPr>
      <t>Physical Button</t>
    </r>
    <r>
      <rPr>
        <sz val="11"/>
        <color theme="1"/>
        <rFont val="Calibri"/>
        <family val="2"/>
        <scheme val="minor"/>
      </rPr>
      <t>" in column C, and enter in column D which actual button number it is. You can configure up to 10 buttons for each controller (plus the Pad), numbers 1 to 10. (Sorry if you need more!)</t>
    </r>
  </si>
  <si>
    <t>To find out which number corresponds to each Physical Button, plug your controller, go to "Set up USB Game Controllers" in Windows, select the controller and go to "Properties". You should get to the window you see on the right. Then  press each button and see which number lights up in this window.</t>
  </si>
  <si>
    <t>Step 4: Create the .cfg files.</t>
  </si>
  <si>
    <t>When you are finished mapping, you have to create the JoyToKey .cfg file for each system. This is a semi-automatic method.</t>
  </si>
  <si>
    <t>Notes.</t>
  </si>
  <si>
    <t>Alternatively, you can print the "JoyToKey Maps" spreadsheet, and enter profiles manually.</t>
  </si>
  <si>
    <t xml:space="preserve">Works with JoyToKey v 5.7. </t>
  </si>
  <si>
    <t>Spreadsheets are protected for your convenience. If you want to Unprotect them, just go to the Review Pane in Excel and press "Unprotect Sheet". There is no password.</t>
  </si>
  <si>
    <t>The "Keys" you enter should match one of the available standard Windows keys, which you can find in the "Key Codes" worksheet. If you enter a "Key" that is not found, the cell will turn red. Look into "Key Codes" for the names I chose for each key.</t>
  </si>
  <si>
    <r>
      <t>E.g., for NES you need the Pad plus buttons "B", "A", "Select" and "Start". First enter the names each "Emulated Button" on the light gray column (in this case, I chose  "B", "A", "Select" and "Start"). Then enter which "Key" corresponds to each "Emulated Button" for each player in your designed emulator, for example in Retroarch in my case. (</t>
    </r>
    <r>
      <rPr>
        <i/>
        <sz val="9.35"/>
        <color theme="1"/>
        <rFont val="Calibri"/>
        <family val="2"/>
      </rPr>
      <t>Note: I changed the default key bindings of Retroarch, so this profile will not work if you use the default Retroarch settings)</t>
    </r>
  </si>
  <si>
    <t>You then need to map each "Physical Button" of each "Physical Controller", to the different "Emulated Buttons" in each system. (the direction Pads are always mapped to the same keys)</t>
  </si>
  <si>
    <r>
      <t>Each physical controller will use 2 Joystick tabs  in JoyToKey, always the same number in all the system. In order for this to work, you should map each Physical controller to a Joystick Number in JoyToKey. With your joystick/s plugged, in JoyToKey got to "Settings", "Configure Joysticks", "2.Advanced Setting for each device". Then select your plugged joystick in "Please select a device", and "Specify a preferred number when this device is connected". Now JoyToKey will always assign the selected Joystick number when this device is selected. (</t>
    </r>
    <r>
      <rPr>
        <i/>
        <sz val="9.35"/>
        <color theme="1"/>
        <rFont val="Calibri"/>
        <family val="2"/>
      </rPr>
      <t>This is stored in the JoyToKey.ini file</t>
    </r>
    <r>
      <rPr>
        <sz val="11"/>
        <color theme="1"/>
        <rFont val="Calibri"/>
        <family val="2"/>
        <scheme val="minor"/>
      </rPr>
      <t>)</t>
    </r>
  </si>
  <si>
    <t>With RocketLauncherUI, create an empty JoyToKey Profile for each system (or emulator), and locate the file .cfg it creates. Then go the  "JoyToKey cfg" spreadsheet, enter the system number (1-12) in cell C1, select column A (go to cell A1, and press Ctrl+Shift+↓), and copy paste into your .cfg file.</t>
  </si>
  <si>
    <r>
      <t>On the light gray column, you must specify which "</t>
    </r>
    <r>
      <rPr>
        <b/>
        <sz val="9.35"/>
        <color theme="1"/>
        <rFont val="Calibri"/>
        <family val="2"/>
      </rPr>
      <t>Emulated Buttons</t>
    </r>
    <r>
      <rPr>
        <sz val="11"/>
        <color theme="1"/>
        <rFont val="Calibri"/>
        <family val="2"/>
        <scheme val="minor"/>
      </rPr>
      <t>" the system uses, and name them. On the Player 1 and 2 columns, you must enter which "</t>
    </r>
    <r>
      <rPr>
        <b/>
        <sz val="11"/>
        <color theme="1"/>
        <rFont val="Calibri"/>
        <family val="2"/>
        <scheme val="minor"/>
      </rPr>
      <t>Key</t>
    </r>
    <r>
      <rPr>
        <sz val="11"/>
        <color theme="1"/>
        <rFont val="Calibri"/>
        <family val="2"/>
        <scheme val="minor"/>
      </rPr>
      <t>" binds to each Emulated Button for players 1 and 2 in the selected System.</t>
    </r>
  </si>
  <si>
    <t>Next you should configure each "Physical Controller", up to 6, in the "Main" worksheet, between columns A and D, rows 28 to 100.</t>
  </si>
  <si>
    <t>This is done between columns E and AN, rows 28 to 100. For each "System"-"Physical Controller" pair, you need to complete only the light gray column: enter the name of the "Emulated Button" that is assigned to each "Physical Button". The Keys the correspond to that Emulated Button are completed automatically.</t>
  </si>
  <si>
    <t>Physical Controller</t>
  </si>
  <si>
    <t>Controller Mapper for JoyToKey - Instructions</t>
  </si>
  <si>
    <t>Controller Mapper for JoyToKey</t>
  </si>
  <si>
    <t>Sega Retrolink Adapter</t>
  </si>
  <si>
    <t>RocketLauncher</t>
  </si>
  <si>
    <t>RL Pause</t>
  </si>
  <si>
    <t>Other Controller</t>
  </si>
  <si>
    <t>NES, SNES RetroLink</t>
  </si>
  <si>
    <t>x</t>
  </si>
  <si>
    <t>s</t>
  </si>
  <si>
    <t>q</t>
  </si>
  <si>
    <t>w</t>
  </si>
  <si>
    <t>z</t>
  </si>
  <si>
    <t>a</t>
  </si>
  <si>
    <t>0D</t>
  </si>
  <si>
    <t>0C</t>
  </si>
  <si>
    <t>10</t>
  </si>
  <si>
    <t>11</t>
  </si>
  <si>
    <t>12</t>
  </si>
  <si>
    <t>13</t>
  </si>
  <si>
    <t>14</t>
  </si>
  <si>
    <t>1B</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</si>
  <si>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</si>
  <si>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</si>
  <si>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</si>
  <si>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</si>
  <si>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</si>
  <si>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</si>
  <si>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</si>
  <si>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</si>
  <si>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</si>
  <si>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</si>
  <si>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</si>
  <si>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</si>
  <si>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</si>
  <si>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</si>
  <si>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</si>
  <si>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</si>
  <si>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</si>
  <si>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</si>
  <si>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</si>
  <si>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</si>
  <si>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</si>
  <si>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</si>
  <si>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</si>
  <si>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</si>
  <si>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</si>
  <si>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</si>
  <si>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</si>
  <si>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</si>
  <si>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</si>
  <si>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</si>
  <si>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</si>
  <si>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</si>
  <si>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</si>
  <si>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</si>
  <si>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</si>
  <si>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</si>
  <si>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</si>
  <si>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</si>
  <si>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</si>
  <si>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</si>
  <si>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</si>
  <si>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</si>
  <si>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</si>
  <si>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</si>
  <si>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</si>
  <si>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</si>
  <si>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</si>
  <si>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</si>
  <si>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</si>
  <si>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</si>
  <si>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</si>
  <si>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</si>
  <si>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</si>
  <si>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</si>
  <si>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</si>
  <si>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</si>
  <si>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</si>
  <si>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</si>
  <si>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</si>
  <si>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</si>
  <si>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</si>
  <si>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</si>
  <si>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</si>
  <si>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</si>
  <si>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</si>
  <si>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</si>
  <si>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</si>
  <si>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</si>
  <si>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</si>
  <si>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</si>
  <si>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</si>
  <si>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</si>
  <si>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</si>
  <si>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</si>
  <si>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</si>
  <si>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</si>
  <si>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</si>
  <si>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</si>
  <si>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</si>
  <si>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</si>
  <si>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</si>
  <si>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</si>
  <si>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</si>
  <si>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</si>
  <si>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</si>
  <si>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</si>
  <si>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</si>
  <si>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</si>
  <si>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</si>
  <si>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</si>
  <si>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</si>
  <si>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</si>
  <si>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</si>
  <si>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</si>
  <si>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</si>
  <si>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</si>
  <si>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90</t>
  </si>
  <si>
    <t>91</t>
  </si>
  <si>
    <t>A0</t>
  </si>
  <si>
    <t>A1</t>
  </si>
  <si>
    <t>A2</t>
  </si>
  <si>
    <t>A3</t>
  </si>
  <si>
    <t>A4</t>
  </si>
  <si>
    <t>A5</t>
  </si>
  <si>
    <t>A6</t>
  </si>
  <si>
    <t>A7</t>
  </si>
  <si>
    <t>A8</t>
  </si>
  <si>
    <t>A9</t>
  </si>
  <si>
    <t>AA</t>
  </si>
  <si>
    <t>AB</t>
  </si>
  <si>
    <t>AC</t>
  </si>
  <si>
    <t>AD</t>
  </si>
  <si>
    <t>AE</t>
  </si>
  <si>
    <t>AF</t>
  </si>
  <si>
    <t>B0</t>
  </si>
  <si>
    <t>B1</t>
  </si>
  <si>
    <t>B2</t>
  </si>
  <si>
    <t>B3</t>
  </si>
  <si>
    <t>B4</t>
  </si>
  <si>
    <t>B5</t>
  </si>
  <si>
    <t>B6</t>
  </si>
  <si>
    <t>B7</t>
  </si>
  <si>
    <t>BA</t>
  </si>
  <si>
    <t>BB</t>
  </si>
  <si>
    <t>BC</t>
  </si>
  <si>
    <t>BD</t>
  </si>
  <si>
    <t>BE</t>
  </si>
  <si>
    <t>BF</t>
  </si>
  <si>
    <t>C0</t>
  </si>
  <si>
    <t>DB</t>
  </si>
  <si>
    <t>DC</t>
  </si>
  <si>
    <t>DD</t>
  </si>
  <si>
    <t>DE</t>
  </si>
  <si>
    <t>DF</t>
  </si>
  <si>
    <t>E2</t>
  </si>
  <si>
    <t>E5</t>
  </si>
  <si>
    <t>E7</t>
  </si>
  <si>
    <t>FA</t>
  </si>
  <si>
    <t>FB</t>
  </si>
  <si>
    <t>FC</t>
  </si>
  <si>
    <t>FD</t>
  </si>
  <si>
    <t>FE</t>
  </si>
  <si>
    <t>15</t>
  </si>
  <si>
    <t>17</t>
  </si>
  <si>
    <t>18</t>
  </si>
  <si>
    <t>19</t>
  </si>
  <si>
    <t>1C</t>
  </si>
  <si>
    <t>1D</t>
  </si>
  <si>
    <t>1E</t>
  </si>
  <si>
    <t>1F</t>
  </si>
  <si>
    <t>DisplayMode=1</t>
  </si>
  <si>
    <t xml:space="preserve">POV1-7=1, </t>
  </si>
  <si>
    <t xml:space="preserve">POV1-3=1, </t>
  </si>
  <si>
    <t xml:space="preserve">POV1-1=1, </t>
  </si>
  <si>
    <t xml:space="preserve">POV1-5=1, </t>
  </si>
  <si>
    <t>c</t>
  </si>
  <si>
    <t>v</t>
  </si>
  <si>
    <t>d</t>
  </si>
  <si>
    <t>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</si>
</sst>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4" x14ac:knownFonts="1">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
      <i/>
      <sz val="8"/>
      <color theme="1"/>
      <name val="Calibri"/>
      <family val="2"/>
      <scheme val="minor"/>
    </font>
    <font>
      <i/>
      <sz val="10"/>
      <name val="Calibri"/>
      <family val="2"/>
      <scheme val="minor"/>
    </font>
    <font>
      <b/>
      <sz val="10"/>
      <color theme="1"/>
      <name val="Calibri"/>
      <family val="2"/>
      <scheme val="minor"/>
    </font>
    <font>
      <sz val="8"/>
      <color theme="1"/>
      <name val="Calibri"/>
      <family val="2"/>
      <scheme val="minor"/>
    </font>
    <font>
      <b/>
      <i/>
      <sz val="11"/>
      <color theme="3"/>
      <name val="Calibri"/>
      <family val="2"/>
      <scheme val="minor"/>
    </font>
    <font>
      <sz val="11"/>
      <color theme="0" tint="-0.499984740745262"/>
      <name val="Calibri"/>
      <family val="2"/>
      <scheme val="minor"/>
    </font>
    <font>
      <b/>
      <sz val="12"/>
      <color theme="0"/>
      <name val="Calibri"/>
      <family val="2"/>
      <scheme val="minor"/>
    </font>
    <font>
      <sz val="9"/>
      <color indexed="81"/>
      <name val="Tahoma"/>
      <family val="2"/>
    </font>
    <font>
      <b/>
      <sz val="9"/>
      <color indexed="81"/>
      <name val="Tahoma"/>
      <family val="2"/>
    </font>
    <font>
      <b/>
      <i/>
      <sz val="11"/>
      <color theme="1"/>
      <name val="Calibri"/>
      <family val="2"/>
      <scheme val="minor"/>
    </font>
    <font>
      <b/>
      <sz val="9.35"/>
      <color theme="1"/>
      <name val="Calibri"/>
      <family val="2"/>
    </font>
    <font>
      <i/>
      <sz val="9.35"/>
      <color theme="1"/>
      <name val="Calibri"/>
      <family val="2"/>
    </font>
    <font>
      <b/>
      <sz val="11"/>
      <name val="Calibri"/>
      <family val="2"/>
      <scheme val="minor"/>
    </font>
    <font>
      <sz val="11"/>
      <name val="Calibri"/>
      <family val="2"/>
      <scheme val="minor"/>
    </font>
    <font>
      <b/>
      <sz val="12"/>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6"/>
      <color theme="1"/>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1" tint="0.249977111117893"/>
        <bgColor indexed="64"/>
      </patternFill>
    </fill>
    <fill>
      <patternFill patternType="solid">
        <fgColor theme="0"/>
        <bgColor indexed="64"/>
      </patternFill>
    </fill>
    <fill>
      <patternFill patternType="solid">
        <fgColor theme="4" tint="0.79998168889431442"/>
        <bgColor indexed="64"/>
      </patternFill>
    </fill>
  </fills>
  <borders count="98">
    <border>
      <left/>
      <right/>
      <top/>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style="medium">
        <color auto="1"/>
      </left>
      <right/>
      <top style="medium">
        <color auto="1"/>
      </top>
      <bottom style="hair">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medium">
        <color auto="1"/>
      </bottom>
      <diagonal/>
    </border>
    <border>
      <left style="medium">
        <color auto="1"/>
      </left>
      <right/>
      <top/>
      <bottom style="hair">
        <color auto="1"/>
      </bottom>
      <diagonal/>
    </border>
    <border>
      <left style="thin">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top style="medium">
        <color auto="1"/>
      </top>
      <bottom style="thin">
        <color auto="1"/>
      </bottom>
      <diagonal/>
    </border>
    <border>
      <left style="thin">
        <color auto="1"/>
      </left>
      <right style="hair">
        <color auto="1"/>
      </right>
      <top style="medium">
        <color auto="1"/>
      </top>
      <bottom style="thin">
        <color auto="1"/>
      </bottom>
      <diagonal/>
    </border>
    <border>
      <left style="hair">
        <color auto="1"/>
      </left>
      <right style="medium">
        <color auto="1"/>
      </right>
      <top style="medium">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right/>
      <top/>
      <bottom style="hair">
        <color auto="1"/>
      </bottom>
      <diagonal/>
    </border>
    <border>
      <left/>
      <right/>
      <top style="hair">
        <color auto="1"/>
      </top>
      <bottom style="hair">
        <color auto="1"/>
      </bottom>
      <diagonal/>
    </border>
    <border>
      <left style="medium">
        <color auto="1"/>
      </left>
      <right style="thin">
        <color auto="1"/>
      </right>
      <top/>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style="medium">
        <color auto="1"/>
      </bottom>
      <diagonal/>
    </border>
    <border>
      <left/>
      <right/>
      <top style="medium">
        <color auto="1"/>
      </top>
      <bottom style="hair">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style="hair">
        <color auto="1"/>
      </top>
      <bottom style="medium">
        <color auto="1"/>
      </bottom>
      <diagonal/>
    </border>
    <border>
      <left style="medium">
        <color auto="1"/>
      </left>
      <right style="thin">
        <color auto="1"/>
      </right>
      <top/>
      <bottom style="medium">
        <color auto="1"/>
      </bottom>
      <diagonal/>
    </border>
    <border>
      <left/>
      <right style="thin">
        <color auto="1"/>
      </right>
      <top style="medium">
        <color auto="1"/>
      </top>
      <bottom style="hair">
        <color auto="1"/>
      </bottom>
      <diagonal/>
    </border>
    <border>
      <left style="thin">
        <color auto="1"/>
      </left>
      <right style="hair">
        <color auto="1"/>
      </right>
      <top style="hair">
        <color auto="1"/>
      </top>
      <bottom/>
      <diagonal/>
    </border>
    <border>
      <left style="hair">
        <color auto="1"/>
      </left>
      <right style="medium">
        <color auto="1"/>
      </right>
      <top style="hair">
        <color auto="1"/>
      </top>
      <bottom/>
      <diagonal/>
    </border>
    <border>
      <left style="thin">
        <color auto="1"/>
      </left>
      <right/>
      <top style="thin">
        <color auto="1"/>
      </top>
      <bottom style="hair">
        <color auto="1"/>
      </bottom>
      <diagonal/>
    </border>
    <border>
      <left style="thin">
        <color auto="1"/>
      </left>
      <right style="hair">
        <color auto="1"/>
      </right>
      <top style="thin">
        <color auto="1"/>
      </top>
      <bottom style="hair">
        <color auto="1"/>
      </bottom>
      <diagonal/>
    </border>
    <border>
      <left style="hair">
        <color auto="1"/>
      </left>
      <right style="medium">
        <color auto="1"/>
      </right>
      <top style="thin">
        <color auto="1"/>
      </top>
      <bottom style="hair">
        <color auto="1"/>
      </bottom>
      <diagonal/>
    </border>
    <border>
      <left/>
      <right style="medium">
        <color auto="1"/>
      </right>
      <top style="medium">
        <color auto="1"/>
      </top>
      <bottom style="hair">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right/>
      <top style="thin">
        <color auto="1"/>
      </top>
      <bottom style="medium">
        <color auto="1"/>
      </bottom>
      <diagonal/>
    </border>
    <border>
      <left/>
      <right/>
      <top style="hair">
        <color auto="1"/>
      </top>
      <bottom/>
      <diagonal/>
    </border>
    <border>
      <left/>
      <right style="hair">
        <color auto="1"/>
      </right>
      <top style="thin">
        <color auto="1"/>
      </top>
      <bottom style="hair">
        <color auto="1"/>
      </bottom>
      <diagonal/>
    </border>
    <border>
      <left/>
      <right style="hair">
        <color auto="1"/>
      </right>
      <top style="hair">
        <color auto="1"/>
      </top>
      <bottom style="hair">
        <color auto="1"/>
      </bottom>
      <diagonal/>
    </border>
    <border>
      <left style="hair">
        <color auto="1"/>
      </left>
      <right/>
      <top style="medium">
        <color auto="1"/>
      </top>
      <bottom style="hair">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medium">
        <color auto="1"/>
      </bottom>
      <diagonal/>
    </border>
    <border>
      <left style="hair">
        <color auto="1"/>
      </left>
      <right/>
      <top style="hair">
        <color auto="1"/>
      </top>
      <bottom/>
      <diagonal/>
    </border>
    <border>
      <left/>
      <right style="hair">
        <color auto="1"/>
      </right>
      <top style="medium">
        <color auto="1"/>
      </top>
      <bottom style="hair">
        <color auto="1"/>
      </bottom>
      <diagonal/>
    </border>
    <border>
      <left/>
      <right style="hair">
        <color auto="1"/>
      </right>
      <top style="hair">
        <color auto="1"/>
      </top>
      <bottom style="medium">
        <color auto="1"/>
      </bottom>
      <diagonal/>
    </border>
    <border>
      <left/>
      <right style="hair">
        <color auto="1"/>
      </right>
      <top style="hair">
        <color auto="1"/>
      </top>
      <bottom/>
      <diagonal/>
    </border>
    <border>
      <left style="hair">
        <color auto="1"/>
      </left>
      <right style="thin">
        <color auto="1"/>
      </right>
      <top style="thin">
        <color auto="1"/>
      </top>
      <bottom style="hair">
        <color auto="1"/>
      </bottom>
      <diagonal/>
    </border>
    <border>
      <left style="hair">
        <color auto="1"/>
      </left>
      <right style="thin">
        <color auto="1"/>
      </right>
      <top style="hair">
        <color auto="1"/>
      </top>
      <bottom style="hair">
        <color auto="1"/>
      </bottom>
      <diagonal/>
    </border>
    <border>
      <left style="hair">
        <color auto="1"/>
      </left>
      <right style="thin">
        <color auto="1"/>
      </right>
      <top style="hair">
        <color auto="1"/>
      </top>
      <bottom style="medium">
        <color auto="1"/>
      </bottom>
      <diagonal/>
    </border>
    <border>
      <left style="hair">
        <color auto="1"/>
      </left>
      <right style="thin">
        <color auto="1"/>
      </right>
      <top style="hair">
        <color auto="1"/>
      </top>
      <bottom/>
      <diagonal/>
    </border>
    <border>
      <left style="thin">
        <color auto="1"/>
      </left>
      <right/>
      <top style="medium">
        <color auto="1"/>
      </top>
      <bottom style="hair">
        <color auto="1"/>
      </bottom>
      <diagonal/>
    </border>
    <border>
      <left style="thin">
        <color auto="1"/>
      </left>
      <right style="thin">
        <color auto="1"/>
      </right>
      <top style="hair">
        <color auto="1"/>
      </top>
      <bottom/>
      <diagonal/>
    </border>
    <border>
      <left style="thin">
        <color auto="1"/>
      </left>
      <right style="medium">
        <color auto="1"/>
      </right>
      <top style="hair">
        <color auto="1"/>
      </top>
      <bottom/>
      <diagonal/>
    </border>
    <border>
      <left style="medium">
        <color auto="1"/>
      </left>
      <right style="thin">
        <color auto="1"/>
      </right>
      <top style="hair">
        <color auto="1"/>
      </top>
      <bottom/>
      <diagonal/>
    </border>
    <border>
      <left style="medium">
        <color auto="1"/>
      </left>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style="medium">
        <color auto="1"/>
      </right>
      <top style="hair">
        <color auto="1"/>
      </top>
      <bottom style="thin">
        <color auto="1"/>
      </bottom>
      <diagonal/>
    </border>
    <border>
      <left style="medium">
        <color auto="1"/>
      </left>
      <right/>
      <top style="hair">
        <color auto="1"/>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medium">
        <color auto="1"/>
      </right>
      <top/>
      <bottom style="hair">
        <color auto="1"/>
      </bottom>
      <diagonal/>
    </border>
    <border>
      <left style="medium">
        <color auto="1"/>
      </left>
      <right style="thin">
        <color auto="1"/>
      </right>
      <top/>
      <bottom style="hair">
        <color auto="1"/>
      </bottom>
      <diagonal/>
    </border>
    <border>
      <left/>
      <right/>
      <top style="medium">
        <color auto="1"/>
      </top>
      <bottom style="thin">
        <color auto="1"/>
      </bottom>
      <diagonal/>
    </border>
    <border>
      <left style="thin">
        <color auto="1"/>
      </left>
      <right style="thin">
        <color auto="1"/>
      </right>
      <top/>
      <bottom style="hair">
        <color auto="1"/>
      </bottom>
      <diagonal/>
    </border>
    <border>
      <left style="medium">
        <color auto="1"/>
      </left>
      <right style="thin">
        <color auto="1"/>
      </right>
      <top style="hair">
        <color auto="1"/>
      </top>
      <bottom style="thin">
        <color auto="1"/>
      </bottom>
      <diagonal/>
    </border>
    <border>
      <left style="hair">
        <color auto="1"/>
      </left>
      <right/>
      <top/>
      <bottom style="hair">
        <color auto="1"/>
      </bottom>
      <diagonal/>
    </border>
    <border>
      <left style="thin">
        <color auto="1"/>
      </left>
      <right style="hair">
        <color auto="1"/>
      </right>
      <top style="medium">
        <color auto="1"/>
      </top>
      <bottom style="medium">
        <color auto="1"/>
      </bottom>
      <diagonal/>
    </border>
    <border>
      <left style="hair">
        <color auto="1"/>
      </left>
      <right style="thin">
        <color auto="1"/>
      </right>
      <top style="medium">
        <color auto="1"/>
      </top>
      <bottom style="medium">
        <color auto="1"/>
      </bottom>
      <diagonal/>
    </border>
    <border>
      <left style="hair">
        <color auto="1"/>
      </left>
      <right style="medium">
        <color auto="1"/>
      </right>
      <top style="medium">
        <color auto="1"/>
      </top>
      <bottom style="medium">
        <color auto="1"/>
      </bottom>
      <diagonal/>
    </border>
    <border>
      <left style="medium">
        <color auto="1"/>
      </left>
      <right style="hair">
        <color auto="1"/>
      </right>
      <top style="hair">
        <color auto="1"/>
      </top>
      <bottom style="hair">
        <color auto="1"/>
      </bottom>
      <diagonal/>
    </border>
    <border>
      <left style="medium">
        <color auto="1"/>
      </left>
      <right style="hair">
        <color auto="1"/>
      </right>
      <top style="hair">
        <color auto="1"/>
      </top>
      <bottom/>
      <diagonal/>
    </border>
    <border>
      <left style="medium">
        <color auto="1"/>
      </left>
      <right style="hair">
        <color auto="1"/>
      </right>
      <top style="hair">
        <color auto="1"/>
      </top>
      <bottom style="medium">
        <color auto="1"/>
      </bottom>
      <diagonal/>
    </border>
    <border>
      <left style="medium">
        <color auto="1"/>
      </left>
      <right style="hair">
        <color auto="1"/>
      </right>
      <top style="medium">
        <color auto="1"/>
      </top>
      <bottom style="medium">
        <color auto="1"/>
      </bottom>
      <diagonal/>
    </border>
    <border>
      <left style="hair">
        <color auto="1"/>
      </left>
      <right style="hair">
        <color auto="1"/>
      </right>
      <top/>
      <bottom/>
      <diagonal/>
    </border>
    <border>
      <left style="hair">
        <color auto="1"/>
      </left>
      <right style="hair">
        <color auto="1"/>
      </right>
      <top style="medium">
        <color auto="1"/>
      </top>
      <bottom style="medium">
        <color auto="1"/>
      </bottom>
      <diagonal/>
    </border>
    <border>
      <left style="medium">
        <color auto="1"/>
      </left>
      <right style="hair">
        <color auto="1"/>
      </right>
      <top/>
      <bottom/>
      <diagonal/>
    </border>
    <border>
      <left style="hair">
        <color auto="1"/>
      </left>
      <right style="medium">
        <color auto="1"/>
      </right>
      <top/>
      <bottom/>
      <diagonal/>
    </border>
    <border>
      <left style="medium">
        <color auto="1"/>
      </left>
      <right style="hair">
        <color auto="1"/>
      </right>
      <top/>
      <bottom style="medium">
        <color auto="1"/>
      </bottom>
      <diagonal/>
    </border>
    <border>
      <left style="hair">
        <color auto="1"/>
      </left>
      <right style="hair">
        <color auto="1"/>
      </right>
      <top/>
      <bottom style="medium">
        <color auto="1"/>
      </bottom>
      <diagonal/>
    </border>
    <border>
      <left style="hair">
        <color auto="1"/>
      </left>
      <right style="medium">
        <color auto="1"/>
      </right>
      <top/>
      <bottom style="medium">
        <color auto="1"/>
      </bottom>
      <diagonal/>
    </border>
    <border>
      <left style="medium">
        <color auto="1"/>
      </left>
      <right style="hair">
        <color auto="1"/>
      </right>
      <top style="medium">
        <color auto="1"/>
      </top>
      <bottom style="hair">
        <color auto="1"/>
      </bottom>
      <diagonal/>
    </border>
    <border>
      <left/>
      <right/>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06">
    <xf numFmtId="0" fontId="0" fillId="0" borderId="0" xfId="0"/>
    <xf numFmtId="0" fontId="0" fillId="0" borderId="0" xfId="0" applyAlignment="1">
      <alignment horizontal="center"/>
    </xf>
    <xf numFmtId="0" fontId="2" fillId="0" borderId="0" xfId="0" applyFont="1"/>
    <xf numFmtId="0" fontId="0" fillId="0" borderId="4" xfId="0"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2" fillId="2" borderId="16" xfId="0" applyFont="1" applyFill="1" applyBorder="1" applyAlignment="1">
      <alignment horizontal="center"/>
    </xf>
    <xf numFmtId="0" fontId="2" fillId="2" borderId="17" xfId="0" applyFont="1" applyFill="1" applyBorder="1" applyAlignment="1">
      <alignment horizontal="center"/>
    </xf>
    <xf numFmtId="0" fontId="0" fillId="0" borderId="21" xfId="0" applyBorder="1"/>
    <xf numFmtId="0" fontId="0" fillId="0" borderId="0" xfId="0" applyBorder="1"/>
    <xf numFmtId="0" fontId="0" fillId="0" borderId="22" xfId="0" applyBorder="1"/>
    <xf numFmtId="0" fontId="2" fillId="2" borderId="30" xfId="0" applyFont="1" applyFill="1" applyBorder="1" applyAlignment="1">
      <alignment horizontal="center"/>
    </xf>
    <xf numFmtId="0" fontId="0" fillId="0" borderId="19" xfId="0" applyBorder="1"/>
    <xf numFmtId="0" fontId="0" fillId="0" borderId="4" xfId="0" applyBorder="1"/>
    <xf numFmtId="0" fontId="0" fillId="0" borderId="35" xfId="0" applyBorder="1"/>
    <xf numFmtId="0" fontId="0" fillId="0" borderId="36" xfId="0" applyBorder="1"/>
    <xf numFmtId="0" fontId="2" fillId="2" borderId="42" xfId="0" applyFont="1" applyFill="1" applyBorder="1" applyAlignment="1">
      <alignment horizontal="center"/>
    </xf>
    <xf numFmtId="0" fontId="3" fillId="3" borderId="34" xfId="0" applyFont="1" applyFill="1" applyBorder="1"/>
    <xf numFmtId="0" fontId="7" fillId="0" borderId="0" xfId="0" applyFont="1"/>
    <xf numFmtId="0" fontId="2" fillId="2" borderId="49" xfId="0" applyFont="1" applyFill="1" applyBorder="1" applyAlignment="1">
      <alignment horizontal="center"/>
    </xf>
    <xf numFmtId="0" fontId="8" fillId="0" borderId="0" xfId="0" applyFont="1"/>
    <xf numFmtId="0" fontId="0" fillId="0" borderId="43" xfId="0" applyBorder="1" applyAlignment="1">
      <alignment horizontal="center"/>
    </xf>
    <xf numFmtId="0" fontId="1" fillId="3" borderId="52" xfId="0" applyFont="1" applyFill="1" applyBorder="1" applyAlignment="1">
      <alignment horizontal="center"/>
    </xf>
    <xf numFmtId="0" fontId="0" fillId="0" borderId="53" xfId="0" applyBorder="1" applyAlignment="1">
      <alignment horizontal="center"/>
    </xf>
    <xf numFmtId="0" fontId="0" fillId="0" borderId="54" xfId="0" applyBorder="1" applyAlignment="1">
      <alignment horizontal="center"/>
    </xf>
    <xf numFmtId="0" fontId="1" fillId="3" borderId="57" xfId="0" applyFont="1" applyFill="1" applyBorder="1" applyAlignment="1">
      <alignment horizontal="center"/>
    </xf>
    <xf numFmtId="0" fontId="0" fillId="0" borderId="50" xfId="0" applyBorder="1" applyAlignment="1">
      <alignment horizontal="center"/>
    </xf>
    <xf numFmtId="0" fontId="0" fillId="0" borderId="51" xfId="0" applyBorder="1" applyAlignment="1">
      <alignment horizontal="center"/>
    </xf>
    <xf numFmtId="0" fontId="0" fillId="0" borderId="60" xfId="0" applyBorder="1" applyAlignment="1">
      <alignment horizontal="center"/>
    </xf>
    <xf numFmtId="0" fontId="0" fillId="0" borderId="61" xfId="0" applyBorder="1" applyAlignment="1">
      <alignment horizontal="center"/>
    </xf>
    <xf numFmtId="0" fontId="2" fillId="2" borderId="18" xfId="0" applyFont="1" applyFill="1" applyBorder="1" applyAlignment="1">
      <alignment vertical="top"/>
    </xf>
    <xf numFmtId="0" fontId="0" fillId="0" borderId="0" xfId="0" applyFont="1"/>
    <xf numFmtId="0" fontId="5" fillId="0" borderId="11" xfId="0" applyFont="1" applyBorder="1" applyAlignment="1">
      <alignment horizontal="center"/>
    </xf>
    <xf numFmtId="0" fontId="5" fillId="0" borderId="55" xfId="0" applyFont="1" applyBorder="1" applyAlignment="1">
      <alignment horizontal="center"/>
    </xf>
    <xf numFmtId="0" fontId="5" fillId="0" borderId="62" xfId="0" applyFont="1" applyBorder="1" applyAlignment="1">
      <alignment horizontal="center"/>
    </xf>
    <xf numFmtId="0" fontId="5" fillId="0" borderId="58" xfId="0" applyFont="1" applyBorder="1" applyAlignment="1">
      <alignment horizontal="center"/>
    </xf>
    <xf numFmtId="0" fontId="5" fillId="0" borderId="6" xfId="0" applyFont="1" applyBorder="1" applyAlignment="1">
      <alignment horizontal="center"/>
    </xf>
    <xf numFmtId="0" fontId="8" fillId="0" borderId="8" xfId="0" applyFont="1" applyBorder="1"/>
    <xf numFmtId="0" fontId="8" fillId="0" borderId="30" xfId="0" applyFont="1" applyBorder="1"/>
    <xf numFmtId="0" fontId="5" fillId="0" borderId="10" xfId="0" applyFont="1" applyBorder="1" applyAlignment="1">
      <alignment horizontal="center"/>
    </xf>
    <xf numFmtId="0" fontId="5" fillId="0" borderId="54" xfId="0" applyFont="1" applyBorder="1" applyAlignment="1">
      <alignment horizontal="center"/>
    </xf>
    <xf numFmtId="0" fontId="5" fillId="0" borderId="61" xfId="0" applyFont="1" applyBorder="1" applyAlignment="1">
      <alignment horizontal="center"/>
    </xf>
    <xf numFmtId="0" fontId="5" fillId="0" borderId="51" xfId="0" applyFont="1" applyBorder="1" applyAlignment="1">
      <alignment horizontal="center"/>
    </xf>
    <xf numFmtId="0" fontId="5" fillId="0" borderId="4" xfId="0" applyFont="1" applyBorder="1" applyAlignment="1">
      <alignment horizontal="center"/>
    </xf>
    <xf numFmtId="0" fontId="8" fillId="0" borderId="9" xfId="0" applyFont="1" applyBorder="1"/>
    <xf numFmtId="0" fontId="8" fillId="0" borderId="37" xfId="0" applyFont="1" applyBorder="1"/>
    <xf numFmtId="0" fontId="0" fillId="0" borderId="40" xfId="0" applyBorder="1" applyAlignment="1">
      <alignment horizontal="center"/>
    </xf>
    <xf numFmtId="0" fontId="0" fillId="0" borderId="63" xfId="0" applyBorder="1" applyAlignment="1">
      <alignment horizontal="center"/>
    </xf>
    <xf numFmtId="0" fontId="0" fillId="0" borderId="59" xfId="0" applyBorder="1" applyAlignment="1">
      <alignment horizontal="center"/>
    </xf>
    <xf numFmtId="0" fontId="0" fillId="0" borderId="56" xfId="0" applyBorder="1" applyAlignment="1">
      <alignment horizontal="center"/>
    </xf>
    <xf numFmtId="0" fontId="0" fillId="0" borderId="19" xfId="0" applyFont="1" applyBorder="1"/>
    <xf numFmtId="0" fontId="0" fillId="0" borderId="20" xfId="0" applyFont="1" applyBorder="1"/>
    <xf numFmtId="0" fontId="9" fillId="2" borderId="19" xfId="0" applyFont="1" applyFill="1" applyBorder="1" applyAlignment="1">
      <alignment horizontal="center" vertical="top"/>
    </xf>
    <xf numFmtId="0" fontId="10" fillId="0" borderId="10" xfId="0" applyFont="1" applyBorder="1" applyAlignment="1">
      <alignment horizontal="center" vertical="center"/>
    </xf>
    <xf numFmtId="0" fontId="10" fillId="0" borderId="4" xfId="0" applyFont="1" applyBorder="1" applyAlignment="1">
      <alignment horizontal="center" vertical="center"/>
    </xf>
    <xf numFmtId="0" fontId="10" fillId="0" borderId="11" xfId="0" applyFont="1" applyBorder="1" applyAlignment="1">
      <alignment horizontal="center" vertical="center"/>
    </xf>
    <xf numFmtId="0" fontId="10" fillId="0" borderId="6" xfId="0" applyFont="1" applyBorder="1" applyAlignment="1">
      <alignment horizontal="center" vertical="center"/>
    </xf>
    <xf numFmtId="0" fontId="10" fillId="0" borderId="40" xfId="0" applyFont="1" applyBorder="1" applyAlignment="1">
      <alignment horizontal="center" vertical="center"/>
    </xf>
    <xf numFmtId="0" fontId="10" fillId="0" borderId="41" xfId="0" applyFont="1" applyBorder="1" applyAlignment="1">
      <alignment horizontal="center" vertical="center"/>
    </xf>
    <xf numFmtId="0" fontId="0" fillId="0" borderId="0" xfId="0" applyAlignment="1"/>
    <xf numFmtId="0" fontId="6" fillId="2" borderId="72" xfId="0" applyFont="1" applyFill="1" applyBorder="1" applyAlignment="1">
      <alignment horizontal="center"/>
    </xf>
    <xf numFmtId="0" fontId="6" fillId="2" borderId="73" xfId="0" applyFont="1" applyFill="1" applyBorder="1" applyAlignment="1">
      <alignment horizontal="center"/>
    </xf>
    <xf numFmtId="0" fontId="10" fillId="0" borderId="13" xfId="0" applyFont="1" applyBorder="1" applyAlignment="1">
      <alignment horizontal="center" vertical="center"/>
    </xf>
    <xf numFmtId="0" fontId="10" fillId="0" borderId="14" xfId="0" applyFont="1" applyBorder="1" applyAlignment="1">
      <alignment horizontal="center" vertical="center"/>
    </xf>
    <xf numFmtId="0" fontId="0" fillId="0" borderId="77" xfId="0" applyBorder="1"/>
    <xf numFmtId="0" fontId="8" fillId="0" borderId="71" xfId="0" applyFont="1" applyBorder="1"/>
    <xf numFmtId="0" fontId="8" fillId="0" borderId="49" xfId="0" applyFont="1" applyBorder="1"/>
    <xf numFmtId="0" fontId="5" fillId="0" borderId="40" xfId="0" applyFont="1" applyBorder="1" applyAlignment="1">
      <alignment horizontal="center"/>
    </xf>
    <xf numFmtId="0" fontId="5" fillId="0" borderId="56" xfId="0" applyFont="1" applyBorder="1" applyAlignment="1">
      <alignment horizontal="center"/>
    </xf>
    <xf numFmtId="0" fontId="5" fillId="0" borderId="63" xfId="0" applyFont="1" applyBorder="1" applyAlignment="1">
      <alignment horizontal="center"/>
    </xf>
    <xf numFmtId="0" fontId="5" fillId="0" borderId="59" xfId="0" applyFont="1" applyBorder="1" applyAlignment="1">
      <alignment horizontal="center"/>
    </xf>
    <xf numFmtId="0" fontId="5" fillId="0" borderId="41" xfId="0" applyFont="1" applyBorder="1" applyAlignment="1">
      <alignment horizontal="center"/>
    </xf>
    <xf numFmtId="164" fontId="0" fillId="0" borderId="0" xfId="0" applyNumberFormat="1"/>
    <xf numFmtId="0" fontId="0" fillId="0" borderId="0" xfId="0" quotePrefix="1" applyAlignment="1"/>
    <xf numFmtId="0" fontId="2" fillId="2" borderId="8" xfId="0" applyFont="1" applyFill="1" applyBorder="1" applyAlignment="1" applyProtection="1">
      <alignment horizontal="center"/>
      <protection locked="0"/>
    </xf>
    <xf numFmtId="0" fontId="0" fillId="0" borderId="10" xfId="0" applyBorder="1" applyAlignment="1" applyProtection="1">
      <alignment horizontal="center"/>
      <protection locked="0"/>
    </xf>
    <xf numFmtId="0" fontId="0" fillId="0" borderId="4" xfId="0" applyBorder="1" applyAlignment="1" applyProtection="1">
      <alignment horizontal="center"/>
      <protection locked="0"/>
    </xf>
    <xf numFmtId="0" fontId="2" fillId="2" borderId="30" xfId="0" applyFont="1" applyFill="1" applyBorder="1" applyAlignment="1" applyProtection="1">
      <alignment horizontal="center"/>
      <protection locked="0"/>
    </xf>
    <xf numFmtId="0" fontId="2" fillId="2" borderId="12" xfId="0" applyFont="1" applyFill="1" applyBorder="1" applyAlignment="1" applyProtection="1">
      <alignment horizontal="center"/>
      <protection locked="0"/>
    </xf>
    <xf numFmtId="0" fontId="0" fillId="0" borderId="13" xfId="0" applyBorder="1" applyAlignment="1" applyProtection="1">
      <alignment horizontal="center"/>
      <protection locked="0"/>
    </xf>
    <xf numFmtId="0" fontId="0" fillId="0" borderId="14" xfId="0" applyBorder="1" applyAlignment="1" applyProtection="1">
      <alignment horizontal="center"/>
      <protection locked="0"/>
    </xf>
    <xf numFmtId="0" fontId="2" fillId="2" borderId="29" xfId="0" applyFont="1" applyFill="1" applyBorder="1" applyAlignment="1" applyProtection="1">
      <alignment horizontal="center"/>
      <protection locked="0"/>
    </xf>
    <xf numFmtId="0" fontId="2" fillId="2" borderId="68" xfId="0" applyFont="1" applyFill="1" applyBorder="1" applyAlignment="1" applyProtection="1">
      <alignment horizont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2" fillId="2" borderId="9" xfId="0" applyFont="1" applyFill="1" applyBorder="1" applyAlignment="1" applyProtection="1">
      <alignment horizontal="center"/>
      <protection locked="0"/>
    </xf>
    <xf numFmtId="0" fontId="0" fillId="0" borderId="11" xfId="0" applyBorder="1" applyAlignment="1" applyProtection="1">
      <alignment horizontal="center"/>
      <protection locked="0"/>
    </xf>
    <xf numFmtId="0" fontId="0" fillId="0" borderId="6" xfId="0" applyBorder="1" applyAlignment="1" applyProtection="1">
      <alignment horizontal="center"/>
      <protection locked="0"/>
    </xf>
    <xf numFmtId="0" fontId="2" fillId="2" borderId="78" xfId="0" applyFont="1" applyFill="1" applyBorder="1" applyAlignment="1" applyProtection="1">
      <alignment horizontal="center"/>
      <protection locked="0"/>
    </xf>
    <xf numFmtId="0" fontId="0" fillId="0" borderId="75" xfId="0" applyBorder="1" applyAlignment="1" applyProtection="1">
      <alignment horizontal="center"/>
      <protection locked="0"/>
    </xf>
    <xf numFmtId="0" fontId="2" fillId="2" borderId="76" xfId="0" applyFont="1" applyFill="1" applyBorder="1" applyAlignment="1" applyProtection="1">
      <alignment horizontal="center" vertical="center"/>
      <protection locked="0"/>
    </xf>
    <xf numFmtId="0" fontId="2" fillId="2" borderId="32" xfId="0" applyFont="1" applyFill="1" applyBorder="1" applyAlignment="1" applyProtection="1">
      <alignment horizontal="center"/>
      <protection locked="0"/>
    </xf>
    <xf numFmtId="0" fontId="0" fillId="0" borderId="26" xfId="0" applyBorder="1" applyAlignment="1" applyProtection="1">
      <alignment horizontal="center"/>
      <protection locked="0"/>
    </xf>
    <xf numFmtId="0" fontId="2" fillId="2" borderId="25" xfId="0" applyFont="1" applyFill="1" applyBorder="1" applyAlignment="1" applyProtection="1">
      <alignment horizontal="center" vertical="center"/>
      <protection locked="0"/>
    </xf>
    <xf numFmtId="0" fontId="2" fillId="2" borderId="65" xfId="0" applyFont="1" applyFill="1" applyBorder="1" applyAlignment="1" applyProtection="1">
      <alignment horizontal="center"/>
      <protection locked="0"/>
    </xf>
    <xf numFmtId="0" fontId="0" fillId="0" borderId="66" xfId="0" applyBorder="1" applyAlignment="1" applyProtection="1">
      <alignment horizontal="center"/>
      <protection locked="0"/>
    </xf>
    <xf numFmtId="0" fontId="2" fillId="2" borderId="67" xfId="0" applyFont="1" applyFill="1" applyBorder="1" applyAlignment="1" applyProtection="1">
      <alignment horizontal="center" vertical="center"/>
      <protection locked="0"/>
    </xf>
    <xf numFmtId="0" fontId="2" fillId="2" borderId="33" xfId="0" applyFont="1" applyFill="1" applyBorder="1" applyAlignment="1" applyProtection="1">
      <alignment horizontal="center"/>
      <protection locked="0"/>
    </xf>
    <xf numFmtId="0" fontId="0" fillId="0" borderId="28" xfId="0" applyBorder="1" applyAlignment="1" applyProtection="1">
      <alignment horizontal="center"/>
      <protection locked="0"/>
    </xf>
    <xf numFmtId="0" fontId="2" fillId="2" borderId="27" xfId="0" applyFont="1" applyFill="1" applyBorder="1" applyAlignment="1" applyProtection="1">
      <alignment horizontal="center" vertical="center"/>
      <protection locked="0"/>
    </xf>
    <xf numFmtId="0" fontId="2" fillId="0" borderId="15" xfId="0" applyFont="1" applyBorder="1" applyProtection="1">
      <protection locked="0"/>
    </xf>
    <xf numFmtId="0" fontId="0" fillId="0" borderId="77" xfId="0" applyBorder="1" applyProtection="1">
      <protection locked="0"/>
    </xf>
    <xf numFmtId="0" fontId="0" fillId="0" borderId="77" xfId="0" applyBorder="1" applyAlignment="1" applyProtection="1">
      <alignment horizontal="center"/>
      <protection locked="0"/>
    </xf>
    <xf numFmtId="0" fontId="0" fillId="2" borderId="77" xfId="0" applyFill="1" applyBorder="1" applyProtection="1">
      <protection locked="0"/>
    </xf>
    <xf numFmtId="0" fontId="2" fillId="2" borderId="25" xfId="0" applyFont="1" applyFill="1" applyBorder="1" applyAlignment="1" applyProtection="1">
      <alignment horizontal="center"/>
      <protection locked="0"/>
    </xf>
    <xf numFmtId="0" fontId="2" fillId="2" borderId="76" xfId="0" applyFont="1" applyFill="1" applyBorder="1" applyAlignment="1" applyProtection="1">
      <alignment horizontal="center"/>
      <protection locked="0"/>
    </xf>
    <xf numFmtId="0" fontId="2" fillId="2" borderId="79" xfId="0" applyFont="1" applyFill="1" applyBorder="1" applyAlignment="1" applyProtection="1">
      <alignment horizontal="center"/>
      <protection locked="0"/>
    </xf>
    <xf numFmtId="0" fontId="2" fillId="2" borderId="27" xfId="0" applyFont="1" applyFill="1" applyBorder="1" applyAlignment="1" applyProtection="1">
      <alignment horizontal="center"/>
      <protection locked="0"/>
    </xf>
    <xf numFmtId="0" fontId="7" fillId="0" borderId="21" xfId="0" applyFont="1" applyBorder="1"/>
    <xf numFmtId="0" fontId="2" fillId="0" borderId="21" xfId="0" applyFont="1" applyBorder="1"/>
    <xf numFmtId="0" fontId="10" fillId="0" borderId="80" xfId="0" applyFont="1" applyBorder="1" applyAlignment="1">
      <alignment horizontal="center" vertical="center"/>
    </xf>
    <xf numFmtId="0" fontId="10" fillId="0" borderId="54" xfId="0" applyFont="1" applyBorder="1" applyAlignment="1">
      <alignment horizontal="center" vertical="center"/>
    </xf>
    <xf numFmtId="0" fontId="10" fillId="0" borderId="56" xfId="0" applyFont="1" applyBorder="1" applyAlignment="1">
      <alignment horizontal="center" vertical="center"/>
    </xf>
    <xf numFmtId="0" fontId="10" fillId="0" borderId="55" xfId="0" applyFont="1" applyBorder="1" applyAlignment="1">
      <alignment horizontal="center" vertical="center"/>
    </xf>
    <xf numFmtId="0" fontId="1" fillId="3" borderId="81" xfId="0" applyFont="1" applyFill="1" applyBorder="1" applyAlignment="1">
      <alignment horizontal="center"/>
    </xf>
    <xf numFmtId="0" fontId="1" fillId="3" borderId="82" xfId="0" applyFont="1" applyFill="1" applyBorder="1" applyAlignment="1">
      <alignment horizontal="center"/>
    </xf>
    <xf numFmtId="0" fontId="1" fillId="3" borderId="83" xfId="0" applyFont="1" applyFill="1" applyBorder="1" applyAlignment="1">
      <alignment horizontal="center"/>
    </xf>
    <xf numFmtId="0" fontId="5" fillId="0" borderId="84" xfId="0" applyFont="1" applyBorder="1" applyAlignment="1">
      <alignment horizontal="center"/>
    </xf>
    <xf numFmtId="0" fontId="5" fillId="0" borderId="85" xfId="0" applyFont="1" applyBorder="1" applyAlignment="1">
      <alignment horizontal="center"/>
    </xf>
    <xf numFmtId="0" fontId="5" fillId="0" borderId="86" xfId="0" applyFont="1" applyBorder="1" applyAlignment="1">
      <alignment horizontal="center"/>
    </xf>
    <xf numFmtId="0" fontId="1" fillId="3" borderId="87" xfId="0" applyFont="1" applyFill="1" applyBorder="1" applyAlignment="1">
      <alignment horizontal="center"/>
    </xf>
    <xf numFmtId="0" fontId="0" fillId="0" borderId="88" xfId="0" applyBorder="1"/>
    <xf numFmtId="0" fontId="0" fillId="0" borderId="88" xfId="0" applyBorder="1" applyAlignment="1">
      <alignment horizontal="center"/>
    </xf>
    <xf numFmtId="0" fontId="1" fillId="3" borderId="89" xfId="0" applyFont="1" applyFill="1" applyBorder="1" applyAlignment="1">
      <alignment horizontal="center"/>
    </xf>
    <xf numFmtId="0" fontId="0" fillId="0" borderId="90" xfId="0" applyBorder="1" applyAlignment="1">
      <alignment horizontal="center"/>
    </xf>
    <xf numFmtId="0" fontId="0" fillId="0" borderId="91" xfId="0" applyBorder="1"/>
    <xf numFmtId="0" fontId="0" fillId="0" borderId="92" xfId="0" applyBorder="1" applyAlignment="1">
      <alignment horizontal="center"/>
    </xf>
    <xf numFmtId="0" fontId="0" fillId="0" borderId="93" xfId="0" applyBorder="1" applyAlignment="1">
      <alignment horizontal="center"/>
    </xf>
    <xf numFmtId="0" fontId="0" fillId="0" borderId="93" xfId="0" applyBorder="1"/>
    <xf numFmtId="0" fontId="0" fillId="0" borderId="94" xfId="0" applyBorder="1"/>
    <xf numFmtId="0" fontId="0" fillId="0" borderId="1" xfId="0" quotePrefix="1" applyBorder="1" applyAlignment="1">
      <alignment horizontal="center"/>
    </xf>
    <xf numFmtId="0" fontId="0" fillId="0" borderId="1" xfId="0" applyBorder="1"/>
    <xf numFmtId="0" fontId="0" fillId="0" borderId="2" xfId="0" applyBorder="1"/>
    <xf numFmtId="0" fontId="0" fillId="0" borderId="3" xfId="0" quotePrefix="1" applyBorder="1" applyAlignment="1">
      <alignment horizontal="center"/>
    </xf>
    <xf numFmtId="0" fontId="0" fillId="0" borderId="3" xfId="0" applyBorder="1"/>
    <xf numFmtId="0" fontId="0" fillId="0" borderId="3" xfId="0" applyBorder="1" applyAlignment="1">
      <alignment horizontal="center"/>
    </xf>
    <xf numFmtId="0" fontId="0" fillId="0" borderId="5" xfId="0" applyBorder="1" applyAlignment="1">
      <alignment horizontal="center"/>
    </xf>
    <xf numFmtId="0" fontId="0" fillId="0" borderId="5" xfId="0" applyBorder="1"/>
    <xf numFmtId="0" fontId="0" fillId="0" borderId="6" xfId="0" applyBorder="1"/>
    <xf numFmtId="0" fontId="0" fillId="0" borderId="44" xfId="0" applyBorder="1" applyAlignment="1">
      <alignment horizontal="center"/>
    </xf>
    <xf numFmtId="0" fontId="0" fillId="0" borderId="62" xfId="0" applyBorder="1" applyAlignment="1">
      <alignment horizontal="center"/>
    </xf>
    <xf numFmtId="0" fontId="0" fillId="0" borderId="41" xfId="0" applyBorder="1" applyAlignment="1">
      <alignment horizontal="center"/>
    </xf>
    <xf numFmtId="0" fontId="0" fillId="0" borderId="20" xfId="0" applyBorder="1"/>
    <xf numFmtId="0" fontId="2" fillId="2" borderId="0" xfId="0" applyFont="1" applyFill="1" applyBorder="1"/>
    <xf numFmtId="0" fontId="0" fillId="2" borderId="0" xfId="0" applyFill="1" applyBorder="1"/>
    <xf numFmtId="0" fontId="0" fillId="2" borderId="0" xfId="0" applyFill="1" applyBorder="1" applyAlignment="1"/>
    <xf numFmtId="0" fontId="0" fillId="0" borderId="96" xfId="0" applyBorder="1"/>
    <xf numFmtId="0" fontId="0" fillId="0" borderId="96" xfId="0" applyBorder="1" applyAlignment="1"/>
    <xf numFmtId="0" fontId="0" fillId="0" borderId="24" xfId="0" applyBorder="1"/>
    <xf numFmtId="0" fontId="2" fillId="0" borderId="19" xfId="0" applyFont="1" applyBorder="1"/>
    <xf numFmtId="0" fontId="4" fillId="0" borderId="96" xfId="0" applyFont="1" applyBorder="1"/>
    <xf numFmtId="0" fontId="0" fillId="0" borderId="97" xfId="0" applyBorder="1"/>
    <xf numFmtId="0" fontId="2" fillId="2" borderId="37" xfId="0" applyFont="1" applyFill="1" applyBorder="1" applyAlignment="1">
      <alignment horizontal="center"/>
    </xf>
    <xf numFmtId="0" fontId="0" fillId="0" borderId="55" xfId="0" applyBorder="1" applyAlignment="1">
      <alignment horizontal="center"/>
    </xf>
    <xf numFmtId="0" fontId="0" fillId="0" borderId="58" xfId="0" applyBorder="1" applyAlignment="1">
      <alignment horizontal="center"/>
    </xf>
    <xf numFmtId="0" fontId="0" fillId="0" borderId="6" xfId="0" applyBorder="1" applyAlignment="1">
      <alignment horizontal="center"/>
    </xf>
    <xf numFmtId="0" fontId="11" fillId="3" borderId="19" xfId="0" applyFont="1" applyFill="1" applyBorder="1" applyProtection="1">
      <protection locked="0"/>
    </xf>
    <xf numFmtId="0" fontId="0" fillId="0" borderId="0" xfId="0" applyAlignment="1">
      <alignment vertical="top" wrapText="1"/>
    </xf>
    <xf numFmtId="0" fontId="2" fillId="0" borderId="0" xfId="0" applyFont="1" applyAlignment="1">
      <alignment vertical="top" wrapText="1"/>
    </xf>
    <xf numFmtId="0" fontId="0" fillId="0" borderId="0" xfId="0" applyFont="1" applyAlignment="1">
      <alignment vertical="top" wrapText="1"/>
    </xf>
    <xf numFmtId="0" fontId="2" fillId="2" borderId="15" xfId="0" applyFont="1" applyFill="1" applyBorder="1" applyAlignment="1">
      <alignment horizontal="center"/>
    </xf>
    <xf numFmtId="0" fontId="0" fillId="0" borderId="23" xfId="0" applyBorder="1"/>
    <xf numFmtId="0" fontId="18" fillId="4" borderId="20" xfId="0" applyFont="1" applyFill="1" applyBorder="1" applyAlignment="1">
      <alignment vertical="top"/>
    </xf>
    <xf numFmtId="0" fontId="19" fillId="4" borderId="18" xfId="0" applyFont="1" applyFill="1" applyBorder="1" applyAlignment="1">
      <alignment vertical="top"/>
    </xf>
    <xf numFmtId="0" fontId="17" fillId="0" borderId="97" xfId="0" applyFont="1" applyFill="1" applyBorder="1" applyAlignment="1">
      <alignment horizontal="center" vertical="top"/>
    </xf>
    <xf numFmtId="0" fontId="20" fillId="0" borderId="0" xfId="0" applyFont="1" applyFill="1" applyAlignment="1">
      <alignment horizontal="center" vertical="top" wrapText="1"/>
    </xf>
    <xf numFmtId="0" fontId="18" fillId="0" borderId="0" xfId="0" applyFont="1" applyFill="1"/>
    <xf numFmtId="0" fontId="1" fillId="3" borderId="7" xfId="0" applyFont="1" applyFill="1" applyBorder="1"/>
    <xf numFmtId="0" fontId="2" fillId="0" borderId="95" xfId="0" applyFont="1" applyBorder="1" applyAlignment="1">
      <alignment horizontal="center"/>
    </xf>
    <xf numFmtId="0" fontId="2" fillId="0" borderId="84" xfId="0" applyFont="1" applyBorder="1" applyAlignment="1">
      <alignment horizontal="center"/>
    </xf>
    <xf numFmtId="0" fontId="2" fillId="0" borderId="86" xfId="0" applyFont="1" applyBorder="1" applyAlignment="1">
      <alignment horizontal="center"/>
    </xf>
    <xf numFmtId="0" fontId="22" fillId="0" borderId="0" xfId="0" applyFont="1" applyAlignment="1">
      <alignment horizontal="centerContinuous"/>
    </xf>
    <xf numFmtId="0" fontId="23" fillId="0" borderId="0" xfId="0" applyFont="1" applyAlignment="1">
      <alignment horizontal="centerContinuous"/>
    </xf>
    <xf numFmtId="0" fontId="1" fillId="3" borderId="18" xfId="0" applyFont="1" applyFill="1" applyBorder="1" applyAlignment="1">
      <alignment horizontal="center"/>
    </xf>
    <xf numFmtId="0" fontId="0" fillId="5" borderId="10" xfId="0" applyFill="1" applyBorder="1" applyAlignment="1" applyProtection="1">
      <alignment horizontal="center"/>
      <protection locked="0"/>
    </xf>
    <xf numFmtId="0" fontId="0" fillId="5" borderId="4" xfId="0" applyFill="1" applyBorder="1" applyAlignment="1" applyProtection="1">
      <alignment horizontal="center"/>
      <protection locked="0"/>
    </xf>
    <xf numFmtId="0" fontId="21" fillId="3" borderId="0" xfId="0" applyFont="1" applyFill="1" applyAlignment="1">
      <alignment horizontal="center" vertical="top" wrapText="1"/>
    </xf>
    <xf numFmtId="0" fontId="2" fillId="2" borderId="31" xfId="0" applyFont="1" applyFill="1" applyBorder="1" applyAlignment="1">
      <alignment horizontal="center" vertical="center" textRotation="90"/>
    </xf>
    <xf numFmtId="0" fontId="2" fillId="2" borderId="38" xfId="0" applyFont="1" applyFill="1" applyBorder="1" applyAlignment="1">
      <alignment horizontal="center" vertical="center" textRotation="90"/>
    </xf>
    <xf numFmtId="0" fontId="14" fillId="2" borderId="46" xfId="0" applyFont="1" applyFill="1" applyBorder="1" applyAlignment="1" applyProtection="1">
      <alignment horizontal="center"/>
      <protection locked="0"/>
    </xf>
    <xf numFmtId="0" fontId="14" fillId="2" borderId="48" xfId="0" applyFont="1" applyFill="1" applyBorder="1" applyAlignment="1" applyProtection="1">
      <alignment horizontal="center"/>
      <protection locked="0"/>
    </xf>
    <xf numFmtId="0" fontId="14" fillId="2" borderId="47" xfId="0" applyFont="1" applyFill="1" applyBorder="1" applyAlignment="1" applyProtection="1">
      <alignment horizontal="center"/>
      <protection locked="0"/>
    </xf>
    <xf numFmtId="0" fontId="2" fillId="2" borderId="46" xfId="0" applyFont="1" applyFill="1" applyBorder="1" applyAlignment="1">
      <alignment horizontal="center"/>
    </xf>
    <xf numFmtId="0" fontId="2" fillId="2" borderId="47" xfId="0" applyFont="1" applyFill="1" applyBorder="1" applyAlignment="1">
      <alignment horizontal="center"/>
    </xf>
    <xf numFmtId="0" fontId="1" fillId="3" borderId="72" xfId="0" applyFont="1" applyFill="1" applyBorder="1" applyAlignment="1" applyProtection="1">
      <alignment horizontal="center"/>
      <protection locked="0"/>
    </xf>
    <xf numFmtId="0" fontId="1" fillId="3" borderId="74" xfId="0" applyFont="1" applyFill="1" applyBorder="1" applyAlignment="1" applyProtection="1">
      <alignment horizontal="center"/>
      <protection locked="0"/>
    </xf>
    <xf numFmtId="0" fontId="1" fillId="3" borderId="73" xfId="0" applyFont="1" applyFill="1" applyBorder="1" applyAlignment="1" applyProtection="1">
      <alignment horizontal="center"/>
      <protection locked="0"/>
    </xf>
    <xf numFmtId="0" fontId="6" fillId="2" borderId="72" xfId="0" applyFont="1" applyFill="1" applyBorder="1" applyAlignment="1">
      <alignment horizontal="center"/>
    </xf>
    <xf numFmtId="0" fontId="6" fillId="2" borderId="74" xfId="0" applyFont="1" applyFill="1" applyBorder="1" applyAlignment="1">
      <alignment horizontal="center"/>
    </xf>
    <xf numFmtId="0" fontId="6" fillId="2" borderId="73" xfId="0" applyFont="1" applyFill="1" applyBorder="1" applyAlignment="1">
      <alignment horizontal="center"/>
    </xf>
    <xf numFmtId="0" fontId="2" fillId="2" borderId="18" xfId="0" applyFont="1" applyFill="1" applyBorder="1" applyAlignment="1">
      <alignment horizontal="center" vertical="center" textRotation="90" wrapText="1"/>
    </xf>
    <xf numFmtId="0" fontId="2" fillId="2" borderId="20" xfId="0" applyFont="1" applyFill="1" applyBorder="1" applyAlignment="1">
      <alignment horizontal="center" vertical="center" textRotation="90" wrapText="1"/>
    </xf>
    <xf numFmtId="0" fontId="2" fillId="2" borderId="21" xfId="0" applyFont="1" applyFill="1" applyBorder="1" applyAlignment="1">
      <alignment horizontal="center" vertical="center" textRotation="90" wrapText="1"/>
    </xf>
    <xf numFmtId="0" fontId="2" fillId="2" borderId="22" xfId="0" applyFont="1" applyFill="1" applyBorder="1" applyAlignment="1">
      <alignment horizontal="center" vertical="center" textRotation="90" wrapText="1"/>
    </xf>
    <xf numFmtId="0" fontId="2" fillId="2" borderId="23" xfId="0" applyFont="1" applyFill="1" applyBorder="1" applyAlignment="1">
      <alignment horizontal="center" vertical="center" textRotation="90" wrapText="1"/>
    </xf>
    <xf numFmtId="0" fontId="2" fillId="2" borderId="24" xfId="0" applyFont="1" applyFill="1" applyBorder="1" applyAlignment="1">
      <alignment horizontal="center" vertical="center" textRotation="90" wrapText="1"/>
    </xf>
    <xf numFmtId="0" fontId="1" fillId="3" borderId="72" xfId="0" applyFont="1" applyFill="1" applyBorder="1" applyAlignment="1">
      <alignment horizontal="center"/>
    </xf>
    <xf numFmtId="0" fontId="1" fillId="3" borderId="73" xfId="0" applyFont="1" applyFill="1" applyBorder="1" applyAlignment="1">
      <alignment horizontal="center"/>
    </xf>
    <xf numFmtId="0" fontId="2" fillId="2" borderId="21" xfId="0" applyFont="1" applyFill="1" applyBorder="1" applyAlignment="1">
      <alignment horizontal="center" vertical="center" textRotation="90"/>
    </xf>
    <xf numFmtId="0" fontId="2" fillId="2" borderId="22" xfId="0" applyFont="1" applyFill="1" applyBorder="1" applyAlignment="1">
      <alignment horizontal="center" vertical="center" textRotation="90"/>
    </xf>
    <xf numFmtId="0" fontId="1" fillId="3" borderId="64" xfId="0" applyFont="1" applyFill="1" applyBorder="1" applyAlignment="1">
      <alignment horizontal="center"/>
    </xf>
    <xf numFmtId="0" fontId="1" fillId="3" borderId="45" xfId="0" applyFont="1" applyFill="1" applyBorder="1" applyAlignment="1">
      <alignment horizontal="center"/>
    </xf>
    <xf numFmtId="0" fontId="1" fillId="3" borderId="39" xfId="0" applyFont="1" applyFill="1" applyBorder="1" applyAlignment="1">
      <alignment horizontal="center"/>
    </xf>
    <xf numFmtId="0" fontId="1" fillId="3" borderId="34" xfId="0" applyFont="1" applyFill="1" applyBorder="1" applyAlignment="1">
      <alignment horizontal="center"/>
    </xf>
    <xf numFmtId="0" fontId="1" fillId="3" borderId="7" xfId="0" applyFont="1" applyFill="1" applyBorder="1" applyAlignment="1">
      <alignment horizontal="center"/>
    </xf>
    <xf numFmtId="0" fontId="2" fillId="0" borderId="0" xfId="0" applyFont="1" applyAlignment="1">
      <alignment horizontal="center" vertical="center" wrapText="1"/>
    </xf>
  </cellXfs>
  <cellStyles count="1">
    <cellStyle name="Normal" xfId="0" builtinId="0"/>
  </cellStyles>
  <dxfs count="62">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ont>
        <color theme="0"/>
      </font>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
      <fill>
        <patternFill>
          <bgColor theme="5"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2.png"/><Relationship Id="rId13" Type="http://schemas.openxmlformats.org/officeDocument/2006/relationships/image" Target="../media/image17.png"/><Relationship Id="rId18" Type="http://schemas.openxmlformats.org/officeDocument/2006/relationships/image" Target="../media/image21.png"/><Relationship Id="rId3" Type="http://schemas.openxmlformats.org/officeDocument/2006/relationships/image" Target="../media/image7.png"/><Relationship Id="rId21" Type="http://schemas.openxmlformats.org/officeDocument/2006/relationships/image" Target="../media/image24.png"/><Relationship Id="rId7" Type="http://schemas.openxmlformats.org/officeDocument/2006/relationships/image" Target="../media/image11.png"/><Relationship Id="rId12" Type="http://schemas.openxmlformats.org/officeDocument/2006/relationships/image" Target="../media/image16.png"/><Relationship Id="rId17" Type="http://schemas.openxmlformats.org/officeDocument/2006/relationships/image" Target="../media/image20.png"/><Relationship Id="rId2" Type="http://schemas.openxmlformats.org/officeDocument/2006/relationships/image" Target="../media/image6.png"/><Relationship Id="rId16" Type="http://schemas.openxmlformats.org/officeDocument/2006/relationships/image" Target="../media/image19.png"/><Relationship Id="rId20" Type="http://schemas.openxmlformats.org/officeDocument/2006/relationships/image" Target="../media/image23.png"/><Relationship Id="rId1" Type="http://schemas.openxmlformats.org/officeDocument/2006/relationships/image" Target="../media/image5.png"/><Relationship Id="rId6" Type="http://schemas.openxmlformats.org/officeDocument/2006/relationships/image" Target="../media/image10.png"/><Relationship Id="rId11" Type="http://schemas.openxmlformats.org/officeDocument/2006/relationships/image" Target="../media/image15.png"/><Relationship Id="rId5" Type="http://schemas.openxmlformats.org/officeDocument/2006/relationships/image" Target="../media/image9.png"/><Relationship Id="rId15" Type="http://schemas.openxmlformats.org/officeDocument/2006/relationships/image" Target="../media/image18.png"/><Relationship Id="rId10" Type="http://schemas.openxmlformats.org/officeDocument/2006/relationships/image" Target="../media/image14.png"/><Relationship Id="rId19" Type="http://schemas.openxmlformats.org/officeDocument/2006/relationships/image" Target="../media/image22.png"/><Relationship Id="rId4" Type="http://schemas.openxmlformats.org/officeDocument/2006/relationships/image" Target="../media/image8.png"/><Relationship Id="rId9" Type="http://schemas.openxmlformats.org/officeDocument/2006/relationships/image" Target="../media/image13.png"/><Relationship Id="rId14" Type="http://schemas.microsoft.com/office/2007/relationships/hdphoto" Target="../media/hdphoto1.wdp"/></Relationships>
</file>

<file path=xl/drawings/drawing1.xml><?xml version="1.0" encoding="utf-8"?>
<xdr:wsDr xmlns:xdr="http://schemas.openxmlformats.org/drawingml/2006/spreadsheetDrawing" xmlns:a="http://schemas.openxmlformats.org/drawingml/2006/main">
  <xdr:twoCellAnchor editAs="oneCell">
    <xdr:from>
      <xdr:col>3</xdr:col>
      <xdr:colOff>86283</xdr:colOff>
      <xdr:row>9</xdr:row>
      <xdr:rowOff>683557</xdr:rowOff>
    </xdr:from>
    <xdr:to>
      <xdr:col>3</xdr:col>
      <xdr:colOff>2776135</xdr:colOff>
      <xdr:row>16</xdr:row>
      <xdr:rowOff>320488</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7022724" y="4134969"/>
          <a:ext cx="2689852" cy="3065931"/>
        </a:xfrm>
        <a:prstGeom prst="rect">
          <a:avLst/>
        </a:prstGeom>
      </xdr:spPr>
    </xdr:pic>
    <xdr:clientData/>
  </xdr:twoCellAnchor>
  <xdr:twoCellAnchor editAs="oneCell">
    <xdr:from>
      <xdr:col>2</xdr:col>
      <xdr:colOff>156883</xdr:colOff>
      <xdr:row>3</xdr:row>
      <xdr:rowOff>44823</xdr:rowOff>
    </xdr:from>
    <xdr:to>
      <xdr:col>2</xdr:col>
      <xdr:colOff>1702172</xdr:colOff>
      <xdr:row>13</xdr:row>
      <xdr:rowOff>153521</xdr:rowOff>
    </xdr:to>
    <xdr:pic>
      <xdr:nvPicPr>
        <xdr:cNvPr id="3" name="Picture 2"/>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233148" y="907676"/>
          <a:ext cx="1545289" cy="4456580"/>
        </a:xfrm>
        <a:prstGeom prst="rect">
          <a:avLst/>
        </a:prstGeom>
        <a:noFill/>
        <a:ln>
          <a:noFill/>
        </a:ln>
      </xdr:spPr>
    </xdr:pic>
    <xdr:clientData/>
  </xdr:twoCellAnchor>
  <xdr:twoCellAnchor editAs="oneCell">
    <xdr:from>
      <xdr:col>3</xdr:col>
      <xdr:colOff>224121</xdr:colOff>
      <xdr:row>4</xdr:row>
      <xdr:rowOff>123264</xdr:rowOff>
    </xdr:from>
    <xdr:to>
      <xdr:col>3</xdr:col>
      <xdr:colOff>2367246</xdr:colOff>
      <xdr:row>8</xdr:row>
      <xdr:rowOff>713814</xdr:rowOff>
    </xdr:to>
    <xdr:pic>
      <xdr:nvPicPr>
        <xdr:cNvPr id="4" name="Picture 3"/>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261415" y="941293"/>
          <a:ext cx="2143125" cy="2114550"/>
        </a:xfrm>
        <a:prstGeom prst="rect">
          <a:avLst/>
        </a:prstGeom>
        <a:noFill/>
        <a:ln>
          <a:noFill/>
        </a:ln>
      </xdr:spPr>
    </xdr:pic>
    <xdr:clientData/>
  </xdr:twoCellAnchor>
  <xdr:twoCellAnchor editAs="oneCell">
    <xdr:from>
      <xdr:col>2</xdr:col>
      <xdr:colOff>806822</xdr:colOff>
      <xdr:row>17</xdr:row>
      <xdr:rowOff>67234</xdr:rowOff>
    </xdr:from>
    <xdr:to>
      <xdr:col>3</xdr:col>
      <xdr:colOff>2302621</xdr:colOff>
      <xdr:row>30</xdr:row>
      <xdr:rowOff>522106</xdr:rowOff>
    </xdr:to>
    <xdr:pic>
      <xdr:nvPicPr>
        <xdr:cNvPr id="10" name="Picture 9"/>
        <xdr:cNvPicPr>
          <a:picLocks noChangeAspect="1"/>
        </xdr:cNvPicPr>
      </xdr:nvPicPr>
      <xdr:blipFill>
        <a:blip xmlns:r="http://schemas.openxmlformats.org/officeDocument/2006/relationships" r:embed="rId4"/>
        <a:stretch>
          <a:fillRect/>
        </a:stretch>
      </xdr:blipFill>
      <xdr:spPr>
        <a:xfrm>
          <a:off x="5983940" y="7530352"/>
          <a:ext cx="3355975" cy="6360372"/>
        </a:xfrm>
        <a:prstGeom prst="rect">
          <a:avLst/>
        </a:prstGeom>
      </xdr:spPr>
    </xdr:pic>
    <xdr:clientData/>
  </xdr:twoCellAnchor>
  <xdr:twoCellAnchor editAs="oneCell">
    <xdr:from>
      <xdr:col>3</xdr:col>
      <xdr:colOff>762001</xdr:colOff>
      <xdr:row>25</xdr:row>
      <xdr:rowOff>537883</xdr:rowOff>
    </xdr:from>
    <xdr:to>
      <xdr:col>3</xdr:col>
      <xdr:colOff>1299883</xdr:colOff>
      <xdr:row>30</xdr:row>
      <xdr:rowOff>493059</xdr:rowOff>
    </xdr:to>
    <xdr:sp macro="" textlink="">
      <xdr:nvSpPr>
        <xdr:cNvPr id="11" name="Oval 10"/>
        <xdr:cNvSpPr/>
      </xdr:nvSpPr>
      <xdr:spPr>
        <a:xfrm>
          <a:off x="7698442" y="12617824"/>
          <a:ext cx="537882" cy="1669676"/>
        </a:xfrm>
        <a:prstGeom prst="ellipse">
          <a:avLst/>
        </a:prstGeom>
        <a:noFill/>
        <a:ln w="1905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100853</xdr:colOff>
      <xdr:row>21</xdr:row>
      <xdr:rowOff>914959</xdr:rowOff>
    </xdr:from>
    <xdr:ext cx="1804147" cy="781240"/>
    <xdr:sp macro="" textlink="">
      <xdr:nvSpPr>
        <xdr:cNvPr id="12" name="TextBox 11"/>
        <xdr:cNvSpPr txBox="1"/>
      </xdr:nvSpPr>
      <xdr:spPr>
        <a:xfrm>
          <a:off x="5177118" y="11280400"/>
          <a:ext cx="1804147"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Complete this column</a:t>
          </a:r>
          <a:r>
            <a:rPr lang="en-US" sz="1100" baseline="0"/>
            <a:t> for each "System" - "Physical Controller" pair. Enter the "Emulated Button" name.</a:t>
          </a:r>
          <a:endParaRPr lang="en-US" sz="1100"/>
        </a:p>
      </xdr:txBody>
    </xdr:sp>
    <xdr:clientData/>
  </xdr:oneCellAnchor>
  <xdr:oneCellAnchor>
    <xdr:from>
      <xdr:col>1</xdr:col>
      <xdr:colOff>152400</xdr:colOff>
      <xdr:row>13</xdr:row>
      <xdr:rowOff>324970</xdr:rowOff>
    </xdr:from>
    <xdr:ext cx="1091453" cy="526677"/>
    <xdr:sp macro="" textlink="">
      <xdr:nvSpPr>
        <xdr:cNvPr id="13" name="TextBox 12"/>
        <xdr:cNvSpPr txBox="1"/>
      </xdr:nvSpPr>
      <xdr:spPr>
        <a:xfrm>
          <a:off x="5026959" y="5535705"/>
          <a:ext cx="1091453" cy="5266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100"/>
            <a:t>"Emulated Button"</a:t>
          </a:r>
          <a:r>
            <a:rPr lang="en-US" sz="1100" baseline="0"/>
            <a:t> Name</a:t>
          </a:r>
          <a:endParaRPr lang="en-US" sz="1100"/>
        </a:p>
      </xdr:txBody>
    </xdr:sp>
    <xdr:clientData/>
  </xdr:oneCellAnchor>
  <xdr:twoCellAnchor>
    <xdr:from>
      <xdr:col>2</xdr:col>
      <xdr:colOff>414616</xdr:colOff>
      <xdr:row>13</xdr:row>
      <xdr:rowOff>145679</xdr:rowOff>
    </xdr:from>
    <xdr:to>
      <xdr:col>2</xdr:col>
      <xdr:colOff>425823</xdr:colOff>
      <xdr:row>13</xdr:row>
      <xdr:rowOff>302560</xdr:rowOff>
    </xdr:to>
    <xdr:cxnSp macro="">
      <xdr:nvCxnSpPr>
        <xdr:cNvPr id="15" name="Straight Arrow Connector 14"/>
        <xdr:cNvCxnSpPr/>
      </xdr:nvCxnSpPr>
      <xdr:spPr>
        <a:xfrm flipV="1">
          <a:off x="5591734" y="4930591"/>
          <a:ext cx="11207" cy="156881"/>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623046</xdr:colOff>
      <xdr:row>14</xdr:row>
      <xdr:rowOff>421342</xdr:rowOff>
    </xdr:from>
    <xdr:ext cx="1091453" cy="953466"/>
    <xdr:sp macro="" textlink="">
      <xdr:nvSpPr>
        <xdr:cNvPr id="20" name="TextBox 19"/>
        <xdr:cNvSpPr txBox="1"/>
      </xdr:nvSpPr>
      <xdr:spPr>
        <a:xfrm>
          <a:off x="5699311" y="6013077"/>
          <a:ext cx="1091453" cy="9534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baseline="0"/>
            <a:t>Key bindings for each </a:t>
          </a:r>
          <a:r>
            <a:rPr lang="en-US" sz="1100">
              <a:solidFill>
                <a:schemeClr val="tx1"/>
              </a:solidFill>
              <a:effectLst/>
              <a:latin typeface="+mn-lt"/>
              <a:ea typeface="+mn-ea"/>
              <a:cs typeface="+mn-cs"/>
            </a:rPr>
            <a:t>"Emulated Button"</a:t>
          </a:r>
          <a:r>
            <a:rPr lang="en-US" sz="1100" baseline="0">
              <a:solidFill>
                <a:schemeClr val="tx1"/>
              </a:solidFill>
              <a:effectLst/>
              <a:latin typeface="+mn-lt"/>
              <a:ea typeface="+mn-ea"/>
              <a:cs typeface="+mn-cs"/>
            </a:rPr>
            <a:t> , for players 1 and 2</a:t>
          </a:r>
          <a:endParaRPr lang="en-US" sz="1100"/>
        </a:p>
      </xdr:txBody>
    </xdr:sp>
    <xdr:clientData/>
  </xdr:oneCellAnchor>
  <xdr:twoCellAnchor>
    <xdr:from>
      <xdr:col>2</xdr:col>
      <xdr:colOff>1168773</xdr:colOff>
      <xdr:row>13</xdr:row>
      <xdr:rowOff>190500</xdr:rowOff>
    </xdr:from>
    <xdr:to>
      <xdr:col>2</xdr:col>
      <xdr:colOff>1176617</xdr:colOff>
      <xdr:row>14</xdr:row>
      <xdr:rowOff>421342</xdr:rowOff>
    </xdr:to>
    <xdr:cxnSp macro="">
      <xdr:nvCxnSpPr>
        <xdr:cNvPr id="21" name="Straight Arrow Connector 20"/>
        <xdr:cNvCxnSpPr>
          <a:stCxn id="20" idx="0"/>
          <a:endCxn id="26" idx="2"/>
        </xdr:cNvCxnSpPr>
      </xdr:nvCxnSpPr>
      <xdr:spPr>
        <a:xfrm flipV="1">
          <a:off x="6245038" y="5401235"/>
          <a:ext cx="7844" cy="611842"/>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2</xdr:col>
      <xdr:colOff>593911</xdr:colOff>
      <xdr:row>8</xdr:row>
      <xdr:rowOff>134471</xdr:rowOff>
    </xdr:from>
    <xdr:to>
      <xdr:col>2</xdr:col>
      <xdr:colOff>1759322</xdr:colOff>
      <xdr:row>13</xdr:row>
      <xdr:rowOff>190500</xdr:rowOff>
    </xdr:to>
    <xdr:sp macro="" textlink="">
      <xdr:nvSpPr>
        <xdr:cNvPr id="26" name="Rounded Rectangle 25"/>
        <xdr:cNvSpPr/>
      </xdr:nvSpPr>
      <xdr:spPr>
        <a:xfrm>
          <a:off x="5670176" y="2711824"/>
          <a:ext cx="1165411" cy="2689411"/>
        </a:xfrm>
        <a:prstGeom prst="roundRect">
          <a:avLst/>
        </a:prstGeom>
        <a:noFill/>
        <a:ln w="1905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oneCellAnchor>
    <xdr:from>
      <xdr:col>3</xdr:col>
      <xdr:colOff>1777256</xdr:colOff>
      <xdr:row>8</xdr:row>
      <xdr:rowOff>1060076</xdr:rowOff>
    </xdr:from>
    <xdr:ext cx="833717" cy="609013"/>
    <xdr:sp macro="" textlink="">
      <xdr:nvSpPr>
        <xdr:cNvPr id="31" name="TextBox 30"/>
        <xdr:cNvSpPr txBox="1"/>
      </xdr:nvSpPr>
      <xdr:spPr>
        <a:xfrm>
          <a:off x="8713697" y="3637429"/>
          <a:ext cx="833717" cy="609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"Physical Button" </a:t>
          </a:r>
          <a:r>
            <a:rPr lang="en-US" sz="1100" baseline="0"/>
            <a:t> Number</a:t>
          </a:r>
          <a:endParaRPr lang="en-US" sz="1100"/>
        </a:p>
      </xdr:txBody>
    </xdr:sp>
    <xdr:clientData/>
  </xdr:oneCellAnchor>
  <xdr:twoCellAnchor editAs="oneCell">
    <xdr:from>
      <xdr:col>3</xdr:col>
      <xdr:colOff>2084294</xdr:colOff>
      <xdr:row>5</xdr:row>
      <xdr:rowOff>156883</xdr:rowOff>
    </xdr:from>
    <xdr:to>
      <xdr:col>3</xdr:col>
      <xdr:colOff>2420471</xdr:colOff>
      <xdr:row>8</xdr:row>
      <xdr:rowOff>773206</xdr:rowOff>
    </xdr:to>
    <xdr:sp macro="" textlink="">
      <xdr:nvSpPr>
        <xdr:cNvPr id="32" name="Oval 31"/>
        <xdr:cNvSpPr/>
      </xdr:nvSpPr>
      <xdr:spPr>
        <a:xfrm>
          <a:off x="9121588" y="1165412"/>
          <a:ext cx="336177" cy="1949823"/>
        </a:xfrm>
        <a:prstGeom prst="ellipse">
          <a:avLst/>
        </a:prstGeom>
        <a:noFill/>
        <a:ln w="19050">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1541933</xdr:colOff>
      <xdr:row>2</xdr:row>
      <xdr:rowOff>197223</xdr:rowOff>
    </xdr:from>
    <xdr:ext cx="833717" cy="436786"/>
    <xdr:sp macro="" textlink="">
      <xdr:nvSpPr>
        <xdr:cNvPr id="38" name="TextBox 37"/>
        <xdr:cNvSpPr txBox="1"/>
      </xdr:nvSpPr>
      <xdr:spPr>
        <a:xfrm>
          <a:off x="8478374" y="443752"/>
          <a:ext cx="83371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1100"/>
            <a:t>"Escape Button" </a:t>
          </a:r>
          <a:r>
            <a:rPr lang="en-US" sz="1100" baseline="0"/>
            <a:t> </a:t>
          </a:r>
          <a:endParaRPr lang="en-US" sz="1100"/>
        </a:p>
      </xdr:txBody>
    </xdr:sp>
    <xdr:clientData/>
  </xdr:oneCellAnchor>
  <xdr:twoCellAnchor>
    <xdr:from>
      <xdr:col>3</xdr:col>
      <xdr:colOff>2028265</xdr:colOff>
      <xdr:row>4</xdr:row>
      <xdr:rowOff>22412</xdr:rowOff>
    </xdr:from>
    <xdr:to>
      <xdr:col>3</xdr:col>
      <xdr:colOff>2229971</xdr:colOff>
      <xdr:row>5</xdr:row>
      <xdr:rowOff>33618</xdr:rowOff>
    </xdr:to>
    <xdr:cxnSp macro="">
      <xdr:nvCxnSpPr>
        <xdr:cNvPr id="39" name="Straight Arrow Connector 38"/>
        <xdr:cNvCxnSpPr/>
      </xdr:nvCxnSpPr>
      <xdr:spPr>
        <a:xfrm>
          <a:off x="9065559" y="840441"/>
          <a:ext cx="201706" cy="201706"/>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1692088</xdr:colOff>
      <xdr:row>24</xdr:row>
      <xdr:rowOff>324971</xdr:rowOff>
    </xdr:from>
    <xdr:to>
      <xdr:col>3</xdr:col>
      <xdr:colOff>1030942</xdr:colOff>
      <xdr:row>25</xdr:row>
      <xdr:rowOff>537883</xdr:rowOff>
    </xdr:to>
    <xdr:cxnSp macro="">
      <xdr:nvCxnSpPr>
        <xdr:cNvPr id="41" name="Straight Arrow Connector 40"/>
        <xdr:cNvCxnSpPr>
          <a:endCxn id="11" idx="0"/>
        </xdr:cNvCxnSpPr>
      </xdr:nvCxnSpPr>
      <xdr:spPr>
        <a:xfrm>
          <a:off x="6768353" y="12023912"/>
          <a:ext cx="1199030" cy="593912"/>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2194115</xdr:colOff>
      <xdr:row>8</xdr:row>
      <xdr:rowOff>773206</xdr:rowOff>
    </xdr:from>
    <xdr:to>
      <xdr:col>3</xdr:col>
      <xdr:colOff>2252383</xdr:colOff>
      <xdr:row>8</xdr:row>
      <xdr:rowOff>1060076</xdr:rowOff>
    </xdr:to>
    <xdr:cxnSp macro="">
      <xdr:nvCxnSpPr>
        <xdr:cNvPr id="59" name="Straight Arrow Connector 58"/>
        <xdr:cNvCxnSpPr>
          <a:stCxn id="31" idx="0"/>
          <a:endCxn id="32" idx="4"/>
        </xdr:cNvCxnSpPr>
      </xdr:nvCxnSpPr>
      <xdr:spPr>
        <a:xfrm flipV="1">
          <a:off x="9130556" y="3350559"/>
          <a:ext cx="58268" cy="286870"/>
        </a:xfrm>
        <a:prstGeom prst="straightConnector1">
          <a:avLst/>
        </a:prstGeom>
        <a:ln>
          <a:solidFill>
            <a:schemeClr val="tx1"/>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16</xdr:col>
      <xdr:colOff>28576</xdr:colOff>
      <xdr:row>3</xdr:row>
      <xdr:rowOff>114300</xdr:rowOff>
    </xdr:from>
    <xdr:to>
      <xdr:col>18</xdr:col>
      <xdr:colOff>565739</xdr:colOff>
      <xdr:row>9</xdr:row>
      <xdr:rowOff>28575</xdr:rowOff>
    </xdr:to>
    <xdr:pic>
      <xdr:nvPicPr>
        <xdr:cNvPr id="2" name="Picture 1"/>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5347" b="28342"/>
        <a:stretch/>
      </xdr:blipFill>
      <xdr:spPr>
        <a:xfrm>
          <a:off x="7248526" y="695325"/>
          <a:ext cx="1594438" cy="1057275"/>
        </a:xfrm>
        <a:prstGeom prst="rect">
          <a:avLst/>
        </a:prstGeom>
      </xdr:spPr>
    </xdr:pic>
    <xdr:clientData fLocksWithSheet="0"/>
  </xdr:twoCellAnchor>
  <xdr:twoCellAnchor editAs="oneCell">
    <xdr:from>
      <xdr:col>7</xdr:col>
      <xdr:colOff>142875</xdr:colOff>
      <xdr:row>3</xdr:row>
      <xdr:rowOff>133350</xdr:rowOff>
    </xdr:from>
    <xdr:to>
      <xdr:col>9</xdr:col>
      <xdr:colOff>371475</xdr:colOff>
      <xdr:row>10</xdr:row>
      <xdr:rowOff>85725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47875" y="523875"/>
          <a:ext cx="1285875" cy="1285875"/>
        </a:xfrm>
        <a:prstGeom prst="rect">
          <a:avLst/>
        </a:prstGeom>
      </xdr:spPr>
    </xdr:pic>
    <xdr:clientData fLocksWithSheet="0"/>
  </xdr:twoCellAnchor>
  <xdr:twoCellAnchor editAs="oneCell">
    <xdr:from>
      <xdr:col>10</xdr:col>
      <xdr:colOff>28575</xdr:colOff>
      <xdr:row>5</xdr:row>
      <xdr:rowOff>136118</xdr:rowOff>
    </xdr:from>
    <xdr:to>
      <xdr:col>12</xdr:col>
      <xdr:colOff>590550</xdr:colOff>
      <xdr:row>9</xdr:row>
      <xdr:rowOff>183743</xdr:rowOff>
    </xdr:to>
    <xdr:pic>
      <xdr:nvPicPr>
        <xdr:cNvPr id="5" name="Picture 4"/>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539468" y="1088618"/>
          <a:ext cx="1623332" cy="809625"/>
        </a:xfrm>
        <a:prstGeom prst="rect">
          <a:avLst/>
        </a:prstGeom>
      </xdr:spPr>
    </xdr:pic>
    <xdr:clientData fLocksWithSheet="0"/>
  </xdr:twoCellAnchor>
  <xdr:twoCellAnchor editAs="oneCell">
    <xdr:from>
      <xdr:col>25</xdr:col>
      <xdr:colOff>47625</xdr:colOff>
      <xdr:row>5</xdr:row>
      <xdr:rowOff>28575</xdr:rowOff>
    </xdr:from>
    <xdr:to>
      <xdr:col>28</xdr:col>
      <xdr:colOff>53537</xdr:colOff>
      <xdr:row>10</xdr:row>
      <xdr:rowOff>9525</xdr:rowOff>
    </xdr:to>
    <xdr:pic>
      <xdr:nvPicPr>
        <xdr:cNvPr id="7" name="Picture 6"/>
        <xdr:cNvPicPr>
          <a:picLocks noChangeAspect="1"/>
        </xdr:cNvPicPr>
      </xdr:nvPicPr>
      <xdr:blipFill rotWithShape="1">
        <a:blip xmlns:r="http://schemas.openxmlformats.org/officeDocument/2006/relationships" r:embed="rId4">
          <a:extLst>
            <a:ext uri="{28A0092B-C50C-407E-A947-70E740481C1C}">
              <a14:useLocalDpi xmlns:a14="http://schemas.microsoft.com/office/drawing/2010/main" val="0"/>
            </a:ext>
          </a:extLst>
        </a:blip>
        <a:srcRect l="24660" t="51762" r="19671" b="10474"/>
        <a:stretch/>
      </xdr:blipFill>
      <xdr:spPr>
        <a:xfrm>
          <a:off x="9801225" y="790575"/>
          <a:ext cx="1834712" cy="933450"/>
        </a:xfrm>
        <a:prstGeom prst="rect">
          <a:avLst/>
        </a:prstGeom>
      </xdr:spPr>
    </xdr:pic>
    <xdr:clientData fLocksWithSheet="0"/>
  </xdr:twoCellAnchor>
  <xdr:twoCellAnchor editAs="oneCell">
    <xdr:from>
      <xdr:col>0</xdr:col>
      <xdr:colOff>426718</xdr:colOff>
      <xdr:row>43</xdr:row>
      <xdr:rowOff>9532</xdr:rowOff>
    </xdr:from>
    <xdr:to>
      <xdr:col>0</xdr:col>
      <xdr:colOff>1088077</xdr:colOff>
      <xdr:row>48</xdr:row>
      <xdr:rowOff>54404</xdr:rowOff>
    </xdr:to>
    <xdr:pic>
      <xdr:nvPicPr>
        <xdr:cNvPr id="11" name="Picture 10"/>
        <xdr:cNvPicPr>
          <a:picLocks noChangeAspect="1"/>
        </xdr:cNvPicPr>
      </xdr:nvPicPr>
      <xdr:blipFill rotWithShape="1">
        <a:blip xmlns:r="http://schemas.openxmlformats.org/officeDocument/2006/relationships" r:embed="rId5" cstate="print">
          <a:extLst>
            <a:ext uri="{28A0092B-C50C-407E-A947-70E740481C1C}">
              <a14:useLocalDpi xmlns:a14="http://schemas.microsoft.com/office/drawing/2010/main" val="0"/>
            </a:ext>
          </a:extLst>
        </a:blip>
        <a:srcRect t="5347" b="28342"/>
        <a:stretch/>
      </xdr:blipFill>
      <xdr:spPr>
        <a:xfrm rot="16200000">
          <a:off x="258712" y="8235688"/>
          <a:ext cx="997372" cy="661359"/>
        </a:xfrm>
        <a:prstGeom prst="rect">
          <a:avLst/>
        </a:prstGeom>
      </xdr:spPr>
    </xdr:pic>
    <xdr:clientData fLocksWithSheet="0"/>
  </xdr:twoCellAnchor>
  <xdr:twoCellAnchor editAs="oneCell">
    <xdr:from>
      <xdr:col>14</xdr:col>
      <xdr:colOff>0</xdr:colOff>
      <xdr:row>3</xdr:row>
      <xdr:rowOff>38099</xdr:rowOff>
    </xdr:from>
    <xdr:to>
      <xdr:col>15</xdr:col>
      <xdr:colOff>238126</xdr:colOff>
      <xdr:row>10</xdr:row>
      <xdr:rowOff>161924</xdr:rowOff>
    </xdr:to>
    <xdr:pic>
      <xdr:nvPicPr>
        <xdr:cNvPr id="15" name="Picture 14"/>
        <xdr:cNvPicPr>
          <a:picLocks noChangeAspect="1"/>
        </xdr:cNvPicPr>
      </xdr:nvPicPr>
      <xdr:blipFill rotWithShape="1">
        <a:blip xmlns:r="http://schemas.openxmlformats.org/officeDocument/2006/relationships" r:embed="rId6">
          <a:extLst>
            <a:ext uri="{28A0092B-C50C-407E-A947-70E740481C1C}">
              <a14:useLocalDpi xmlns:a14="http://schemas.microsoft.com/office/drawing/2010/main" val="0"/>
            </a:ext>
          </a:extLst>
        </a:blip>
        <a:srcRect l="39066" t="46554" r="39204" b="3638"/>
        <a:stretch/>
      </xdr:blipFill>
      <xdr:spPr>
        <a:xfrm>
          <a:off x="7353300" y="428624"/>
          <a:ext cx="847725" cy="1457325"/>
        </a:xfrm>
        <a:prstGeom prst="rect">
          <a:avLst/>
        </a:prstGeom>
      </xdr:spPr>
    </xdr:pic>
    <xdr:clientData fLocksWithSheet="0"/>
  </xdr:twoCellAnchor>
  <xdr:twoCellAnchor editAs="oneCell">
    <xdr:from>
      <xdr:col>28</xdr:col>
      <xdr:colOff>190500</xdr:colOff>
      <xdr:row>4</xdr:row>
      <xdr:rowOff>47625</xdr:rowOff>
    </xdr:from>
    <xdr:to>
      <xdr:col>30</xdr:col>
      <xdr:colOff>504825</xdr:colOff>
      <xdr:row>9</xdr:row>
      <xdr:rowOff>85725</xdr:rowOff>
    </xdr:to>
    <xdr:pic>
      <xdr:nvPicPr>
        <xdr:cNvPr id="17" name="Picture 16"/>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7916525" y="800100"/>
          <a:ext cx="1536930" cy="990600"/>
        </a:xfrm>
        <a:prstGeom prst="rect">
          <a:avLst/>
        </a:prstGeom>
      </xdr:spPr>
    </xdr:pic>
    <xdr:clientData fLocksWithSheet="0"/>
  </xdr:twoCellAnchor>
  <xdr:twoCellAnchor editAs="oneCell">
    <xdr:from>
      <xdr:col>0</xdr:col>
      <xdr:colOff>28579</xdr:colOff>
      <xdr:row>42</xdr:row>
      <xdr:rowOff>87870</xdr:rowOff>
    </xdr:from>
    <xdr:to>
      <xdr:col>0</xdr:col>
      <xdr:colOff>657228</xdr:colOff>
      <xdr:row>49</xdr:row>
      <xdr:rowOff>156846</xdr:rowOff>
    </xdr:to>
    <xdr:pic>
      <xdr:nvPicPr>
        <xdr:cNvPr id="19" name="Picture 18"/>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rot="16200000">
          <a:off x="-358334" y="8342433"/>
          <a:ext cx="1402476" cy="628649"/>
        </a:xfrm>
        <a:prstGeom prst="rect">
          <a:avLst/>
        </a:prstGeom>
      </xdr:spPr>
    </xdr:pic>
    <xdr:clientData fLocksWithSheet="0"/>
  </xdr:twoCellAnchor>
  <xdr:twoCellAnchor editAs="oneCell">
    <xdr:from>
      <xdr:col>19</xdr:col>
      <xdr:colOff>47625</xdr:colOff>
      <xdr:row>4</xdr:row>
      <xdr:rowOff>180974</xdr:rowOff>
    </xdr:from>
    <xdr:to>
      <xdr:col>21</xdr:col>
      <xdr:colOff>584076</xdr:colOff>
      <xdr:row>8</xdr:row>
      <xdr:rowOff>133349</xdr:rowOff>
    </xdr:to>
    <xdr:pic>
      <xdr:nvPicPr>
        <xdr:cNvPr id="20" name="Picture 19"/>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620375" y="1019174"/>
          <a:ext cx="1593726" cy="714375"/>
        </a:xfrm>
        <a:prstGeom prst="rect">
          <a:avLst/>
        </a:prstGeom>
      </xdr:spPr>
    </xdr:pic>
    <xdr:clientData fLocksWithSheet="0"/>
  </xdr:twoCellAnchor>
  <xdr:twoCellAnchor editAs="oneCell">
    <xdr:from>
      <xdr:col>0</xdr:col>
      <xdr:colOff>21866</xdr:colOff>
      <xdr:row>65</xdr:row>
      <xdr:rowOff>95249</xdr:rowOff>
    </xdr:from>
    <xdr:to>
      <xdr:col>0</xdr:col>
      <xdr:colOff>1122710</xdr:colOff>
      <xdr:row>74</xdr:row>
      <xdr:rowOff>76199</xdr:rowOff>
    </xdr:to>
    <xdr:pic>
      <xdr:nvPicPr>
        <xdr:cNvPr id="24" name="Picture 23"/>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rot="16200000">
          <a:off x="-275437" y="11346302"/>
          <a:ext cx="1695450" cy="1100844"/>
        </a:xfrm>
        <a:prstGeom prst="rect">
          <a:avLst/>
        </a:prstGeom>
      </xdr:spPr>
    </xdr:pic>
    <xdr:clientData fLocksWithSheet="0"/>
  </xdr:twoCellAnchor>
  <xdr:twoCellAnchor editAs="oneCell">
    <xdr:from>
      <xdr:col>5</xdr:col>
      <xdr:colOff>40822</xdr:colOff>
      <xdr:row>3</xdr:row>
      <xdr:rowOff>108859</xdr:rowOff>
    </xdr:from>
    <xdr:to>
      <xdr:col>6</xdr:col>
      <xdr:colOff>108307</xdr:colOff>
      <xdr:row>10</xdr:row>
      <xdr:rowOff>81645</xdr:rowOff>
    </xdr:to>
    <xdr:pic>
      <xdr:nvPicPr>
        <xdr:cNvPr id="6" name="Picture 5"/>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2653393" y="503466"/>
          <a:ext cx="679807" cy="1306286"/>
        </a:xfrm>
        <a:prstGeom prst="rect">
          <a:avLst/>
        </a:prstGeom>
      </xdr:spPr>
    </xdr:pic>
    <xdr:clientData fLocksWithSheet="0"/>
  </xdr:twoCellAnchor>
  <xdr:twoCellAnchor editAs="oneCell">
    <xdr:from>
      <xdr:col>34</xdr:col>
      <xdr:colOff>258536</xdr:colOff>
      <xdr:row>3</xdr:row>
      <xdr:rowOff>81643</xdr:rowOff>
    </xdr:from>
    <xdr:to>
      <xdr:col>36</xdr:col>
      <xdr:colOff>375557</xdr:colOff>
      <xdr:row>10</xdr:row>
      <xdr:rowOff>149678</xdr:rowOff>
    </xdr:to>
    <xdr:pic>
      <xdr:nvPicPr>
        <xdr:cNvPr id="4" name="Picture 3"/>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19880036" y="653143"/>
          <a:ext cx="1401535" cy="1401535"/>
        </a:xfrm>
        <a:prstGeom prst="rect">
          <a:avLst/>
        </a:prstGeom>
      </xdr:spPr>
    </xdr:pic>
    <xdr:clientData fLocksWithSheet="0"/>
  </xdr:twoCellAnchor>
  <xdr:twoCellAnchor editAs="oneCell">
    <xdr:from>
      <xdr:col>37</xdr:col>
      <xdr:colOff>258537</xdr:colOff>
      <xdr:row>3</xdr:row>
      <xdr:rowOff>26950</xdr:rowOff>
    </xdr:from>
    <xdr:to>
      <xdr:col>39</xdr:col>
      <xdr:colOff>449036</xdr:colOff>
      <xdr:row>10</xdr:row>
      <xdr:rowOff>136071</xdr:rowOff>
    </xdr:to>
    <xdr:pic>
      <xdr:nvPicPr>
        <xdr:cNvPr id="9" name="Picture 8"/>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backgroundRemoval t="4101" b="90852" l="66458" r="99124"/>
                  </a14:imgEffect>
                </a14:imgLayer>
              </a14:imgProps>
            </a:ext>
            <a:ext uri="{28A0092B-C50C-407E-A947-70E740481C1C}">
              <a14:useLocalDpi xmlns:a14="http://schemas.microsoft.com/office/drawing/2010/main" val="0"/>
            </a:ext>
          </a:extLst>
        </a:blip>
        <a:srcRect l="66559" t="3069" b="11005"/>
        <a:stretch/>
      </xdr:blipFill>
      <xdr:spPr>
        <a:xfrm>
          <a:off x="21717001" y="598450"/>
          <a:ext cx="1415142" cy="1442621"/>
        </a:xfrm>
        <a:prstGeom prst="rect">
          <a:avLst/>
        </a:prstGeom>
      </xdr:spPr>
    </xdr:pic>
    <xdr:clientData fLocksWithSheet="0"/>
  </xdr:twoCellAnchor>
  <xdr:twoCellAnchor editAs="oneCell">
    <xdr:from>
      <xdr:col>0</xdr:col>
      <xdr:colOff>5135</xdr:colOff>
      <xdr:row>30</xdr:row>
      <xdr:rowOff>32969</xdr:rowOff>
    </xdr:from>
    <xdr:to>
      <xdr:col>0</xdr:col>
      <xdr:colOff>1085855</xdr:colOff>
      <xdr:row>38</xdr:row>
      <xdr:rowOff>6956</xdr:rowOff>
    </xdr:to>
    <xdr:pic>
      <xdr:nvPicPr>
        <xdr:cNvPr id="12" name="Picture 11"/>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rot="16200000">
          <a:off x="-203499" y="5804203"/>
          <a:ext cx="1497987" cy="1080720"/>
        </a:xfrm>
        <a:prstGeom prst="rect">
          <a:avLst/>
        </a:prstGeom>
      </xdr:spPr>
    </xdr:pic>
    <xdr:clientData fLocksWithSheet="0"/>
  </xdr:twoCellAnchor>
  <xdr:twoCellAnchor editAs="oneCell">
    <xdr:from>
      <xdr:col>30</xdr:col>
      <xdr:colOff>561975</xdr:colOff>
      <xdr:row>3</xdr:row>
      <xdr:rowOff>11108</xdr:rowOff>
    </xdr:from>
    <xdr:to>
      <xdr:col>34</xdr:col>
      <xdr:colOff>53954</xdr:colOff>
      <xdr:row>10</xdr:row>
      <xdr:rowOff>19050</xdr:rowOff>
    </xdr:to>
    <xdr:pic>
      <xdr:nvPicPr>
        <xdr:cNvPr id="21" name="Picture 20"/>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2220575" y="573083"/>
          <a:ext cx="1873229" cy="1341442"/>
        </a:xfrm>
        <a:prstGeom prst="rect">
          <a:avLst/>
        </a:prstGeom>
      </xdr:spPr>
    </xdr:pic>
    <xdr:clientData fLocksWithSheet="0"/>
  </xdr:twoCellAnchor>
  <xdr:twoCellAnchor editAs="oneCell">
    <xdr:from>
      <xdr:col>22</xdr:col>
      <xdr:colOff>85726</xdr:colOff>
      <xdr:row>4</xdr:row>
      <xdr:rowOff>19050</xdr:rowOff>
    </xdr:from>
    <xdr:to>
      <xdr:col>24</xdr:col>
      <xdr:colOff>706877</xdr:colOff>
      <xdr:row>9</xdr:row>
      <xdr:rowOff>28575</xdr:rowOff>
    </xdr:to>
    <xdr:pic>
      <xdr:nvPicPr>
        <xdr:cNvPr id="8" name="Picture 7"/>
        <xdr:cNvPicPr>
          <a:picLocks noChangeAspect="1"/>
        </xdr:cNvPicPr>
      </xdr:nvPicPr>
      <xdr:blipFill rotWithShape="1">
        <a:blip xmlns:r="http://schemas.openxmlformats.org/officeDocument/2006/relationships" r:embed="rId17">
          <a:extLst>
            <a:ext uri="{28A0092B-C50C-407E-A947-70E740481C1C}">
              <a14:useLocalDpi xmlns:a14="http://schemas.microsoft.com/office/drawing/2010/main" val="0"/>
            </a:ext>
          </a:extLst>
        </a:blip>
        <a:srcRect l="21487" t="46879" r="18449" b="7219"/>
        <a:stretch/>
      </xdr:blipFill>
      <xdr:spPr>
        <a:xfrm>
          <a:off x="12382501" y="771525"/>
          <a:ext cx="1678426" cy="962025"/>
        </a:xfrm>
        <a:prstGeom prst="rect">
          <a:avLst/>
        </a:prstGeom>
      </xdr:spPr>
    </xdr:pic>
    <xdr:clientData fLocksWithSheet="0"/>
  </xdr:twoCellAnchor>
  <xdr:twoCellAnchor editAs="oneCell">
    <xdr:from>
      <xdr:col>0</xdr:col>
      <xdr:colOff>57150</xdr:colOff>
      <xdr:row>77</xdr:row>
      <xdr:rowOff>114301</xdr:rowOff>
    </xdr:from>
    <xdr:to>
      <xdr:col>0</xdr:col>
      <xdr:colOff>1076325</xdr:colOff>
      <xdr:row>86</xdr:row>
      <xdr:rowOff>57151</xdr:rowOff>
    </xdr:to>
    <xdr:pic>
      <xdr:nvPicPr>
        <xdr:cNvPr id="27" name="Picture 26"/>
        <xdr:cNvPicPr>
          <a:picLocks noChangeAspect="1"/>
        </xdr:cNvPicPr>
      </xdr:nvPicPr>
      <xdr:blipFill rotWithShape="1">
        <a:blip xmlns:r="http://schemas.openxmlformats.org/officeDocument/2006/relationships" r:embed="rId18" cstate="print">
          <a:extLst>
            <a:ext uri="{28A0092B-C50C-407E-A947-70E740481C1C}">
              <a14:useLocalDpi xmlns:a14="http://schemas.microsoft.com/office/drawing/2010/main" val="0"/>
            </a:ext>
          </a:extLst>
        </a:blip>
        <a:srcRect l="3191" t="11141" r="4255" b="9382"/>
        <a:stretch/>
      </xdr:blipFill>
      <xdr:spPr>
        <a:xfrm rot="16200000">
          <a:off x="-261937" y="15282863"/>
          <a:ext cx="1657350" cy="1019175"/>
        </a:xfrm>
        <a:prstGeom prst="rect">
          <a:avLst/>
        </a:prstGeom>
      </xdr:spPr>
    </xdr:pic>
    <xdr:clientData fLocksWithSheet="0"/>
  </xdr:twoCellAnchor>
  <xdr:twoCellAnchor editAs="oneCell">
    <xdr:from>
      <xdr:col>0</xdr:col>
      <xdr:colOff>0</xdr:colOff>
      <xdr:row>52</xdr:row>
      <xdr:rowOff>98628</xdr:rowOff>
    </xdr:from>
    <xdr:to>
      <xdr:col>0</xdr:col>
      <xdr:colOff>679349</xdr:colOff>
      <xdr:row>59</xdr:row>
      <xdr:rowOff>123825</xdr:rowOff>
    </xdr:to>
    <xdr:pic>
      <xdr:nvPicPr>
        <xdr:cNvPr id="13" name="Picture 12"/>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rot="16200000">
          <a:off x="-339674" y="10487177"/>
          <a:ext cx="1358697" cy="679349"/>
        </a:xfrm>
        <a:prstGeom prst="rect">
          <a:avLst/>
        </a:prstGeom>
      </xdr:spPr>
    </xdr:pic>
    <xdr:clientData/>
  </xdr:twoCellAnchor>
  <xdr:twoCellAnchor editAs="oneCell">
    <xdr:from>
      <xdr:col>0</xdr:col>
      <xdr:colOff>484586</xdr:colOff>
      <xdr:row>56</xdr:row>
      <xdr:rowOff>171450</xdr:rowOff>
    </xdr:from>
    <xdr:to>
      <xdr:col>1</xdr:col>
      <xdr:colOff>10431</xdr:colOff>
      <xdr:row>63</xdr:row>
      <xdr:rowOff>28581</xdr:rowOff>
    </xdr:to>
    <xdr:pic>
      <xdr:nvPicPr>
        <xdr:cNvPr id="28" name="Picture 27"/>
        <xdr:cNvPicPr>
          <a:picLocks noChangeAspect="1"/>
        </xdr:cNvPicPr>
      </xdr:nvPicPr>
      <xdr:blipFill rotWithShape="1">
        <a:blip xmlns:r="http://schemas.openxmlformats.org/officeDocument/2006/relationships" r:embed="rId20" cstate="print">
          <a:extLst>
            <a:ext uri="{28A0092B-C50C-407E-A947-70E740481C1C}">
              <a14:useLocalDpi xmlns:a14="http://schemas.microsoft.com/office/drawing/2010/main" val="0"/>
            </a:ext>
          </a:extLst>
        </a:blip>
        <a:srcRect l="21487" t="46879" r="18449" b="7219"/>
        <a:stretch/>
      </xdr:blipFill>
      <xdr:spPr>
        <a:xfrm rot="16200000">
          <a:off x="228456" y="11238455"/>
          <a:ext cx="1200156" cy="687895"/>
        </a:xfrm>
        <a:prstGeom prst="rect">
          <a:avLst/>
        </a:prstGeom>
      </xdr:spPr>
    </xdr:pic>
    <xdr:clientData fLocksWithSheet="0"/>
  </xdr:twoCellAnchor>
  <xdr:twoCellAnchor editAs="oneCell">
    <xdr:from>
      <xdr:col>0</xdr:col>
      <xdr:colOff>0</xdr:colOff>
      <xdr:row>60</xdr:row>
      <xdr:rowOff>0</xdr:rowOff>
    </xdr:from>
    <xdr:to>
      <xdr:col>0</xdr:col>
      <xdr:colOff>571499</xdr:colOff>
      <xdr:row>62</xdr:row>
      <xdr:rowOff>190499</xdr:rowOff>
    </xdr:to>
    <xdr:pic>
      <xdr:nvPicPr>
        <xdr:cNvPr id="26" name="Picture 25"/>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0" y="11496675"/>
          <a:ext cx="571499" cy="571499"/>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1"/>
  <sheetViews>
    <sheetView showGridLines="0" tabSelected="1" zoomScale="85" zoomScaleNormal="85" workbookViewId="0">
      <pane ySplit="1" topLeftCell="A17" activePane="bottomLeft" state="frozen"/>
      <selection pane="bottomLeft" activeCell="G22" sqref="G22"/>
    </sheetView>
  </sheetViews>
  <sheetFormatPr defaultColWidth="9.140625" defaultRowHeight="15" x14ac:dyDescent="0.25"/>
  <cols>
    <col min="1" max="1" width="73.140625" style="157" customWidth="1"/>
    <col min="2" max="2" width="3" style="157" customWidth="1"/>
    <col min="3" max="3" width="27.85546875" customWidth="1"/>
    <col min="4" max="4" width="42.85546875" customWidth="1"/>
  </cols>
  <sheetData>
    <row r="1" spans="1:4" ht="18.75" x14ac:dyDescent="0.25">
      <c r="A1" s="176" t="s">
        <v>513</v>
      </c>
      <c r="B1" s="176"/>
      <c r="C1" s="176"/>
      <c r="D1" s="176"/>
    </row>
    <row r="2" spans="1:4" s="166" customFormat="1" ht="19.5" thickBot="1" x14ac:dyDescent="0.3">
      <c r="A2" s="165"/>
      <c r="B2" s="165"/>
      <c r="C2" s="165"/>
      <c r="D2" s="165"/>
    </row>
    <row r="3" spans="1:4" ht="30" x14ac:dyDescent="0.25">
      <c r="A3" s="157" t="s">
        <v>480</v>
      </c>
      <c r="C3" s="164" t="s">
        <v>489</v>
      </c>
      <c r="D3" s="164" t="s">
        <v>490</v>
      </c>
    </row>
    <row r="4" spans="1:4" x14ac:dyDescent="0.25">
      <c r="C4" s="14"/>
      <c r="D4" s="14"/>
    </row>
    <row r="5" spans="1:4" x14ac:dyDescent="0.25">
      <c r="A5" s="158" t="s">
        <v>487</v>
      </c>
      <c r="C5" s="14"/>
      <c r="D5" s="14"/>
    </row>
    <row r="6" spans="1:4" ht="30" x14ac:dyDescent="0.25">
      <c r="A6" s="159" t="s">
        <v>482</v>
      </c>
      <c r="B6" s="158"/>
      <c r="C6" s="14"/>
      <c r="D6" s="14"/>
    </row>
    <row r="7" spans="1:4" ht="30" x14ac:dyDescent="0.25">
      <c r="A7" s="159" t="s">
        <v>483</v>
      </c>
      <c r="B7" s="159"/>
      <c r="C7" s="14"/>
      <c r="D7" s="14"/>
    </row>
    <row r="8" spans="1:4" ht="45" x14ac:dyDescent="0.25">
      <c r="A8" s="157" t="s">
        <v>509</v>
      </c>
      <c r="B8" s="159"/>
      <c r="C8" s="14"/>
      <c r="D8" s="14"/>
    </row>
    <row r="9" spans="1:4" ht="87" x14ac:dyDescent="0.25">
      <c r="A9" s="157" t="s">
        <v>505</v>
      </c>
      <c r="C9" s="14"/>
      <c r="D9" s="14"/>
    </row>
    <row r="10" spans="1:4" ht="60" x14ac:dyDescent="0.25">
      <c r="A10" s="157" t="s">
        <v>504</v>
      </c>
      <c r="C10" s="14"/>
      <c r="D10" s="14"/>
    </row>
    <row r="11" spans="1:4" x14ac:dyDescent="0.25">
      <c r="C11" s="14"/>
      <c r="D11" s="14"/>
    </row>
    <row r="12" spans="1:4" x14ac:dyDescent="0.25">
      <c r="A12" s="158" t="s">
        <v>486</v>
      </c>
      <c r="C12" s="14"/>
      <c r="D12" s="14"/>
    </row>
    <row r="13" spans="1:4" ht="30" x14ac:dyDescent="0.25">
      <c r="A13" s="157" t="s">
        <v>510</v>
      </c>
      <c r="B13" s="158"/>
      <c r="C13" s="14"/>
      <c r="D13" s="14"/>
    </row>
    <row r="14" spans="1:4" ht="30" x14ac:dyDescent="0.25">
      <c r="A14" s="157" t="s">
        <v>488</v>
      </c>
      <c r="C14" s="14"/>
      <c r="D14" s="14"/>
    </row>
    <row r="15" spans="1:4" ht="60" x14ac:dyDescent="0.25">
      <c r="A15" s="157" t="s">
        <v>496</v>
      </c>
      <c r="C15" s="14"/>
      <c r="D15" s="14"/>
    </row>
    <row r="16" spans="1:4" ht="60" x14ac:dyDescent="0.25">
      <c r="A16" s="157" t="s">
        <v>497</v>
      </c>
      <c r="C16" s="14"/>
      <c r="D16" s="14"/>
    </row>
    <row r="17" spans="1:4" ht="60.75" thickBot="1" x14ac:dyDescent="0.3">
      <c r="A17" s="157" t="s">
        <v>495</v>
      </c>
      <c r="C17" s="15"/>
      <c r="D17" s="15"/>
    </row>
    <row r="18" spans="1:4" ht="120" x14ac:dyDescent="0.25">
      <c r="A18" s="157" t="s">
        <v>507</v>
      </c>
      <c r="C18" s="163" t="s">
        <v>491</v>
      </c>
      <c r="D18" s="162"/>
    </row>
    <row r="19" spans="1:4" x14ac:dyDescent="0.25">
      <c r="C19" s="8"/>
      <c r="D19" s="10"/>
    </row>
    <row r="20" spans="1:4" x14ac:dyDescent="0.25">
      <c r="A20" s="158" t="s">
        <v>485</v>
      </c>
      <c r="C20" s="8"/>
      <c r="D20" s="10"/>
    </row>
    <row r="21" spans="1:4" ht="45" x14ac:dyDescent="0.25">
      <c r="A21" s="157" t="s">
        <v>506</v>
      </c>
      <c r="C21" s="8"/>
      <c r="D21" s="10"/>
    </row>
    <row r="22" spans="1:4" ht="75" x14ac:dyDescent="0.25">
      <c r="A22" s="157" t="s">
        <v>511</v>
      </c>
      <c r="C22" s="8"/>
      <c r="D22" s="10"/>
    </row>
    <row r="23" spans="1:4" x14ac:dyDescent="0.25">
      <c r="C23" s="8"/>
      <c r="D23" s="10"/>
    </row>
    <row r="24" spans="1:4" x14ac:dyDescent="0.25">
      <c r="A24" s="158" t="s">
        <v>498</v>
      </c>
      <c r="B24" s="158"/>
      <c r="C24" s="8"/>
      <c r="D24" s="10"/>
    </row>
    <row r="25" spans="1:4" ht="30" x14ac:dyDescent="0.25">
      <c r="A25" s="157" t="s">
        <v>499</v>
      </c>
      <c r="C25" s="8"/>
      <c r="D25" s="10"/>
    </row>
    <row r="26" spans="1:4" ht="60" x14ac:dyDescent="0.25">
      <c r="A26" s="157" t="s">
        <v>508</v>
      </c>
      <c r="C26" s="8"/>
      <c r="D26" s="10"/>
    </row>
    <row r="27" spans="1:4" ht="30" x14ac:dyDescent="0.25">
      <c r="A27" s="157" t="s">
        <v>501</v>
      </c>
      <c r="C27" s="8"/>
      <c r="D27" s="10"/>
    </row>
    <row r="28" spans="1:4" x14ac:dyDescent="0.25">
      <c r="C28" s="8"/>
      <c r="D28" s="10"/>
    </row>
    <row r="29" spans="1:4" x14ac:dyDescent="0.25">
      <c r="A29" s="158" t="s">
        <v>500</v>
      </c>
      <c r="C29" s="8"/>
      <c r="D29" s="10"/>
    </row>
    <row r="30" spans="1:4" x14ac:dyDescent="0.25">
      <c r="A30" s="157" t="s">
        <v>502</v>
      </c>
      <c r="C30" s="8"/>
      <c r="D30" s="10"/>
    </row>
    <row r="31" spans="1:4" ht="45.75" thickBot="1" x14ac:dyDescent="0.3">
      <c r="A31" s="157" t="s">
        <v>503</v>
      </c>
      <c r="C31" s="161"/>
      <c r="D31" s="148"/>
    </row>
  </sheetData>
  <sheetProtection sheet="1" objects="1" scenarios="1"/>
  <mergeCells count="1">
    <mergeCell ref="A1:D1"/>
  </mergeCells>
  <printOptions horizontalCentered="1"/>
  <pageMargins left="0.23622047244094491" right="0.23622047244094491" top="0.74803149606299213" bottom="0.74803149606299213" header="0.31496062992125984" footer="0.31496062992125984"/>
  <pageSetup paperSize="9" scale="67"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pageSetUpPr fitToPage="1"/>
  </sheetPr>
  <dimension ref="A1:AO99"/>
  <sheetViews>
    <sheetView showGridLines="0" zoomScaleNormal="100" workbookViewId="0">
      <pane xSplit="4" ySplit="13" topLeftCell="W43" activePane="bottomRight" state="frozen"/>
      <selection pane="topRight" activeCell="D1" sqref="D1"/>
      <selection pane="bottomLeft" activeCell="A12" sqref="A12"/>
      <selection pane="bottomRight" activeCell="A4" sqref="A4"/>
    </sheetView>
  </sheetViews>
  <sheetFormatPr defaultColWidth="9.140625" defaultRowHeight="15" outlineLevelRow="1" outlineLevelCol="1" x14ac:dyDescent="0.25"/>
  <cols>
    <col min="1" max="1" width="17.42578125" customWidth="1"/>
    <col min="2" max="2" width="3.7109375" bestFit="1" customWidth="1"/>
    <col min="3" max="3" width="7.85546875" style="1" customWidth="1"/>
    <col min="4" max="4" width="3" bestFit="1" customWidth="1"/>
    <col min="5" max="5" width="6.7109375" customWidth="1"/>
    <col min="6" max="7" width="9.140625" customWidth="1" outlineLevel="1"/>
    <col min="8" max="8" width="6.7109375" customWidth="1"/>
    <col min="9" max="10" width="9.140625" customWidth="1" outlineLevel="1"/>
    <col min="11" max="11" width="6.7109375" customWidth="1"/>
    <col min="12" max="12" width="9.140625" customWidth="1" outlineLevel="1"/>
    <col min="13" max="13" width="10" customWidth="1" outlineLevel="1"/>
    <col min="14" max="14" width="6.7109375" customWidth="1"/>
    <col min="15" max="16" width="9.140625" customWidth="1" outlineLevel="1"/>
    <col min="17" max="17" width="6.7109375" customWidth="1"/>
    <col min="18" max="18" width="9.140625" customWidth="1" outlineLevel="1"/>
    <col min="19" max="19" width="9.85546875" customWidth="1" outlineLevel="1"/>
    <col min="20" max="20" width="6.7109375" customWidth="1"/>
    <col min="21" max="21" width="9.140625" customWidth="1" outlineLevel="1"/>
    <col min="22" max="22" width="9.5703125" customWidth="1" outlineLevel="1"/>
    <col min="23" max="23" width="6.7109375" customWidth="1"/>
    <col min="24" max="24" width="9.140625" customWidth="1" outlineLevel="1"/>
    <col min="25" max="25" width="10.7109375" customWidth="1" outlineLevel="1"/>
    <col min="27" max="28" width="9.140625" customWidth="1" outlineLevel="1"/>
    <col min="30" max="31" width="9.140625" customWidth="1" outlineLevel="1"/>
    <col min="32" max="32" width="6.7109375" customWidth="1"/>
    <col min="33" max="33" width="9.140625" customWidth="1" outlineLevel="1"/>
    <col min="34" max="34" width="10.7109375" customWidth="1" outlineLevel="1"/>
    <col min="35" max="35" width="10" bestFit="1" customWidth="1"/>
    <col min="36" max="37" width="9.140625" customWidth="1" outlineLevel="1"/>
    <col min="39" max="40" width="9.140625" customWidth="1" outlineLevel="1"/>
    <col min="41" max="41" width="9.140625" collapsed="1"/>
  </cols>
  <sheetData>
    <row r="1" spans="1:41" ht="21.75" thickBot="1" x14ac:dyDescent="0.4">
      <c r="A1" s="172" t="s">
        <v>514</v>
      </c>
      <c r="B1" s="171"/>
      <c r="C1" s="171"/>
      <c r="D1" s="171"/>
      <c r="E1" s="171"/>
      <c r="F1" s="171"/>
      <c r="G1" s="171"/>
      <c r="H1" s="171"/>
      <c r="I1" s="171"/>
      <c r="J1" s="171"/>
      <c r="K1" s="171"/>
      <c r="L1" s="171"/>
      <c r="M1" s="171"/>
      <c r="N1" s="171"/>
      <c r="O1" s="171"/>
      <c r="P1" s="171"/>
      <c r="Q1" s="171"/>
      <c r="R1" s="171"/>
      <c r="S1" s="171"/>
      <c r="T1" s="171"/>
      <c r="U1" s="171"/>
      <c r="V1" s="171"/>
      <c r="W1" s="171"/>
      <c r="X1" s="171"/>
      <c r="Y1" s="171"/>
      <c r="Z1" s="171"/>
      <c r="AA1" s="171"/>
      <c r="AB1" s="171"/>
      <c r="AC1" s="171"/>
      <c r="AD1" s="171"/>
      <c r="AE1" s="171"/>
      <c r="AF1" s="171"/>
      <c r="AG1" s="171"/>
      <c r="AH1" s="171"/>
      <c r="AI1" s="171"/>
      <c r="AJ1" s="171"/>
      <c r="AK1" s="171"/>
      <c r="AL1" s="171"/>
      <c r="AM1" s="171"/>
      <c r="AN1" s="171"/>
    </row>
    <row r="2" spans="1:41" s="18" customFormat="1" ht="13.5" thickBot="1" x14ac:dyDescent="0.25">
      <c r="C2" s="60"/>
      <c r="D2" s="61"/>
      <c r="E2" s="187">
        <v>1</v>
      </c>
      <c r="F2" s="188"/>
      <c r="G2" s="189"/>
      <c r="H2" s="187">
        <v>2</v>
      </c>
      <c r="I2" s="188"/>
      <c r="J2" s="189"/>
      <c r="K2" s="187">
        <v>3</v>
      </c>
      <c r="L2" s="188"/>
      <c r="M2" s="189"/>
      <c r="N2" s="187">
        <v>4</v>
      </c>
      <c r="O2" s="188"/>
      <c r="P2" s="189"/>
      <c r="Q2" s="187">
        <v>5</v>
      </c>
      <c r="R2" s="188"/>
      <c r="S2" s="189"/>
      <c r="T2" s="187">
        <v>6</v>
      </c>
      <c r="U2" s="188"/>
      <c r="V2" s="189"/>
      <c r="W2" s="187">
        <v>7</v>
      </c>
      <c r="X2" s="188"/>
      <c r="Y2" s="189"/>
      <c r="Z2" s="187">
        <v>8</v>
      </c>
      <c r="AA2" s="188"/>
      <c r="AB2" s="189"/>
      <c r="AC2" s="187">
        <v>9</v>
      </c>
      <c r="AD2" s="188"/>
      <c r="AE2" s="189"/>
      <c r="AF2" s="187">
        <v>10</v>
      </c>
      <c r="AG2" s="188"/>
      <c r="AH2" s="189"/>
      <c r="AI2" s="187">
        <v>11</v>
      </c>
      <c r="AJ2" s="188"/>
      <c r="AK2" s="189"/>
      <c r="AL2" s="187">
        <v>12</v>
      </c>
      <c r="AM2" s="188"/>
      <c r="AN2" s="189"/>
      <c r="AO2" s="108"/>
    </row>
    <row r="3" spans="1:41" s="2" customFormat="1" ht="15.75" thickBot="1" x14ac:dyDescent="0.3">
      <c r="C3" s="196" t="s">
        <v>56</v>
      </c>
      <c r="D3" s="197"/>
      <c r="E3" s="184" t="s">
        <v>48</v>
      </c>
      <c r="F3" s="185"/>
      <c r="G3" s="186"/>
      <c r="H3" s="184" t="s">
        <v>31</v>
      </c>
      <c r="I3" s="185"/>
      <c r="J3" s="186"/>
      <c r="K3" s="184" t="s">
        <v>58</v>
      </c>
      <c r="L3" s="185"/>
      <c r="M3" s="186"/>
      <c r="N3" s="184" t="s">
        <v>41</v>
      </c>
      <c r="O3" s="185"/>
      <c r="P3" s="186"/>
      <c r="Q3" s="184" t="s">
        <v>32</v>
      </c>
      <c r="R3" s="185"/>
      <c r="S3" s="186"/>
      <c r="T3" s="184" t="s">
        <v>33</v>
      </c>
      <c r="U3" s="185"/>
      <c r="V3" s="186"/>
      <c r="W3" s="184" t="s">
        <v>91</v>
      </c>
      <c r="X3" s="185"/>
      <c r="Y3" s="186"/>
      <c r="Z3" s="184" t="s">
        <v>34</v>
      </c>
      <c r="AA3" s="185"/>
      <c r="AB3" s="186"/>
      <c r="AC3" s="184" t="s">
        <v>40</v>
      </c>
      <c r="AD3" s="185"/>
      <c r="AE3" s="186"/>
      <c r="AF3" s="184" t="s">
        <v>92</v>
      </c>
      <c r="AG3" s="185"/>
      <c r="AH3" s="186"/>
      <c r="AI3" s="184" t="s">
        <v>72</v>
      </c>
      <c r="AJ3" s="185"/>
      <c r="AK3" s="186"/>
      <c r="AL3" s="184" t="s">
        <v>517</v>
      </c>
      <c r="AM3" s="185"/>
      <c r="AN3" s="186"/>
      <c r="AO3" s="109"/>
    </row>
    <row r="4" spans="1:41" x14ac:dyDescent="0.25">
      <c r="C4" s="198" t="s">
        <v>493</v>
      </c>
      <c r="D4" s="199"/>
      <c r="E4" s="8"/>
      <c r="F4" s="9"/>
      <c r="G4" s="10"/>
      <c r="H4" s="8"/>
      <c r="I4" s="9"/>
      <c r="J4" s="10"/>
      <c r="K4" s="8"/>
      <c r="L4" s="9"/>
      <c r="M4" s="10"/>
      <c r="N4" s="8"/>
      <c r="O4" s="9"/>
      <c r="P4" s="10"/>
      <c r="Q4" s="8"/>
      <c r="R4" s="9"/>
      <c r="S4" s="10"/>
      <c r="T4" s="8"/>
      <c r="U4" s="9"/>
      <c r="V4" s="10"/>
      <c r="W4" s="8"/>
      <c r="X4" s="9"/>
      <c r="Y4" s="10"/>
      <c r="Z4" s="8"/>
      <c r="AA4" s="9"/>
      <c r="AB4" s="10"/>
      <c r="AC4" s="8"/>
      <c r="AD4" s="9"/>
      <c r="AE4" s="10"/>
      <c r="AF4" s="8"/>
      <c r="AG4" s="9"/>
      <c r="AH4" s="10"/>
      <c r="AI4" s="8"/>
      <c r="AJ4" s="9"/>
      <c r="AK4" s="10"/>
      <c r="AL4" s="8"/>
      <c r="AM4" s="9"/>
      <c r="AN4" s="10"/>
      <c r="AO4" s="8"/>
    </row>
    <row r="5" spans="1:41" x14ac:dyDescent="0.25">
      <c r="C5" s="198"/>
      <c r="D5" s="199"/>
      <c r="E5" s="8"/>
      <c r="F5" s="9"/>
      <c r="G5" s="10"/>
      <c r="H5" s="8"/>
      <c r="I5" s="9"/>
      <c r="J5" s="10"/>
      <c r="K5" s="8"/>
      <c r="L5" s="9"/>
      <c r="M5" s="10"/>
      <c r="N5" s="8"/>
      <c r="O5" s="9"/>
      <c r="P5" s="10"/>
      <c r="Q5" s="8"/>
      <c r="R5" s="9"/>
      <c r="S5" s="10"/>
      <c r="T5" s="8"/>
      <c r="U5" s="9"/>
      <c r="V5" s="10"/>
      <c r="W5" s="8"/>
      <c r="X5" s="9"/>
      <c r="Y5" s="10"/>
      <c r="Z5" s="8"/>
      <c r="AA5" s="9"/>
      <c r="AB5" s="10"/>
      <c r="AC5" s="8"/>
      <c r="AD5" s="9"/>
      <c r="AE5" s="10"/>
      <c r="AF5" s="8"/>
      <c r="AG5" s="9"/>
      <c r="AH5" s="10"/>
      <c r="AI5" s="8"/>
      <c r="AJ5" s="9"/>
      <c r="AK5" s="10"/>
      <c r="AL5" s="8"/>
      <c r="AM5" s="9"/>
      <c r="AN5" s="10"/>
      <c r="AO5" s="8"/>
    </row>
    <row r="6" spans="1:41" x14ac:dyDescent="0.25">
      <c r="C6" s="198"/>
      <c r="D6" s="199"/>
      <c r="E6" s="8"/>
      <c r="F6" s="9"/>
      <c r="G6" s="10"/>
      <c r="H6" s="8"/>
      <c r="I6" s="9"/>
      <c r="J6" s="10"/>
      <c r="K6" s="8"/>
      <c r="L6" s="9"/>
      <c r="M6" s="10"/>
      <c r="N6" s="8"/>
      <c r="O6" s="9"/>
      <c r="P6" s="10"/>
      <c r="Q6" s="8"/>
      <c r="R6" s="9"/>
      <c r="S6" s="10"/>
      <c r="T6" s="8"/>
      <c r="U6" s="9"/>
      <c r="V6" s="10"/>
      <c r="W6" s="8"/>
      <c r="X6" s="9"/>
      <c r="Y6" s="10"/>
      <c r="Z6" s="8"/>
      <c r="AA6" s="9"/>
      <c r="AB6" s="10"/>
      <c r="AC6" s="8"/>
      <c r="AD6" s="9"/>
      <c r="AE6" s="10"/>
      <c r="AF6" s="8"/>
      <c r="AG6" s="9"/>
      <c r="AH6" s="10"/>
      <c r="AI6" s="8"/>
      <c r="AJ6" s="9"/>
      <c r="AK6" s="10"/>
      <c r="AL6" s="8"/>
      <c r="AM6" s="9"/>
      <c r="AN6" s="10"/>
      <c r="AO6" s="8"/>
    </row>
    <row r="7" spans="1:41" x14ac:dyDescent="0.25">
      <c r="C7" s="198"/>
      <c r="D7" s="199"/>
      <c r="E7" s="8"/>
      <c r="F7" s="9"/>
      <c r="G7" s="10"/>
      <c r="H7" s="8"/>
      <c r="I7" s="9"/>
      <c r="J7" s="10"/>
      <c r="K7" s="8"/>
      <c r="L7" s="9"/>
      <c r="M7" s="10"/>
      <c r="N7" s="8"/>
      <c r="O7" s="9"/>
      <c r="P7" s="10"/>
      <c r="Q7" s="8"/>
      <c r="R7" s="9"/>
      <c r="S7" s="10"/>
      <c r="T7" s="8"/>
      <c r="U7" s="9"/>
      <c r="V7" s="10"/>
      <c r="W7" s="8"/>
      <c r="X7" s="9"/>
      <c r="Y7" s="10"/>
      <c r="Z7" s="8"/>
      <c r="AA7" s="9"/>
      <c r="AB7" s="10"/>
      <c r="AC7" s="8"/>
      <c r="AD7" s="9"/>
      <c r="AE7" s="10"/>
      <c r="AF7" s="8"/>
      <c r="AG7" s="9"/>
      <c r="AH7" s="10"/>
      <c r="AI7" s="8"/>
      <c r="AJ7" s="9"/>
      <c r="AK7" s="10"/>
      <c r="AL7" s="8"/>
      <c r="AM7" s="9"/>
      <c r="AN7" s="10"/>
      <c r="AO7" s="8"/>
    </row>
    <row r="8" spans="1:41" x14ac:dyDescent="0.25">
      <c r="C8" s="198"/>
      <c r="D8" s="199"/>
      <c r="E8" s="8"/>
      <c r="F8" s="9"/>
      <c r="G8" s="10"/>
      <c r="H8" s="8"/>
      <c r="I8" s="9"/>
      <c r="J8" s="10"/>
      <c r="K8" s="8"/>
      <c r="L8" s="9"/>
      <c r="M8" s="10"/>
      <c r="N8" s="8"/>
      <c r="O8" s="9"/>
      <c r="P8" s="10"/>
      <c r="Q8" s="8"/>
      <c r="R8" s="9"/>
      <c r="S8" s="10"/>
      <c r="T8" s="8"/>
      <c r="U8" s="9"/>
      <c r="V8" s="10"/>
      <c r="W8" s="8"/>
      <c r="X8" s="9"/>
      <c r="Y8" s="10"/>
      <c r="Z8" s="8"/>
      <c r="AA8" s="9"/>
      <c r="AB8" s="10"/>
      <c r="AC8" s="8"/>
      <c r="AD8" s="9"/>
      <c r="AE8" s="10"/>
      <c r="AF8" s="8"/>
      <c r="AG8" s="9"/>
      <c r="AH8" s="10"/>
      <c r="AI8" s="8"/>
      <c r="AJ8" s="9"/>
      <c r="AK8" s="10"/>
      <c r="AL8" s="8"/>
      <c r="AM8" s="9"/>
      <c r="AN8" s="10"/>
      <c r="AO8" s="8"/>
    </row>
    <row r="9" spans="1:41" x14ac:dyDescent="0.25">
      <c r="C9" s="198"/>
      <c r="D9" s="199"/>
      <c r="E9" s="8"/>
      <c r="F9" s="9"/>
      <c r="G9" s="10"/>
      <c r="H9" s="8"/>
      <c r="I9" s="9"/>
      <c r="J9" s="10"/>
      <c r="K9" s="8"/>
      <c r="L9" s="9"/>
      <c r="M9" s="10"/>
      <c r="N9" s="8"/>
      <c r="O9" s="9"/>
      <c r="P9" s="10"/>
      <c r="Q9" s="8"/>
      <c r="R9" s="9"/>
      <c r="S9" s="10"/>
      <c r="T9" s="8"/>
      <c r="U9" s="9"/>
      <c r="V9" s="10"/>
      <c r="W9" s="8"/>
      <c r="X9" s="9"/>
      <c r="Y9" s="10"/>
      <c r="Z9" s="8"/>
      <c r="AA9" s="9"/>
      <c r="AB9" s="10"/>
      <c r="AC9" s="8"/>
      <c r="AD9" s="9"/>
      <c r="AE9" s="10"/>
      <c r="AF9" s="8"/>
      <c r="AG9" s="9"/>
      <c r="AH9" s="10"/>
      <c r="AI9" s="8"/>
      <c r="AJ9" s="9"/>
      <c r="AK9" s="10"/>
      <c r="AL9" s="8"/>
      <c r="AM9" s="9"/>
      <c r="AN9" s="10"/>
      <c r="AO9" s="8"/>
    </row>
    <row r="10" spans="1:41" x14ac:dyDescent="0.25">
      <c r="C10" s="198"/>
      <c r="D10" s="199"/>
      <c r="E10" s="8"/>
      <c r="F10" s="9"/>
      <c r="G10" s="10"/>
      <c r="H10" s="8"/>
      <c r="I10" s="9"/>
      <c r="J10" s="10"/>
      <c r="K10" s="8"/>
      <c r="L10" s="9"/>
      <c r="M10" s="10"/>
      <c r="N10" s="8"/>
      <c r="O10" s="9"/>
      <c r="P10" s="10"/>
      <c r="Q10" s="8"/>
      <c r="R10" s="9"/>
      <c r="S10" s="10"/>
      <c r="T10" s="8"/>
      <c r="U10" s="9"/>
      <c r="V10" s="10"/>
      <c r="W10" s="8"/>
      <c r="X10" s="9"/>
      <c r="Y10" s="10"/>
      <c r="Z10" s="8"/>
      <c r="AA10" s="9"/>
      <c r="AB10" s="10"/>
      <c r="AC10" s="8"/>
      <c r="AD10" s="9"/>
      <c r="AE10" s="10"/>
      <c r="AF10" s="8"/>
      <c r="AG10" s="9"/>
      <c r="AH10" s="10"/>
      <c r="AI10" s="8"/>
      <c r="AJ10" s="9"/>
      <c r="AK10" s="10"/>
      <c r="AL10" s="8"/>
      <c r="AM10" s="9"/>
      <c r="AN10" s="10"/>
      <c r="AO10" s="8"/>
    </row>
    <row r="11" spans="1:41" x14ac:dyDescent="0.25">
      <c r="C11" s="198"/>
      <c r="D11" s="199"/>
      <c r="E11" s="8"/>
      <c r="F11" s="9"/>
      <c r="G11" s="10"/>
      <c r="H11" s="8"/>
      <c r="I11" s="9"/>
      <c r="J11" s="10"/>
      <c r="K11" s="8"/>
      <c r="L11" s="9"/>
      <c r="M11" s="10"/>
      <c r="N11" s="8"/>
      <c r="O11" s="9"/>
      <c r="P11" s="10"/>
      <c r="Q11" s="8"/>
      <c r="R11" s="9"/>
      <c r="S11" s="10"/>
      <c r="T11" s="8"/>
      <c r="U11" s="9"/>
      <c r="V11" s="10"/>
      <c r="W11" s="8"/>
      <c r="X11" s="9"/>
      <c r="Y11" s="10"/>
      <c r="Z11" s="8"/>
      <c r="AA11" s="9"/>
      <c r="AB11" s="10"/>
      <c r="AC11" s="8"/>
      <c r="AD11" s="9"/>
      <c r="AE11" s="10"/>
      <c r="AF11" s="8"/>
      <c r="AG11" s="9"/>
      <c r="AH11" s="10"/>
      <c r="AI11" s="8"/>
      <c r="AJ11" s="9"/>
      <c r="AK11" s="10"/>
      <c r="AL11" s="8"/>
      <c r="AM11" s="9"/>
      <c r="AN11" s="10"/>
      <c r="AO11" s="8"/>
    </row>
    <row r="12" spans="1:41" s="2" customFormat="1" ht="15.75" thickBot="1" x14ac:dyDescent="0.3">
      <c r="C12" s="182" t="s">
        <v>57</v>
      </c>
      <c r="D12" s="183"/>
      <c r="E12" s="179" t="s">
        <v>59</v>
      </c>
      <c r="F12" s="180"/>
      <c r="G12" s="181"/>
      <c r="H12" s="179" t="s">
        <v>55</v>
      </c>
      <c r="I12" s="180"/>
      <c r="J12" s="181"/>
      <c r="K12" s="179" t="s">
        <v>55</v>
      </c>
      <c r="L12" s="180"/>
      <c r="M12" s="181"/>
      <c r="N12" s="179" t="s">
        <v>55</v>
      </c>
      <c r="O12" s="180"/>
      <c r="P12" s="181"/>
      <c r="Q12" s="179" t="s">
        <v>55</v>
      </c>
      <c r="R12" s="180"/>
      <c r="S12" s="181"/>
      <c r="T12" s="179" t="s">
        <v>55</v>
      </c>
      <c r="U12" s="180"/>
      <c r="V12" s="181"/>
      <c r="W12" s="179" t="s">
        <v>55</v>
      </c>
      <c r="X12" s="180"/>
      <c r="Y12" s="181"/>
      <c r="Z12" s="179" t="s">
        <v>55</v>
      </c>
      <c r="AA12" s="180"/>
      <c r="AB12" s="181"/>
      <c r="AC12" s="179" t="s">
        <v>55</v>
      </c>
      <c r="AD12" s="180"/>
      <c r="AE12" s="181"/>
      <c r="AF12" s="179" t="s">
        <v>55</v>
      </c>
      <c r="AG12" s="180"/>
      <c r="AH12" s="181"/>
      <c r="AI12" s="179" t="s">
        <v>72</v>
      </c>
      <c r="AJ12" s="180"/>
      <c r="AK12" s="181"/>
      <c r="AL12" s="179" t="s">
        <v>516</v>
      </c>
      <c r="AM12" s="180"/>
      <c r="AN12" s="181"/>
      <c r="AO12" s="109"/>
    </row>
    <row r="13" spans="1:41" ht="15" customHeight="1" x14ac:dyDescent="0.25">
      <c r="C13" s="190" t="s">
        <v>492</v>
      </c>
      <c r="D13" s="191"/>
      <c r="E13" s="160" t="s">
        <v>481</v>
      </c>
      <c r="F13" s="6" t="s">
        <v>15</v>
      </c>
      <c r="G13" s="7" t="s">
        <v>16</v>
      </c>
      <c r="H13" s="160" t="s">
        <v>481</v>
      </c>
      <c r="I13" s="6" t="s">
        <v>15</v>
      </c>
      <c r="J13" s="7" t="s">
        <v>16</v>
      </c>
      <c r="K13" s="160" t="s">
        <v>481</v>
      </c>
      <c r="L13" s="6" t="s">
        <v>15</v>
      </c>
      <c r="M13" s="7" t="s">
        <v>16</v>
      </c>
      <c r="N13" s="160" t="s">
        <v>481</v>
      </c>
      <c r="O13" s="6" t="s">
        <v>15</v>
      </c>
      <c r="P13" s="7" t="s">
        <v>16</v>
      </c>
      <c r="Q13" s="160" t="s">
        <v>481</v>
      </c>
      <c r="R13" s="6" t="s">
        <v>15</v>
      </c>
      <c r="S13" s="7" t="s">
        <v>16</v>
      </c>
      <c r="T13" s="160" t="s">
        <v>481</v>
      </c>
      <c r="U13" s="6" t="s">
        <v>15</v>
      </c>
      <c r="V13" s="7" t="s">
        <v>16</v>
      </c>
      <c r="W13" s="160" t="s">
        <v>481</v>
      </c>
      <c r="X13" s="6" t="s">
        <v>15</v>
      </c>
      <c r="Y13" s="7" t="s">
        <v>16</v>
      </c>
      <c r="Z13" s="160" t="s">
        <v>481</v>
      </c>
      <c r="AA13" s="6" t="s">
        <v>15</v>
      </c>
      <c r="AB13" s="7" t="s">
        <v>16</v>
      </c>
      <c r="AC13" s="160" t="s">
        <v>481</v>
      </c>
      <c r="AD13" s="6" t="s">
        <v>15</v>
      </c>
      <c r="AE13" s="7" t="s">
        <v>16</v>
      </c>
      <c r="AF13" s="160" t="s">
        <v>481</v>
      </c>
      <c r="AG13" s="6" t="s">
        <v>15</v>
      </c>
      <c r="AH13" s="7" t="s">
        <v>16</v>
      </c>
      <c r="AI13" s="160" t="s">
        <v>481</v>
      </c>
      <c r="AJ13" s="6" t="s">
        <v>15</v>
      </c>
      <c r="AK13" s="7" t="s">
        <v>16</v>
      </c>
      <c r="AL13" s="160" t="s">
        <v>481</v>
      </c>
      <c r="AM13" s="6" t="s">
        <v>15</v>
      </c>
      <c r="AN13" s="7" t="s">
        <v>16</v>
      </c>
      <c r="AO13" s="8"/>
    </row>
    <row r="14" spans="1:41" x14ac:dyDescent="0.25">
      <c r="C14" s="192"/>
      <c r="D14" s="193"/>
      <c r="E14" s="74" t="s">
        <v>2</v>
      </c>
      <c r="F14" s="75" t="s">
        <v>93</v>
      </c>
      <c r="G14" s="76" t="s">
        <v>65</v>
      </c>
      <c r="H14" s="104" t="s">
        <v>2</v>
      </c>
      <c r="I14" s="75" t="s">
        <v>93</v>
      </c>
      <c r="J14" s="76" t="s">
        <v>7</v>
      </c>
      <c r="K14" s="74" t="s">
        <v>2</v>
      </c>
      <c r="L14" s="75" t="s">
        <v>93</v>
      </c>
      <c r="M14" s="76" t="s">
        <v>7</v>
      </c>
      <c r="N14" s="74" t="s">
        <v>2</v>
      </c>
      <c r="O14" s="75" t="s">
        <v>93</v>
      </c>
      <c r="P14" s="76" t="s">
        <v>7</v>
      </c>
      <c r="Q14" s="74" t="s">
        <v>2</v>
      </c>
      <c r="R14" s="75" t="s">
        <v>93</v>
      </c>
      <c r="S14" s="76" t="s">
        <v>7</v>
      </c>
      <c r="T14" s="74" t="s">
        <v>2</v>
      </c>
      <c r="U14" s="75" t="s">
        <v>93</v>
      </c>
      <c r="V14" s="76" t="s">
        <v>7</v>
      </c>
      <c r="W14" s="74" t="s">
        <v>2</v>
      </c>
      <c r="X14" s="75" t="s">
        <v>93</v>
      </c>
      <c r="Y14" s="76" t="s">
        <v>7</v>
      </c>
      <c r="Z14" s="74" t="s">
        <v>2</v>
      </c>
      <c r="AA14" s="75" t="s">
        <v>93</v>
      </c>
      <c r="AB14" s="76" t="s">
        <v>7</v>
      </c>
      <c r="AC14" s="74" t="s">
        <v>2</v>
      </c>
      <c r="AD14" s="75" t="s">
        <v>93</v>
      </c>
      <c r="AE14" s="76" t="s">
        <v>7</v>
      </c>
      <c r="AF14" s="74" t="s">
        <v>2</v>
      </c>
      <c r="AG14" s="75" t="s">
        <v>93</v>
      </c>
      <c r="AH14" s="76" t="s">
        <v>7</v>
      </c>
      <c r="AI14" s="74" t="s">
        <v>77</v>
      </c>
      <c r="AJ14" s="75" t="s">
        <v>93</v>
      </c>
      <c r="AK14" s="76" t="s">
        <v>12</v>
      </c>
      <c r="AL14" s="74" t="s">
        <v>2</v>
      </c>
      <c r="AM14" s="75" t="s">
        <v>12</v>
      </c>
      <c r="AN14" s="76" t="s">
        <v>7</v>
      </c>
      <c r="AO14" s="8"/>
    </row>
    <row r="15" spans="1:41" x14ac:dyDescent="0.25">
      <c r="C15" s="192"/>
      <c r="D15" s="193"/>
      <c r="E15" s="74" t="s">
        <v>3</v>
      </c>
      <c r="F15" s="75" t="s">
        <v>94</v>
      </c>
      <c r="G15" s="76" t="s">
        <v>66</v>
      </c>
      <c r="H15" s="104" t="s">
        <v>3</v>
      </c>
      <c r="I15" s="75" t="s">
        <v>94</v>
      </c>
      <c r="J15" s="76" t="s">
        <v>8</v>
      </c>
      <c r="K15" s="74" t="s">
        <v>3</v>
      </c>
      <c r="L15" s="75" t="s">
        <v>94</v>
      </c>
      <c r="M15" s="76" t="s">
        <v>8</v>
      </c>
      <c r="N15" s="74" t="s">
        <v>3</v>
      </c>
      <c r="O15" s="75" t="s">
        <v>94</v>
      </c>
      <c r="P15" s="76" t="s">
        <v>8</v>
      </c>
      <c r="Q15" s="74" t="s">
        <v>3</v>
      </c>
      <c r="R15" s="75" t="s">
        <v>94</v>
      </c>
      <c r="S15" s="76" t="s">
        <v>8</v>
      </c>
      <c r="T15" s="74" t="s">
        <v>3</v>
      </c>
      <c r="U15" s="75" t="s">
        <v>94</v>
      </c>
      <c r="V15" s="76" t="s">
        <v>8</v>
      </c>
      <c r="W15" s="74" t="s">
        <v>3</v>
      </c>
      <c r="X15" s="75" t="s">
        <v>94</v>
      </c>
      <c r="Y15" s="76" t="s">
        <v>8</v>
      </c>
      <c r="Z15" s="74" t="s">
        <v>3</v>
      </c>
      <c r="AA15" s="75" t="s">
        <v>94</v>
      </c>
      <c r="AB15" s="76" t="s">
        <v>8</v>
      </c>
      <c r="AC15" s="74" t="s">
        <v>3</v>
      </c>
      <c r="AD15" s="75" t="s">
        <v>94</v>
      </c>
      <c r="AE15" s="76" t="s">
        <v>8</v>
      </c>
      <c r="AF15" s="74" t="s">
        <v>3</v>
      </c>
      <c r="AG15" s="75" t="s">
        <v>94</v>
      </c>
      <c r="AH15" s="76" t="s">
        <v>8</v>
      </c>
      <c r="AI15" s="74" t="s">
        <v>76</v>
      </c>
      <c r="AJ15" s="75" t="s">
        <v>94</v>
      </c>
      <c r="AK15" s="76" t="s">
        <v>65</v>
      </c>
      <c r="AL15" s="74" t="s">
        <v>3</v>
      </c>
      <c r="AM15" s="75" t="s">
        <v>65</v>
      </c>
      <c r="AN15" s="76" t="s">
        <v>8</v>
      </c>
      <c r="AO15" s="8"/>
    </row>
    <row r="16" spans="1:41" ht="15" customHeight="1" x14ac:dyDescent="0.25">
      <c r="C16" s="192"/>
      <c r="D16" s="193"/>
      <c r="E16" s="78" t="s">
        <v>0</v>
      </c>
      <c r="F16" s="79" t="s">
        <v>138</v>
      </c>
      <c r="G16" s="80" t="s">
        <v>22</v>
      </c>
      <c r="H16" s="105" t="s">
        <v>0</v>
      </c>
      <c r="I16" s="79" t="s">
        <v>138</v>
      </c>
      <c r="J16" s="80" t="s">
        <v>5</v>
      </c>
      <c r="K16" s="78" t="s">
        <v>0</v>
      </c>
      <c r="L16" s="79" t="s">
        <v>138</v>
      </c>
      <c r="M16" s="80" t="s">
        <v>5</v>
      </c>
      <c r="N16" s="78" t="s">
        <v>0</v>
      </c>
      <c r="O16" s="79" t="s">
        <v>138</v>
      </c>
      <c r="P16" s="80" t="s">
        <v>5</v>
      </c>
      <c r="Q16" s="78" t="s">
        <v>0</v>
      </c>
      <c r="R16" s="79" t="s">
        <v>138</v>
      </c>
      <c r="S16" s="80" t="s">
        <v>5</v>
      </c>
      <c r="T16" s="78" t="s">
        <v>0</v>
      </c>
      <c r="U16" s="79" t="s">
        <v>138</v>
      </c>
      <c r="V16" s="80" t="s">
        <v>5</v>
      </c>
      <c r="W16" s="78" t="s">
        <v>0</v>
      </c>
      <c r="X16" s="79" t="s">
        <v>138</v>
      </c>
      <c r="Y16" s="80" t="s">
        <v>5</v>
      </c>
      <c r="Z16" s="78" t="s">
        <v>0</v>
      </c>
      <c r="AA16" s="79" t="s">
        <v>138</v>
      </c>
      <c r="AB16" s="80" t="s">
        <v>5</v>
      </c>
      <c r="AC16" s="78" t="s">
        <v>0</v>
      </c>
      <c r="AD16" s="79" t="s">
        <v>138</v>
      </c>
      <c r="AE16" s="80" t="s">
        <v>5</v>
      </c>
      <c r="AF16" s="78" t="s">
        <v>0</v>
      </c>
      <c r="AG16" s="79" t="s">
        <v>138</v>
      </c>
      <c r="AH16" s="80" t="s">
        <v>5</v>
      </c>
      <c r="AI16" s="78" t="s">
        <v>0</v>
      </c>
      <c r="AJ16" s="79" t="s">
        <v>138</v>
      </c>
      <c r="AK16" s="80" t="s">
        <v>63</v>
      </c>
      <c r="AL16" s="78" t="s">
        <v>0</v>
      </c>
      <c r="AM16" s="79" t="s">
        <v>63</v>
      </c>
      <c r="AN16" s="80" t="s">
        <v>5</v>
      </c>
      <c r="AO16" s="8"/>
    </row>
    <row r="17" spans="1:41" x14ac:dyDescent="0.25">
      <c r="C17" s="192"/>
      <c r="D17" s="193"/>
      <c r="E17" s="82" t="s">
        <v>1</v>
      </c>
      <c r="F17" s="83" t="s">
        <v>137</v>
      </c>
      <c r="G17" s="84" t="s">
        <v>64</v>
      </c>
      <c r="H17" s="106" t="s">
        <v>1</v>
      </c>
      <c r="I17" s="83" t="s">
        <v>137</v>
      </c>
      <c r="J17" s="84" t="s">
        <v>6</v>
      </c>
      <c r="K17" s="82" t="s">
        <v>1</v>
      </c>
      <c r="L17" s="83" t="s">
        <v>137</v>
      </c>
      <c r="M17" s="84" t="s">
        <v>6</v>
      </c>
      <c r="N17" s="82" t="s">
        <v>1</v>
      </c>
      <c r="O17" s="83" t="s">
        <v>137</v>
      </c>
      <c r="P17" s="84" t="s">
        <v>6</v>
      </c>
      <c r="Q17" s="82" t="s">
        <v>1</v>
      </c>
      <c r="R17" s="83" t="s">
        <v>137</v>
      </c>
      <c r="S17" s="84" t="s">
        <v>6</v>
      </c>
      <c r="T17" s="82" t="s">
        <v>1</v>
      </c>
      <c r="U17" s="83" t="s">
        <v>137</v>
      </c>
      <c r="V17" s="84" t="s">
        <v>6</v>
      </c>
      <c r="W17" s="82" t="s">
        <v>1</v>
      </c>
      <c r="X17" s="83" t="s">
        <v>137</v>
      </c>
      <c r="Y17" s="84" t="s">
        <v>6</v>
      </c>
      <c r="Z17" s="82" t="s">
        <v>1</v>
      </c>
      <c r="AA17" s="83" t="s">
        <v>137</v>
      </c>
      <c r="AB17" s="84" t="s">
        <v>6</v>
      </c>
      <c r="AC17" s="82" t="s">
        <v>1</v>
      </c>
      <c r="AD17" s="83" t="s">
        <v>137</v>
      </c>
      <c r="AE17" s="84" t="s">
        <v>6</v>
      </c>
      <c r="AF17" s="82" t="s">
        <v>1</v>
      </c>
      <c r="AG17" s="83" t="s">
        <v>137</v>
      </c>
      <c r="AH17" s="84" t="s">
        <v>6</v>
      </c>
      <c r="AI17" s="82" t="s">
        <v>1</v>
      </c>
      <c r="AJ17" s="83" t="s">
        <v>137</v>
      </c>
      <c r="AK17" s="84" t="s">
        <v>30</v>
      </c>
      <c r="AL17" s="82" t="s">
        <v>1</v>
      </c>
      <c r="AM17" s="83" t="s">
        <v>30</v>
      </c>
      <c r="AN17" s="84" t="s">
        <v>6</v>
      </c>
      <c r="AO17" s="8"/>
    </row>
    <row r="18" spans="1:41" x14ac:dyDescent="0.25">
      <c r="C18" s="192"/>
      <c r="D18" s="193"/>
      <c r="E18" s="81">
        <v>1</v>
      </c>
      <c r="F18" s="79" t="s">
        <v>10</v>
      </c>
      <c r="G18" s="80" t="s">
        <v>12</v>
      </c>
      <c r="H18" s="105" t="s">
        <v>4</v>
      </c>
      <c r="I18" s="79" t="s">
        <v>524</v>
      </c>
      <c r="J18" s="80" t="s">
        <v>18</v>
      </c>
      <c r="K18" s="78">
        <v>1</v>
      </c>
      <c r="L18" s="79" t="s">
        <v>524</v>
      </c>
      <c r="M18" s="80" t="s">
        <v>18</v>
      </c>
      <c r="N18" s="78" t="s">
        <v>36</v>
      </c>
      <c r="O18" s="79" t="s">
        <v>524</v>
      </c>
      <c r="P18" s="80" t="s">
        <v>18</v>
      </c>
      <c r="Q18" s="78" t="s">
        <v>11</v>
      </c>
      <c r="R18" s="79" t="s">
        <v>524</v>
      </c>
      <c r="S18" s="80" t="s">
        <v>18</v>
      </c>
      <c r="T18" s="78" t="s">
        <v>11</v>
      </c>
      <c r="U18" s="79" t="s">
        <v>524</v>
      </c>
      <c r="V18" s="80" t="s">
        <v>18</v>
      </c>
      <c r="W18" s="78" t="s">
        <v>12</v>
      </c>
      <c r="X18" s="79" t="s">
        <v>525</v>
      </c>
      <c r="Y18" s="76" t="s">
        <v>19</v>
      </c>
      <c r="Z18" s="78" t="s">
        <v>27</v>
      </c>
      <c r="AA18" s="79" t="s">
        <v>524</v>
      </c>
      <c r="AB18" s="80" t="s">
        <v>18</v>
      </c>
      <c r="AC18" s="78" t="s">
        <v>12</v>
      </c>
      <c r="AD18" s="79" t="s">
        <v>525</v>
      </c>
      <c r="AE18" s="76" t="s">
        <v>19</v>
      </c>
      <c r="AF18" s="78" t="s">
        <v>12</v>
      </c>
      <c r="AG18" s="79" t="s">
        <v>525</v>
      </c>
      <c r="AH18" s="76" t="s">
        <v>19</v>
      </c>
      <c r="AI18" s="78" t="s">
        <v>72</v>
      </c>
      <c r="AJ18" s="79" t="s">
        <v>60</v>
      </c>
      <c r="AK18" s="80" t="s">
        <v>21</v>
      </c>
      <c r="AL18" s="78" t="s">
        <v>82</v>
      </c>
      <c r="AM18" s="79" t="s">
        <v>26</v>
      </c>
      <c r="AN18" s="80" t="s">
        <v>26</v>
      </c>
      <c r="AO18" s="8"/>
    </row>
    <row r="19" spans="1:41" x14ac:dyDescent="0.25">
      <c r="C19" s="192"/>
      <c r="D19" s="193"/>
      <c r="E19" s="77">
        <v>2</v>
      </c>
      <c r="F19" s="75" t="s">
        <v>459</v>
      </c>
      <c r="G19" s="76" t="s">
        <v>30</v>
      </c>
      <c r="H19" s="104"/>
      <c r="I19" s="75"/>
      <c r="J19" s="76"/>
      <c r="K19" s="74">
        <v>2</v>
      </c>
      <c r="L19" s="75" t="s">
        <v>520</v>
      </c>
      <c r="M19" s="76" t="s">
        <v>17</v>
      </c>
      <c r="N19" s="74" t="s">
        <v>37</v>
      </c>
      <c r="O19" s="75" t="s">
        <v>520</v>
      </c>
      <c r="P19" s="76" t="s">
        <v>17</v>
      </c>
      <c r="Q19" s="74" t="s">
        <v>12</v>
      </c>
      <c r="R19" s="75" t="s">
        <v>520</v>
      </c>
      <c r="S19" s="76" t="s">
        <v>17</v>
      </c>
      <c r="T19" s="74" t="s">
        <v>12</v>
      </c>
      <c r="U19" s="75" t="s">
        <v>520</v>
      </c>
      <c r="V19" s="76" t="s">
        <v>17</v>
      </c>
      <c r="W19" s="74" t="s">
        <v>11</v>
      </c>
      <c r="X19" s="79" t="s">
        <v>524</v>
      </c>
      <c r="Y19" s="80" t="s">
        <v>18</v>
      </c>
      <c r="Z19" s="74" t="s">
        <v>28</v>
      </c>
      <c r="AA19" s="75" t="s">
        <v>520</v>
      </c>
      <c r="AB19" s="76" t="s">
        <v>17</v>
      </c>
      <c r="AC19" s="74" t="s">
        <v>11</v>
      </c>
      <c r="AD19" s="75" t="s">
        <v>524</v>
      </c>
      <c r="AE19" s="80" t="s">
        <v>18</v>
      </c>
      <c r="AF19" s="74" t="s">
        <v>11</v>
      </c>
      <c r="AG19" s="79" t="s">
        <v>524</v>
      </c>
      <c r="AH19" s="80" t="s">
        <v>18</v>
      </c>
      <c r="AI19" s="74" t="s">
        <v>73</v>
      </c>
      <c r="AJ19" s="75" t="s">
        <v>66</v>
      </c>
      <c r="AK19" s="76" t="s">
        <v>418</v>
      </c>
      <c r="AL19" s="74" t="s">
        <v>83</v>
      </c>
      <c r="AM19" s="75" t="s">
        <v>84</v>
      </c>
      <c r="AN19" s="76" t="s">
        <v>84</v>
      </c>
      <c r="AO19" s="8"/>
    </row>
    <row r="20" spans="1:41" x14ac:dyDescent="0.25">
      <c r="C20" s="192"/>
      <c r="D20" s="193"/>
      <c r="E20" s="77">
        <v>3</v>
      </c>
      <c r="F20" s="75" t="s">
        <v>60</v>
      </c>
      <c r="G20" s="76" t="s">
        <v>62</v>
      </c>
      <c r="H20" s="104" t="s">
        <v>68</v>
      </c>
      <c r="I20" s="75" t="s">
        <v>522</v>
      </c>
      <c r="J20" s="76" t="s">
        <v>523</v>
      </c>
      <c r="K20" s="74"/>
      <c r="L20" s="75"/>
      <c r="M20" s="76"/>
      <c r="N20" s="74"/>
      <c r="O20" s="75"/>
      <c r="P20" s="76"/>
      <c r="Q20" s="74"/>
      <c r="R20" s="75"/>
      <c r="S20" s="76"/>
      <c r="T20" s="74" t="s">
        <v>20</v>
      </c>
      <c r="U20" s="75" t="s">
        <v>525</v>
      </c>
      <c r="V20" s="76" t="s">
        <v>19</v>
      </c>
      <c r="W20" s="74" t="s">
        <v>26</v>
      </c>
      <c r="X20" s="75" t="s">
        <v>520</v>
      </c>
      <c r="Y20" s="76" t="s">
        <v>17</v>
      </c>
      <c r="Z20" s="74" t="s">
        <v>53</v>
      </c>
      <c r="AA20" s="75"/>
      <c r="AB20" s="76"/>
      <c r="AC20" s="74" t="s">
        <v>26</v>
      </c>
      <c r="AD20" s="75" t="s">
        <v>520</v>
      </c>
      <c r="AE20" s="76" t="s">
        <v>17</v>
      </c>
      <c r="AF20" s="74" t="s">
        <v>26</v>
      </c>
      <c r="AG20" s="75" t="s">
        <v>520</v>
      </c>
      <c r="AH20" s="76" t="s">
        <v>17</v>
      </c>
      <c r="AI20" s="74" t="s">
        <v>74</v>
      </c>
      <c r="AJ20" s="75" t="s">
        <v>64</v>
      </c>
      <c r="AK20" s="76" t="s">
        <v>35</v>
      </c>
      <c r="AL20" s="74"/>
      <c r="AM20" s="75"/>
      <c r="AN20" s="76"/>
      <c r="AO20" s="8"/>
    </row>
    <row r="21" spans="1:41" x14ac:dyDescent="0.25">
      <c r="C21" s="192"/>
      <c r="D21" s="193"/>
      <c r="E21" s="77">
        <v>4</v>
      </c>
      <c r="F21" s="75" t="s">
        <v>61</v>
      </c>
      <c r="G21" s="76" t="s">
        <v>63</v>
      </c>
      <c r="H21" s="104" t="s">
        <v>69</v>
      </c>
      <c r="I21" s="174" t="s">
        <v>520</v>
      </c>
      <c r="J21" s="175" t="s">
        <v>521</v>
      </c>
      <c r="K21" s="74"/>
      <c r="L21" s="75"/>
      <c r="M21" s="76"/>
      <c r="N21" s="74" t="s">
        <v>87</v>
      </c>
      <c r="O21" s="75" t="s">
        <v>522</v>
      </c>
      <c r="P21" s="76" t="s">
        <v>523</v>
      </c>
      <c r="Q21" s="74"/>
      <c r="R21" s="75"/>
      <c r="S21" s="76"/>
      <c r="T21" s="74" t="s">
        <v>21</v>
      </c>
      <c r="U21" s="75" t="s">
        <v>521</v>
      </c>
      <c r="V21" s="76" t="s">
        <v>9</v>
      </c>
      <c r="W21" s="74" t="s">
        <v>21</v>
      </c>
      <c r="X21" s="75" t="s">
        <v>522</v>
      </c>
      <c r="Y21" s="76" t="s">
        <v>24</v>
      </c>
      <c r="Z21" s="74" t="s">
        <v>54</v>
      </c>
      <c r="AA21" s="75"/>
      <c r="AB21" s="76"/>
      <c r="AC21" s="74"/>
      <c r="AD21" s="75"/>
      <c r="AE21" s="76"/>
      <c r="AF21" s="74" t="s">
        <v>21</v>
      </c>
      <c r="AG21" s="75" t="s">
        <v>522</v>
      </c>
      <c r="AH21" s="76" t="s">
        <v>24</v>
      </c>
      <c r="AI21" s="74" t="s">
        <v>80</v>
      </c>
      <c r="AJ21" s="75" t="s">
        <v>35</v>
      </c>
      <c r="AK21" s="76" t="s">
        <v>419</v>
      </c>
      <c r="AL21" s="74"/>
      <c r="AM21" s="75"/>
      <c r="AN21" s="76"/>
      <c r="AO21" s="8"/>
    </row>
    <row r="22" spans="1:41" x14ac:dyDescent="0.25">
      <c r="C22" s="192"/>
      <c r="D22" s="193"/>
      <c r="E22" s="77">
        <v>5</v>
      </c>
      <c r="F22" s="75" t="s">
        <v>35</v>
      </c>
      <c r="G22" s="175" t="s">
        <v>28</v>
      </c>
      <c r="H22" s="104"/>
      <c r="I22" s="75"/>
      <c r="J22" s="76"/>
      <c r="K22" s="74"/>
      <c r="L22" s="75"/>
      <c r="M22" s="76"/>
      <c r="N22" s="74"/>
      <c r="O22" s="75"/>
      <c r="P22" s="76"/>
      <c r="Q22" s="74"/>
      <c r="R22" s="75"/>
      <c r="S22" s="76"/>
      <c r="T22" s="74"/>
      <c r="U22" s="75"/>
      <c r="V22" s="76"/>
      <c r="W22" s="74" t="s">
        <v>20</v>
      </c>
      <c r="X22" s="75" t="s">
        <v>521</v>
      </c>
      <c r="Y22" s="76" t="s">
        <v>9</v>
      </c>
      <c r="Z22" s="74"/>
      <c r="AA22" s="75"/>
      <c r="AB22" s="76"/>
      <c r="AC22" s="74"/>
      <c r="AD22" s="75"/>
      <c r="AE22" s="76"/>
      <c r="AF22" s="74" t="s">
        <v>20</v>
      </c>
      <c r="AG22" s="75" t="s">
        <v>521</v>
      </c>
      <c r="AH22" s="76" t="s">
        <v>9</v>
      </c>
      <c r="AI22" s="74" t="s">
        <v>81</v>
      </c>
      <c r="AJ22" s="75" t="s">
        <v>21</v>
      </c>
      <c r="AK22" s="76" t="s">
        <v>420</v>
      </c>
      <c r="AL22" s="74"/>
      <c r="AM22" s="75"/>
      <c r="AN22" s="76"/>
      <c r="AO22" s="8"/>
    </row>
    <row r="23" spans="1:41" x14ac:dyDescent="0.25">
      <c r="C23" s="192"/>
      <c r="D23" s="193"/>
      <c r="E23" s="77">
        <v>6</v>
      </c>
      <c r="F23" s="75" t="s">
        <v>21</v>
      </c>
      <c r="G23" s="175" t="s">
        <v>67</v>
      </c>
      <c r="H23" s="104"/>
      <c r="I23" s="75"/>
      <c r="J23" s="76"/>
      <c r="K23" s="74"/>
      <c r="L23" s="75"/>
      <c r="M23" s="76"/>
      <c r="N23" s="74"/>
      <c r="O23" s="75"/>
      <c r="P23" s="76"/>
      <c r="Q23" s="74"/>
      <c r="R23" s="75"/>
      <c r="S23" s="76"/>
      <c r="T23" s="74"/>
      <c r="U23" s="75"/>
      <c r="V23" s="76"/>
      <c r="W23" s="74" t="s">
        <v>35</v>
      </c>
      <c r="X23" s="75" t="s">
        <v>523</v>
      </c>
      <c r="Y23" s="76" t="s">
        <v>25</v>
      </c>
      <c r="Z23" s="74"/>
      <c r="AA23" s="75"/>
      <c r="AB23" s="76"/>
      <c r="AC23" s="74"/>
      <c r="AD23" s="75"/>
      <c r="AE23" s="76"/>
      <c r="AF23" s="74" t="s">
        <v>35</v>
      </c>
      <c r="AG23" s="75" t="s">
        <v>523</v>
      </c>
      <c r="AH23" s="76" t="s">
        <v>25</v>
      </c>
      <c r="AI23" s="74"/>
      <c r="AJ23" s="75"/>
      <c r="AK23" s="76"/>
      <c r="AL23" s="74"/>
      <c r="AM23" s="75"/>
      <c r="AN23" s="76"/>
      <c r="AO23" s="8"/>
    </row>
    <row r="24" spans="1:41" x14ac:dyDescent="0.25">
      <c r="C24" s="192"/>
      <c r="D24" s="193"/>
      <c r="E24" s="77"/>
      <c r="F24" s="75"/>
      <c r="G24" s="76"/>
      <c r="H24" s="104"/>
      <c r="I24" s="75"/>
      <c r="J24" s="76"/>
      <c r="K24" s="74"/>
      <c r="L24" s="75"/>
      <c r="M24" s="76"/>
      <c r="N24" s="74"/>
      <c r="O24" s="75"/>
      <c r="P24" s="76"/>
      <c r="Q24" s="74"/>
      <c r="R24" s="75"/>
      <c r="S24" s="76"/>
      <c r="T24" s="74" t="s">
        <v>43</v>
      </c>
      <c r="U24" s="75" t="s">
        <v>522</v>
      </c>
      <c r="V24" s="76" t="s">
        <v>24</v>
      </c>
      <c r="W24" s="74"/>
      <c r="X24" s="75"/>
      <c r="Y24" s="76"/>
      <c r="Z24" s="74"/>
      <c r="AA24" s="75"/>
      <c r="AB24" s="76"/>
      <c r="AC24" s="74" t="s">
        <v>43</v>
      </c>
      <c r="AD24" s="75" t="s">
        <v>522</v>
      </c>
      <c r="AE24" s="76" t="s">
        <v>24</v>
      </c>
      <c r="AF24" s="74" t="s">
        <v>43</v>
      </c>
      <c r="AG24" s="75" t="s">
        <v>689</v>
      </c>
      <c r="AH24" s="76" t="s">
        <v>691</v>
      </c>
      <c r="AI24" s="74"/>
      <c r="AJ24" s="75"/>
      <c r="AK24" s="76"/>
      <c r="AL24" s="74" t="s">
        <v>23</v>
      </c>
      <c r="AM24" s="75"/>
      <c r="AN24" s="76"/>
      <c r="AO24" s="8"/>
    </row>
    <row r="25" spans="1:41" x14ac:dyDescent="0.25">
      <c r="C25" s="192"/>
      <c r="D25" s="193"/>
      <c r="E25" s="77"/>
      <c r="F25" s="75"/>
      <c r="G25" s="76"/>
      <c r="H25" s="104"/>
      <c r="I25" s="75"/>
      <c r="J25" s="76"/>
      <c r="K25" s="74"/>
      <c r="L25" s="75"/>
      <c r="M25" s="76"/>
      <c r="N25" s="74" t="s">
        <v>42</v>
      </c>
      <c r="O25" s="75" t="s">
        <v>521</v>
      </c>
      <c r="P25" s="76" t="s">
        <v>521</v>
      </c>
      <c r="Q25" s="74"/>
      <c r="R25" s="75"/>
      <c r="S25" s="76"/>
      <c r="T25" s="74" t="s">
        <v>44</v>
      </c>
      <c r="U25" s="75" t="s">
        <v>523</v>
      </c>
      <c r="V25" s="76" t="s">
        <v>25</v>
      </c>
      <c r="W25" s="74"/>
      <c r="X25" s="75"/>
      <c r="Y25" s="76"/>
      <c r="Z25" s="74"/>
      <c r="AA25" s="75"/>
      <c r="AB25" s="76"/>
      <c r="AC25" s="74" t="s">
        <v>44</v>
      </c>
      <c r="AD25" s="75" t="s">
        <v>523</v>
      </c>
      <c r="AE25" s="76" t="s">
        <v>25</v>
      </c>
      <c r="AF25" s="74" t="s">
        <v>44</v>
      </c>
      <c r="AG25" s="75" t="s">
        <v>690</v>
      </c>
      <c r="AH25" s="76" t="s">
        <v>692</v>
      </c>
      <c r="AI25" s="74"/>
      <c r="AJ25" s="75"/>
      <c r="AK25" s="76"/>
      <c r="AL25" s="74" t="s">
        <v>22</v>
      </c>
      <c r="AM25" s="75"/>
      <c r="AN25" s="76"/>
      <c r="AO25" s="8"/>
    </row>
    <row r="26" spans="1:41" x14ac:dyDescent="0.25">
      <c r="C26" s="192"/>
      <c r="D26" s="193"/>
      <c r="E26" s="77" t="s">
        <v>89</v>
      </c>
      <c r="F26" s="75">
        <v>5</v>
      </c>
      <c r="G26" s="76">
        <v>6</v>
      </c>
      <c r="H26" s="104" t="s">
        <v>13</v>
      </c>
      <c r="I26" s="75" t="s">
        <v>458</v>
      </c>
      <c r="J26" s="76" t="s">
        <v>458</v>
      </c>
      <c r="K26" s="74"/>
      <c r="L26" s="75"/>
      <c r="M26" s="76"/>
      <c r="N26" s="74" t="s">
        <v>13</v>
      </c>
      <c r="O26" s="75" t="s">
        <v>458</v>
      </c>
      <c r="P26" s="76" t="s">
        <v>458</v>
      </c>
      <c r="Q26" s="74" t="s">
        <v>13</v>
      </c>
      <c r="R26" s="75" t="s">
        <v>458</v>
      </c>
      <c r="S26" s="76" t="s">
        <v>61</v>
      </c>
      <c r="T26" s="74" t="s">
        <v>13</v>
      </c>
      <c r="U26" s="75" t="s">
        <v>458</v>
      </c>
      <c r="V26" s="76" t="s">
        <v>61</v>
      </c>
      <c r="W26" s="74" t="s">
        <v>90</v>
      </c>
      <c r="X26" s="75" t="s">
        <v>458</v>
      </c>
      <c r="Y26" s="76" t="s">
        <v>61</v>
      </c>
      <c r="Z26" s="74" t="s">
        <v>13</v>
      </c>
      <c r="AA26" s="75" t="s">
        <v>458</v>
      </c>
      <c r="AB26" s="76" t="s">
        <v>61</v>
      </c>
      <c r="AC26" s="74" t="s">
        <v>38</v>
      </c>
      <c r="AD26" s="75" t="s">
        <v>458</v>
      </c>
      <c r="AE26" s="76" t="s">
        <v>61</v>
      </c>
      <c r="AF26" s="74"/>
      <c r="AG26" s="75"/>
      <c r="AH26" s="76"/>
      <c r="AI26" s="74" t="s">
        <v>75</v>
      </c>
      <c r="AJ26" s="75" t="s">
        <v>79</v>
      </c>
      <c r="AK26" s="76" t="s">
        <v>62</v>
      </c>
      <c r="AL26" s="74" t="s">
        <v>45</v>
      </c>
      <c r="AM26" s="75" t="s">
        <v>21</v>
      </c>
      <c r="AN26" s="76" t="s">
        <v>21</v>
      </c>
      <c r="AO26" s="8"/>
    </row>
    <row r="27" spans="1:41" ht="15.75" thickBot="1" x14ac:dyDescent="0.3">
      <c r="C27" s="194"/>
      <c r="D27" s="195"/>
      <c r="E27" s="85" t="s">
        <v>14</v>
      </c>
      <c r="F27" s="86">
        <v>1</v>
      </c>
      <c r="G27" s="87">
        <v>2</v>
      </c>
      <c r="H27" s="107" t="s">
        <v>42</v>
      </c>
      <c r="I27" s="86" t="s">
        <v>78</v>
      </c>
      <c r="J27" s="87" t="s">
        <v>78</v>
      </c>
      <c r="K27" s="85"/>
      <c r="L27" s="86"/>
      <c r="M27" s="87"/>
      <c r="N27" s="85" t="s">
        <v>88</v>
      </c>
      <c r="O27" s="86" t="s">
        <v>78</v>
      </c>
      <c r="P27" s="87" t="s">
        <v>78</v>
      </c>
      <c r="Q27" s="85" t="s">
        <v>14</v>
      </c>
      <c r="R27" s="86" t="s">
        <v>78</v>
      </c>
      <c r="S27" s="87" t="s">
        <v>10</v>
      </c>
      <c r="T27" s="85" t="s">
        <v>14</v>
      </c>
      <c r="U27" s="86" t="s">
        <v>78</v>
      </c>
      <c r="V27" s="87" t="s">
        <v>10</v>
      </c>
      <c r="W27" s="85" t="s">
        <v>14</v>
      </c>
      <c r="X27" s="86" t="s">
        <v>78</v>
      </c>
      <c r="Y27" s="87" t="s">
        <v>10</v>
      </c>
      <c r="Z27" s="85" t="s">
        <v>29</v>
      </c>
      <c r="AA27" s="86" t="s">
        <v>78</v>
      </c>
      <c r="AB27" s="87" t="s">
        <v>10</v>
      </c>
      <c r="AC27" s="85" t="s">
        <v>39</v>
      </c>
      <c r="AD27" s="86" t="s">
        <v>78</v>
      </c>
      <c r="AE27" s="87" t="s">
        <v>10</v>
      </c>
      <c r="AF27" s="85" t="s">
        <v>14</v>
      </c>
      <c r="AG27" s="86" t="s">
        <v>78</v>
      </c>
      <c r="AH27" s="87" t="s">
        <v>10</v>
      </c>
      <c r="AI27" s="85" t="s">
        <v>86</v>
      </c>
      <c r="AJ27" s="86" t="s">
        <v>78</v>
      </c>
      <c r="AK27" s="87" t="s">
        <v>417</v>
      </c>
      <c r="AL27" s="85" t="s">
        <v>86</v>
      </c>
      <c r="AM27" s="86" t="s">
        <v>78</v>
      </c>
      <c r="AN27" s="87" t="s">
        <v>78</v>
      </c>
      <c r="AO27" s="8"/>
    </row>
    <row r="28" spans="1:41" ht="15.75" thickBot="1" x14ac:dyDescent="0.3">
      <c r="A28" s="2" t="s">
        <v>484</v>
      </c>
    </row>
    <row r="29" spans="1:41" x14ac:dyDescent="0.25">
      <c r="A29" s="100" t="s">
        <v>494</v>
      </c>
      <c r="B29" s="101"/>
      <c r="C29" s="102"/>
      <c r="D29" s="103"/>
      <c r="E29" s="64"/>
      <c r="F29" s="64"/>
      <c r="G29" s="64"/>
      <c r="H29" s="64"/>
      <c r="I29" s="64"/>
      <c r="J29" s="64"/>
      <c r="K29" s="64"/>
      <c r="L29" s="64"/>
      <c r="M29" s="64"/>
      <c r="N29" s="64"/>
      <c r="O29" s="64"/>
      <c r="P29" s="64"/>
      <c r="Q29" s="64"/>
      <c r="R29" s="64"/>
      <c r="S29" s="64"/>
      <c r="T29" s="64"/>
      <c r="U29" s="64"/>
      <c r="V29" s="64"/>
      <c r="W29" s="64"/>
      <c r="X29" s="64"/>
      <c r="Y29" s="64"/>
      <c r="Z29" s="64"/>
      <c r="AA29" s="64"/>
      <c r="AB29" s="64"/>
      <c r="AC29" s="64"/>
      <c r="AD29" s="64"/>
      <c r="AE29" s="64"/>
      <c r="AF29" s="64"/>
      <c r="AG29" s="64"/>
      <c r="AH29" s="64"/>
      <c r="AI29" s="64"/>
      <c r="AJ29" s="64"/>
      <c r="AK29" s="64"/>
      <c r="AL29" s="64"/>
      <c r="AM29" s="64"/>
      <c r="AN29" s="64"/>
      <c r="AO29" s="8"/>
    </row>
    <row r="30" spans="1:41" outlineLevel="1" x14ac:dyDescent="0.25">
      <c r="A30" s="14"/>
      <c r="B30" s="177" t="s">
        <v>49</v>
      </c>
      <c r="C30" s="88">
        <v>1</v>
      </c>
      <c r="D30" s="89">
        <v>1</v>
      </c>
      <c r="E30" s="90">
        <v>1</v>
      </c>
      <c r="F30" s="62" t="str">
        <f t="shared" ref="F30:G30" si="0">IF(ISERROR(VLOOKUP(E30,E$16:G$27,2,0)),"",VLOOKUP(E30,E$16:G$27,2,0))</f>
        <v>LCtrl</v>
      </c>
      <c r="G30" s="63" t="str">
        <f t="shared" si="0"/>
        <v>A</v>
      </c>
      <c r="H30" s="90" t="s">
        <v>4</v>
      </c>
      <c r="I30" s="62" t="str">
        <f t="shared" ref="I30:J30" si="1">IF(ISERROR(VLOOKUP(H30,H$16:J$27,2,0)),"",VLOOKUP(H30,H$16:J$27,2,0))</f>
        <v>z</v>
      </c>
      <c r="J30" s="63" t="str">
        <f t="shared" si="1"/>
        <v>Num0</v>
      </c>
      <c r="K30" s="90">
        <v>1</v>
      </c>
      <c r="L30" s="62" t="str">
        <f t="shared" ref="L30:M30" si="2">IF(ISERROR(VLOOKUP(K30,K$16:M$27,2,0)),"",VLOOKUP(K30,K$16:M$27,2,0))</f>
        <v>z</v>
      </c>
      <c r="M30" s="63" t="str">
        <f t="shared" si="2"/>
        <v>Num0</v>
      </c>
      <c r="N30" s="90" t="s">
        <v>37</v>
      </c>
      <c r="O30" s="62" t="str">
        <f t="shared" ref="O30:P30" si="3">IF(ISERROR(VLOOKUP(N30,N$16:P$27,2,0)),"",VLOOKUP(N30,N$16:P$27,2,0))</f>
        <v>x</v>
      </c>
      <c r="P30" s="63" t="str">
        <f t="shared" si="3"/>
        <v>Num1</v>
      </c>
      <c r="Q30" s="90" t="s">
        <v>11</v>
      </c>
      <c r="R30" s="62" t="str">
        <f t="shared" ref="R30:S30" si="4">IF(ISERROR(VLOOKUP(Q30,Q$16:S$27,2,0)),"",VLOOKUP(Q30,Q$16:S$27,2,0))</f>
        <v>z</v>
      </c>
      <c r="S30" s="63" t="str">
        <f t="shared" si="4"/>
        <v>Num0</v>
      </c>
      <c r="T30" s="90" t="s">
        <v>11</v>
      </c>
      <c r="U30" s="62" t="str">
        <f t="shared" ref="U30:V30" si="5">IF(ISERROR(VLOOKUP(T30,T$16:V$27,2,0)),"",VLOOKUP(T30,T$16:V$27,2,0))</f>
        <v>z</v>
      </c>
      <c r="V30" s="63" t="str">
        <f t="shared" si="5"/>
        <v>Num0</v>
      </c>
      <c r="W30" s="90" t="s">
        <v>12</v>
      </c>
      <c r="X30" s="62" t="str">
        <f t="shared" ref="X30:Y30" si="6">IF(ISERROR(VLOOKUP(W30,W$16:Y$27,2,0)),"",VLOOKUP(W30,W$16:Y$27,2,0))</f>
        <v>a</v>
      </c>
      <c r="Y30" s="63" t="str">
        <f t="shared" si="6"/>
        <v>Num3</v>
      </c>
      <c r="Z30" s="90" t="s">
        <v>27</v>
      </c>
      <c r="AA30" s="62" t="str">
        <f t="shared" ref="AA30:AB30" si="7">IF(ISERROR(VLOOKUP(Z30,Z$16:AB$27,2,0)),"",VLOOKUP(Z30,Z$16:AB$27,2,0))</f>
        <v>z</v>
      </c>
      <c r="AB30" s="63" t="str">
        <f t="shared" si="7"/>
        <v>Num0</v>
      </c>
      <c r="AC30" s="90" t="s">
        <v>12</v>
      </c>
      <c r="AD30" s="62" t="str">
        <f t="shared" ref="AD30:AE30" si="8">IF(ISERROR(VLOOKUP(AC30,AC$16:AE$27,2,0)),"",VLOOKUP(AC30,AC$16:AE$27,2,0))</f>
        <v>a</v>
      </c>
      <c r="AE30" s="63" t="str">
        <f t="shared" si="8"/>
        <v>Num3</v>
      </c>
      <c r="AF30" s="90" t="s">
        <v>12</v>
      </c>
      <c r="AG30" s="62" t="str">
        <f t="shared" ref="AG30:AH30" si="9">IF(ISERROR(VLOOKUP(AF30,AF$16:AH$27,2,0)),"",VLOOKUP(AF30,AF$16:AH$27,2,0))</f>
        <v>a</v>
      </c>
      <c r="AH30" s="63" t="str">
        <f t="shared" si="9"/>
        <v>Num3</v>
      </c>
      <c r="AI30" s="90" t="s">
        <v>86</v>
      </c>
      <c r="AJ30" s="62" t="str">
        <f t="shared" ref="AJ30:AK30" si="10">IF(ISERROR(VLOOKUP(AI30,AI$16:AK$27,2,0)),"",VLOOKUP(AI30,AI$16:AK$27,2,0))</f>
        <v>Enter</v>
      </c>
      <c r="AK30" s="63" t="str">
        <f t="shared" si="10"/>
        <v>E</v>
      </c>
      <c r="AL30" s="90" t="s">
        <v>86</v>
      </c>
      <c r="AM30" s="62" t="str">
        <f t="shared" ref="AM30:AN30" si="11">IF(ISERROR(VLOOKUP(AL30,AL$16:AN$27,2,0)),"",VLOOKUP(AL30,AL$16:AN$27,2,0))</f>
        <v>Enter</v>
      </c>
      <c r="AN30" s="110" t="str">
        <f t="shared" si="11"/>
        <v>Enter</v>
      </c>
      <c r="AO30" s="8"/>
    </row>
    <row r="31" spans="1:41" outlineLevel="1" x14ac:dyDescent="0.25">
      <c r="A31" s="14"/>
      <c r="B31" s="177"/>
      <c r="C31" s="91">
        <v>2</v>
      </c>
      <c r="D31" s="92">
        <v>2</v>
      </c>
      <c r="E31" s="93">
        <v>2</v>
      </c>
      <c r="F31" s="53" t="str">
        <f t="shared" ref="F31:G31" si="12">IF(ISERROR(VLOOKUP(E31,E$16:G$27,2,0)),"",VLOOKUP(E31,E$16:G$27,2,0))</f>
        <v>Alt</v>
      </c>
      <c r="G31" s="54" t="str">
        <f t="shared" si="12"/>
        <v>S</v>
      </c>
      <c r="H31" s="93" t="s">
        <v>4</v>
      </c>
      <c r="I31" s="53" t="str">
        <f t="shared" ref="I31:J31" si="13">IF(ISERROR(VLOOKUP(H31,H$16:J$27,2,0)),"",VLOOKUP(H31,H$16:J$27,2,0))</f>
        <v>z</v>
      </c>
      <c r="J31" s="54" t="str">
        <f t="shared" si="13"/>
        <v>Num0</v>
      </c>
      <c r="K31" s="93">
        <v>2</v>
      </c>
      <c r="L31" s="53" t="str">
        <f t="shared" ref="L31:M31" si="14">IF(ISERROR(VLOOKUP(K31,K$16:M$27,2,0)),"",VLOOKUP(K31,K$16:M$27,2,0))</f>
        <v>x</v>
      </c>
      <c r="M31" s="54" t="str">
        <f t="shared" si="14"/>
        <v>Num1</v>
      </c>
      <c r="N31" s="93" t="s">
        <v>36</v>
      </c>
      <c r="O31" s="53" t="str">
        <f t="shared" ref="O31:P31" si="15">IF(ISERROR(VLOOKUP(N31,N$16:P$27,2,0)),"",VLOOKUP(N31,N$16:P$27,2,0))</f>
        <v>z</v>
      </c>
      <c r="P31" s="54" t="str">
        <f t="shared" si="15"/>
        <v>Num0</v>
      </c>
      <c r="Q31" s="93" t="s">
        <v>12</v>
      </c>
      <c r="R31" s="53" t="str">
        <f t="shared" ref="R31:S31" si="16">IF(ISERROR(VLOOKUP(Q31,Q$16:S$27,2,0)),"",VLOOKUP(Q31,Q$16:S$27,2,0))</f>
        <v>x</v>
      </c>
      <c r="S31" s="54" t="str">
        <f t="shared" si="16"/>
        <v>Num1</v>
      </c>
      <c r="T31" s="93" t="s">
        <v>12</v>
      </c>
      <c r="U31" s="53" t="str">
        <f t="shared" ref="U31:V31" si="17">IF(ISERROR(VLOOKUP(T31,T$16:V$27,2,0)),"",VLOOKUP(T31,T$16:V$27,2,0))</f>
        <v>x</v>
      </c>
      <c r="V31" s="54" t="str">
        <f t="shared" si="17"/>
        <v>Num1</v>
      </c>
      <c r="W31" s="93" t="s">
        <v>11</v>
      </c>
      <c r="X31" s="53" t="str">
        <f t="shared" ref="X31:Y31" si="18">IF(ISERROR(VLOOKUP(W31,W$16:Y$27,2,0)),"",VLOOKUP(W31,W$16:Y$27,2,0))</f>
        <v>z</v>
      </c>
      <c r="Y31" s="54" t="str">
        <f t="shared" si="18"/>
        <v>Num0</v>
      </c>
      <c r="Z31" s="93" t="s">
        <v>28</v>
      </c>
      <c r="AA31" s="53" t="str">
        <f t="shared" ref="AA31:AB31" si="19">IF(ISERROR(VLOOKUP(Z31,Z$16:AB$27,2,0)),"",VLOOKUP(Z31,Z$16:AB$27,2,0))</f>
        <v>x</v>
      </c>
      <c r="AB31" s="54" t="str">
        <f t="shared" si="19"/>
        <v>Num1</v>
      </c>
      <c r="AC31" s="93" t="s">
        <v>11</v>
      </c>
      <c r="AD31" s="53" t="str">
        <f t="shared" ref="AD31:AE31" si="20">IF(ISERROR(VLOOKUP(AC31,AC$16:AE$27,2,0)),"",VLOOKUP(AC31,AC$16:AE$27,2,0))</f>
        <v>z</v>
      </c>
      <c r="AE31" s="54" t="str">
        <f t="shared" si="20"/>
        <v>Num0</v>
      </c>
      <c r="AF31" s="93" t="s">
        <v>11</v>
      </c>
      <c r="AG31" s="53" t="str">
        <f t="shared" ref="AG31:AH31" si="21">IF(ISERROR(VLOOKUP(AF31,AF$16:AH$27,2,0)),"",VLOOKUP(AF31,AF$16:AH$27,2,0))</f>
        <v>z</v>
      </c>
      <c r="AH31" s="54" t="str">
        <f t="shared" si="21"/>
        <v>Num0</v>
      </c>
      <c r="AI31" s="93" t="s">
        <v>75</v>
      </c>
      <c r="AJ31" s="53" t="str">
        <f t="shared" ref="AJ31:AK31" si="22">IF(ISERROR(VLOOKUP(AI31,AI$16:AK$27,2,0)),"",VLOOKUP(AI31,AI$16:AK$27,2,0))</f>
        <v>Esc</v>
      </c>
      <c r="AK31" s="54" t="str">
        <f t="shared" si="22"/>
        <v>Q</v>
      </c>
      <c r="AL31" s="93" t="s">
        <v>45</v>
      </c>
      <c r="AM31" s="53" t="str">
        <f t="shared" ref="AM31:AN31" si="23">IF(ISERROR(VLOOKUP(AL31,AL$16:AN$27,2,0)),"",VLOOKUP(AL31,AL$16:AN$27,2,0))</f>
        <v>X</v>
      </c>
      <c r="AN31" s="111" t="str">
        <f t="shared" si="23"/>
        <v>X</v>
      </c>
      <c r="AO31" s="8"/>
    </row>
    <row r="32" spans="1:41" outlineLevel="1" x14ac:dyDescent="0.25">
      <c r="A32" s="14"/>
      <c r="B32" s="177"/>
      <c r="C32" s="91">
        <v>3</v>
      </c>
      <c r="D32" s="92">
        <v>3</v>
      </c>
      <c r="E32" s="93">
        <v>3</v>
      </c>
      <c r="F32" s="53" t="str">
        <f t="shared" ref="F32:G32" si="24">IF(ISERROR(VLOOKUP(E32,E$16:G$27,2,0)),"",VLOOKUP(E32,E$16:G$27,2,0))</f>
        <v>Space</v>
      </c>
      <c r="G32" s="54" t="str">
        <f t="shared" si="24"/>
        <v>Q</v>
      </c>
      <c r="H32" s="93" t="s">
        <v>68</v>
      </c>
      <c r="I32" s="53" t="str">
        <f t="shared" ref="I32:J32" si="25">IF(ISERROR(VLOOKUP(H32,H$16:J$27,2,0)),"",VLOOKUP(H32,H$16:J$27,2,0))</f>
        <v>q</v>
      </c>
      <c r="J32" s="54" t="str">
        <f t="shared" si="25"/>
        <v>w</v>
      </c>
      <c r="K32" s="93"/>
      <c r="L32" s="53" t="str">
        <f t="shared" ref="L32:M32" si="26">IF(ISERROR(VLOOKUP(K32,K$16:M$27,2,0)),"",VLOOKUP(K32,K$16:M$27,2,0))</f>
        <v/>
      </c>
      <c r="M32" s="54" t="str">
        <f t="shared" si="26"/>
        <v/>
      </c>
      <c r="N32" s="93"/>
      <c r="O32" s="53" t="str">
        <f t="shared" ref="O32:P32" si="27">IF(ISERROR(VLOOKUP(N32,N$16:P$27,2,0)),"",VLOOKUP(N32,N$16:P$27,2,0))</f>
        <v/>
      </c>
      <c r="P32" s="54" t="str">
        <f t="shared" si="27"/>
        <v/>
      </c>
      <c r="Q32" s="93"/>
      <c r="R32" s="53" t="str">
        <f t="shared" ref="R32:S32" si="28">IF(ISERROR(VLOOKUP(Q32,Q$16:S$27,2,0)),"",VLOOKUP(Q32,Q$16:S$27,2,0))</f>
        <v/>
      </c>
      <c r="S32" s="54" t="str">
        <f t="shared" si="28"/>
        <v/>
      </c>
      <c r="T32" s="93" t="s">
        <v>43</v>
      </c>
      <c r="U32" s="53" t="str">
        <f t="shared" ref="U32:V32" si="29">IF(ISERROR(VLOOKUP(T32,T$16:V$27,2,0)),"",VLOOKUP(T32,T$16:V$27,2,0))</f>
        <v>q</v>
      </c>
      <c r="V32" s="54" t="str">
        <f t="shared" si="29"/>
        <v>Num7</v>
      </c>
      <c r="W32" s="93" t="s">
        <v>26</v>
      </c>
      <c r="X32" s="53" t="str">
        <f t="shared" ref="X32:Y32" si="30">IF(ISERROR(VLOOKUP(W32,W$16:Y$27,2,0)),"",VLOOKUP(W32,W$16:Y$27,2,0))</f>
        <v>x</v>
      </c>
      <c r="Y32" s="54" t="str">
        <f t="shared" si="30"/>
        <v>Num1</v>
      </c>
      <c r="Z32" s="93"/>
      <c r="AA32" s="53" t="str">
        <f t="shared" ref="AA32:AB32" si="31">IF(ISERROR(VLOOKUP(Z32,Z$16:AB$27,2,0)),"",VLOOKUP(Z32,Z$16:AB$27,2,0))</f>
        <v/>
      </c>
      <c r="AB32" s="54" t="str">
        <f t="shared" si="31"/>
        <v/>
      </c>
      <c r="AC32" s="93" t="s">
        <v>26</v>
      </c>
      <c r="AD32" s="53" t="str">
        <f t="shared" ref="AD32:AE32" si="32">IF(ISERROR(VLOOKUP(AC32,AC$16:AE$27,2,0)),"",VLOOKUP(AC32,AC$16:AE$27,2,0))</f>
        <v>x</v>
      </c>
      <c r="AE32" s="54" t="str">
        <f t="shared" si="32"/>
        <v>Num1</v>
      </c>
      <c r="AF32" s="93" t="s">
        <v>26</v>
      </c>
      <c r="AG32" s="53" t="str">
        <f t="shared" ref="AG32:AH32" si="33">IF(ISERROR(VLOOKUP(AF32,AF$16:AH$27,2,0)),"",VLOOKUP(AF32,AF$16:AH$27,2,0))</f>
        <v>x</v>
      </c>
      <c r="AH32" s="54" t="str">
        <f t="shared" si="33"/>
        <v>Num1</v>
      </c>
      <c r="AI32" s="93" t="s">
        <v>80</v>
      </c>
      <c r="AJ32" s="53" t="str">
        <f t="shared" ref="AJ32:AK32" si="34">IF(ISERROR(VLOOKUP(AI32,AI$16:AK$27,2,0)),"",VLOOKUP(AI32,AI$16:AK$27,2,0))</f>
        <v>Z</v>
      </c>
      <c r="AK32" s="54" t="str">
        <f t="shared" si="34"/>
        <v>J</v>
      </c>
      <c r="AL32" s="93"/>
      <c r="AM32" s="53" t="str">
        <f t="shared" ref="AM32:AN32" si="35">IF(ISERROR(VLOOKUP(AL32,AL$16:AN$27,2,0)),"",VLOOKUP(AL32,AL$16:AN$27,2,0))</f>
        <v/>
      </c>
      <c r="AN32" s="111" t="str">
        <f t="shared" si="35"/>
        <v/>
      </c>
      <c r="AO32" s="8"/>
    </row>
    <row r="33" spans="1:41" outlineLevel="1" x14ac:dyDescent="0.25">
      <c r="A33" s="14"/>
      <c r="B33" s="177"/>
      <c r="C33" s="91">
        <v>4</v>
      </c>
      <c r="D33" s="92">
        <v>4</v>
      </c>
      <c r="E33" s="93">
        <v>4</v>
      </c>
      <c r="F33" s="53" t="str">
        <f t="shared" ref="F33:G33" si="36">IF(ISERROR(VLOOKUP(E33,E$16:G$27,2,0)),"",VLOOKUP(E33,E$16:G$27,2,0))</f>
        <v>LShift</v>
      </c>
      <c r="G33" s="54" t="str">
        <f t="shared" si="36"/>
        <v>W</v>
      </c>
      <c r="H33" s="93" t="s">
        <v>4</v>
      </c>
      <c r="I33" s="53" t="str">
        <f t="shared" ref="I33:J33" si="37">IF(ISERROR(VLOOKUP(H33,H$16:J$27,2,0)),"",VLOOKUP(H33,H$16:J$27,2,0))</f>
        <v>z</v>
      </c>
      <c r="J33" s="54" t="str">
        <f t="shared" si="37"/>
        <v>Num0</v>
      </c>
      <c r="K33" s="93">
        <v>1</v>
      </c>
      <c r="L33" s="53" t="str">
        <f t="shared" ref="L33:M33" si="38">IF(ISERROR(VLOOKUP(K33,K$16:M$27,2,0)),"",VLOOKUP(K33,K$16:M$27,2,0))</f>
        <v>z</v>
      </c>
      <c r="M33" s="54" t="str">
        <f t="shared" si="38"/>
        <v>Num0</v>
      </c>
      <c r="N33" s="93" t="s">
        <v>37</v>
      </c>
      <c r="O33" s="53" t="str">
        <f t="shared" ref="O33:P33" si="39">IF(ISERROR(VLOOKUP(N33,N$16:P$27,2,0)),"",VLOOKUP(N33,N$16:P$27,2,0))</f>
        <v>x</v>
      </c>
      <c r="P33" s="54" t="str">
        <f t="shared" si="39"/>
        <v>Num1</v>
      </c>
      <c r="Q33" s="93" t="s">
        <v>11</v>
      </c>
      <c r="R33" s="53" t="str">
        <f t="shared" ref="R33:S33" si="40">IF(ISERROR(VLOOKUP(Q33,Q$16:S$27,2,0)),"",VLOOKUP(Q33,Q$16:S$27,2,0))</f>
        <v>z</v>
      </c>
      <c r="S33" s="54" t="str">
        <f t="shared" si="40"/>
        <v>Num0</v>
      </c>
      <c r="T33" s="93" t="s">
        <v>20</v>
      </c>
      <c r="U33" s="53" t="str">
        <f t="shared" ref="U33:V33" si="41">IF(ISERROR(VLOOKUP(T33,T$16:V$27,2,0)),"",VLOOKUP(T33,T$16:V$27,2,0))</f>
        <v>a</v>
      </c>
      <c r="V33" s="54" t="str">
        <f t="shared" si="41"/>
        <v>Num3</v>
      </c>
      <c r="W33" s="93" t="s">
        <v>21</v>
      </c>
      <c r="X33" s="53" t="str">
        <f t="shared" ref="X33:Y33" si="42">IF(ISERROR(VLOOKUP(W33,W$16:Y$27,2,0)),"",VLOOKUP(W33,W$16:Y$27,2,0))</f>
        <v>q</v>
      </c>
      <c r="Y33" s="54" t="str">
        <f t="shared" si="42"/>
        <v>Num7</v>
      </c>
      <c r="Z33" s="93"/>
      <c r="AA33" s="53" t="str">
        <f t="shared" ref="AA33:AB33" si="43">IF(ISERROR(VLOOKUP(Z33,Z$16:AB$27,2,0)),"",VLOOKUP(Z33,Z$16:AB$27,2,0))</f>
        <v/>
      </c>
      <c r="AB33" s="54" t="str">
        <f t="shared" si="43"/>
        <v/>
      </c>
      <c r="AC33" s="93" t="s">
        <v>43</v>
      </c>
      <c r="AD33" s="53" t="str">
        <f t="shared" ref="AD33:AE33" si="44">IF(ISERROR(VLOOKUP(AC33,AC$16:AE$27,2,0)),"",VLOOKUP(AC33,AC$16:AE$27,2,0))</f>
        <v>q</v>
      </c>
      <c r="AE33" s="54" t="str">
        <f t="shared" si="44"/>
        <v>Num7</v>
      </c>
      <c r="AF33" s="93" t="s">
        <v>21</v>
      </c>
      <c r="AG33" s="53" t="str">
        <f t="shared" ref="AG33:AH33" si="45">IF(ISERROR(VLOOKUP(AF33,AF$16:AH$27,2,0)),"",VLOOKUP(AF33,AF$16:AH$27,2,0))</f>
        <v>q</v>
      </c>
      <c r="AH33" s="54" t="str">
        <f t="shared" si="45"/>
        <v>Num7</v>
      </c>
      <c r="AI33" s="93" t="s">
        <v>73</v>
      </c>
      <c r="AJ33" s="53" t="str">
        <f t="shared" ref="AJ33:AK33" si="46">IF(ISERROR(VLOOKUP(AI33,AI$16:AK$27,2,0)),"",VLOOKUP(AI33,AI$16:AK$27,2,0))</f>
        <v>G</v>
      </c>
      <c r="AK33" s="54" t="str">
        <f t="shared" si="46"/>
        <v>H</v>
      </c>
      <c r="AL33" s="93" t="s">
        <v>83</v>
      </c>
      <c r="AM33" s="53" t="str">
        <f t="shared" ref="AM33:AN33" si="47">IF(ISERROR(VLOOKUP(AL33,AL$16:AN$27,2,0)),"",VLOOKUP(AL33,AL$16:AN$27,2,0))</f>
        <v>V</v>
      </c>
      <c r="AN33" s="111" t="str">
        <f t="shared" si="47"/>
        <v>V</v>
      </c>
      <c r="AO33" s="8"/>
    </row>
    <row r="34" spans="1:41" outlineLevel="1" x14ac:dyDescent="0.25">
      <c r="A34" s="14"/>
      <c r="B34" s="177"/>
      <c r="C34" s="91">
        <v>5</v>
      </c>
      <c r="D34" s="92">
        <v>5</v>
      </c>
      <c r="E34" s="93">
        <v>5</v>
      </c>
      <c r="F34" s="53" t="str">
        <f t="shared" ref="F34:G34" si="48">IF(ISERROR(VLOOKUP(E34,E$16:G$27,2,0)),"",VLOOKUP(E34,E$16:G$27,2,0))</f>
        <v>Z</v>
      </c>
      <c r="G34" s="54" t="str">
        <f t="shared" si="48"/>
        <v>I</v>
      </c>
      <c r="H34" s="93" t="s">
        <v>4</v>
      </c>
      <c r="I34" s="53" t="str">
        <f t="shared" ref="I34:J34" si="49">IF(ISERROR(VLOOKUP(H34,H$16:J$27,2,0)),"",VLOOKUP(H34,H$16:J$27,2,0))</f>
        <v>z</v>
      </c>
      <c r="J34" s="54" t="str">
        <f t="shared" si="49"/>
        <v>Num0</v>
      </c>
      <c r="K34" s="93">
        <v>2</v>
      </c>
      <c r="L34" s="53" t="str">
        <f t="shared" ref="L34:M34" si="50">IF(ISERROR(VLOOKUP(K34,K$16:M$27,2,0)),"",VLOOKUP(K34,K$16:M$27,2,0))</f>
        <v>x</v>
      </c>
      <c r="M34" s="54" t="str">
        <f t="shared" si="50"/>
        <v>Num1</v>
      </c>
      <c r="N34" s="93" t="s">
        <v>36</v>
      </c>
      <c r="O34" s="53" t="str">
        <f t="shared" ref="O34:P34" si="51">IF(ISERROR(VLOOKUP(N34,N$16:P$27,2,0)),"",VLOOKUP(N34,N$16:P$27,2,0))</f>
        <v>z</v>
      </c>
      <c r="P34" s="54" t="str">
        <f t="shared" si="51"/>
        <v>Num0</v>
      </c>
      <c r="Q34" s="93" t="s">
        <v>12</v>
      </c>
      <c r="R34" s="53" t="str">
        <f t="shared" ref="R34:S34" si="52">IF(ISERROR(VLOOKUP(Q34,Q$16:S$27,2,0)),"",VLOOKUP(Q34,Q$16:S$27,2,0))</f>
        <v>x</v>
      </c>
      <c r="S34" s="54" t="str">
        <f t="shared" si="52"/>
        <v>Num1</v>
      </c>
      <c r="T34" s="93" t="s">
        <v>21</v>
      </c>
      <c r="U34" s="53" t="str">
        <f t="shared" ref="U34:V34" si="53">IF(ISERROR(VLOOKUP(T34,T$16:V$27,2,0)),"",VLOOKUP(T34,T$16:V$27,2,0))</f>
        <v>s</v>
      </c>
      <c r="V34" s="54" t="str">
        <f t="shared" si="53"/>
        <v>Num5</v>
      </c>
      <c r="W34" s="93" t="s">
        <v>20</v>
      </c>
      <c r="X34" s="53" t="str">
        <f t="shared" ref="X34:Y34" si="54">IF(ISERROR(VLOOKUP(W34,W$16:Y$27,2,0)),"",VLOOKUP(W34,W$16:Y$27,2,0))</f>
        <v>s</v>
      </c>
      <c r="Y34" s="54" t="str">
        <f t="shared" si="54"/>
        <v>Num5</v>
      </c>
      <c r="Z34" s="93"/>
      <c r="AA34" s="53" t="str">
        <f t="shared" ref="AA34:AB34" si="55">IF(ISERROR(VLOOKUP(Z34,Z$16:AB$27,2,0)),"",VLOOKUP(Z34,Z$16:AB$27,2,0))</f>
        <v/>
      </c>
      <c r="AB34" s="54" t="str">
        <f t="shared" si="55"/>
        <v/>
      </c>
      <c r="AC34" s="93" t="s">
        <v>44</v>
      </c>
      <c r="AD34" s="53" t="str">
        <f t="shared" ref="AD34:AE34" si="56">IF(ISERROR(VLOOKUP(AC34,AC$16:AE$27,2,0)),"",VLOOKUP(AC34,AC$16:AE$27,2,0))</f>
        <v>w</v>
      </c>
      <c r="AE34" s="54" t="str">
        <f t="shared" si="56"/>
        <v>Num9</v>
      </c>
      <c r="AF34" s="93" t="s">
        <v>20</v>
      </c>
      <c r="AG34" s="53" t="str">
        <f t="shared" ref="AG34:AH34" si="57">IF(ISERROR(VLOOKUP(AF34,AF$16:AH$27,2,0)),"",VLOOKUP(AF34,AF$16:AH$27,2,0))</f>
        <v>s</v>
      </c>
      <c r="AH34" s="54" t="str">
        <f t="shared" si="57"/>
        <v>Num5</v>
      </c>
      <c r="AI34" s="93" t="s">
        <v>74</v>
      </c>
      <c r="AJ34" s="53" t="str">
        <f t="shared" ref="AJ34:AK34" si="58">IF(ISERROR(VLOOKUP(AI34,AI$16:AK$27,2,0)),"",VLOOKUP(AI34,AI$16:AK$27,2,0))</f>
        <v>F</v>
      </c>
      <c r="AK34" s="54" t="str">
        <f t="shared" si="58"/>
        <v>Z</v>
      </c>
      <c r="AL34" s="93" t="s">
        <v>82</v>
      </c>
      <c r="AM34" s="53" t="str">
        <f t="shared" ref="AM34:AN34" si="59">IF(ISERROR(VLOOKUP(AL34,AL$16:AN$27,2,0)),"",VLOOKUP(AL34,AL$16:AN$27,2,0))</f>
        <v>C</v>
      </c>
      <c r="AN34" s="111" t="str">
        <f t="shared" si="59"/>
        <v>C</v>
      </c>
      <c r="AO34" s="8"/>
    </row>
    <row r="35" spans="1:41" outlineLevel="1" x14ac:dyDescent="0.25">
      <c r="A35" s="14"/>
      <c r="B35" s="177"/>
      <c r="C35" s="91">
        <v>6</v>
      </c>
      <c r="D35" s="92">
        <v>6</v>
      </c>
      <c r="E35" s="93">
        <v>6</v>
      </c>
      <c r="F35" s="53" t="str">
        <f t="shared" ref="F35:G35" si="60">IF(ISERROR(VLOOKUP(E35,E$16:G$27,2,0)),"",VLOOKUP(E35,E$16:G$27,2,0))</f>
        <v>X</v>
      </c>
      <c r="G35" s="54" t="str">
        <f t="shared" si="60"/>
        <v>K</v>
      </c>
      <c r="H35" s="93" t="s">
        <v>69</v>
      </c>
      <c r="I35" s="53" t="str">
        <f t="shared" ref="I35:J35" si="61">IF(ISERROR(VLOOKUP(H35,H$16:J$27,2,0)),"",VLOOKUP(H35,H$16:J$27,2,0))</f>
        <v>x</v>
      </c>
      <c r="J35" s="54" t="str">
        <f t="shared" si="61"/>
        <v>s</v>
      </c>
      <c r="K35" s="93"/>
      <c r="L35" s="53" t="str">
        <f t="shared" ref="L35:M35" si="62">IF(ISERROR(VLOOKUP(K35,K$16:M$27,2,0)),"",VLOOKUP(K35,K$16:M$27,2,0))</f>
        <v/>
      </c>
      <c r="M35" s="54" t="str">
        <f t="shared" si="62"/>
        <v/>
      </c>
      <c r="N35" s="93"/>
      <c r="O35" s="53" t="str">
        <f t="shared" ref="O35:P35" si="63">IF(ISERROR(VLOOKUP(N35,N$16:P$27,2,0)),"",VLOOKUP(N35,N$16:P$27,2,0))</f>
        <v/>
      </c>
      <c r="P35" s="54" t="str">
        <f t="shared" si="63"/>
        <v/>
      </c>
      <c r="Q35" s="93"/>
      <c r="R35" s="53" t="str">
        <f t="shared" ref="R35:S35" si="64">IF(ISERROR(VLOOKUP(Q35,Q$16:S$27,2,0)),"",VLOOKUP(Q35,Q$16:S$27,2,0))</f>
        <v/>
      </c>
      <c r="S35" s="54" t="str">
        <f t="shared" si="64"/>
        <v/>
      </c>
      <c r="T35" s="93" t="s">
        <v>44</v>
      </c>
      <c r="U35" s="53" t="str">
        <f t="shared" ref="U35:V35" si="65">IF(ISERROR(VLOOKUP(T35,T$16:V$27,2,0)),"",VLOOKUP(T35,T$16:V$27,2,0))</f>
        <v>w</v>
      </c>
      <c r="V35" s="54" t="str">
        <f t="shared" si="65"/>
        <v>Num9</v>
      </c>
      <c r="W35" s="93" t="s">
        <v>35</v>
      </c>
      <c r="X35" s="53" t="str">
        <f t="shared" ref="X35:Y35" si="66">IF(ISERROR(VLOOKUP(W35,W$16:Y$27,2,0)),"",VLOOKUP(W35,W$16:Y$27,2,0))</f>
        <v>w</v>
      </c>
      <c r="Y35" s="54" t="str">
        <f t="shared" si="66"/>
        <v>Num9</v>
      </c>
      <c r="Z35" s="93"/>
      <c r="AA35" s="53" t="str">
        <f t="shared" ref="AA35:AB35" si="67">IF(ISERROR(VLOOKUP(Z35,Z$16:AB$27,2,0)),"",VLOOKUP(Z35,Z$16:AB$27,2,0))</f>
        <v/>
      </c>
      <c r="AB35" s="54" t="str">
        <f t="shared" si="67"/>
        <v/>
      </c>
      <c r="AC35" s="93"/>
      <c r="AD35" s="53" t="str">
        <f t="shared" ref="AD35:AE35" si="68">IF(ISERROR(VLOOKUP(AC35,AC$16:AE$27,2,0)),"",VLOOKUP(AC35,AC$16:AE$27,2,0))</f>
        <v/>
      </c>
      <c r="AE35" s="54" t="str">
        <f t="shared" si="68"/>
        <v/>
      </c>
      <c r="AF35" s="93" t="s">
        <v>35</v>
      </c>
      <c r="AG35" s="53" t="str">
        <f t="shared" ref="AG35:AH35" si="69">IF(ISERROR(VLOOKUP(AF35,AF$16:AH$27,2,0)),"",VLOOKUP(AF35,AF$16:AH$27,2,0))</f>
        <v>w</v>
      </c>
      <c r="AH35" s="54" t="str">
        <f t="shared" si="69"/>
        <v>Num9</v>
      </c>
      <c r="AI35" s="93" t="s">
        <v>81</v>
      </c>
      <c r="AJ35" s="53" t="str">
        <f t="shared" ref="AJ35:AK35" si="70">IF(ISERROR(VLOOKUP(AI35,AI$16:AK$27,2,0)),"",VLOOKUP(AI35,AI$16:AK$27,2,0))</f>
        <v>X</v>
      </c>
      <c r="AK35" s="54" t="str">
        <f t="shared" si="70"/>
        <v>M</v>
      </c>
      <c r="AL35" s="93"/>
      <c r="AM35" s="53" t="str">
        <f t="shared" ref="AM35:AN35" si="71">IF(ISERROR(VLOOKUP(AL35,AL$16:AN$27,2,0)),"",VLOOKUP(AL35,AL$16:AN$27,2,0))</f>
        <v/>
      </c>
      <c r="AN35" s="111" t="str">
        <f t="shared" si="71"/>
        <v/>
      </c>
      <c r="AO35" s="8"/>
    </row>
    <row r="36" spans="1:41" outlineLevel="1" x14ac:dyDescent="0.25">
      <c r="A36" s="14"/>
      <c r="B36" s="177"/>
      <c r="C36" s="91" t="s">
        <v>89</v>
      </c>
      <c r="D36" s="92">
        <v>8</v>
      </c>
      <c r="E36" s="93" t="s">
        <v>89</v>
      </c>
      <c r="F36" s="53">
        <f t="shared" ref="F36:G36" si="72">IF(ISERROR(VLOOKUP(E36,E$16:G$27,2,0)),"",VLOOKUP(E36,E$16:G$27,2,0))</f>
        <v>5</v>
      </c>
      <c r="G36" s="54">
        <f t="shared" si="72"/>
        <v>6</v>
      </c>
      <c r="H36" s="93" t="s">
        <v>13</v>
      </c>
      <c r="I36" s="53" t="str">
        <f t="shared" ref="I36:J36" si="73">IF(ISERROR(VLOOKUP(H36,H$16:J$27,2,0)),"",VLOOKUP(H36,H$16:J$27,2,0))</f>
        <v>RShift</v>
      </c>
      <c r="J36" s="54" t="str">
        <f t="shared" si="73"/>
        <v>RShift</v>
      </c>
      <c r="K36" s="93"/>
      <c r="L36" s="53" t="str">
        <f t="shared" ref="L36:M36" si="74">IF(ISERROR(VLOOKUP(K36,K$16:M$27,2,0)),"",VLOOKUP(K36,K$16:M$27,2,0))</f>
        <v/>
      </c>
      <c r="M36" s="54" t="str">
        <f t="shared" si="74"/>
        <v/>
      </c>
      <c r="N36" s="93" t="s">
        <v>13</v>
      </c>
      <c r="O36" s="53" t="str">
        <f t="shared" ref="O36:P36" si="75">IF(ISERROR(VLOOKUP(N36,N$16:P$27,2,0)),"",VLOOKUP(N36,N$16:P$27,2,0))</f>
        <v>RShift</v>
      </c>
      <c r="P36" s="54" t="str">
        <f t="shared" si="75"/>
        <v>RShift</v>
      </c>
      <c r="Q36" s="93" t="s">
        <v>13</v>
      </c>
      <c r="R36" s="53" t="str">
        <f t="shared" ref="R36:S36" si="76">IF(ISERROR(VLOOKUP(Q36,Q$16:S$27,2,0)),"",VLOOKUP(Q36,Q$16:S$27,2,0))</f>
        <v>RShift</v>
      </c>
      <c r="S36" s="54" t="str">
        <f t="shared" si="76"/>
        <v>LShift</v>
      </c>
      <c r="T36" s="93" t="s">
        <v>13</v>
      </c>
      <c r="U36" s="53" t="str">
        <f t="shared" ref="U36:V36" si="77">IF(ISERROR(VLOOKUP(T36,T$16:V$27,2,0)),"",VLOOKUP(T36,T$16:V$27,2,0))</f>
        <v>RShift</v>
      </c>
      <c r="V36" s="54" t="str">
        <f t="shared" si="77"/>
        <v>LShift</v>
      </c>
      <c r="W36" s="93" t="s">
        <v>90</v>
      </c>
      <c r="X36" s="53" t="str">
        <f t="shared" ref="X36:Y36" si="78">IF(ISERROR(VLOOKUP(W36,W$16:Y$27,2,0)),"",VLOOKUP(W36,W$16:Y$27,2,0))</f>
        <v>RShift</v>
      </c>
      <c r="Y36" s="54" t="str">
        <f t="shared" si="78"/>
        <v>LShift</v>
      </c>
      <c r="Z36" s="93" t="s">
        <v>13</v>
      </c>
      <c r="AA36" s="53" t="str">
        <f t="shared" ref="AA36:AB36" si="79">IF(ISERROR(VLOOKUP(Z36,Z$16:AB$27,2,0)),"",VLOOKUP(Z36,Z$16:AB$27,2,0))</f>
        <v>RShift</v>
      </c>
      <c r="AB36" s="54" t="str">
        <f t="shared" si="79"/>
        <v>LShift</v>
      </c>
      <c r="AC36" s="93" t="s">
        <v>38</v>
      </c>
      <c r="AD36" s="53" t="str">
        <f t="shared" ref="AD36:AE36" si="80">IF(ISERROR(VLOOKUP(AC36,AC$16:AE$27,2,0)),"",VLOOKUP(AC36,AC$16:AE$27,2,0))</f>
        <v>RShift</v>
      </c>
      <c r="AE36" s="54" t="str">
        <f t="shared" si="80"/>
        <v>LShift</v>
      </c>
      <c r="AF36" s="93" t="s">
        <v>44</v>
      </c>
      <c r="AG36" s="53" t="str">
        <f t="shared" ref="AG36:AH36" si="81">IF(ISERROR(VLOOKUP(AF36,AF$16:AH$27,2,0)),"",VLOOKUP(AF36,AF$16:AH$27,2,0))</f>
        <v>v</v>
      </c>
      <c r="AH36" s="54" t="str">
        <f t="shared" si="81"/>
        <v>g</v>
      </c>
      <c r="AI36" s="93"/>
      <c r="AJ36" s="53" t="str">
        <f t="shared" ref="AJ36:AK36" si="82">IF(ISERROR(VLOOKUP(AI36,AI$16:AK$27,2,0)),"",VLOOKUP(AI36,AI$16:AK$27,2,0))</f>
        <v/>
      </c>
      <c r="AK36" s="54" t="str">
        <f t="shared" si="82"/>
        <v/>
      </c>
      <c r="AL36" s="93"/>
      <c r="AM36" s="53" t="str">
        <f t="shared" ref="AM36:AN36" si="83">IF(ISERROR(VLOOKUP(AL36,AL$16:AN$27,2,0)),"",VLOOKUP(AL36,AL$16:AN$27,2,0))</f>
        <v/>
      </c>
      <c r="AN36" s="111" t="str">
        <f t="shared" si="83"/>
        <v/>
      </c>
      <c r="AO36" s="8"/>
    </row>
    <row r="37" spans="1:41" outlineLevel="1" x14ac:dyDescent="0.25">
      <c r="A37" s="14"/>
      <c r="B37" s="177"/>
      <c r="C37" s="94" t="s">
        <v>14</v>
      </c>
      <c r="D37" s="95">
        <v>7</v>
      </c>
      <c r="E37" s="96" t="s">
        <v>14</v>
      </c>
      <c r="F37" s="57">
        <f t="shared" ref="F37:G37" si="84">IF(ISERROR(VLOOKUP(E37,E$16:G$27,2,0)),"",VLOOKUP(E37,E$16:G$27,2,0))</f>
        <v>1</v>
      </c>
      <c r="G37" s="58">
        <f t="shared" si="84"/>
        <v>2</v>
      </c>
      <c r="H37" s="96" t="s">
        <v>42</v>
      </c>
      <c r="I37" s="57" t="str">
        <f t="shared" ref="I37:J37" si="85">IF(ISERROR(VLOOKUP(H37,H$16:J$27,2,0)),"",VLOOKUP(H37,H$16:J$27,2,0))</f>
        <v>Enter</v>
      </c>
      <c r="J37" s="58" t="str">
        <f t="shared" si="85"/>
        <v>Enter</v>
      </c>
      <c r="K37" s="96">
        <v>1</v>
      </c>
      <c r="L37" s="57" t="str">
        <f t="shared" ref="L37:M37" si="86">IF(ISERROR(VLOOKUP(K37,K$16:M$27,2,0)),"",VLOOKUP(K37,K$16:M$27,2,0))</f>
        <v>z</v>
      </c>
      <c r="M37" s="58" t="str">
        <f t="shared" si="86"/>
        <v>Num0</v>
      </c>
      <c r="N37" s="96" t="s">
        <v>42</v>
      </c>
      <c r="O37" s="57" t="str">
        <f t="shared" ref="O37:P37" si="87">IF(ISERROR(VLOOKUP(N37,N$16:P$27,2,0)),"",VLOOKUP(N37,N$16:P$27,2,0))</f>
        <v>s</v>
      </c>
      <c r="P37" s="58" t="str">
        <f t="shared" si="87"/>
        <v>s</v>
      </c>
      <c r="Q37" s="96" t="s">
        <v>14</v>
      </c>
      <c r="R37" s="57" t="str">
        <f t="shared" ref="R37:S37" si="88">IF(ISERROR(VLOOKUP(Q37,Q$16:S$27,2,0)),"",VLOOKUP(Q37,Q$16:S$27,2,0))</f>
        <v>Enter</v>
      </c>
      <c r="S37" s="58" t="str">
        <f t="shared" si="88"/>
        <v>LCtrl</v>
      </c>
      <c r="T37" s="96" t="s">
        <v>14</v>
      </c>
      <c r="U37" s="57" t="str">
        <f t="shared" ref="U37:V37" si="89">IF(ISERROR(VLOOKUP(T37,T$16:V$27,2,0)),"",VLOOKUP(T37,T$16:V$27,2,0))</f>
        <v>Enter</v>
      </c>
      <c r="V37" s="58" t="str">
        <f t="shared" si="89"/>
        <v>LCtrl</v>
      </c>
      <c r="W37" s="96" t="s">
        <v>14</v>
      </c>
      <c r="X37" s="57" t="str">
        <f t="shared" ref="X37:Y37" si="90">IF(ISERROR(VLOOKUP(W37,W$16:Y$27,2,0)),"",VLOOKUP(W37,W$16:Y$27,2,0))</f>
        <v>Enter</v>
      </c>
      <c r="Y37" s="58" t="str">
        <f t="shared" si="90"/>
        <v>LCtrl</v>
      </c>
      <c r="Z37" s="96" t="s">
        <v>29</v>
      </c>
      <c r="AA37" s="57" t="str">
        <f t="shared" ref="AA37:AB37" si="91">IF(ISERROR(VLOOKUP(Z37,Z$16:AB$27,2,0)),"",VLOOKUP(Z37,Z$16:AB$27,2,0))</f>
        <v>Enter</v>
      </c>
      <c r="AB37" s="58" t="str">
        <f t="shared" si="91"/>
        <v>LCtrl</v>
      </c>
      <c r="AC37" s="96" t="s">
        <v>39</v>
      </c>
      <c r="AD37" s="57" t="str">
        <f t="shared" ref="AD37:AE37" si="92">IF(ISERROR(VLOOKUP(AC37,AC$16:AE$27,2,0)),"",VLOOKUP(AC37,AC$16:AE$27,2,0))</f>
        <v>Enter</v>
      </c>
      <c r="AE37" s="58" t="str">
        <f t="shared" si="92"/>
        <v>LCtrl</v>
      </c>
      <c r="AF37" s="96" t="s">
        <v>14</v>
      </c>
      <c r="AG37" s="57" t="str">
        <f t="shared" ref="AG37:AH37" si="93">IF(ISERROR(VLOOKUP(AF37,AF$16:AH$27,2,0)),"",VLOOKUP(AF37,AF$16:AH$27,2,0))</f>
        <v>Enter</v>
      </c>
      <c r="AH37" s="58" t="str">
        <f t="shared" si="93"/>
        <v>LCtrl</v>
      </c>
      <c r="AI37" s="96" t="s">
        <v>86</v>
      </c>
      <c r="AJ37" s="57" t="str">
        <f t="shared" ref="AJ37:AK37" si="94">IF(ISERROR(VLOOKUP(AI37,AI$16:AK$27,2,0)),"",VLOOKUP(AI37,AI$16:AK$27,2,0))</f>
        <v>Enter</v>
      </c>
      <c r="AK37" s="58" t="str">
        <f t="shared" si="94"/>
        <v>E</v>
      </c>
      <c r="AL37" s="96" t="s">
        <v>86</v>
      </c>
      <c r="AM37" s="57" t="str">
        <f t="shared" ref="AM37:AN37" si="95">IF(ISERROR(VLOOKUP(AL37,AL$16:AN$27,2,0)),"",VLOOKUP(AL37,AL$16:AN$27,2,0))</f>
        <v>Enter</v>
      </c>
      <c r="AN37" s="112" t="str">
        <f t="shared" si="95"/>
        <v>Enter</v>
      </c>
      <c r="AO37" s="8"/>
    </row>
    <row r="38" spans="1:41" outlineLevel="1" x14ac:dyDescent="0.25">
      <c r="A38" s="14"/>
      <c r="B38" s="177"/>
      <c r="C38" s="94"/>
      <c r="D38" s="95"/>
      <c r="E38" s="96"/>
      <c r="F38" s="57" t="str">
        <f t="shared" ref="F38:G38" si="96">IF(ISERROR(VLOOKUP(E38,E$16:G$27,2,0)),"",VLOOKUP(E38,E$16:G$27,2,0))</f>
        <v/>
      </c>
      <c r="G38" s="58" t="str">
        <f t="shared" si="96"/>
        <v/>
      </c>
      <c r="H38" s="96"/>
      <c r="I38" s="57" t="str">
        <f t="shared" ref="I38:J38" si="97">IF(ISERROR(VLOOKUP(H38,H$16:J$27,2,0)),"",VLOOKUP(H38,H$16:J$27,2,0))</f>
        <v/>
      </c>
      <c r="J38" s="58" t="str">
        <f t="shared" si="97"/>
        <v/>
      </c>
      <c r="K38" s="96"/>
      <c r="L38" s="57" t="str">
        <f t="shared" ref="L38:M38" si="98">IF(ISERROR(VLOOKUP(K38,K$16:M$27,2,0)),"",VLOOKUP(K38,K$16:M$27,2,0))</f>
        <v/>
      </c>
      <c r="M38" s="58" t="str">
        <f t="shared" si="98"/>
        <v/>
      </c>
      <c r="N38" s="96"/>
      <c r="O38" s="57" t="str">
        <f t="shared" ref="O38:P38" si="99">IF(ISERROR(VLOOKUP(N38,N$16:P$27,2,0)),"",VLOOKUP(N38,N$16:P$27,2,0))</f>
        <v/>
      </c>
      <c r="P38" s="58" t="str">
        <f t="shared" si="99"/>
        <v/>
      </c>
      <c r="Q38" s="96"/>
      <c r="R38" s="57" t="str">
        <f t="shared" ref="R38:S38" si="100">IF(ISERROR(VLOOKUP(Q38,Q$16:S$27,2,0)),"",VLOOKUP(Q38,Q$16:S$27,2,0))</f>
        <v/>
      </c>
      <c r="S38" s="58" t="str">
        <f t="shared" si="100"/>
        <v/>
      </c>
      <c r="T38" s="96"/>
      <c r="U38" s="57" t="str">
        <f t="shared" ref="U38:V38" si="101">IF(ISERROR(VLOOKUP(T38,T$16:V$27,2,0)),"",VLOOKUP(T38,T$16:V$27,2,0))</f>
        <v/>
      </c>
      <c r="V38" s="58" t="str">
        <f t="shared" si="101"/>
        <v/>
      </c>
      <c r="W38" s="96"/>
      <c r="X38" s="57" t="str">
        <f t="shared" ref="X38:Y38" si="102">IF(ISERROR(VLOOKUP(W38,W$16:Y$27,2,0)),"",VLOOKUP(W38,W$16:Y$27,2,0))</f>
        <v/>
      </c>
      <c r="Y38" s="58" t="str">
        <f t="shared" si="102"/>
        <v/>
      </c>
      <c r="Z38" s="96"/>
      <c r="AA38" s="57" t="str">
        <f t="shared" ref="AA38:AB38" si="103">IF(ISERROR(VLOOKUP(Z38,Z$16:AB$27,2,0)),"",VLOOKUP(Z38,Z$16:AB$27,2,0))</f>
        <v/>
      </c>
      <c r="AB38" s="58" t="str">
        <f t="shared" si="103"/>
        <v/>
      </c>
      <c r="AC38" s="96"/>
      <c r="AD38" s="57" t="str">
        <f t="shared" ref="AD38:AE38" si="104">IF(ISERROR(VLOOKUP(AC38,AC$16:AE$27,2,0)),"",VLOOKUP(AC38,AC$16:AE$27,2,0))</f>
        <v/>
      </c>
      <c r="AE38" s="58" t="str">
        <f t="shared" si="104"/>
        <v/>
      </c>
      <c r="AF38" s="96"/>
      <c r="AG38" s="57" t="str">
        <f t="shared" ref="AG38:AH38" si="105">IF(ISERROR(VLOOKUP(AF38,AF$16:AH$27,2,0)),"",VLOOKUP(AF38,AF$16:AH$27,2,0))</f>
        <v/>
      </c>
      <c r="AH38" s="58" t="str">
        <f t="shared" si="105"/>
        <v/>
      </c>
      <c r="AI38" s="96"/>
      <c r="AJ38" s="57" t="str">
        <f t="shared" ref="AJ38:AK38" si="106">IF(ISERROR(VLOOKUP(AI38,AI$16:AK$27,2,0)),"",VLOOKUP(AI38,AI$16:AK$27,2,0))</f>
        <v/>
      </c>
      <c r="AK38" s="58" t="str">
        <f t="shared" si="106"/>
        <v/>
      </c>
      <c r="AL38" s="96"/>
      <c r="AM38" s="57" t="str">
        <f t="shared" ref="AM38:AN38" si="107">IF(ISERROR(VLOOKUP(AL38,AL$16:AN$27,2,0)),"",VLOOKUP(AL38,AL$16:AN$27,2,0))</f>
        <v/>
      </c>
      <c r="AN38" s="112" t="str">
        <f t="shared" si="107"/>
        <v/>
      </c>
      <c r="AO38" s="8"/>
    </row>
    <row r="39" spans="1:41" ht="15.75" outlineLevel="1" thickBot="1" x14ac:dyDescent="0.3">
      <c r="A39" s="15"/>
      <c r="B39" s="178"/>
      <c r="C39" s="97"/>
      <c r="D39" s="98"/>
      <c r="E39" s="99"/>
      <c r="F39" s="55" t="str">
        <f t="shared" ref="F39:G39" si="108">IF(ISERROR(VLOOKUP(E39,E$16:G$27,2,0)),"",VLOOKUP(E39,E$16:G$27,2,0))</f>
        <v/>
      </c>
      <c r="G39" s="56" t="str">
        <f t="shared" si="108"/>
        <v/>
      </c>
      <c r="H39" s="99"/>
      <c r="I39" s="55" t="str">
        <f t="shared" ref="I39:J39" si="109">IF(ISERROR(VLOOKUP(H39,H$16:J$27,2,0)),"",VLOOKUP(H39,H$16:J$27,2,0))</f>
        <v/>
      </c>
      <c r="J39" s="56" t="str">
        <f t="shared" si="109"/>
        <v/>
      </c>
      <c r="K39" s="99"/>
      <c r="L39" s="55" t="str">
        <f t="shared" ref="L39:M39" si="110">IF(ISERROR(VLOOKUP(K39,K$16:M$27,2,0)),"",VLOOKUP(K39,K$16:M$27,2,0))</f>
        <v/>
      </c>
      <c r="M39" s="56" t="str">
        <f t="shared" si="110"/>
        <v/>
      </c>
      <c r="N39" s="99"/>
      <c r="O39" s="55" t="str">
        <f t="shared" ref="O39:P39" si="111">IF(ISERROR(VLOOKUP(N39,N$16:P$27,2,0)),"",VLOOKUP(N39,N$16:P$27,2,0))</f>
        <v/>
      </c>
      <c r="P39" s="56" t="str">
        <f t="shared" si="111"/>
        <v/>
      </c>
      <c r="Q39" s="99"/>
      <c r="R39" s="55" t="str">
        <f t="shared" ref="R39:S39" si="112">IF(ISERROR(VLOOKUP(Q39,Q$16:S$27,2,0)),"",VLOOKUP(Q39,Q$16:S$27,2,0))</f>
        <v/>
      </c>
      <c r="S39" s="56" t="str">
        <f t="shared" si="112"/>
        <v/>
      </c>
      <c r="T39" s="99"/>
      <c r="U39" s="55" t="str">
        <f t="shared" ref="U39:V39" si="113">IF(ISERROR(VLOOKUP(T39,T$16:V$27,2,0)),"",VLOOKUP(T39,T$16:V$27,2,0))</f>
        <v/>
      </c>
      <c r="V39" s="56" t="str">
        <f t="shared" si="113"/>
        <v/>
      </c>
      <c r="W39" s="99"/>
      <c r="X39" s="55" t="str">
        <f t="shared" ref="X39:Y39" si="114">IF(ISERROR(VLOOKUP(W39,W$16:Y$27,2,0)),"",VLOOKUP(W39,W$16:Y$27,2,0))</f>
        <v/>
      </c>
      <c r="Y39" s="56" t="str">
        <f t="shared" si="114"/>
        <v/>
      </c>
      <c r="Z39" s="99"/>
      <c r="AA39" s="55" t="str">
        <f t="shared" ref="AA39:AB39" si="115">IF(ISERROR(VLOOKUP(Z39,Z$16:AB$27,2,0)),"",VLOOKUP(Z39,Z$16:AB$27,2,0))</f>
        <v/>
      </c>
      <c r="AB39" s="56" t="str">
        <f t="shared" si="115"/>
        <v/>
      </c>
      <c r="AC39" s="99"/>
      <c r="AD39" s="55" t="str">
        <f t="shared" ref="AD39:AE39" si="116">IF(ISERROR(VLOOKUP(AC39,AC$16:AE$27,2,0)),"",VLOOKUP(AC39,AC$16:AE$27,2,0))</f>
        <v/>
      </c>
      <c r="AE39" s="56" t="str">
        <f t="shared" si="116"/>
        <v/>
      </c>
      <c r="AF39" s="99"/>
      <c r="AG39" s="55" t="str">
        <f t="shared" ref="AG39:AH39" si="117">IF(ISERROR(VLOOKUP(AF39,AF$16:AH$27,2,0)),"",VLOOKUP(AF39,AF$16:AH$27,2,0))</f>
        <v/>
      </c>
      <c r="AH39" s="56" t="str">
        <f t="shared" si="117"/>
        <v/>
      </c>
      <c r="AI39" s="99"/>
      <c r="AJ39" s="55" t="str">
        <f t="shared" ref="AJ39:AK39" si="118">IF(ISERROR(VLOOKUP(AI39,AI$16:AK$27,2,0)),"",VLOOKUP(AI39,AI$16:AK$27,2,0))</f>
        <v/>
      </c>
      <c r="AK39" s="56" t="str">
        <f t="shared" si="118"/>
        <v/>
      </c>
      <c r="AL39" s="99"/>
      <c r="AM39" s="55" t="str">
        <f t="shared" ref="AM39:AN39" si="119">IF(ISERROR(VLOOKUP(AL39,AL$16:AN$27,2,0)),"",VLOOKUP(AL39,AL$16:AN$27,2,0))</f>
        <v/>
      </c>
      <c r="AN39" s="113" t="str">
        <f t="shared" si="119"/>
        <v/>
      </c>
      <c r="AO39" s="8"/>
    </row>
    <row r="40" spans="1:41" ht="15.75" thickBot="1" x14ac:dyDescent="0.3">
      <c r="AO40" s="9"/>
    </row>
    <row r="41" spans="1:41" x14ac:dyDescent="0.25">
      <c r="A41" s="100" t="s">
        <v>519</v>
      </c>
      <c r="B41" s="101"/>
      <c r="C41" s="102"/>
      <c r="D41" s="103">
        <v>10</v>
      </c>
      <c r="E41" s="64"/>
      <c r="F41" s="64"/>
      <c r="G41" s="64"/>
      <c r="H41" s="64"/>
      <c r="I41" s="64"/>
      <c r="J41" s="64"/>
      <c r="K41" s="64"/>
      <c r="L41" s="64"/>
      <c r="M41" s="64"/>
      <c r="N41" s="64"/>
      <c r="O41" s="64"/>
      <c r="P41" s="64"/>
      <c r="Q41" s="64"/>
      <c r="R41" s="64"/>
      <c r="S41" s="64"/>
      <c r="T41" s="64"/>
      <c r="U41" s="64"/>
      <c r="V41" s="64"/>
      <c r="W41" s="64"/>
      <c r="X41" s="64"/>
      <c r="Y41" s="64"/>
      <c r="Z41" s="64"/>
      <c r="AA41" s="64"/>
      <c r="AB41" s="64"/>
      <c r="AC41" s="64"/>
      <c r="AD41" s="64"/>
      <c r="AE41" s="64"/>
      <c r="AF41" s="64"/>
      <c r="AG41" s="64"/>
      <c r="AH41" s="64"/>
      <c r="AI41" s="64"/>
      <c r="AJ41" s="64"/>
      <c r="AK41" s="64"/>
      <c r="AL41" s="64"/>
      <c r="AM41" s="64"/>
      <c r="AN41" s="64"/>
      <c r="AO41" s="8"/>
    </row>
    <row r="42" spans="1:41" ht="15" customHeight="1" outlineLevel="1" x14ac:dyDescent="0.25">
      <c r="A42" s="14"/>
      <c r="B42" s="177" t="s">
        <v>50</v>
      </c>
      <c r="C42" s="88" t="s">
        <v>11</v>
      </c>
      <c r="D42" s="89">
        <v>3</v>
      </c>
      <c r="E42" s="90">
        <v>1</v>
      </c>
      <c r="F42" s="62" t="str">
        <f t="shared" ref="F42:G42" si="120">IF(ISERROR(VLOOKUP(E42,E$16:G$27,2,0)),"",VLOOKUP(E42,E$16:G$27,2,0))</f>
        <v>LCtrl</v>
      </c>
      <c r="G42" s="63" t="str">
        <f t="shared" si="120"/>
        <v>A</v>
      </c>
      <c r="H42" s="90" t="s">
        <v>4</v>
      </c>
      <c r="I42" s="62" t="str">
        <f t="shared" ref="I42:J42" si="121">IF(ISERROR(VLOOKUP(H42,H$16:J$27,2,0)),"",VLOOKUP(H42,H$16:J$27,2,0))</f>
        <v>z</v>
      </c>
      <c r="J42" s="63" t="str">
        <f t="shared" si="121"/>
        <v>Num0</v>
      </c>
      <c r="K42" s="90">
        <v>1</v>
      </c>
      <c r="L42" s="62" t="str">
        <f t="shared" ref="L42:M42" si="122">IF(ISERROR(VLOOKUP(K42,K$16:M$27,2,0)),"",VLOOKUP(K42,K$16:M$27,2,0))</f>
        <v>z</v>
      </c>
      <c r="M42" s="63" t="str">
        <f t="shared" si="122"/>
        <v>Num0</v>
      </c>
      <c r="N42" s="90" t="s">
        <v>37</v>
      </c>
      <c r="O42" s="62" t="str">
        <f t="shared" ref="O42:P42" si="123">IF(ISERROR(VLOOKUP(N42,N$16:P$27,2,0)),"",VLOOKUP(N42,N$16:P$27,2,0))</f>
        <v>x</v>
      </c>
      <c r="P42" s="63" t="str">
        <f t="shared" si="123"/>
        <v>Num1</v>
      </c>
      <c r="Q42" s="90" t="s">
        <v>11</v>
      </c>
      <c r="R42" s="62" t="str">
        <f t="shared" ref="R42:S42" si="124">IF(ISERROR(VLOOKUP(Q42,Q$16:S$27,2,0)),"",VLOOKUP(Q42,Q$16:S$27,2,0))</f>
        <v>z</v>
      </c>
      <c r="S42" s="63" t="str">
        <f t="shared" si="124"/>
        <v>Num0</v>
      </c>
      <c r="T42" s="90" t="s">
        <v>11</v>
      </c>
      <c r="U42" s="62" t="str">
        <f t="shared" ref="U42:V42" si="125">IF(ISERROR(VLOOKUP(T42,T$16:V$27,2,0)),"",VLOOKUP(T42,T$16:V$27,2,0))</f>
        <v>z</v>
      </c>
      <c r="V42" s="63" t="str">
        <f t="shared" si="125"/>
        <v>Num0</v>
      </c>
      <c r="W42" s="90" t="s">
        <v>12</v>
      </c>
      <c r="X42" s="62" t="str">
        <f t="shared" ref="X42:Y42" si="126">IF(ISERROR(VLOOKUP(W42,W$16:Y$27,2,0)),"",VLOOKUP(W42,W$16:Y$27,2,0))</f>
        <v>a</v>
      </c>
      <c r="Y42" s="63" t="str">
        <f t="shared" si="126"/>
        <v>Num3</v>
      </c>
      <c r="Z42" s="90" t="s">
        <v>27</v>
      </c>
      <c r="AA42" s="62" t="str">
        <f t="shared" ref="AA42:AB42" si="127">IF(ISERROR(VLOOKUP(Z42,Z$16:AB$27,2,0)),"",VLOOKUP(Z42,Z$16:AB$27,2,0))</f>
        <v>z</v>
      </c>
      <c r="AB42" s="63" t="str">
        <f t="shared" si="127"/>
        <v>Num0</v>
      </c>
      <c r="AC42" s="90" t="s">
        <v>12</v>
      </c>
      <c r="AD42" s="62" t="str">
        <f t="shared" ref="AD42:AE42" si="128">IF(ISERROR(VLOOKUP(AC42,AC$16:AE$27,2,0)),"",VLOOKUP(AC42,AC$16:AE$27,2,0))</f>
        <v>a</v>
      </c>
      <c r="AE42" s="63" t="str">
        <f t="shared" si="128"/>
        <v>Num3</v>
      </c>
      <c r="AF42" s="90" t="s">
        <v>11</v>
      </c>
      <c r="AG42" s="62" t="str">
        <f t="shared" ref="AG42:AH42" si="129">IF(ISERROR(VLOOKUP(AF42,AF$16:AH$27,2,0)),"",VLOOKUP(AF42,AF$16:AH$27,2,0))</f>
        <v>z</v>
      </c>
      <c r="AH42" s="63" t="str">
        <f t="shared" si="129"/>
        <v>Num0</v>
      </c>
      <c r="AI42" s="90" t="s">
        <v>86</v>
      </c>
      <c r="AJ42" s="62" t="str">
        <f t="shared" ref="AJ42:AK42" si="130">IF(ISERROR(VLOOKUP(AI42,AI$16:AK$27,2,0)),"",VLOOKUP(AI42,AI$16:AK$27,2,0))</f>
        <v>Enter</v>
      </c>
      <c r="AK42" s="63" t="str">
        <f t="shared" si="130"/>
        <v>E</v>
      </c>
      <c r="AL42" s="90" t="s">
        <v>86</v>
      </c>
      <c r="AM42" s="62" t="str">
        <f t="shared" ref="AM42:AN42" si="131">IF(ISERROR(VLOOKUP(AL42,AL$16:AN$27,2,0)),"",VLOOKUP(AL42,AL$16:AN$27,2,0))</f>
        <v>Enter</v>
      </c>
      <c r="AN42" s="110" t="str">
        <f t="shared" si="131"/>
        <v>Enter</v>
      </c>
      <c r="AO42" s="8"/>
    </row>
    <row r="43" spans="1:41" outlineLevel="1" x14ac:dyDescent="0.25">
      <c r="A43" s="14"/>
      <c r="B43" s="177"/>
      <c r="C43" s="91" t="s">
        <v>12</v>
      </c>
      <c r="D43" s="92">
        <v>2</v>
      </c>
      <c r="E43" s="93">
        <v>2</v>
      </c>
      <c r="F43" s="53" t="str">
        <f t="shared" ref="F43:G43" si="132">IF(ISERROR(VLOOKUP(E43,E$16:G$27,2,0)),"",VLOOKUP(E43,E$16:G$27,2,0))</f>
        <v>Alt</v>
      </c>
      <c r="G43" s="54" t="str">
        <f t="shared" si="132"/>
        <v>S</v>
      </c>
      <c r="H43" s="93" t="s">
        <v>4</v>
      </c>
      <c r="I43" s="53" t="str">
        <f t="shared" ref="I43:J43" si="133">IF(ISERROR(VLOOKUP(H43,H$16:J$27,2,0)),"",VLOOKUP(H43,H$16:J$27,2,0))</f>
        <v>z</v>
      </c>
      <c r="J43" s="54" t="str">
        <f t="shared" si="133"/>
        <v>Num0</v>
      </c>
      <c r="K43" s="93">
        <v>2</v>
      </c>
      <c r="L43" s="53" t="str">
        <f t="shared" ref="L43:M43" si="134">IF(ISERROR(VLOOKUP(K43,K$16:M$27,2,0)),"",VLOOKUP(K43,K$16:M$27,2,0))</f>
        <v>x</v>
      </c>
      <c r="M43" s="54" t="str">
        <f t="shared" si="134"/>
        <v>Num1</v>
      </c>
      <c r="N43" s="93" t="s">
        <v>36</v>
      </c>
      <c r="O43" s="53" t="str">
        <f t="shared" ref="O43:P43" si="135">IF(ISERROR(VLOOKUP(N43,N$16:P$27,2,0)),"",VLOOKUP(N43,N$16:P$27,2,0))</f>
        <v>z</v>
      </c>
      <c r="P43" s="54" t="str">
        <f t="shared" si="135"/>
        <v>Num0</v>
      </c>
      <c r="Q43" s="93" t="s">
        <v>12</v>
      </c>
      <c r="R43" s="53" t="str">
        <f t="shared" ref="R43:S43" si="136">IF(ISERROR(VLOOKUP(Q43,Q$16:S$27,2,0)),"",VLOOKUP(Q43,Q$16:S$27,2,0))</f>
        <v>x</v>
      </c>
      <c r="S43" s="54" t="str">
        <f t="shared" si="136"/>
        <v>Num1</v>
      </c>
      <c r="T43" s="93" t="s">
        <v>12</v>
      </c>
      <c r="U43" s="53" t="str">
        <f t="shared" ref="U43:V43" si="137">IF(ISERROR(VLOOKUP(T43,T$16:V$27,2,0)),"",VLOOKUP(T43,T$16:V$27,2,0))</f>
        <v>x</v>
      </c>
      <c r="V43" s="54" t="str">
        <f t="shared" si="137"/>
        <v>Num1</v>
      </c>
      <c r="W43" s="93" t="s">
        <v>11</v>
      </c>
      <c r="X43" s="53" t="str">
        <f t="shared" ref="X43:Y43" si="138">IF(ISERROR(VLOOKUP(W43,W$16:Y$27,2,0)),"",VLOOKUP(W43,W$16:Y$27,2,0))</f>
        <v>z</v>
      </c>
      <c r="Y43" s="54" t="str">
        <f t="shared" si="138"/>
        <v>Num0</v>
      </c>
      <c r="Z43" s="93" t="s">
        <v>28</v>
      </c>
      <c r="AA43" s="53" t="str">
        <f t="shared" ref="AA43:AB43" si="139">IF(ISERROR(VLOOKUP(Z43,Z$16:AB$27,2,0)),"",VLOOKUP(Z43,Z$16:AB$27,2,0))</f>
        <v>x</v>
      </c>
      <c r="AB43" s="54" t="str">
        <f t="shared" si="139"/>
        <v>Num1</v>
      </c>
      <c r="AC43" s="93" t="s">
        <v>11</v>
      </c>
      <c r="AD43" s="53" t="str">
        <f t="shared" ref="AD43:AE43" si="140">IF(ISERROR(VLOOKUP(AC43,AC$16:AE$27,2,0)),"",VLOOKUP(AC43,AC$16:AE$27,2,0))</f>
        <v>z</v>
      </c>
      <c r="AE43" s="54" t="str">
        <f t="shared" si="140"/>
        <v>Num0</v>
      </c>
      <c r="AF43" s="93" t="s">
        <v>26</v>
      </c>
      <c r="AG43" s="53" t="str">
        <f t="shared" ref="AG43:AH43" si="141">IF(ISERROR(VLOOKUP(AF43,AF$16:AH$27,2,0)),"",VLOOKUP(AF43,AF$16:AH$27,2,0))</f>
        <v>x</v>
      </c>
      <c r="AH43" s="54" t="str">
        <f t="shared" si="141"/>
        <v>Num1</v>
      </c>
      <c r="AI43" s="93" t="s">
        <v>75</v>
      </c>
      <c r="AJ43" s="53" t="str">
        <f t="shared" ref="AJ43:AK43" si="142">IF(ISERROR(VLOOKUP(AI43,AI$16:AK$27,2,0)),"",VLOOKUP(AI43,AI$16:AK$27,2,0))</f>
        <v>Esc</v>
      </c>
      <c r="AK43" s="54" t="str">
        <f t="shared" si="142"/>
        <v>Q</v>
      </c>
      <c r="AL43" s="93" t="s">
        <v>45</v>
      </c>
      <c r="AM43" s="53" t="str">
        <f t="shared" ref="AM43:AN43" si="143">IF(ISERROR(VLOOKUP(AL43,AL$16:AN$27,2,0)),"",VLOOKUP(AL43,AL$16:AN$27,2,0))</f>
        <v>X</v>
      </c>
      <c r="AN43" s="111" t="str">
        <f t="shared" si="143"/>
        <v>X</v>
      </c>
      <c r="AO43" s="8"/>
    </row>
    <row r="44" spans="1:41" outlineLevel="1" x14ac:dyDescent="0.25">
      <c r="A44" s="14"/>
      <c r="B44" s="177"/>
      <c r="C44" s="91" t="s">
        <v>20</v>
      </c>
      <c r="D44" s="92">
        <v>4</v>
      </c>
      <c r="E44" s="93">
        <v>3</v>
      </c>
      <c r="F44" s="53" t="str">
        <f t="shared" ref="F44:G44" si="144">IF(ISERROR(VLOOKUP(E44,E$16:G$27,2,0)),"",VLOOKUP(E44,E$16:G$27,2,0))</f>
        <v>Space</v>
      </c>
      <c r="G44" s="54" t="str">
        <f t="shared" si="144"/>
        <v>Q</v>
      </c>
      <c r="H44" s="93" t="s">
        <v>4</v>
      </c>
      <c r="I44" s="53" t="str">
        <f t="shared" ref="I44:J44" si="145">IF(ISERROR(VLOOKUP(H44,H$16:J$27,2,0)),"",VLOOKUP(H44,H$16:J$27,2,0))</f>
        <v>z</v>
      </c>
      <c r="J44" s="54" t="str">
        <f t="shared" si="145"/>
        <v>Num0</v>
      </c>
      <c r="K44" s="93">
        <v>1</v>
      </c>
      <c r="L44" s="53" t="str">
        <f t="shared" ref="L44:M44" si="146">IF(ISERROR(VLOOKUP(K44,K$16:M$27,2,0)),"",VLOOKUP(K44,K$16:M$27,2,0))</f>
        <v>z</v>
      </c>
      <c r="M44" s="54" t="str">
        <f t="shared" si="146"/>
        <v>Num0</v>
      </c>
      <c r="N44" s="93" t="s">
        <v>37</v>
      </c>
      <c r="O44" s="53" t="str">
        <f t="shared" ref="O44:P44" si="147">IF(ISERROR(VLOOKUP(N44,N$16:P$27,2,0)),"",VLOOKUP(N44,N$16:P$27,2,0))</f>
        <v>x</v>
      </c>
      <c r="P44" s="54" t="str">
        <f t="shared" si="147"/>
        <v>Num1</v>
      </c>
      <c r="Q44" s="93" t="s">
        <v>11</v>
      </c>
      <c r="R44" s="53" t="str">
        <f t="shared" ref="R44:S44" si="148">IF(ISERROR(VLOOKUP(Q44,Q$16:S$27,2,0)),"",VLOOKUP(Q44,Q$16:S$27,2,0))</f>
        <v>z</v>
      </c>
      <c r="S44" s="54" t="str">
        <f t="shared" si="148"/>
        <v>Num0</v>
      </c>
      <c r="T44" s="93" t="s">
        <v>20</v>
      </c>
      <c r="U44" s="53" t="str">
        <f t="shared" ref="U44:V44" si="149">IF(ISERROR(VLOOKUP(T44,T$16:V$27,2,0)),"",VLOOKUP(T44,T$16:V$27,2,0))</f>
        <v>a</v>
      </c>
      <c r="V44" s="54" t="str">
        <f t="shared" si="149"/>
        <v>Num3</v>
      </c>
      <c r="W44" s="93" t="s">
        <v>26</v>
      </c>
      <c r="X44" s="53" t="str">
        <f t="shared" ref="X44:Y44" si="150">IF(ISERROR(VLOOKUP(W44,W$16:Y$27,2,0)),"",VLOOKUP(W44,W$16:Y$27,2,0))</f>
        <v>x</v>
      </c>
      <c r="Y44" s="54" t="str">
        <f t="shared" si="150"/>
        <v>Num1</v>
      </c>
      <c r="Z44" s="93"/>
      <c r="AA44" s="53" t="str">
        <f t="shared" ref="AA44:AB44" si="151">IF(ISERROR(VLOOKUP(Z44,Z$16:AB$27,2,0)),"",VLOOKUP(Z44,Z$16:AB$27,2,0))</f>
        <v/>
      </c>
      <c r="AB44" s="54" t="str">
        <f t="shared" si="151"/>
        <v/>
      </c>
      <c r="AC44" s="93" t="s">
        <v>26</v>
      </c>
      <c r="AD44" s="53" t="str">
        <f t="shared" ref="AD44:AE44" si="152">IF(ISERROR(VLOOKUP(AC44,AC$16:AE$27,2,0)),"",VLOOKUP(AC44,AC$16:AE$27,2,0))</f>
        <v>x</v>
      </c>
      <c r="AE44" s="54" t="str">
        <f t="shared" si="152"/>
        <v>Num1</v>
      </c>
      <c r="AF44" s="93" t="s">
        <v>12</v>
      </c>
      <c r="AG44" s="53" t="str">
        <f t="shared" ref="AG44:AH44" si="153">IF(ISERROR(VLOOKUP(AF44,AF$16:AH$27,2,0)),"",VLOOKUP(AF44,AF$16:AH$27,2,0))</f>
        <v>a</v>
      </c>
      <c r="AH44" s="54" t="str">
        <f t="shared" si="153"/>
        <v>Num3</v>
      </c>
      <c r="AI44" s="93" t="s">
        <v>73</v>
      </c>
      <c r="AJ44" s="53" t="str">
        <f t="shared" ref="AJ44:AK44" si="154">IF(ISERROR(VLOOKUP(AI44,AI$16:AK$27,2,0)),"",VLOOKUP(AI44,AI$16:AK$27,2,0))</f>
        <v>G</v>
      </c>
      <c r="AK44" s="54" t="str">
        <f t="shared" si="154"/>
        <v>H</v>
      </c>
      <c r="AL44" s="93" t="s">
        <v>86</v>
      </c>
      <c r="AM44" s="53" t="str">
        <f t="shared" ref="AM44:AN44" si="155">IF(ISERROR(VLOOKUP(AL44,AL$16:AN$27,2,0)),"",VLOOKUP(AL44,AL$16:AN$27,2,0))</f>
        <v>Enter</v>
      </c>
      <c r="AN44" s="111" t="str">
        <f t="shared" si="155"/>
        <v>Enter</v>
      </c>
      <c r="AO44" s="8"/>
    </row>
    <row r="45" spans="1:41" outlineLevel="1" x14ac:dyDescent="0.25">
      <c r="A45" s="14"/>
      <c r="B45" s="177"/>
      <c r="C45" s="91" t="s">
        <v>21</v>
      </c>
      <c r="D45" s="92">
        <v>1</v>
      </c>
      <c r="E45" s="93">
        <v>4</v>
      </c>
      <c r="F45" s="53" t="str">
        <f t="shared" ref="F45:G45" si="156">IF(ISERROR(VLOOKUP(E45,E$16:G$27,2,0)),"",VLOOKUP(E45,E$16:G$27,2,0))</f>
        <v>LShift</v>
      </c>
      <c r="G45" s="54" t="str">
        <f t="shared" si="156"/>
        <v>W</v>
      </c>
      <c r="H45" s="93" t="s">
        <v>4</v>
      </c>
      <c r="I45" s="53" t="str">
        <f t="shared" ref="I45:J45" si="157">IF(ISERROR(VLOOKUP(H45,H$16:J$27,2,0)),"",VLOOKUP(H45,H$16:J$27,2,0))</f>
        <v>z</v>
      </c>
      <c r="J45" s="54" t="str">
        <f t="shared" si="157"/>
        <v>Num0</v>
      </c>
      <c r="K45" s="93">
        <v>2</v>
      </c>
      <c r="L45" s="53" t="str">
        <f t="shared" ref="L45:M45" si="158">IF(ISERROR(VLOOKUP(K45,K$16:M$27,2,0)),"",VLOOKUP(K45,K$16:M$27,2,0))</f>
        <v>x</v>
      </c>
      <c r="M45" s="54" t="str">
        <f t="shared" si="158"/>
        <v>Num1</v>
      </c>
      <c r="N45" s="93" t="s">
        <v>36</v>
      </c>
      <c r="O45" s="53" t="str">
        <f t="shared" ref="O45:P45" si="159">IF(ISERROR(VLOOKUP(N45,N$16:P$27,2,0)),"",VLOOKUP(N45,N$16:P$27,2,0))</f>
        <v>z</v>
      </c>
      <c r="P45" s="54" t="str">
        <f t="shared" si="159"/>
        <v>Num0</v>
      </c>
      <c r="Q45" s="93" t="s">
        <v>12</v>
      </c>
      <c r="R45" s="53" t="str">
        <f t="shared" ref="R45:S45" si="160">IF(ISERROR(VLOOKUP(Q45,Q$16:S$27,2,0)),"",VLOOKUP(Q45,Q$16:S$27,2,0))</f>
        <v>x</v>
      </c>
      <c r="S45" s="54" t="str">
        <f t="shared" si="160"/>
        <v>Num1</v>
      </c>
      <c r="T45" s="93" t="s">
        <v>21</v>
      </c>
      <c r="U45" s="53" t="str">
        <f t="shared" ref="U45:V45" si="161">IF(ISERROR(VLOOKUP(T45,T$16:V$27,2,0)),"",VLOOKUP(T45,T$16:V$27,2,0))</f>
        <v>s</v>
      </c>
      <c r="V45" s="54" t="str">
        <f t="shared" si="161"/>
        <v>Num5</v>
      </c>
      <c r="W45" s="93" t="s">
        <v>21</v>
      </c>
      <c r="X45" s="53" t="str">
        <f t="shared" ref="X45:Y45" si="162">IF(ISERROR(VLOOKUP(W45,W$16:Y$27,2,0)),"",VLOOKUP(W45,W$16:Y$27,2,0))</f>
        <v>q</v>
      </c>
      <c r="Y45" s="54" t="str">
        <f t="shared" si="162"/>
        <v>Num7</v>
      </c>
      <c r="Z45" s="93"/>
      <c r="AA45" s="53" t="str">
        <f t="shared" ref="AA45:AB45" si="163">IF(ISERROR(VLOOKUP(Z45,Z$16:AB$27,2,0)),"",VLOOKUP(Z45,Z$16:AB$27,2,0))</f>
        <v/>
      </c>
      <c r="AB45" s="54" t="str">
        <f t="shared" si="163"/>
        <v/>
      </c>
      <c r="AC45" s="93"/>
      <c r="AD45" s="53" t="str">
        <f t="shared" ref="AD45:AE45" si="164">IF(ISERROR(VLOOKUP(AC45,AC$16:AE$27,2,0)),"",VLOOKUP(AC45,AC$16:AE$27,2,0))</f>
        <v/>
      </c>
      <c r="AE45" s="54" t="str">
        <f t="shared" si="164"/>
        <v/>
      </c>
      <c r="AF45" s="93" t="s">
        <v>20</v>
      </c>
      <c r="AG45" s="53" t="str">
        <f t="shared" ref="AG45:AH45" si="165">IF(ISERROR(VLOOKUP(AF45,AF$16:AH$27,2,0)),"",VLOOKUP(AF45,AF$16:AH$27,2,0))</f>
        <v>s</v>
      </c>
      <c r="AH45" s="54" t="str">
        <f t="shared" si="165"/>
        <v>Num5</v>
      </c>
      <c r="AI45" s="93" t="s">
        <v>74</v>
      </c>
      <c r="AJ45" s="53" t="str">
        <f t="shared" ref="AJ45:AK45" si="166">IF(ISERROR(VLOOKUP(AI45,AI$16:AK$27,2,0)),"",VLOOKUP(AI45,AI$16:AK$27,2,0))</f>
        <v>F</v>
      </c>
      <c r="AK45" s="54" t="str">
        <f t="shared" si="166"/>
        <v>Z</v>
      </c>
      <c r="AL45" s="93" t="s">
        <v>45</v>
      </c>
      <c r="AM45" s="53" t="str">
        <f t="shared" ref="AM45:AN45" si="167">IF(ISERROR(VLOOKUP(AL45,AL$16:AN$27,2,0)),"",VLOOKUP(AL45,AL$16:AN$27,2,0))</f>
        <v>X</v>
      </c>
      <c r="AN45" s="111" t="str">
        <f t="shared" si="167"/>
        <v>X</v>
      </c>
      <c r="AO45" s="8"/>
    </row>
    <row r="46" spans="1:41" outlineLevel="1" x14ac:dyDescent="0.25">
      <c r="A46" s="14"/>
      <c r="B46" s="177"/>
      <c r="C46" s="91" t="s">
        <v>43</v>
      </c>
      <c r="D46" s="92">
        <v>5</v>
      </c>
      <c r="E46" s="93">
        <v>5</v>
      </c>
      <c r="F46" s="53" t="str">
        <f t="shared" ref="F46:G46" si="168">IF(ISERROR(VLOOKUP(E46,E$16:G$27,2,0)),"",VLOOKUP(E46,E$16:G$27,2,0))</f>
        <v>Z</v>
      </c>
      <c r="G46" s="54" t="str">
        <f t="shared" si="168"/>
        <v>I</v>
      </c>
      <c r="H46" s="93" t="s">
        <v>68</v>
      </c>
      <c r="I46" s="53" t="str">
        <f t="shared" ref="I46:J46" si="169">IF(ISERROR(VLOOKUP(H46,H$16:J$27,2,0)),"",VLOOKUP(H46,H$16:J$27,2,0))</f>
        <v>q</v>
      </c>
      <c r="J46" s="54" t="str">
        <f t="shared" si="169"/>
        <v>w</v>
      </c>
      <c r="K46" s="93"/>
      <c r="L46" s="53" t="str">
        <f t="shared" ref="L46:M46" si="170">IF(ISERROR(VLOOKUP(K46,K$16:M$27,2,0)),"",VLOOKUP(K46,K$16:M$27,2,0))</f>
        <v/>
      </c>
      <c r="M46" s="54" t="str">
        <f t="shared" si="170"/>
        <v/>
      </c>
      <c r="N46" s="93" t="s">
        <v>87</v>
      </c>
      <c r="O46" s="53" t="str">
        <f t="shared" ref="O46:P46" si="171">IF(ISERROR(VLOOKUP(N46,N$16:P$27,2,0)),"",VLOOKUP(N46,N$16:P$27,2,0))</f>
        <v>q</v>
      </c>
      <c r="P46" s="54" t="str">
        <f t="shared" si="171"/>
        <v>w</v>
      </c>
      <c r="Q46" s="93"/>
      <c r="R46" s="53" t="str">
        <f t="shared" ref="R46:S46" si="172">IF(ISERROR(VLOOKUP(Q46,Q$16:S$27,2,0)),"",VLOOKUP(Q46,Q$16:S$27,2,0))</f>
        <v/>
      </c>
      <c r="S46" s="54" t="str">
        <f t="shared" si="172"/>
        <v/>
      </c>
      <c r="T46" s="93" t="s">
        <v>43</v>
      </c>
      <c r="U46" s="53" t="str">
        <f t="shared" ref="U46:V46" si="173">IF(ISERROR(VLOOKUP(T46,T$16:V$27,2,0)),"",VLOOKUP(T46,T$16:V$27,2,0))</f>
        <v>q</v>
      </c>
      <c r="V46" s="54" t="str">
        <f t="shared" si="173"/>
        <v>Num7</v>
      </c>
      <c r="W46" s="93" t="s">
        <v>20</v>
      </c>
      <c r="X46" s="53" t="str">
        <f t="shared" ref="X46:Y46" si="174">IF(ISERROR(VLOOKUP(W46,W$16:Y$27,2,0)),"",VLOOKUP(W46,W$16:Y$27,2,0))</f>
        <v>s</v>
      </c>
      <c r="Y46" s="54" t="str">
        <f t="shared" si="174"/>
        <v>Num5</v>
      </c>
      <c r="Z46" s="93"/>
      <c r="AA46" s="53" t="str">
        <f t="shared" ref="AA46:AB46" si="175">IF(ISERROR(VLOOKUP(Z46,Z$16:AB$27,2,0)),"",VLOOKUP(Z46,Z$16:AB$27,2,0))</f>
        <v/>
      </c>
      <c r="AB46" s="54" t="str">
        <f t="shared" si="175"/>
        <v/>
      </c>
      <c r="AC46" s="93" t="s">
        <v>43</v>
      </c>
      <c r="AD46" s="53" t="str">
        <f t="shared" ref="AD46:AE46" si="176">IF(ISERROR(VLOOKUP(AC46,AC$16:AE$27,2,0)),"",VLOOKUP(AC46,AC$16:AE$27,2,0))</f>
        <v>q</v>
      </c>
      <c r="AE46" s="54" t="str">
        <f t="shared" si="176"/>
        <v>Num7</v>
      </c>
      <c r="AF46" s="93" t="s">
        <v>43</v>
      </c>
      <c r="AG46" s="53" t="str">
        <f t="shared" ref="AG46:AH46" si="177">IF(ISERROR(VLOOKUP(AF46,AF$16:AH$27,2,0)),"",VLOOKUP(AF46,AF$16:AH$27,2,0))</f>
        <v>c</v>
      </c>
      <c r="AH46" s="54" t="str">
        <f t="shared" si="177"/>
        <v>d</v>
      </c>
      <c r="AI46" s="93" t="s">
        <v>80</v>
      </c>
      <c r="AJ46" s="53" t="str">
        <f t="shared" ref="AJ46:AK46" si="178">IF(ISERROR(VLOOKUP(AI46,AI$16:AK$27,2,0)),"",VLOOKUP(AI46,AI$16:AK$27,2,0))</f>
        <v>Z</v>
      </c>
      <c r="AK46" s="54" t="str">
        <f t="shared" si="178"/>
        <v>J</v>
      </c>
      <c r="AL46" s="93" t="s">
        <v>83</v>
      </c>
      <c r="AM46" s="53" t="str">
        <f t="shared" ref="AM46:AN46" si="179">IF(ISERROR(VLOOKUP(AL46,AL$16:AN$27,2,0)),"",VLOOKUP(AL46,AL$16:AN$27,2,0))</f>
        <v>V</v>
      </c>
      <c r="AN46" s="111" t="str">
        <f t="shared" si="179"/>
        <v>V</v>
      </c>
      <c r="AO46" s="8"/>
    </row>
    <row r="47" spans="1:41" outlineLevel="1" x14ac:dyDescent="0.25">
      <c r="A47" s="14"/>
      <c r="B47" s="177"/>
      <c r="C47" s="91" t="s">
        <v>44</v>
      </c>
      <c r="D47" s="92">
        <v>6</v>
      </c>
      <c r="E47" s="93">
        <v>6</v>
      </c>
      <c r="F47" s="53" t="str">
        <f t="shared" ref="F47:G47" si="180">IF(ISERROR(VLOOKUP(E47,E$16:G$27,2,0)),"",VLOOKUP(E47,E$16:G$27,2,0))</f>
        <v>X</v>
      </c>
      <c r="G47" s="54" t="str">
        <f t="shared" si="180"/>
        <v>K</v>
      </c>
      <c r="H47" s="93" t="s">
        <v>69</v>
      </c>
      <c r="I47" s="53" t="str">
        <f t="shared" ref="I47:J47" si="181">IF(ISERROR(VLOOKUP(H47,H$16:J$27,2,0)),"",VLOOKUP(H47,H$16:J$27,2,0))</f>
        <v>x</v>
      </c>
      <c r="J47" s="54" t="str">
        <f t="shared" si="181"/>
        <v>s</v>
      </c>
      <c r="K47" s="93"/>
      <c r="L47" s="53" t="str">
        <f t="shared" ref="L47:M47" si="182">IF(ISERROR(VLOOKUP(K47,K$16:M$27,2,0)),"",VLOOKUP(K47,K$16:M$27,2,0))</f>
        <v/>
      </c>
      <c r="M47" s="54" t="str">
        <f t="shared" si="182"/>
        <v/>
      </c>
      <c r="N47" s="93" t="s">
        <v>87</v>
      </c>
      <c r="O47" s="53" t="str">
        <f t="shared" ref="O47:P47" si="183">IF(ISERROR(VLOOKUP(N47,N$16:P$27,2,0)),"",VLOOKUP(N47,N$16:P$27,2,0))</f>
        <v>q</v>
      </c>
      <c r="P47" s="54" t="str">
        <f t="shared" si="183"/>
        <v>w</v>
      </c>
      <c r="Q47" s="93"/>
      <c r="R47" s="53" t="str">
        <f t="shared" ref="R47:S47" si="184">IF(ISERROR(VLOOKUP(Q47,Q$16:S$27,2,0)),"",VLOOKUP(Q47,Q$16:S$27,2,0))</f>
        <v/>
      </c>
      <c r="S47" s="54" t="str">
        <f t="shared" si="184"/>
        <v/>
      </c>
      <c r="T47" s="93" t="s">
        <v>44</v>
      </c>
      <c r="U47" s="53" t="str">
        <f t="shared" ref="U47:V47" si="185">IF(ISERROR(VLOOKUP(T47,T$16:V$27,2,0)),"",VLOOKUP(T47,T$16:V$27,2,0))</f>
        <v>w</v>
      </c>
      <c r="V47" s="54" t="str">
        <f t="shared" si="185"/>
        <v>Num9</v>
      </c>
      <c r="W47" s="93" t="s">
        <v>35</v>
      </c>
      <c r="X47" s="53" t="str">
        <f t="shared" ref="X47:Y47" si="186">IF(ISERROR(VLOOKUP(W47,W$16:Y$27,2,0)),"",VLOOKUP(W47,W$16:Y$27,2,0))</f>
        <v>w</v>
      </c>
      <c r="Y47" s="54" t="str">
        <f t="shared" si="186"/>
        <v>Num9</v>
      </c>
      <c r="Z47" s="93"/>
      <c r="AA47" s="53" t="str">
        <f t="shared" ref="AA47:AB47" si="187">IF(ISERROR(VLOOKUP(Z47,Z$16:AB$27,2,0)),"",VLOOKUP(Z47,Z$16:AB$27,2,0))</f>
        <v/>
      </c>
      <c r="AB47" s="54" t="str">
        <f t="shared" si="187"/>
        <v/>
      </c>
      <c r="AC47" s="93" t="s">
        <v>44</v>
      </c>
      <c r="AD47" s="53" t="str">
        <f t="shared" ref="AD47:AE47" si="188">IF(ISERROR(VLOOKUP(AC47,AC$16:AE$27,2,0)),"",VLOOKUP(AC47,AC$16:AE$27,2,0))</f>
        <v>w</v>
      </c>
      <c r="AE47" s="54" t="str">
        <f t="shared" si="188"/>
        <v>Num9</v>
      </c>
      <c r="AF47" s="93" t="s">
        <v>44</v>
      </c>
      <c r="AG47" s="53" t="str">
        <f t="shared" ref="AG47:AH47" si="189">IF(ISERROR(VLOOKUP(AF47,AF$16:AH$27,2,0)),"",VLOOKUP(AF47,AF$16:AH$27,2,0))</f>
        <v>v</v>
      </c>
      <c r="AH47" s="54" t="str">
        <f t="shared" si="189"/>
        <v>g</v>
      </c>
      <c r="AI47" s="93" t="s">
        <v>81</v>
      </c>
      <c r="AJ47" s="53" t="str">
        <f t="shared" ref="AJ47:AK47" si="190">IF(ISERROR(VLOOKUP(AI47,AI$16:AK$27,2,0)),"",VLOOKUP(AI47,AI$16:AK$27,2,0))</f>
        <v>X</v>
      </c>
      <c r="AK47" s="54" t="str">
        <f t="shared" si="190"/>
        <v>M</v>
      </c>
      <c r="AL47" s="93" t="s">
        <v>82</v>
      </c>
      <c r="AM47" s="53" t="str">
        <f t="shared" ref="AM47:AN47" si="191">IF(ISERROR(VLOOKUP(AL47,AL$16:AN$27,2,0)),"",VLOOKUP(AL47,AL$16:AN$27,2,0))</f>
        <v>C</v>
      </c>
      <c r="AN47" s="111" t="str">
        <f t="shared" si="191"/>
        <v>C</v>
      </c>
      <c r="AO47" s="8"/>
    </row>
    <row r="48" spans="1:41" outlineLevel="1" x14ac:dyDescent="0.25">
      <c r="A48" s="14"/>
      <c r="B48" s="177"/>
      <c r="C48" s="91" t="s">
        <v>13</v>
      </c>
      <c r="D48" s="92">
        <v>9</v>
      </c>
      <c r="E48" s="93" t="s">
        <v>89</v>
      </c>
      <c r="F48" s="53">
        <f t="shared" ref="F48:G48" si="192">IF(ISERROR(VLOOKUP(E48,E$16:G$27,2,0)),"",VLOOKUP(E48,E$16:G$27,2,0))</f>
        <v>5</v>
      </c>
      <c r="G48" s="54">
        <f t="shared" si="192"/>
        <v>6</v>
      </c>
      <c r="H48" s="93" t="s">
        <v>13</v>
      </c>
      <c r="I48" s="53" t="str">
        <f t="shared" ref="I48:J48" si="193">IF(ISERROR(VLOOKUP(H48,H$16:J$27,2,0)),"",VLOOKUP(H48,H$16:J$27,2,0))</f>
        <v>RShift</v>
      </c>
      <c r="J48" s="54" t="str">
        <f t="shared" si="193"/>
        <v>RShift</v>
      </c>
      <c r="K48" s="93"/>
      <c r="L48" s="53" t="str">
        <f t="shared" ref="L48:M48" si="194">IF(ISERROR(VLOOKUP(K48,K$16:M$27,2,0)),"",VLOOKUP(K48,K$16:M$27,2,0))</f>
        <v/>
      </c>
      <c r="M48" s="54" t="str">
        <f t="shared" si="194"/>
        <v/>
      </c>
      <c r="N48" s="93" t="s">
        <v>13</v>
      </c>
      <c r="O48" s="53" t="str">
        <f t="shared" ref="O48:P48" si="195">IF(ISERROR(VLOOKUP(N48,N$16:P$27,2,0)),"",VLOOKUP(N48,N$16:P$27,2,0))</f>
        <v>RShift</v>
      </c>
      <c r="P48" s="54" t="str">
        <f t="shared" si="195"/>
        <v>RShift</v>
      </c>
      <c r="Q48" s="93" t="s">
        <v>13</v>
      </c>
      <c r="R48" s="53" t="str">
        <f t="shared" ref="R48:S48" si="196">IF(ISERROR(VLOOKUP(Q48,Q$16:S$27,2,0)),"",VLOOKUP(Q48,Q$16:S$27,2,0))</f>
        <v>RShift</v>
      </c>
      <c r="S48" s="54" t="str">
        <f t="shared" si="196"/>
        <v>LShift</v>
      </c>
      <c r="T48" s="93" t="s">
        <v>13</v>
      </c>
      <c r="U48" s="53" t="str">
        <f t="shared" ref="U48:V48" si="197">IF(ISERROR(VLOOKUP(T48,T$16:V$27,2,0)),"",VLOOKUP(T48,T$16:V$27,2,0))</f>
        <v>RShift</v>
      </c>
      <c r="V48" s="54" t="str">
        <f t="shared" si="197"/>
        <v>LShift</v>
      </c>
      <c r="W48" s="93" t="s">
        <v>90</v>
      </c>
      <c r="X48" s="53" t="str">
        <f t="shared" ref="X48:Y48" si="198">IF(ISERROR(VLOOKUP(W48,W$16:Y$27,2,0)),"",VLOOKUP(W48,W$16:Y$27,2,0))</f>
        <v>RShift</v>
      </c>
      <c r="Y48" s="54" t="str">
        <f t="shared" si="198"/>
        <v>LShift</v>
      </c>
      <c r="Z48" s="93" t="s">
        <v>13</v>
      </c>
      <c r="AA48" s="53" t="str">
        <f t="shared" ref="AA48:AB48" si="199">IF(ISERROR(VLOOKUP(Z48,Z$16:AB$27,2,0)),"",VLOOKUP(Z48,Z$16:AB$27,2,0))</f>
        <v>RShift</v>
      </c>
      <c r="AB48" s="54" t="str">
        <f t="shared" si="199"/>
        <v>LShift</v>
      </c>
      <c r="AC48" s="93" t="s">
        <v>38</v>
      </c>
      <c r="AD48" s="53" t="str">
        <f t="shared" ref="AD48:AE48" si="200">IF(ISERROR(VLOOKUP(AC48,AC$16:AE$27,2,0)),"",VLOOKUP(AC48,AC$16:AE$27,2,0))</f>
        <v>RShift</v>
      </c>
      <c r="AE48" s="54" t="str">
        <f t="shared" si="200"/>
        <v>LShift</v>
      </c>
      <c r="AF48" s="93" t="s">
        <v>35</v>
      </c>
      <c r="AG48" s="53" t="str">
        <f t="shared" ref="AG48:AH48" si="201">IF(ISERROR(VLOOKUP(AF48,AF$16:AH$27,2,0)),"",VLOOKUP(AF48,AF$16:AH$27,2,0))</f>
        <v>w</v>
      </c>
      <c r="AH48" s="54" t="str">
        <f t="shared" si="201"/>
        <v>Num9</v>
      </c>
      <c r="AI48" s="93" t="s">
        <v>73</v>
      </c>
      <c r="AJ48" s="53" t="str">
        <f t="shared" ref="AJ48:AK48" si="202">IF(ISERROR(VLOOKUP(AI48,AI$16:AK$27,2,0)),"",VLOOKUP(AI48,AI$16:AK$27,2,0))</f>
        <v>G</v>
      </c>
      <c r="AK48" s="54" t="str">
        <f t="shared" si="202"/>
        <v>H</v>
      </c>
      <c r="AL48" s="93" t="s">
        <v>86</v>
      </c>
      <c r="AM48" s="53" t="str">
        <f t="shared" ref="AM48:AN48" si="203">IF(ISERROR(VLOOKUP(AL48,AL$16:AN$27,2,0)),"",VLOOKUP(AL48,AL$16:AN$27,2,0))</f>
        <v>Enter</v>
      </c>
      <c r="AN48" s="111" t="str">
        <f t="shared" si="203"/>
        <v>Enter</v>
      </c>
      <c r="AO48" s="8"/>
    </row>
    <row r="49" spans="1:41" outlineLevel="1" x14ac:dyDescent="0.25">
      <c r="A49" s="14"/>
      <c r="B49" s="177"/>
      <c r="C49" s="94" t="s">
        <v>14</v>
      </c>
      <c r="D49" s="95">
        <v>10</v>
      </c>
      <c r="E49" s="96" t="s">
        <v>14</v>
      </c>
      <c r="F49" s="57">
        <f t="shared" ref="F49:G49" si="204">IF(ISERROR(VLOOKUP(E49,E$16:G$27,2,0)),"",VLOOKUP(E49,E$16:G$27,2,0))</f>
        <v>1</v>
      </c>
      <c r="G49" s="58">
        <f t="shared" si="204"/>
        <v>2</v>
      </c>
      <c r="H49" s="96" t="s">
        <v>42</v>
      </c>
      <c r="I49" s="57" t="str">
        <f t="shared" ref="I49:J49" si="205">IF(ISERROR(VLOOKUP(H49,H$16:J$27,2,0)),"",VLOOKUP(H49,H$16:J$27,2,0))</f>
        <v>Enter</v>
      </c>
      <c r="J49" s="58" t="str">
        <f t="shared" si="205"/>
        <v>Enter</v>
      </c>
      <c r="K49" s="96">
        <v>1</v>
      </c>
      <c r="L49" s="57" t="str">
        <f t="shared" ref="L49:M49" si="206">IF(ISERROR(VLOOKUP(K49,K$16:M$27,2,0)),"",VLOOKUP(K49,K$16:M$27,2,0))</f>
        <v>z</v>
      </c>
      <c r="M49" s="58" t="str">
        <f t="shared" si="206"/>
        <v>Num0</v>
      </c>
      <c r="N49" s="96" t="s">
        <v>42</v>
      </c>
      <c r="O49" s="57" t="str">
        <f t="shared" ref="O49:P49" si="207">IF(ISERROR(VLOOKUP(N49,N$16:P$27,2,0)),"",VLOOKUP(N49,N$16:P$27,2,0))</f>
        <v>s</v>
      </c>
      <c r="P49" s="58" t="str">
        <f t="shared" si="207"/>
        <v>s</v>
      </c>
      <c r="Q49" s="96" t="s">
        <v>14</v>
      </c>
      <c r="R49" s="57" t="str">
        <f t="shared" ref="R49:S49" si="208">IF(ISERROR(VLOOKUP(Q49,Q$16:S$27,2,0)),"",VLOOKUP(Q49,Q$16:S$27,2,0))</f>
        <v>Enter</v>
      </c>
      <c r="S49" s="58" t="str">
        <f t="shared" si="208"/>
        <v>LCtrl</v>
      </c>
      <c r="T49" s="96" t="s">
        <v>14</v>
      </c>
      <c r="U49" s="57" t="str">
        <f t="shared" ref="U49:V49" si="209">IF(ISERROR(VLOOKUP(T49,T$16:V$27,2,0)),"",VLOOKUP(T49,T$16:V$27,2,0))</f>
        <v>Enter</v>
      </c>
      <c r="V49" s="58" t="str">
        <f t="shared" si="209"/>
        <v>LCtrl</v>
      </c>
      <c r="W49" s="96" t="s">
        <v>14</v>
      </c>
      <c r="X49" s="57" t="str">
        <f t="shared" ref="X49:Y49" si="210">IF(ISERROR(VLOOKUP(W49,W$16:Y$27,2,0)),"",VLOOKUP(W49,W$16:Y$27,2,0))</f>
        <v>Enter</v>
      </c>
      <c r="Y49" s="58" t="str">
        <f t="shared" si="210"/>
        <v>LCtrl</v>
      </c>
      <c r="Z49" s="96" t="s">
        <v>29</v>
      </c>
      <c r="AA49" s="57" t="str">
        <f t="shared" ref="AA49:AB49" si="211">IF(ISERROR(VLOOKUP(Z49,Z$16:AB$27,2,0)),"",VLOOKUP(Z49,Z$16:AB$27,2,0))</f>
        <v>Enter</v>
      </c>
      <c r="AB49" s="58" t="str">
        <f t="shared" si="211"/>
        <v>LCtrl</v>
      </c>
      <c r="AC49" s="96" t="s">
        <v>39</v>
      </c>
      <c r="AD49" s="57" t="str">
        <f t="shared" ref="AD49:AE49" si="212">IF(ISERROR(VLOOKUP(AC49,AC$16:AE$27,2,0)),"",VLOOKUP(AC49,AC$16:AE$27,2,0))</f>
        <v>Enter</v>
      </c>
      <c r="AE49" s="58" t="str">
        <f t="shared" si="212"/>
        <v>LCtrl</v>
      </c>
      <c r="AF49" s="96" t="s">
        <v>14</v>
      </c>
      <c r="AG49" s="57" t="str">
        <f t="shared" ref="AG49:AH49" si="213">IF(ISERROR(VLOOKUP(AF49,AF$16:AH$27,2,0)),"",VLOOKUP(AF49,AF$16:AH$27,2,0))</f>
        <v>Enter</v>
      </c>
      <c r="AH49" s="58" t="str">
        <f t="shared" si="213"/>
        <v>LCtrl</v>
      </c>
      <c r="AI49" s="96" t="s">
        <v>86</v>
      </c>
      <c r="AJ49" s="57" t="str">
        <f t="shared" ref="AJ49:AK49" si="214">IF(ISERROR(VLOOKUP(AI49,AI$16:AK$27,2,0)),"",VLOOKUP(AI49,AI$16:AK$27,2,0))</f>
        <v>Enter</v>
      </c>
      <c r="AK49" s="58" t="str">
        <f t="shared" si="214"/>
        <v>E</v>
      </c>
      <c r="AL49" s="96" t="s">
        <v>86</v>
      </c>
      <c r="AM49" s="57" t="str">
        <f t="shared" ref="AM49:AN49" si="215">IF(ISERROR(VLOOKUP(AL49,AL$16:AN$27,2,0)),"",VLOOKUP(AL49,AL$16:AN$27,2,0))</f>
        <v>Enter</v>
      </c>
      <c r="AN49" s="112" t="str">
        <f t="shared" si="215"/>
        <v>Enter</v>
      </c>
      <c r="AO49" s="8"/>
    </row>
    <row r="50" spans="1:41" outlineLevel="1" x14ac:dyDescent="0.25">
      <c r="A50" s="14"/>
      <c r="B50" s="177"/>
      <c r="C50" s="94"/>
      <c r="D50" s="95"/>
      <c r="E50" s="96"/>
      <c r="F50" s="57" t="str">
        <f t="shared" ref="F50:G50" si="216">IF(ISERROR(VLOOKUP(E50,E$16:G$27,2,0)),"",VLOOKUP(E50,E$16:G$27,2,0))</f>
        <v/>
      </c>
      <c r="G50" s="58" t="str">
        <f t="shared" si="216"/>
        <v/>
      </c>
      <c r="H50" s="96"/>
      <c r="I50" s="57" t="str">
        <f t="shared" ref="I50:J50" si="217">IF(ISERROR(VLOOKUP(H50,H$16:J$27,2,0)),"",VLOOKUP(H50,H$16:J$27,2,0))</f>
        <v/>
      </c>
      <c r="J50" s="58" t="str">
        <f t="shared" si="217"/>
        <v/>
      </c>
      <c r="K50" s="96"/>
      <c r="L50" s="57" t="str">
        <f t="shared" ref="L50:M50" si="218">IF(ISERROR(VLOOKUP(K50,K$16:M$27,2,0)),"",VLOOKUP(K50,K$16:M$27,2,0))</f>
        <v/>
      </c>
      <c r="M50" s="58" t="str">
        <f t="shared" si="218"/>
        <v/>
      </c>
      <c r="N50" s="96"/>
      <c r="O50" s="57" t="str">
        <f t="shared" ref="O50:P50" si="219">IF(ISERROR(VLOOKUP(N50,N$16:P$27,2,0)),"",VLOOKUP(N50,N$16:P$27,2,0))</f>
        <v/>
      </c>
      <c r="P50" s="58" t="str">
        <f t="shared" si="219"/>
        <v/>
      </c>
      <c r="Q50" s="96"/>
      <c r="R50" s="57" t="str">
        <f t="shared" ref="R50:S50" si="220">IF(ISERROR(VLOOKUP(Q50,Q$16:S$27,2,0)),"",VLOOKUP(Q50,Q$16:S$27,2,0))</f>
        <v/>
      </c>
      <c r="S50" s="58" t="str">
        <f t="shared" si="220"/>
        <v/>
      </c>
      <c r="T50" s="96"/>
      <c r="U50" s="57" t="str">
        <f t="shared" ref="U50:V50" si="221">IF(ISERROR(VLOOKUP(T50,T$16:V$27,2,0)),"",VLOOKUP(T50,T$16:V$27,2,0))</f>
        <v/>
      </c>
      <c r="V50" s="58" t="str">
        <f t="shared" si="221"/>
        <v/>
      </c>
      <c r="W50" s="96"/>
      <c r="X50" s="57" t="str">
        <f t="shared" ref="X50:Y50" si="222">IF(ISERROR(VLOOKUP(W50,W$16:Y$27,2,0)),"",VLOOKUP(W50,W$16:Y$27,2,0))</f>
        <v/>
      </c>
      <c r="Y50" s="58" t="str">
        <f t="shared" si="222"/>
        <v/>
      </c>
      <c r="Z50" s="96"/>
      <c r="AA50" s="57" t="str">
        <f t="shared" ref="AA50:AB50" si="223">IF(ISERROR(VLOOKUP(Z50,Z$16:AB$27,2,0)),"",VLOOKUP(Z50,Z$16:AB$27,2,0))</f>
        <v/>
      </c>
      <c r="AB50" s="58" t="str">
        <f t="shared" si="223"/>
        <v/>
      </c>
      <c r="AC50" s="96"/>
      <c r="AD50" s="57" t="str">
        <f t="shared" ref="AD50:AE50" si="224">IF(ISERROR(VLOOKUP(AC50,AC$16:AE$27,2,0)),"",VLOOKUP(AC50,AC$16:AE$27,2,0))</f>
        <v/>
      </c>
      <c r="AE50" s="58" t="str">
        <f t="shared" si="224"/>
        <v/>
      </c>
      <c r="AF50" s="96"/>
      <c r="AG50" s="57" t="str">
        <f t="shared" ref="AG50:AH50" si="225">IF(ISERROR(VLOOKUP(AF50,AF$16:AH$27,2,0)),"",VLOOKUP(AF50,AF$16:AH$27,2,0))</f>
        <v/>
      </c>
      <c r="AH50" s="58" t="str">
        <f t="shared" si="225"/>
        <v/>
      </c>
      <c r="AI50" s="96"/>
      <c r="AJ50" s="57" t="str">
        <f t="shared" ref="AJ50:AK50" si="226">IF(ISERROR(VLOOKUP(AI50,AI$16:AK$27,2,0)),"",VLOOKUP(AI50,AI$16:AK$27,2,0))</f>
        <v/>
      </c>
      <c r="AK50" s="58" t="str">
        <f t="shared" si="226"/>
        <v/>
      </c>
      <c r="AL50" s="96"/>
      <c r="AM50" s="57" t="str">
        <f t="shared" ref="AM50:AN50" si="227">IF(ISERROR(VLOOKUP(AL50,AL$16:AN$27,2,0)),"",VLOOKUP(AL50,AL$16:AN$27,2,0))</f>
        <v/>
      </c>
      <c r="AN50" s="112" t="str">
        <f t="shared" si="227"/>
        <v/>
      </c>
      <c r="AO50" s="8"/>
    </row>
    <row r="51" spans="1:41" ht="15.75" outlineLevel="1" thickBot="1" x14ac:dyDescent="0.3">
      <c r="A51" s="15"/>
      <c r="B51" s="178"/>
      <c r="C51" s="97"/>
      <c r="D51" s="98"/>
      <c r="E51" s="99"/>
      <c r="F51" s="55" t="str">
        <f t="shared" ref="F51:G51" si="228">IF(ISERROR(VLOOKUP(E51,E$16:G$27,2,0)),"",VLOOKUP(E51,E$16:G$27,2,0))</f>
        <v/>
      </c>
      <c r="G51" s="56" t="str">
        <f t="shared" si="228"/>
        <v/>
      </c>
      <c r="H51" s="99"/>
      <c r="I51" s="55" t="str">
        <f t="shared" ref="I51:J51" si="229">IF(ISERROR(VLOOKUP(H51,H$16:J$27,2,0)),"",VLOOKUP(H51,H$16:J$27,2,0))</f>
        <v/>
      </c>
      <c r="J51" s="56" t="str">
        <f t="shared" si="229"/>
        <v/>
      </c>
      <c r="K51" s="99"/>
      <c r="L51" s="55" t="str">
        <f t="shared" ref="L51:M51" si="230">IF(ISERROR(VLOOKUP(K51,K$16:M$27,2,0)),"",VLOOKUP(K51,K$16:M$27,2,0))</f>
        <v/>
      </c>
      <c r="M51" s="56" t="str">
        <f t="shared" si="230"/>
        <v/>
      </c>
      <c r="N51" s="99"/>
      <c r="O51" s="55" t="str">
        <f t="shared" ref="O51:P51" si="231">IF(ISERROR(VLOOKUP(N51,N$16:P$27,2,0)),"",VLOOKUP(N51,N$16:P$27,2,0))</f>
        <v/>
      </c>
      <c r="P51" s="56" t="str">
        <f t="shared" si="231"/>
        <v/>
      </c>
      <c r="Q51" s="99"/>
      <c r="R51" s="55" t="str">
        <f t="shared" ref="R51:S51" si="232">IF(ISERROR(VLOOKUP(Q51,Q$16:S$27,2,0)),"",VLOOKUP(Q51,Q$16:S$27,2,0))</f>
        <v/>
      </c>
      <c r="S51" s="56" t="str">
        <f t="shared" si="232"/>
        <v/>
      </c>
      <c r="T51" s="99"/>
      <c r="U51" s="55" t="str">
        <f t="shared" ref="U51:V51" si="233">IF(ISERROR(VLOOKUP(T51,T$16:V$27,2,0)),"",VLOOKUP(T51,T$16:V$27,2,0))</f>
        <v/>
      </c>
      <c r="V51" s="56" t="str">
        <f t="shared" si="233"/>
        <v/>
      </c>
      <c r="W51" s="99"/>
      <c r="X51" s="55" t="str">
        <f t="shared" ref="X51:Y51" si="234">IF(ISERROR(VLOOKUP(W51,W$16:Y$27,2,0)),"",VLOOKUP(W51,W$16:Y$27,2,0))</f>
        <v/>
      </c>
      <c r="Y51" s="56" t="str">
        <f t="shared" si="234"/>
        <v/>
      </c>
      <c r="Z51" s="99"/>
      <c r="AA51" s="55" t="str">
        <f t="shared" ref="AA51:AB51" si="235">IF(ISERROR(VLOOKUP(Z51,Z$16:AB$27,2,0)),"",VLOOKUP(Z51,Z$16:AB$27,2,0))</f>
        <v/>
      </c>
      <c r="AB51" s="56" t="str">
        <f t="shared" si="235"/>
        <v/>
      </c>
      <c r="AC51" s="99"/>
      <c r="AD51" s="55" t="str">
        <f t="shared" ref="AD51:AE51" si="236">IF(ISERROR(VLOOKUP(AC51,AC$16:AE$27,2,0)),"",VLOOKUP(AC51,AC$16:AE$27,2,0))</f>
        <v/>
      </c>
      <c r="AE51" s="56" t="str">
        <f t="shared" si="236"/>
        <v/>
      </c>
      <c r="AF51" s="99"/>
      <c r="AG51" s="55" t="str">
        <f t="shared" ref="AG51:AH51" si="237">IF(ISERROR(VLOOKUP(AF51,AF$16:AH$27,2,0)),"",VLOOKUP(AF51,AF$16:AH$27,2,0))</f>
        <v/>
      </c>
      <c r="AH51" s="56" t="str">
        <f t="shared" si="237"/>
        <v/>
      </c>
      <c r="AI51" s="99"/>
      <c r="AJ51" s="55" t="str">
        <f t="shared" ref="AJ51:AK51" si="238">IF(ISERROR(VLOOKUP(AI51,AI$16:AK$27,2,0)),"",VLOOKUP(AI51,AI$16:AK$27,2,0))</f>
        <v/>
      </c>
      <c r="AK51" s="56" t="str">
        <f t="shared" si="238"/>
        <v/>
      </c>
      <c r="AL51" s="99"/>
      <c r="AM51" s="55" t="str">
        <f t="shared" ref="AM51:AN51" si="239">IF(ISERROR(VLOOKUP(AL51,AL$16:AN$27,2,0)),"",VLOOKUP(AL51,AL$16:AN$27,2,0))</f>
        <v/>
      </c>
      <c r="AN51" s="113" t="str">
        <f t="shared" si="239"/>
        <v/>
      </c>
      <c r="AO51" s="8"/>
    </row>
    <row r="52" spans="1:41" ht="15.75" thickBot="1" x14ac:dyDescent="0.3">
      <c r="C52"/>
      <c r="D52" s="1"/>
    </row>
    <row r="53" spans="1:41" x14ac:dyDescent="0.25">
      <c r="A53" s="100" t="s">
        <v>515</v>
      </c>
      <c r="B53" s="101"/>
      <c r="C53" s="102"/>
      <c r="D53" s="103">
        <v>7</v>
      </c>
      <c r="E53" s="64"/>
      <c r="F53" s="64"/>
      <c r="G53" s="64"/>
      <c r="H53" s="64"/>
      <c r="I53" s="64"/>
      <c r="J53" s="64"/>
      <c r="K53" s="64"/>
      <c r="L53" s="64"/>
      <c r="M53" s="64"/>
      <c r="N53" s="64"/>
      <c r="O53" s="64"/>
      <c r="P53" s="64"/>
      <c r="Q53" s="64"/>
      <c r="R53" s="64"/>
      <c r="S53" s="64"/>
      <c r="T53" s="64"/>
      <c r="U53" s="64"/>
      <c r="V53" s="64"/>
      <c r="W53" s="64"/>
      <c r="X53" s="64"/>
      <c r="Y53" s="64"/>
      <c r="Z53" s="64"/>
      <c r="AA53" s="64"/>
      <c r="AB53" s="64"/>
      <c r="AC53" s="64"/>
      <c r="AD53" s="64"/>
      <c r="AE53" s="64"/>
      <c r="AF53" s="64"/>
      <c r="AG53" s="64"/>
      <c r="AH53" s="64"/>
      <c r="AI53" s="64"/>
      <c r="AJ53" s="64"/>
      <c r="AK53" s="64"/>
      <c r="AL53" s="64"/>
      <c r="AM53" s="64"/>
      <c r="AN53" s="64"/>
      <c r="AO53" s="8"/>
    </row>
    <row r="54" spans="1:41" ht="15" customHeight="1" outlineLevel="1" x14ac:dyDescent="0.25">
      <c r="A54" s="14"/>
      <c r="B54" s="177" t="s">
        <v>51</v>
      </c>
      <c r="C54" s="88" t="s">
        <v>472</v>
      </c>
      <c r="D54" s="89">
        <v>1</v>
      </c>
      <c r="E54" s="90">
        <v>1</v>
      </c>
      <c r="F54" s="62" t="str">
        <f t="shared" ref="F54:G54" si="240">IF(ISERROR(VLOOKUP(E54,E$16:G$27,2,0)),"",VLOOKUP(E54,E$16:G$27,2,0))</f>
        <v>LCtrl</v>
      </c>
      <c r="G54" s="63" t="str">
        <f t="shared" si="240"/>
        <v>A</v>
      </c>
      <c r="H54" s="90" t="s">
        <v>13</v>
      </c>
      <c r="I54" s="62" t="str">
        <f t="shared" ref="I54:J54" si="241">IF(ISERROR(VLOOKUP(H54,H$16:J$27,2,0)),"",VLOOKUP(H54,H$16:J$27,2,0))</f>
        <v>RShift</v>
      </c>
      <c r="J54" s="63" t="str">
        <f t="shared" si="241"/>
        <v>RShift</v>
      </c>
      <c r="K54" s="90"/>
      <c r="L54" s="62" t="str">
        <f t="shared" ref="L54:M54" si="242">IF(ISERROR(VLOOKUP(K54,K$16:M$27,2,0)),"",VLOOKUP(K54,K$16:M$27,2,0))</f>
        <v/>
      </c>
      <c r="M54" s="63" t="str">
        <f t="shared" si="242"/>
        <v/>
      </c>
      <c r="N54" s="90" t="s">
        <v>13</v>
      </c>
      <c r="O54" s="62" t="str">
        <f t="shared" ref="O54:P54" si="243">IF(ISERROR(VLOOKUP(N54,N$16:P$27,2,0)),"",VLOOKUP(N54,N$16:P$27,2,0))</f>
        <v>RShift</v>
      </c>
      <c r="P54" s="63" t="str">
        <f t="shared" si="243"/>
        <v>RShift</v>
      </c>
      <c r="Q54" s="90" t="s">
        <v>13</v>
      </c>
      <c r="R54" s="62" t="str">
        <f t="shared" ref="R54:S54" si="244">IF(ISERROR(VLOOKUP(Q54,Q$16:S$27,2,0)),"",VLOOKUP(Q54,Q$16:S$27,2,0))</f>
        <v>RShift</v>
      </c>
      <c r="S54" s="63" t="str">
        <f t="shared" si="244"/>
        <v>LShift</v>
      </c>
      <c r="T54" s="90" t="s">
        <v>43</v>
      </c>
      <c r="U54" s="62" t="str">
        <f t="shared" ref="U54:V54" si="245">IF(ISERROR(VLOOKUP(T54,T$16:V$27,2,0)),"",VLOOKUP(T54,T$16:V$27,2,0))</f>
        <v>q</v>
      </c>
      <c r="V54" s="63" t="str">
        <f t="shared" si="245"/>
        <v>Num7</v>
      </c>
      <c r="W54" s="90" t="s">
        <v>12</v>
      </c>
      <c r="X54" s="62" t="str">
        <f t="shared" ref="X54:Y54" si="246">IF(ISERROR(VLOOKUP(W54,W$16:Y$27,2,0)),"",VLOOKUP(W54,W$16:Y$27,2,0))</f>
        <v>a</v>
      </c>
      <c r="Y54" s="63" t="str">
        <f t="shared" si="246"/>
        <v>Num3</v>
      </c>
      <c r="Z54" s="90" t="s">
        <v>13</v>
      </c>
      <c r="AA54" s="62" t="str">
        <f t="shared" ref="AA54:AB54" si="247">IF(ISERROR(VLOOKUP(Z54,Z$16:AB$27,2,0)),"",VLOOKUP(Z54,Z$16:AB$27,2,0))</f>
        <v>RShift</v>
      </c>
      <c r="AB54" s="63" t="str">
        <f t="shared" si="247"/>
        <v>LShift</v>
      </c>
      <c r="AC54" s="90" t="s">
        <v>12</v>
      </c>
      <c r="AD54" s="62" t="str">
        <f t="shared" ref="AD54:AE54" si="248">IF(ISERROR(VLOOKUP(AC54,AC$16:AE$27,2,0)),"",VLOOKUP(AC54,AC$16:AE$27,2,0))</f>
        <v>a</v>
      </c>
      <c r="AE54" s="63" t="str">
        <f t="shared" si="248"/>
        <v>Num3</v>
      </c>
      <c r="AF54" s="90" t="s">
        <v>12</v>
      </c>
      <c r="AG54" s="62" t="str">
        <f t="shared" ref="AG54:AH54" si="249">IF(ISERROR(VLOOKUP(AF54,AF$16:AH$27,2,0)),"",VLOOKUP(AF54,AF$16:AH$27,2,0))</f>
        <v>a</v>
      </c>
      <c r="AH54" s="63" t="str">
        <f t="shared" si="249"/>
        <v>Num3</v>
      </c>
      <c r="AI54" s="90" t="s">
        <v>73</v>
      </c>
      <c r="AJ54" s="62" t="str">
        <f t="shared" ref="AJ54:AK54" si="250">IF(ISERROR(VLOOKUP(AI54,AI$16:AK$27,2,0)),"",VLOOKUP(AI54,AI$16:AK$27,2,0))</f>
        <v>G</v>
      </c>
      <c r="AK54" s="63" t="str">
        <f t="shared" si="250"/>
        <v>H</v>
      </c>
      <c r="AL54" s="90" t="s">
        <v>82</v>
      </c>
      <c r="AM54" s="62" t="str">
        <f t="shared" ref="AM54:AN63" si="251">IF(ISERROR(VLOOKUP(AL54,AL$16:AN$27,2,0)),"",VLOOKUP(AL54,AL$16:AN$27,2,0))</f>
        <v>C</v>
      </c>
      <c r="AN54" s="110" t="str">
        <f t="shared" si="251"/>
        <v>C</v>
      </c>
      <c r="AO54" s="8"/>
    </row>
    <row r="55" spans="1:41" outlineLevel="1" x14ac:dyDescent="0.25">
      <c r="A55" s="14"/>
      <c r="B55" s="177"/>
      <c r="C55" s="91" t="s">
        <v>11</v>
      </c>
      <c r="D55" s="92">
        <v>2</v>
      </c>
      <c r="E55" s="93">
        <v>2</v>
      </c>
      <c r="F55" s="53" t="str">
        <f t="shared" ref="F55:G55" si="252">IF(ISERROR(VLOOKUP(E55,E$16:G$27,2,0)),"",VLOOKUP(E55,E$16:G$27,2,0))</f>
        <v>Alt</v>
      </c>
      <c r="G55" s="54" t="str">
        <f t="shared" si="252"/>
        <v>S</v>
      </c>
      <c r="H55" s="93" t="s">
        <v>4</v>
      </c>
      <c r="I55" s="53" t="str">
        <f t="shared" ref="I55:J55" si="253">IF(ISERROR(VLOOKUP(H55,H$16:J$27,2,0)),"",VLOOKUP(H55,H$16:J$27,2,0))</f>
        <v>z</v>
      </c>
      <c r="J55" s="54" t="str">
        <f t="shared" si="253"/>
        <v>Num0</v>
      </c>
      <c r="K55" s="93">
        <v>1</v>
      </c>
      <c r="L55" s="53" t="str">
        <f t="shared" ref="L55:M55" si="254">IF(ISERROR(VLOOKUP(K55,K$16:M$27,2,0)),"",VLOOKUP(K55,K$16:M$27,2,0))</f>
        <v>z</v>
      </c>
      <c r="M55" s="54" t="str">
        <f t="shared" si="254"/>
        <v>Num0</v>
      </c>
      <c r="N55" s="93" t="s">
        <v>37</v>
      </c>
      <c r="O55" s="53" t="str">
        <f t="shared" ref="O55:P55" si="255">IF(ISERROR(VLOOKUP(N55,N$16:P$27,2,0)),"",VLOOKUP(N55,N$16:P$27,2,0))</f>
        <v>x</v>
      </c>
      <c r="P55" s="54" t="str">
        <f t="shared" si="255"/>
        <v>Num1</v>
      </c>
      <c r="Q55" s="93" t="s">
        <v>11</v>
      </c>
      <c r="R55" s="53" t="str">
        <f t="shared" ref="R55:S55" si="256">IF(ISERROR(VLOOKUP(Q55,Q$16:S$27,2,0)),"",VLOOKUP(Q55,Q$16:S$27,2,0))</f>
        <v>z</v>
      </c>
      <c r="S55" s="54" t="str">
        <f t="shared" si="256"/>
        <v>Num0</v>
      </c>
      <c r="T55" s="93" t="s">
        <v>11</v>
      </c>
      <c r="U55" s="53" t="str">
        <f t="shared" ref="U55:V55" si="257">IF(ISERROR(VLOOKUP(T55,T$16:V$27,2,0)),"",VLOOKUP(T55,T$16:V$27,2,0))</f>
        <v>z</v>
      </c>
      <c r="V55" s="54" t="str">
        <f t="shared" si="257"/>
        <v>Num0</v>
      </c>
      <c r="W55" s="93" t="s">
        <v>11</v>
      </c>
      <c r="X55" s="53" t="str">
        <f t="shared" ref="X55:Y55" si="258">IF(ISERROR(VLOOKUP(W55,W$16:Y$27,2,0)),"",VLOOKUP(W55,W$16:Y$27,2,0))</f>
        <v>z</v>
      </c>
      <c r="Y55" s="54" t="str">
        <f t="shared" si="258"/>
        <v>Num0</v>
      </c>
      <c r="Z55" s="93" t="s">
        <v>27</v>
      </c>
      <c r="AA55" s="53" t="str">
        <f t="shared" ref="AA55:AB55" si="259">IF(ISERROR(VLOOKUP(Z55,Z$16:AB$27,2,0)),"",VLOOKUP(Z55,Z$16:AB$27,2,0))</f>
        <v>z</v>
      </c>
      <c r="AB55" s="54" t="str">
        <f t="shared" si="259"/>
        <v>Num0</v>
      </c>
      <c r="AC55" s="93" t="s">
        <v>11</v>
      </c>
      <c r="AD55" s="53" t="str">
        <f t="shared" ref="AD55:AE55" si="260">IF(ISERROR(VLOOKUP(AC55,AC$16:AE$27,2,0)),"",VLOOKUP(AC55,AC$16:AE$27,2,0))</f>
        <v>z</v>
      </c>
      <c r="AE55" s="54" t="str">
        <f t="shared" si="260"/>
        <v>Num0</v>
      </c>
      <c r="AF55" s="93" t="s">
        <v>11</v>
      </c>
      <c r="AG55" s="53" t="str">
        <f t="shared" ref="AG55:AH55" si="261">IF(ISERROR(VLOOKUP(AF55,AF$16:AH$27,2,0)),"",VLOOKUP(AF55,AF$16:AH$27,2,0))</f>
        <v>z</v>
      </c>
      <c r="AH55" s="54" t="str">
        <f t="shared" si="261"/>
        <v>Num0</v>
      </c>
      <c r="AI55" s="93" t="s">
        <v>86</v>
      </c>
      <c r="AJ55" s="53" t="str">
        <f t="shared" ref="AJ55:AK55" si="262">IF(ISERROR(VLOOKUP(AI55,AI$16:AK$27,2,0)),"",VLOOKUP(AI55,AI$16:AK$27,2,0))</f>
        <v>Enter</v>
      </c>
      <c r="AK55" s="54" t="str">
        <f t="shared" si="262"/>
        <v>E</v>
      </c>
      <c r="AL55" s="90" t="s">
        <v>86</v>
      </c>
      <c r="AM55" s="53" t="str">
        <f t="shared" si="251"/>
        <v>Enter</v>
      </c>
      <c r="AN55" s="111" t="str">
        <f t="shared" si="251"/>
        <v>Enter</v>
      </c>
      <c r="AO55" s="8"/>
    </row>
    <row r="56" spans="1:41" outlineLevel="1" x14ac:dyDescent="0.25">
      <c r="A56" s="14"/>
      <c r="B56" s="177"/>
      <c r="C56" s="91" t="s">
        <v>26</v>
      </c>
      <c r="D56" s="92">
        <v>3</v>
      </c>
      <c r="E56" s="93">
        <v>3</v>
      </c>
      <c r="F56" s="53" t="str">
        <f t="shared" ref="F56:G56" si="263">IF(ISERROR(VLOOKUP(E56,E$16:G$27,2,0)),"",VLOOKUP(E56,E$16:G$27,2,0))</f>
        <v>Space</v>
      </c>
      <c r="G56" s="54" t="str">
        <f t="shared" si="263"/>
        <v>Q</v>
      </c>
      <c r="H56" s="93" t="s">
        <v>68</v>
      </c>
      <c r="I56" s="53" t="str">
        <f t="shared" ref="I56:J56" si="264">IF(ISERROR(VLOOKUP(H56,H$16:J$27,2,0)),"",VLOOKUP(H56,H$16:J$27,2,0))</f>
        <v>q</v>
      </c>
      <c r="J56" s="54" t="str">
        <f t="shared" si="264"/>
        <v>w</v>
      </c>
      <c r="K56" s="93">
        <v>2</v>
      </c>
      <c r="L56" s="53" t="str">
        <f t="shared" ref="L56:M56" si="265">IF(ISERROR(VLOOKUP(K56,K$16:M$27,2,0)),"",VLOOKUP(K56,K$16:M$27,2,0))</f>
        <v>x</v>
      </c>
      <c r="M56" s="54" t="str">
        <f t="shared" si="265"/>
        <v>Num1</v>
      </c>
      <c r="N56" s="93" t="s">
        <v>36</v>
      </c>
      <c r="O56" s="53" t="str">
        <f t="shared" ref="O56:P56" si="266">IF(ISERROR(VLOOKUP(N56,N$16:P$27,2,0)),"",VLOOKUP(N56,N$16:P$27,2,0))</f>
        <v>z</v>
      </c>
      <c r="P56" s="54" t="str">
        <f t="shared" si="266"/>
        <v>Num0</v>
      </c>
      <c r="Q56" s="93" t="s">
        <v>12</v>
      </c>
      <c r="R56" s="53" t="str">
        <f t="shared" ref="R56:S56" si="267">IF(ISERROR(VLOOKUP(Q56,Q$16:S$27,2,0)),"",VLOOKUP(Q56,Q$16:S$27,2,0))</f>
        <v>x</v>
      </c>
      <c r="S56" s="54" t="str">
        <f t="shared" si="267"/>
        <v>Num1</v>
      </c>
      <c r="T56" s="93" t="s">
        <v>12</v>
      </c>
      <c r="U56" s="53" t="str">
        <f t="shared" ref="U56:V56" si="268">IF(ISERROR(VLOOKUP(T56,T$16:V$27,2,0)),"",VLOOKUP(T56,T$16:V$27,2,0))</f>
        <v>x</v>
      </c>
      <c r="V56" s="54" t="str">
        <f t="shared" si="268"/>
        <v>Num1</v>
      </c>
      <c r="W56" s="93" t="s">
        <v>26</v>
      </c>
      <c r="X56" s="53" t="str">
        <f t="shared" ref="X56:Y56" si="269">IF(ISERROR(VLOOKUP(W56,W$16:Y$27,2,0)),"",VLOOKUP(W56,W$16:Y$27,2,0))</f>
        <v>x</v>
      </c>
      <c r="Y56" s="54" t="str">
        <f t="shared" si="269"/>
        <v>Num1</v>
      </c>
      <c r="Z56" s="93" t="s">
        <v>28</v>
      </c>
      <c r="AA56" s="53" t="str">
        <f t="shared" ref="AA56:AB56" si="270">IF(ISERROR(VLOOKUP(Z56,Z$16:AB$27,2,0)),"",VLOOKUP(Z56,Z$16:AB$27,2,0))</f>
        <v>x</v>
      </c>
      <c r="AB56" s="54" t="str">
        <f t="shared" si="270"/>
        <v>Num1</v>
      </c>
      <c r="AC56" s="93" t="s">
        <v>26</v>
      </c>
      <c r="AD56" s="53" t="str">
        <f t="shared" ref="AD56:AE56" si="271">IF(ISERROR(VLOOKUP(AC56,AC$16:AE$27,2,0)),"",VLOOKUP(AC56,AC$16:AE$27,2,0))</f>
        <v>x</v>
      </c>
      <c r="AE56" s="54" t="str">
        <f t="shared" si="271"/>
        <v>Num1</v>
      </c>
      <c r="AF56" s="93" t="s">
        <v>26</v>
      </c>
      <c r="AG56" s="53" t="str">
        <f t="shared" ref="AG56:AH56" si="272">IF(ISERROR(VLOOKUP(AF56,AF$16:AH$27,2,0)),"",VLOOKUP(AF56,AF$16:AH$27,2,0))</f>
        <v>x</v>
      </c>
      <c r="AH56" s="54" t="str">
        <f t="shared" si="272"/>
        <v>Num1</v>
      </c>
      <c r="AI56" s="93" t="s">
        <v>75</v>
      </c>
      <c r="AJ56" s="53" t="str">
        <f t="shared" ref="AJ56:AK56" si="273">IF(ISERROR(VLOOKUP(AI56,AI$16:AK$27,2,0)),"",VLOOKUP(AI56,AI$16:AK$27,2,0))</f>
        <v>Esc</v>
      </c>
      <c r="AK56" s="54" t="str">
        <f t="shared" si="273"/>
        <v>Q</v>
      </c>
      <c r="AL56" s="93" t="s">
        <v>45</v>
      </c>
      <c r="AM56" s="53" t="str">
        <f t="shared" si="251"/>
        <v>X</v>
      </c>
      <c r="AN56" s="111" t="str">
        <f t="shared" si="251"/>
        <v>X</v>
      </c>
      <c r="AO56" s="8"/>
    </row>
    <row r="57" spans="1:41" outlineLevel="1" x14ac:dyDescent="0.25">
      <c r="A57" s="14"/>
      <c r="B57" s="177"/>
      <c r="C57" s="91" t="s">
        <v>21</v>
      </c>
      <c r="D57" s="92">
        <v>4</v>
      </c>
      <c r="E57" s="93">
        <v>4</v>
      </c>
      <c r="F57" s="53" t="str">
        <f t="shared" ref="F57:G57" si="274">IF(ISERROR(VLOOKUP(E57,E$16:G$27,2,0)),"",VLOOKUP(E57,E$16:G$27,2,0))</f>
        <v>LShift</v>
      </c>
      <c r="G57" s="54" t="str">
        <f t="shared" si="274"/>
        <v>W</v>
      </c>
      <c r="H57" s="93" t="s">
        <v>68</v>
      </c>
      <c r="I57" s="53" t="str">
        <f t="shared" ref="I57:J57" si="275">IF(ISERROR(VLOOKUP(H57,H$16:J$27,2,0)),"",VLOOKUP(H57,H$16:J$27,2,0))</f>
        <v>q</v>
      </c>
      <c r="J57" s="54" t="str">
        <f t="shared" si="275"/>
        <v>w</v>
      </c>
      <c r="K57" s="93"/>
      <c r="L57" s="53" t="str">
        <f t="shared" ref="L57:M57" si="276">IF(ISERROR(VLOOKUP(K57,K$16:M$27,2,0)),"",VLOOKUP(K57,K$16:M$27,2,0))</f>
        <v/>
      </c>
      <c r="M57" s="54" t="str">
        <f t="shared" si="276"/>
        <v/>
      </c>
      <c r="N57" s="93" t="s">
        <v>87</v>
      </c>
      <c r="O57" s="53" t="str">
        <f t="shared" ref="O57:P57" si="277">IF(ISERROR(VLOOKUP(N57,N$16:P$27,2,0)),"",VLOOKUP(N57,N$16:P$27,2,0))</f>
        <v>q</v>
      </c>
      <c r="P57" s="54" t="str">
        <f t="shared" si="277"/>
        <v>w</v>
      </c>
      <c r="Q57" s="93" t="s">
        <v>13</v>
      </c>
      <c r="R57" s="53" t="str">
        <f t="shared" ref="R57:S57" si="278">IF(ISERROR(VLOOKUP(Q57,Q$16:S$27,2,0)),"",VLOOKUP(Q57,Q$16:S$27,2,0))</f>
        <v>RShift</v>
      </c>
      <c r="S57" s="54" t="str">
        <f t="shared" si="278"/>
        <v>LShift</v>
      </c>
      <c r="T57" s="93" t="s">
        <v>44</v>
      </c>
      <c r="U57" s="53" t="str">
        <f t="shared" ref="U57:V57" si="279">IF(ISERROR(VLOOKUP(T57,T$16:V$27,2,0)),"",VLOOKUP(T57,T$16:V$27,2,0))</f>
        <v>w</v>
      </c>
      <c r="V57" s="54" t="str">
        <f t="shared" si="279"/>
        <v>Num9</v>
      </c>
      <c r="W57" s="93" t="s">
        <v>21</v>
      </c>
      <c r="X57" s="53" t="str">
        <f t="shared" ref="X57:Y57" si="280">IF(ISERROR(VLOOKUP(W57,W$16:Y$27,2,0)),"",VLOOKUP(W57,W$16:Y$27,2,0))</f>
        <v>q</v>
      </c>
      <c r="Y57" s="54" t="str">
        <f t="shared" si="280"/>
        <v>Num7</v>
      </c>
      <c r="Z57" s="93"/>
      <c r="AA57" s="53" t="str">
        <f t="shared" ref="AA57:AB57" si="281">IF(ISERROR(VLOOKUP(Z57,Z$16:AB$27,2,0)),"",VLOOKUP(Z57,Z$16:AB$27,2,0))</f>
        <v/>
      </c>
      <c r="AB57" s="54" t="str">
        <f t="shared" si="281"/>
        <v/>
      </c>
      <c r="AC57" s="93" t="s">
        <v>43</v>
      </c>
      <c r="AD57" s="53" t="str">
        <f t="shared" ref="AD57:AE57" si="282">IF(ISERROR(VLOOKUP(AC57,AC$16:AE$27,2,0)),"",VLOOKUP(AC57,AC$16:AE$27,2,0))</f>
        <v>q</v>
      </c>
      <c r="AE57" s="54" t="str">
        <f t="shared" si="282"/>
        <v>Num7</v>
      </c>
      <c r="AF57" s="93" t="s">
        <v>21</v>
      </c>
      <c r="AG57" s="53" t="str">
        <f t="shared" ref="AG57:AH57" si="283">IF(ISERROR(VLOOKUP(AF57,AF$16:AH$27,2,0)),"",VLOOKUP(AF57,AF$16:AH$27,2,0))</f>
        <v>q</v>
      </c>
      <c r="AH57" s="54" t="str">
        <f t="shared" si="283"/>
        <v>Num7</v>
      </c>
      <c r="AI57" s="93" t="s">
        <v>72</v>
      </c>
      <c r="AJ57" s="53" t="str">
        <f t="shared" ref="AJ57:AK57" si="284">IF(ISERROR(VLOOKUP(AI57,AI$16:AK$27,2,0)),"",VLOOKUP(AI57,AI$16:AK$27,2,0))</f>
        <v>Space</v>
      </c>
      <c r="AK57" s="54" t="str">
        <f t="shared" si="284"/>
        <v>X</v>
      </c>
      <c r="AL57" s="93"/>
      <c r="AM57" s="53" t="str">
        <f t="shared" si="251"/>
        <v/>
      </c>
      <c r="AN57" s="111" t="str">
        <f t="shared" si="251"/>
        <v/>
      </c>
      <c r="AO57" s="8"/>
    </row>
    <row r="58" spans="1:41" outlineLevel="1" x14ac:dyDescent="0.25">
      <c r="A58" s="14"/>
      <c r="B58" s="177"/>
      <c r="C58" s="91" t="s">
        <v>20</v>
      </c>
      <c r="D58" s="92">
        <v>5</v>
      </c>
      <c r="E58" s="93">
        <v>5</v>
      </c>
      <c r="F58" s="53" t="str">
        <f t="shared" ref="F58:G58" si="285">IF(ISERROR(VLOOKUP(E58,E$16:G$27,2,0)),"",VLOOKUP(E58,E$16:G$27,2,0))</f>
        <v>Z</v>
      </c>
      <c r="G58" s="54" t="str">
        <f t="shared" si="285"/>
        <v>I</v>
      </c>
      <c r="H58" s="93" t="s">
        <v>69</v>
      </c>
      <c r="I58" s="53" t="str">
        <f t="shared" ref="I58:J58" si="286">IF(ISERROR(VLOOKUP(H58,H$16:J$27,2,0)),"",VLOOKUP(H58,H$16:J$27,2,0))</f>
        <v>x</v>
      </c>
      <c r="J58" s="54" t="str">
        <f t="shared" si="286"/>
        <v>s</v>
      </c>
      <c r="K58" s="93">
        <v>1</v>
      </c>
      <c r="L58" s="53" t="str">
        <f t="shared" ref="L58:M58" si="287">IF(ISERROR(VLOOKUP(K58,K$16:M$27,2,0)),"",VLOOKUP(K58,K$16:M$27,2,0))</f>
        <v>z</v>
      </c>
      <c r="M58" s="54" t="str">
        <f t="shared" si="287"/>
        <v>Num0</v>
      </c>
      <c r="N58" s="93" t="s">
        <v>37</v>
      </c>
      <c r="O58" s="53" t="str">
        <f t="shared" ref="O58:P58" si="288">IF(ISERROR(VLOOKUP(N58,N$16:P$27,2,0)),"",VLOOKUP(N58,N$16:P$27,2,0))</f>
        <v>x</v>
      </c>
      <c r="P58" s="54" t="str">
        <f t="shared" si="288"/>
        <v>Num1</v>
      </c>
      <c r="Q58" s="93" t="s">
        <v>11</v>
      </c>
      <c r="R58" s="53" t="str">
        <f t="shared" ref="R58:S58" si="289">IF(ISERROR(VLOOKUP(Q58,Q$16:S$27,2,0)),"",VLOOKUP(Q58,Q$16:S$27,2,0))</f>
        <v>z</v>
      </c>
      <c r="S58" s="54" t="str">
        <f t="shared" si="289"/>
        <v>Num0</v>
      </c>
      <c r="T58" s="93" t="s">
        <v>20</v>
      </c>
      <c r="U58" s="53" t="str">
        <f t="shared" ref="U58:V58" si="290">IF(ISERROR(VLOOKUP(T58,T$16:V$27,2,0)),"",VLOOKUP(T58,T$16:V$27,2,0))</f>
        <v>a</v>
      </c>
      <c r="V58" s="54" t="str">
        <f t="shared" si="290"/>
        <v>Num3</v>
      </c>
      <c r="W58" s="93" t="s">
        <v>20</v>
      </c>
      <c r="X58" s="53" t="str">
        <f t="shared" ref="X58:Y58" si="291">IF(ISERROR(VLOOKUP(W58,W$16:Y$27,2,0)),"",VLOOKUP(W58,W$16:Y$27,2,0))</f>
        <v>s</v>
      </c>
      <c r="Y58" s="54" t="str">
        <f t="shared" si="291"/>
        <v>Num5</v>
      </c>
      <c r="Z58" s="93"/>
      <c r="AA58" s="53" t="str">
        <f t="shared" ref="AA58:AB58" si="292">IF(ISERROR(VLOOKUP(Z58,Z$16:AB$27,2,0)),"",VLOOKUP(Z58,Z$16:AB$27,2,0))</f>
        <v/>
      </c>
      <c r="AB58" s="54" t="str">
        <f t="shared" si="292"/>
        <v/>
      </c>
      <c r="AC58" s="93" t="s">
        <v>44</v>
      </c>
      <c r="AD58" s="53" t="str">
        <f t="shared" ref="AD58:AE58" si="293">IF(ISERROR(VLOOKUP(AC58,AC$16:AE$27,2,0)),"",VLOOKUP(AC58,AC$16:AE$27,2,0))</f>
        <v>w</v>
      </c>
      <c r="AE58" s="54" t="str">
        <f t="shared" si="293"/>
        <v>Num9</v>
      </c>
      <c r="AF58" s="93" t="s">
        <v>20</v>
      </c>
      <c r="AG58" s="53" t="str">
        <f t="shared" ref="AG58:AH58" si="294">IF(ISERROR(VLOOKUP(AF58,AF$16:AH$27,2,0)),"",VLOOKUP(AF58,AF$16:AH$27,2,0))</f>
        <v>s</v>
      </c>
      <c r="AH58" s="54" t="str">
        <f t="shared" si="294"/>
        <v>Num5</v>
      </c>
      <c r="AI58" s="93" t="s">
        <v>73</v>
      </c>
      <c r="AJ58" s="53" t="str">
        <f t="shared" ref="AJ58:AK58" si="295">IF(ISERROR(VLOOKUP(AI58,AI$16:AK$27,2,0)),"",VLOOKUP(AI58,AI$16:AK$27,2,0))</f>
        <v>G</v>
      </c>
      <c r="AK58" s="54" t="str">
        <f t="shared" si="295"/>
        <v>H</v>
      </c>
      <c r="AL58" s="93" t="s">
        <v>82</v>
      </c>
      <c r="AM58" s="53" t="str">
        <f t="shared" si="251"/>
        <v>C</v>
      </c>
      <c r="AN58" s="111" t="str">
        <f t="shared" si="251"/>
        <v>C</v>
      </c>
      <c r="AO58" s="8"/>
    </row>
    <row r="59" spans="1:41" outlineLevel="1" x14ac:dyDescent="0.25">
      <c r="A59" s="14"/>
      <c r="B59" s="177"/>
      <c r="C59" s="91" t="s">
        <v>35</v>
      </c>
      <c r="D59" s="92">
        <v>6</v>
      </c>
      <c r="E59" s="93">
        <v>6</v>
      </c>
      <c r="F59" s="53" t="str">
        <f t="shared" ref="F59:G59" si="296">IF(ISERROR(VLOOKUP(E59,E$16:G$27,2,0)),"",VLOOKUP(E59,E$16:G$27,2,0))</f>
        <v>X</v>
      </c>
      <c r="G59" s="54" t="str">
        <f t="shared" si="296"/>
        <v>K</v>
      </c>
      <c r="H59" s="93" t="s">
        <v>13</v>
      </c>
      <c r="I59" s="53" t="str">
        <f t="shared" ref="I59:J59" si="297">IF(ISERROR(VLOOKUP(H59,H$16:J$27,2,0)),"",VLOOKUP(H59,H$16:J$27,2,0))</f>
        <v>RShift</v>
      </c>
      <c r="J59" s="54" t="str">
        <f t="shared" si="297"/>
        <v>RShift</v>
      </c>
      <c r="K59" s="93">
        <v>2</v>
      </c>
      <c r="L59" s="53" t="str">
        <f t="shared" ref="L59:M59" si="298">IF(ISERROR(VLOOKUP(K59,K$16:M$27,2,0)),"",VLOOKUP(K59,K$16:M$27,2,0))</f>
        <v>x</v>
      </c>
      <c r="M59" s="54" t="str">
        <f t="shared" si="298"/>
        <v>Num1</v>
      </c>
      <c r="N59" s="93" t="s">
        <v>36</v>
      </c>
      <c r="O59" s="53" t="str">
        <f t="shared" ref="O59:P59" si="299">IF(ISERROR(VLOOKUP(N59,N$16:P$27,2,0)),"",VLOOKUP(N59,N$16:P$27,2,0))</f>
        <v>z</v>
      </c>
      <c r="P59" s="54" t="str">
        <f t="shared" si="299"/>
        <v>Num0</v>
      </c>
      <c r="Q59" s="93" t="s">
        <v>12</v>
      </c>
      <c r="R59" s="53" t="str">
        <f t="shared" ref="R59:S59" si="300">IF(ISERROR(VLOOKUP(Q59,Q$16:S$27,2,0)),"",VLOOKUP(Q59,Q$16:S$27,2,0))</f>
        <v>x</v>
      </c>
      <c r="S59" s="54" t="str">
        <f t="shared" si="300"/>
        <v>Num1</v>
      </c>
      <c r="T59" s="93" t="s">
        <v>21</v>
      </c>
      <c r="U59" s="53" t="str">
        <f t="shared" ref="U59:V59" si="301">IF(ISERROR(VLOOKUP(T59,T$16:V$27,2,0)),"",VLOOKUP(T59,T$16:V$27,2,0))</f>
        <v>s</v>
      </c>
      <c r="V59" s="54" t="str">
        <f t="shared" si="301"/>
        <v>Num5</v>
      </c>
      <c r="W59" s="93" t="s">
        <v>35</v>
      </c>
      <c r="X59" s="53" t="str">
        <f t="shared" ref="X59:Y59" si="302">IF(ISERROR(VLOOKUP(W59,W$16:Y$27,2,0)),"",VLOOKUP(W59,W$16:Y$27,2,0))</f>
        <v>w</v>
      </c>
      <c r="Y59" s="54" t="str">
        <f t="shared" si="302"/>
        <v>Num9</v>
      </c>
      <c r="Z59" s="93"/>
      <c r="AA59" s="53" t="str">
        <f t="shared" ref="AA59:AB59" si="303">IF(ISERROR(VLOOKUP(Z59,Z$16:AB$27,2,0)),"",VLOOKUP(Z59,Z$16:AB$27,2,0))</f>
        <v/>
      </c>
      <c r="AB59" s="54" t="str">
        <f t="shared" si="303"/>
        <v/>
      </c>
      <c r="AC59" s="93"/>
      <c r="AD59" s="53" t="str">
        <f t="shared" ref="AD59:AE59" si="304">IF(ISERROR(VLOOKUP(AC59,AC$16:AE$27,2,0)),"",VLOOKUP(AC59,AC$16:AE$27,2,0))</f>
        <v/>
      </c>
      <c r="AE59" s="54" t="str">
        <f t="shared" si="304"/>
        <v/>
      </c>
      <c r="AF59" s="93" t="s">
        <v>35</v>
      </c>
      <c r="AG59" s="53" t="str">
        <f t="shared" ref="AG59:AH59" si="305">IF(ISERROR(VLOOKUP(AF59,AF$16:AH$27,2,0)),"",VLOOKUP(AF59,AF$16:AH$27,2,0))</f>
        <v>w</v>
      </c>
      <c r="AH59" s="54" t="str">
        <f t="shared" si="305"/>
        <v>Num9</v>
      </c>
      <c r="AI59" s="93" t="s">
        <v>74</v>
      </c>
      <c r="AJ59" s="53" t="str">
        <f t="shared" ref="AJ59:AK59" si="306">IF(ISERROR(VLOOKUP(AI59,AI$16:AK$27,2,0)),"",VLOOKUP(AI59,AI$16:AK$27,2,0))</f>
        <v>F</v>
      </c>
      <c r="AK59" s="54" t="str">
        <f t="shared" si="306"/>
        <v>Z</v>
      </c>
      <c r="AL59" s="93" t="s">
        <v>83</v>
      </c>
      <c r="AM59" s="53" t="str">
        <f t="shared" si="251"/>
        <v>V</v>
      </c>
      <c r="AN59" s="111" t="str">
        <f t="shared" si="251"/>
        <v>V</v>
      </c>
      <c r="AO59" s="8"/>
    </row>
    <row r="60" spans="1:41" outlineLevel="1" x14ac:dyDescent="0.25">
      <c r="A60" s="14"/>
      <c r="B60" s="177"/>
      <c r="C60" s="91" t="s">
        <v>90</v>
      </c>
      <c r="D60" s="92">
        <v>8</v>
      </c>
      <c r="E60" s="93" t="s">
        <v>89</v>
      </c>
      <c r="F60" s="53">
        <f t="shared" ref="F60:G60" si="307">IF(ISERROR(VLOOKUP(E60,E$16:G$27,2,0)),"",VLOOKUP(E60,E$16:G$27,2,0))</f>
        <v>5</v>
      </c>
      <c r="G60" s="54">
        <f t="shared" si="307"/>
        <v>6</v>
      </c>
      <c r="H60" s="93" t="s">
        <v>13</v>
      </c>
      <c r="I60" s="53" t="str">
        <f t="shared" ref="I60:J60" si="308">IF(ISERROR(VLOOKUP(H60,H$16:J$27,2,0)),"",VLOOKUP(H60,H$16:J$27,2,0))</f>
        <v>RShift</v>
      </c>
      <c r="J60" s="54" t="str">
        <f t="shared" si="308"/>
        <v>RShift</v>
      </c>
      <c r="K60" s="93"/>
      <c r="L60" s="53" t="str">
        <f t="shared" ref="L60:M60" si="309">IF(ISERROR(VLOOKUP(K60,K$16:M$27,2,0)),"",VLOOKUP(K60,K$16:M$27,2,0))</f>
        <v/>
      </c>
      <c r="M60" s="54" t="str">
        <f t="shared" si="309"/>
        <v/>
      </c>
      <c r="N60" s="93" t="s">
        <v>13</v>
      </c>
      <c r="O60" s="53" t="str">
        <f t="shared" ref="O60:P60" si="310">IF(ISERROR(VLOOKUP(N60,N$16:P$27,2,0)),"",VLOOKUP(N60,N$16:P$27,2,0))</f>
        <v>RShift</v>
      </c>
      <c r="P60" s="54" t="str">
        <f t="shared" si="310"/>
        <v>RShift</v>
      </c>
      <c r="Q60" s="93" t="s">
        <v>13</v>
      </c>
      <c r="R60" s="53" t="str">
        <f t="shared" ref="R60:S60" si="311">IF(ISERROR(VLOOKUP(Q60,Q$16:S$27,2,0)),"",VLOOKUP(Q60,Q$16:S$27,2,0))</f>
        <v>RShift</v>
      </c>
      <c r="S60" s="54" t="str">
        <f t="shared" si="311"/>
        <v>LShift</v>
      </c>
      <c r="T60" s="93" t="s">
        <v>13</v>
      </c>
      <c r="U60" s="53" t="str">
        <f t="shared" ref="U60:V60" si="312">IF(ISERROR(VLOOKUP(T60,T$16:V$27,2,0)),"",VLOOKUP(T60,T$16:V$27,2,0))</f>
        <v>RShift</v>
      </c>
      <c r="V60" s="54" t="str">
        <f t="shared" si="312"/>
        <v>LShift</v>
      </c>
      <c r="W60" s="93" t="s">
        <v>90</v>
      </c>
      <c r="X60" s="53" t="str">
        <f t="shared" ref="X60:Y60" si="313">IF(ISERROR(VLOOKUP(W60,W$16:Y$27,2,0)),"",VLOOKUP(W60,W$16:Y$27,2,0))</f>
        <v>RShift</v>
      </c>
      <c r="Y60" s="54" t="str">
        <f t="shared" si="313"/>
        <v>LShift</v>
      </c>
      <c r="Z60" s="93" t="s">
        <v>13</v>
      </c>
      <c r="AA60" s="53" t="str">
        <f t="shared" ref="AA60:AB60" si="314">IF(ISERROR(VLOOKUP(Z60,Z$16:AB$27,2,0)),"",VLOOKUP(Z60,Z$16:AB$27,2,0))</f>
        <v>RShift</v>
      </c>
      <c r="AB60" s="54" t="str">
        <f t="shared" si="314"/>
        <v>LShift</v>
      </c>
      <c r="AC60" s="93" t="s">
        <v>38</v>
      </c>
      <c r="AD60" s="53" t="str">
        <f t="shared" ref="AD60:AE60" si="315">IF(ISERROR(VLOOKUP(AC60,AC$16:AE$27,2,0)),"",VLOOKUP(AC60,AC$16:AE$27,2,0))</f>
        <v>RShift</v>
      </c>
      <c r="AE60" s="54" t="str">
        <f t="shared" si="315"/>
        <v>LShift</v>
      </c>
      <c r="AF60" s="93" t="s">
        <v>44</v>
      </c>
      <c r="AG60" s="53" t="str">
        <f t="shared" ref="AG60:AH60" si="316">IF(ISERROR(VLOOKUP(AF60,AF$16:AH$27,2,0)),"",VLOOKUP(AF60,AF$16:AH$27,2,0))</f>
        <v>v</v>
      </c>
      <c r="AH60" s="54" t="str">
        <f t="shared" si="316"/>
        <v>g</v>
      </c>
      <c r="AI60" s="93" t="s">
        <v>75</v>
      </c>
      <c r="AJ60" s="53" t="str">
        <f t="shared" ref="AJ60:AK60" si="317">IF(ISERROR(VLOOKUP(AI60,AI$16:AK$27,2,0)),"",VLOOKUP(AI60,AI$16:AK$27,2,0))</f>
        <v>Esc</v>
      </c>
      <c r="AK60" s="54" t="str">
        <f t="shared" si="317"/>
        <v>Q</v>
      </c>
      <c r="AL60" s="93" t="s">
        <v>45</v>
      </c>
      <c r="AM60" s="53" t="str">
        <f t="shared" si="251"/>
        <v>X</v>
      </c>
      <c r="AN60" s="111" t="str">
        <f t="shared" si="251"/>
        <v>X</v>
      </c>
      <c r="AO60" s="8"/>
    </row>
    <row r="61" spans="1:41" outlineLevel="1" x14ac:dyDescent="0.25">
      <c r="A61" s="14"/>
      <c r="B61" s="177"/>
      <c r="C61" s="94" t="s">
        <v>14</v>
      </c>
      <c r="D61" s="95">
        <v>7</v>
      </c>
      <c r="E61" s="96" t="s">
        <v>14</v>
      </c>
      <c r="F61" s="57">
        <f t="shared" ref="F61:G61" si="318">IF(ISERROR(VLOOKUP(E61,E$16:G$27,2,0)),"",VLOOKUP(E61,E$16:G$27,2,0))</f>
        <v>1</v>
      </c>
      <c r="G61" s="58">
        <f t="shared" si="318"/>
        <v>2</v>
      </c>
      <c r="H61" s="96" t="s">
        <v>42</v>
      </c>
      <c r="I61" s="57" t="str">
        <f t="shared" ref="I61:J61" si="319">IF(ISERROR(VLOOKUP(H61,H$16:J$27,2,0)),"",VLOOKUP(H61,H$16:J$27,2,0))</f>
        <v>Enter</v>
      </c>
      <c r="J61" s="58" t="str">
        <f t="shared" si="319"/>
        <v>Enter</v>
      </c>
      <c r="K61" s="96">
        <v>1</v>
      </c>
      <c r="L61" s="57" t="str">
        <f t="shared" ref="L61:M61" si="320">IF(ISERROR(VLOOKUP(K61,K$16:M$27,2,0)),"",VLOOKUP(K61,K$16:M$27,2,0))</f>
        <v>z</v>
      </c>
      <c r="M61" s="58" t="str">
        <f t="shared" si="320"/>
        <v>Num0</v>
      </c>
      <c r="N61" s="96" t="s">
        <v>42</v>
      </c>
      <c r="O61" s="57" t="str">
        <f t="shared" ref="O61:P61" si="321">IF(ISERROR(VLOOKUP(N61,N$16:P$27,2,0)),"",VLOOKUP(N61,N$16:P$27,2,0))</f>
        <v>s</v>
      </c>
      <c r="P61" s="58" t="str">
        <f t="shared" si="321"/>
        <v>s</v>
      </c>
      <c r="Q61" s="96" t="s">
        <v>14</v>
      </c>
      <c r="R61" s="57" t="str">
        <f t="shared" ref="R61:S61" si="322">IF(ISERROR(VLOOKUP(Q61,Q$16:S$27,2,0)),"",VLOOKUP(Q61,Q$16:S$27,2,0))</f>
        <v>Enter</v>
      </c>
      <c r="S61" s="58" t="str">
        <f t="shared" si="322"/>
        <v>LCtrl</v>
      </c>
      <c r="T61" s="96" t="s">
        <v>14</v>
      </c>
      <c r="U61" s="57" t="str">
        <f t="shared" ref="U61:V61" si="323">IF(ISERROR(VLOOKUP(T61,T$16:V$27,2,0)),"",VLOOKUP(T61,T$16:V$27,2,0))</f>
        <v>Enter</v>
      </c>
      <c r="V61" s="58" t="str">
        <f t="shared" si="323"/>
        <v>LCtrl</v>
      </c>
      <c r="W61" s="96" t="s">
        <v>14</v>
      </c>
      <c r="X61" s="57" t="str">
        <f t="shared" ref="X61:Y61" si="324">IF(ISERROR(VLOOKUP(W61,W$16:Y$27,2,0)),"",VLOOKUP(W61,W$16:Y$27,2,0))</f>
        <v>Enter</v>
      </c>
      <c r="Y61" s="58" t="str">
        <f t="shared" si="324"/>
        <v>LCtrl</v>
      </c>
      <c r="Z61" s="96" t="s">
        <v>29</v>
      </c>
      <c r="AA61" s="57" t="str">
        <f t="shared" ref="AA61:AB61" si="325">IF(ISERROR(VLOOKUP(Z61,Z$16:AB$27,2,0)),"",VLOOKUP(Z61,Z$16:AB$27,2,0))</f>
        <v>Enter</v>
      </c>
      <c r="AB61" s="58" t="str">
        <f t="shared" si="325"/>
        <v>LCtrl</v>
      </c>
      <c r="AC61" s="96" t="s">
        <v>39</v>
      </c>
      <c r="AD61" s="57" t="str">
        <f t="shared" ref="AD61:AE61" si="326">IF(ISERROR(VLOOKUP(AC61,AC$16:AE$27,2,0)),"",VLOOKUP(AC61,AC$16:AE$27,2,0))</f>
        <v>Enter</v>
      </c>
      <c r="AE61" s="58" t="str">
        <f t="shared" si="326"/>
        <v>LCtrl</v>
      </c>
      <c r="AF61" s="96" t="s">
        <v>14</v>
      </c>
      <c r="AG61" s="57" t="str">
        <f t="shared" ref="AG61:AH61" si="327">IF(ISERROR(VLOOKUP(AF61,AF$16:AH$27,2,0)),"",VLOOKUP(AF61,AF$16:AH$27,2,0))</f>
        <v>Enter</v>
      </c>
      <c r="AH61" s="58" t="str">
        <f t="shared" si="327"/>
        <v>LCtrl</v>
      </c>
      <c r="AI61" s="96" t="s">
        <v>86</v>
      </c>
      <c r="AJ61" s="57" t="str">
        <f t="shared" ref="AJ61:AK61" si="328">IF(ISERROR(VLOOKUP(AI61,AI$16:AK$27,2,0)),"",VLOOKUP(AI61,AI$16:AK$27,2,0))</f>
        <v>Enter</v>
      </c>
      <c r="AK61" s="58" t="str">
        <f t="shared" si="328"/>
        <v>E</v>
      </c>
      <c r="AL61" s="96" t="s">
        <v>86</v>
      </c>
      <c r="AM61" s="57" t="str">
        <f t="shared" si="251"/>
        <v>Enter</v>
      </c>
      <c r="AN61" s="112" t="str">
        <f t="shared" si="251"/>
        <v>Enter</v>
      </c>
      <c r="AO61" s="8"/>
    </row>
    <row r="62" spans="1:41" outlineLevel="1" x14ac:dyDescent="0.25">
      <c r="A62" s="14"/>
      <c r="B62" s="177"/>
      <c r="C62" s="94"/>
      <c r="D62" s="95"/>
      <c r="E62" s="96"/>
      <c r="F62" s="57" t="str">
        <f t="shared" ref="F62:G62" si="329">IF(ISERROR(VLOOKUP(E62,E$16:G$27,2,0)),"",VLOOKUP(E62,E$16:G$27,2,0))</f>
        <v/>
      </c>
      <c r="G62" s="58" t="str">
        <f t="shared" si="329"/>
        <v/>
      </c>
      <c r="H62" s="96"/>
      <c r="I62" s="57" t="str">
        <f t="shared" ref="I62:J62" si="330">IF(ISERROR(VLOOKUP(H62,H$16:J$27,2,0)),"",VLOOKUP(H62,H$16:J$27,2,0))</f>
        <v/>
      </c>
      <c r="J62" s="58" t="str">
        <f t="shared" si="330"/>
        <v/>
      </c>
      <c r="K62" s="96"/>
      <c r="L62" s="57" t="str">
        <f t="shared" ref="L62:M62" si="331">IF(ISERROR(VLOOKUP(K62,K$16:M$27,2,0)),"",VLOOKUP(K62,K$16:M$27,2,0))</f>
        <v/>
      </c>
      <c r="M62" s="58" t="str">
        <f t="shared" si="331"/>
        <v/>
      </c>
      <c r="N62" s="96"/>
      <c r="O62" s="57" t="str">
        <f t="shared" ref="O62:P62" si="332">IF(ISERROR(VLOOKUP(N62,N$16:P$27,2,0)),"",VLOOKUP(N62,N$16:P$27,2,0))</f>
        <v/>
      </c>
      <c r="P62" s="58" t="str">
        <f t="shared" si="332"/>
        <v/>
      </c>
      <c r="Q62" s="96"/>
      <c r="R62" s="57" t="str">
        <f t="shared" ref="R62:S62" si="333">IF(ISERROR(VLOOKUP(Q62,Q$16:S$27,2,0)),"",VLOOKUP(Q62,Q$16:S$27,2,0))</f>
        <v/>
      </c>
      <c r="S62" s="58" t="str">
        <f t="shared" si="333"/>
        <v/>
      </c>
      <c r="T62" s="96"/>
      <c r="U62" s="57" t="str">
        <f t="shared" ref="U62:V62" si="334">IF(ISERROR(VLOOKUP(T62,T$16:V$27,2,0)),"",VLOOKUP(T62,T$16:V$27,2,0))</f>
        <v/>
      </c>
      <c r="V62" s="58" t="str">
        <f t="shared" si="334"/>
        <v/>
      </c>
      <c r="W62" s="96"/>
      <c r="X62" s="57" t="str">
        <f t="shared" ref="X62:Y62" si="335">IF(ISERROR(VLOOKUP(W62,W$16:Y$27,2,0)),"",VLOOKUP(W62,W$16:Y$27,2,0))</f>
        <v/>
      </c>
      <c r="Y62" s="58" t="str">
        <f t="shared" si="335"/>
        <v/>
      </c>
      <c r="Z62" s="96"/>
      <c r="AA62" s="57" t="str">
        <f t="shared" ref="AA62:AB62" si="336">IF(ISERROR(VLOOKUP(Z62,Z$16:AB$27,2,0)),"",VLOOKUP(Z62,Z$16:AB$27,2,0))</f>
        <v/>
      </c>
      <c r="AB62" s="58" t="str">
        <f t="shared" si="336"/>
        <v/>
      </c>
      <c r="AC62" s="96"/>
      <c r="AD62" s="57" t="str">
        <f t="shared" ref="AD62:AE62" si="337">IF(ISERROR(VLOOKUP(AC62,AC$16:AE$27,2,0)),"",VLOOKUP(AC62,AC$16:AE$27,2,0))</f>
        <v/>
      </c>
      <c r="AE62" s="58" t="str">
        <f t="shared" si="337"/>
        <v/>
      </c>
      <c r="AF62" s="96"/>
      <c r="AG62" s="57" t="str">
        <f t="shared" ref="AG62:AH62" si="338">IF(ISERROR(VLOOKUP(AF62,AF$16:AH$27,2,0)),"",VLOOKUP(AF62,AF$16:AH$27,2,0))</f>
        <v/>
      </c>
      <c r="AH62" s="58" t="str">
        <f t="shared" si="338"/>
        <v/>
      </c>
      <c r="AI62" s="96"/>
      <c r="AJ62" s="57" t="str">
        <f t="shared" ref="AJ62:AK62" si="339">IF(ISERROR(VLOOKUP(AI62,AI$16:AK$27,2,0)),"",VLOOKUP(AI62,AI$16:AK$27,2,0))</f>
        <v/>
      </c>
      <c r="AK62" s="58" t="str">
        <f t="shared" si="339"/>
        <v/>
      </c>
      <c r="AL62" s="96"/>
      <c r="AM62" s="57" t="str">
        <f t="shared" si="251"/>
        <v/>
      </c>
      <c r="AN62" s="112" t="str">
        <f t="shared" si="251"/>
        <v/>
      </c>
      <c r="AO62" s="8"/>
    </row>
    <row r="63" spans="1:41" ht="15.75" outlineLevel="1" thickBot="1" x14ac:dyDescent="0.3">
      <c r="A63" s="15"/>
      <c r="B63" s="178"/>
      <c r="C63" s="97"/>
      <c r="D63" s="98"/>
      <c r="E63" s="99"/>
      <c r="F63" s="55" t="str">
        <f t="shared" ref="F63:G63" si="340">IF(ISERROR(VLOOKUP(E63,E$16:G$27,2,0)),"",VLOOKUP(E63,E$16:G$27,2,0))</f>
        <v/>
      </c>
      <c r="G63" s="56" t="str">
        <f t="shared" si="340"/>
        <v/>
      </c>
      <c r="H63" s="99"/>
      <c r="I63" s="55" t="str">
        <f t="shared" ref="I63:J63" si="341">IF(ISERROR(VLOOKUP(H63,H$16:J$27,2,0)),"",VLOOKUP(H63,H$16:J$27,2,0))</f>
        <v/>
      </c>
      <c r="J63" s="56" t="str">
        <f t="shared" si="341"/>
        <v/>
      </c>
      <c r="K63" s="99"/>
      <c r="L63" s="55" t="str">
        <f t="shared" ref="L63:M63" si="342">IF(ISERROR(VLOOKUP(K63,K$16:M$27,2,0)),"",VLOOKUP(K63,K$16:M$27,2,0))</f>
        <v/>
      </c>
      <c r="M63" s="56" t="str">
        <f t="shared" si="342"/>
        <v/>
      </c>
      <c r="N63" s="99"/>
      <c r="O63" s="55" t="str">
        <f t="shared" ref="O63:P63" si="343">IF(ISERROR(VLOOKUP(N63,N$16:P$27,2,0)),"",VLOOKUP(N63,N$16:P$27,2,0))</f>
        <v/>
      </c>
      <c r="P63" s="56" t="str">
        <f t="shared" si="343"/>
        <v/>
      </c>
      <c r="Q63" s="99"/>
      <c r="R63" s="55" t="str">
        <f t="shared" ref="R63:S63" si="344">IF(ISERROR(VLOOKUP(Q63,Q$16:S$27,2,0)),"",VLOOKUP(Q63,Q$16:S$27,2,0))</f>
        <v/>
      </c>
      <c r="S63" s="56" t="str">
        <f t="shared" si="344"/>
        <v/>
      </c>
      <c r="T63" s="99"/>
      <c r="U63" s="55" t="str">
        <f t="shared" ref="U63:V63" si="345">IF(ISERROR(VLOOKUP(T63,T$16:V$27,2,0)),"",VLOOKUP(T63,T$16:V$27,2,0))</f>
        <v/>
      </c>
      <c r="V63" s="56" t="str">
        <f t="shared" si="345"/>
        <v/>
      </c>
      <c r="W63" s="99"/>
      <c r="X63" s="55" t="str">
        <f t="shared" ref="X63:Y63" si="346">IF(ISERROR(VLOOKUP(W63,W$16:Y$27,2,0)),"",VLOOKUP(W63,W$16:Y$27,2,0))</f>
        <v/>
      </c>
      <c r="Y63" s="56" t="str">
        <f t="shared" si="346"/>
        <v/>
      </c>
      <c r="Z63" s="99"/>
      <c r="AA63" s="55" t="str">
        <f t="shared" ref="AA63:AB63" si="347">IF(ISERROR(VLOOKUP(Z63,Z$16:AB$27,2,0)),"",VLOOKUP(Z63,Z$16:AB$27,2,0))</f>
        <v/>
      </c>
      <c r="AB63" s="56" t="str">
        <f t="shared" si="347"/>
        <v/>
      </c>
      <c r="AC63" s="99"/>
      <c r="AD63" s="55" t="str">
        <f t="shared" ref="AD63:AE63" si="348">IF(ISERROR(VLOOKUP(AC63,AC$16:AE$27,2,0)),"",VLOOKUP(AC63,AC$16:AE$27,2,0))</f>
        <v/>
      </c>
      <c r="AE63" s="56" t="str">
        <f t="shared" si="348"/>
        <v/>
      </c>
      <c r="AF63" s="99"/>
      <c r="AG63" s="55" t="str">
        <f t="shared" ref="AG63:AH63" si="349">IF(ISERROR(VLOOKUP(AF63,AF$16:AH$27,2,0)),"",VLOOKUP(AF63,AF$16:AH$27,2,0))</f>
        <v/>
      </c>
      <c r="AH63" s="56" t="str">
        <f t="shared" si="349"/>
        <v/>
      </c>
      <c r="AI63" s="99"/>
      <c r="AJ63" s="55" t="str">
        <f t="shared" ref="AJ63:AK63" si="350">IF(ISERROR(VLOOKUP(AI63,AI$16:AK$27,2,0)),"",VLOOKUP(AI63,AI$16:AK$27,2,0))</f>
        <v/>
      </c>
      <c r="AK63" s="56" t="str">
        <f t="shared" si="350"/>
        <v/>
      </c>
      <c r="AL63" s="99"/>
      <c r="AM63" s="55" t="str">
        <f t="shared" si="251"/>
        <v/>
      </c>
      <c r="AN63" s="113" t="str">
        <f t="shared" si="251"/>
        <v/>
      </c>
      <c r="AO63" s="8"/>
    </row>
    <row r="64" spans="1:41" ht="15.75" thickBot="1" x14ac:dyDescent="0.3">
      <c r="C64"/>
      <c r="D64" s="1"/>
    </row>
    <row r="65" spans="1:41" x14ac:dyDescent="0.25">
      <c r="A65" s="100" t="s">
        <v>456</v>
      </c>
      <c r="B65" s="101"/>
      <c r="C65" s="102"/>
      <c r="D65" s="103">
        <v>8</v>
      </c>
      <c r="E65" s="64"/>
      <c r="F65" s="64"/>
      <c r="G65" s="64"/>
      <c r="H65" s="64"/>
      <c r="I65" s="64"/>
      <c r="J65" s="64"/>
      <c r="K65" s="64"/>
      <c r="L65" s="64"/>
      <c r="M65" s="64"/>
      <c r="N65" s="64"/>
      <c r="O65" s="64"/>
      <c r="P65" s="64"/>
      <c r="Q65" s="64"/>
      <c r="R65" s="64"/>
      <c r="S65" s="64"/>
      <c r="T65" s="64"/>
      <c r="U65" s="64"/>
      <c r="V65" s="64"/>
      <c r="W65" s="64"/>
      <c r="X65" s="64"/>
      <c r="Y65" s="64"/>
      <c r="Z65" s="64"/>
      <c r="AA65" s="64"/>
      <c r="AB65" s="64"/>
      <c r="AC65" s="64"/>
      <c r="AD65" s="64"/>
      <c r="AE65" s="64"/>
      <c r="AF65" s="64"/>
      <c r="AG65" s="64"/>
      <c r="AH65" s="64"/>
      <c r="AI65" s="64"/>
      <c r="AJ65" s="64"/>
      <c r="AK65" s="64"/>
      <c r="AL65" s="64"/>
      <c r="AM65" s="64"/>
      <c r="AN65" s="64"/>
      <c r="AO65" s="8"/>
    </row>
    <row r="66" spans="1:41" ht="15" customHeight="1" outlineLevel="1" x14ac:dyDescent="0.25">
      <c r="A66" s="14"/>
      <c r="B66" s="177" t="s">
        <v>52</v>
      </c>
      <c r="C66" s="88" t="s">
        <v>12</v>
      </c>
      <c r="D66" s="89">
        <v>1</v>
      </c>
      <c r="E66" s="90">
        <v>1</v>
      </c>
      <c r="F66" s="62" t="str">
        <f t="shared" ref="F66:G66" si="351">IF(ISERROR(VLOOKUP(E66,E$16:G$27,2,0)),"",VLOOKUP(E66,E$16:G$27,2,0))</f>
        <v>LCtrl</v>
      </c>
      <c r="G66" s="63" t="str">
        <f t="shared" si="351"/>
        <v>A</v>
      </c>
      <c r="H66" s="90" t="s">
        <v>4</v>
      </c>
      <c r="I66" s="62" t="str">
        <f t="shared" ref="I66:J66" si="352">IF(ISERROR(VLOOKUP(H66,H$16:J$27,2,0)),"",VLOOKUP(H66,H$16:J$27,2,0))</f>
        <v>z</v>
      </c>
      <c r="J66" s="63" t="str">
        <f t="shared" si="352"/>
        <v>Num0</v>
      </c>
      <c r="K66" s="90">
        <v>1</v>
      </c>
      <c r="L66" s="62" t="str">
        <f t="shared" ref="L66:M66" si="353">IF(ISERROR(VLOOKUP(K66,K$16:M$27,2,0)),"",VLOOKUP(K66,K$16:M$27,2,0))</f>
        <v>z</v>
      </c>
      <c r="M66" s="63" t="str">
        <f t="shared" si="353"/>
        <v>Num0</v>
      </c>
      <c r="N66" s="90" t="s">
        <v>37</v>
      </c>
      <c r="O66" s="62" t="str">
        <f t="shared" ref="O66:P66" si="354">IF(ISERROR(VLOOKUP(N66,N$16:P$27,2,0)),"",VLOOKUP(N66,N$16:P$27,2,0))</f>
        <v>x</v>
      </c>
      <c r="P66" s="63" t="str">
        <f t="shared" si="354"/>
        <v>Num1</v>
      </c>
      <c r="Q66" s="90" t="s">
        <v>11</v>
      </c>
      <c r="R66" s="62" t="str">
        <f t="shared" ref="R66:S66" si="355">IF(ISERROR(VLOOKUP(Q66,Q$16:S$27,2,0)),"",VLOOKUP(Q66,Q$16:S$27,2,0))</f>
        <v>z</v>
      </c>
      <c r="S66" s="63" t="str">
        <f t="shared" si="355"/>
        <v>Num0</v>
      </c>
      <c r="T66" s="90" t="s">
        <v>11</v>
      </c>
      <c r="U66" s="62" t="str">
        <f t="shared" ref="U66:V66" si="356">IF(ISERROR(VLOOKUP(T66,T$16:V$27,2,0)),"",VLOOKUP(T66,T$16:V$27,2,0))</f>
        <v>z</v>
      </c>
      <c r="V66" s="63" t="str">
        <f t="shared" si="356"/>
        <v>Num0</v>
      </c>
      <c r="W66" s="90" t="s">
        <v>12</v>
      </c>
      <c r="X66" s="62" t="str">
        <f t="shared" ref="X66:Y66" si="357">IF(ISERROR(VLOOKUP(W66,W$16:Y$27,2,0)),"",VLOOKUP(W66,W$16:Y$27,2,0))</f>
        <v>a</v>
      </c>
      <c r="Y66" s="63" t="str">
        <f t="shared" si="357"/>
        <v>Num3</v>
      </c>
      <c r="Z66" s="90" t="s">
        <v>27</v>
      </c>
      <c r="AA66" s="62" t="str">
        <f t="shared" ref="AA66:AB66" si="358">IF(ISERROR(VLOOKUP(Z66,Z$16:AB$27,2,0)),"",VLOOKUP(Z66,Z$16:AB$27,2,0))</f>
        <v>z</v>
      </c>
      <c r="AB66" s="63" t="str">
        <f t="shared" si="358"/>
        <v>Num0</v>
      </c>
      <c r="AC66" s="90" t="s">
        <v>12</v>
      </c>
      <c r="AD66" s="62" t="str">
        <f t="shared" ref="AD66:AE66" si="359">IF(ISERROR(VLOOKUP(AC66,AC$16:AE$27,2,0)),"",VLOOKUP(AC66,AC$16:AE$27,2,0))</f>
        <v>a</v>
      </c>
      <c r="AE66" s="63" t="str">
        <f t="shared" si="359"/>
        <v>Num3</v>
      </c>
      <c r="AF66" s="90" t="s">
        <v>11</v>
      </c>
      <c r="AG66" s="62" t="str">
        <f t="shared" ref="AG66:AH66" si="360">IF(ISERROR(VLOOKUP(AF66,AF$16:AH$27,2,0)),"",VLOOKUP(AF66,AF$16:AH$27,2,0))</f>
        <v>z</v>
      </c>
      <c r="AH66" s="63" t="str">
        <f t="shared" si="360"/>
        <v>Num0</v>
      </c>
      <c r="AI66" s="90" t="s">
        <v>86</v>
      </c>
      <c r="AJ66" s="62" t="str">
        <f t="shared" ref="AJ66:AK66" si="361">IF(ISERROR(VLOOKUP(AI66,AI$16:AK$27,2,0)),"",VLOOKUP(AI66,AI$16:AK$27,2,0))</f>
        <v>Enter</v>
      </c>
      <c r="AK66" s="63" t="str">
        <f t="shared" si="361"/>
        <v>E</v>
      </c>
      <c r="AL66" s="90" t="s">
        <v>86</v>
      </c>
      <c r="AM66" s="62" t="str">
        <f t="shared" ref="AM66:AN66" si="362">IF(ISERROR(VLOOKUP(AL66,AL$16:AN$27,2,0)),"",VLOOKUP(AL66,AL$16:AN$27,2,0))</f>
        <v>Enter</v>
      </c>
      <c r="AN66" s="110" t="str">
        <f t="shared" si="362"/>
        <v>Enter</v>
      </c>
      <c r="AO66" s="8"/>
    </row>
    <row r="67" spans="1:41" outlineLevel="1" x14ac:dyDescent="0.25">
      <c r="A67" s="14"/>
      <c r="B67" s="177"/>
      <c r="C67" s="91" t="s">
        <v>11</v>
      </c>
      <c r="D67" s="92">
        <v>2</v>
      </c>
      <c r="E67" s="93">
        <v>2</v>
      </c>
      <c r="F67" s="53" t="str">
        <f t="shared" ref="F67:G67" si="363">IF(ISERROR(VLOOKUP(E67,E$16:G$27,2,0)),"",VLOOKUP(E67,E$16:G$27,2,0))</f>
        <v>Alt</v>
      </c>
      <c r="G67" s="54" t="str">
        <f t="shared" si="363"/>
        <v>S</v>
      </c>
      <c r="H67" s="93" t="s">
        <v>4</v>
      </c>
      <c r="I67" s="53" t="str">
        <f t="shared" ref="I67:J67" si="364">IF(ISERROR(VLOOKUP(H67,H$16:J$27,2,0)),"",VLOOKUP(H67,H$16:J$27,2,0))</f>
        <v>z</v>
      </c>
      <c r="J67" s="54" t="str">
        <f t="shared" si="364"/>
        <v>Num0</v>
      </c>
      <c r="K67" s="93">
        <v>2</v>
      </c>
      <c r="L67" s="53" t="str">
        <f t="shared" ref="L67:M67" si="365">IF(ISERROR(VLOOKUP(K67,K$16:M$27,2,0)),"",VLOOKUP(K67,K$16:M$27,2,0))</f>
        <v>x</v>
      </c>
      <c r="M67" s="54" t="str">
        <f t="shared" si="365"/>
        <v>Num1</v>
      </c>
      <c r="N67" s="93" t="s">
        <v>36</v>
      </c>
      <c r="O67" s="53" t="str">
        <f t="shared" ref="O67:P67" si="366">IF(ISERROR(VLOOKUP(N67,N$16:P$27,2,0)),"",VLOOKUP(N67,N$16:P$27,2,0))</f>
        <v>z</v>
      </c>
      <c r="P67" s="54" t="str">
        <f t="shared" si="366"/>
        <v>Num0</v>
      </c>
      <c r="Q67" s="93" t="s">
        <v>12</v>
      </c>
      <c r="R67" s="53" t="str">
        <f t="shared" ref="R67:S67" si="367">IF(ISERROR(VLOOKUP(Q67,Q$16:S$27,2,0)),"",VLOOKUP(Q67,Q$16:S$27,2,0))</f>
        <v>x</v>
      </c>
      <c r="S67" s="54" t="str">
        <f t="shared" si="367"/>
        <v>Num1</v>
      </c>
      <c r="T67" s="93" t="s">
        <v>12</v>
      </c>
      <c r="U67" s="53" t="str">
        <f t="shared" ref="U67:V67" si="368">IF(ISERROR(VLOOKUP(T67,T$16:V$27,2,0)),"",VLOOKUP(T67,T$16:V$27,2,0))</f>
        <v>x</v>
      </c>
      <c r="V67" s="54" t="str">
        <f t="shared" si="368"/>
        <v>Num1</v>
      </c>
      <c r="W67" s="93" t="s">
        <v>11</v>
      </c>
      <c r="X67" s="53" t="str">
        <f t="shared" ref="X67:Y67" si="369">IF(ISERROR(VLOOKUP(W67,W$16:Y$27,2,0)),"",VLOOKUP(W67,W$16:Y$27,2,0))</f>
        <v>z</v>
      </c>
      <c r="Y67" s="54" t="str">
        <f t="shared" si="369"/>
        <v>Num0</v>
      </c>
      <c r="Z67" s="93" t="s">
        <v>28</v>
      </c>
      <c r="AA67" s="53" t="str">
        <f t="shared" ref="AA67:AB67" si="370">IF(ISERROR(VLOOKUP(Z67,Z$16:AB$27,2,0)),"",VLOOKUP(Z67,Z$16:AB$27,2,0))</f>
        <v>x</v>
      </c>
      <c r="AB67" s="54" t="str">
        <f t="shared" si="370"/>
        <v>Num1</v>
      </c>
      <c r="AC67" s="93" t="s">
        <v>11</v>
      </c>
      <c r="AD67" s="53" t="str">
        <f t="shared" ref="AD67:AE67" si="371">IF(ISERROR(VLOOKUP(AC67,AC$16:AE$27,2,0)),"",VLOOKUP(AC67,AC$16:AE$27,2,0))</f>
        <v>z</v>
      </c>
      <c r="AE67" s="54" t="str">
        <f t="shared" si="371"/>
        <v>Num0</v>
      </c>
      <c r="AF67" s="93" t="s">
        <v>26</v>
      </c>
      <c r="AG67" s="53" t="str">
        <f t="shared" ref="AG67:AH67" si="372">IF(ISERROR(VLOOKUP(AF67,AF$16:AH$27,2,0)),"",VLOOKUP(AF67,AF$16:AH$27,2,0))</f>
        <v>x</v>
      </c>
      <c r="AH67" s="54" t="str">
        <f t="shared" si="372"/>
        <v>Num1</v>
      </c>
      <c r="AI67" s="93" t="s">
        <v>75</v>
      </c>
      <c r="AJ67" s="53" t="str">
        <f t="shared" ref="AJ67:AK67" si="373">IF(ISERROR(VLOOKUP(AI67,AI$16:AK$27,2,0)),"",VLOOKUP(AI67,AI$16:AK$27,2,0))</f>
        <v>Esc</v>
      </c>
      <c r="AK67" s="54" t="str">
        <f t="shared" si="373"/>
        <v>Q</v>
      </c>
      <c r="AL67" s="93" t="s">
        <v>45</v>
      </c>
      <c r="AM67" s="53" t="str">
        <f t="shared" ref="AM67:AN67" si="374">IF(ISERROR(VLOOKUP(AL67,AL$16:AN$27,2,0)),"",VLOOKUP(AL67,AL$16:AN$27,2,0))</f>
        <v>X</v>
      </c>
      <c r="AN67" s="111" t="str">
        <f t="shared" si="374"/>
        <v>X</v>
      </c>
      <c r="AO67" s="8"/>
    </row>
    <row r="68" spans="1:41" outlineLevel="1" x14ac:dyDescent="0.25">
      <c r="A68" s="14"/>
      <c r="B68" s="177"/>
      <c r="C68" s="91" t="s">
        <v>21</v>
      </c>
      <c r="D68" s="92">
        <v>3</v>
      </c>
      <c r="E68" s="93">
        <v>3</v>
      </c>
      <c r="F68" s="53" t="str">
        <f t="shared" ref="F68:G68" si="375">IF(ISERROR(VLOOKUP(E68,E$16:G$27,2,0)),"",VLOOKUP(E68,E$16:G$27,2,0))</f>
        <v>Space</v>
      </c>
      <c r="G68" s="54" t="str">
        <f t="shared" si="375"/>
        <v>Q</v>
      </c>
      <c r="H68" s="93" t="s">
        <v>4</v>
      </c>
      <c r="I68" s="53" t="str">
        <f t="shared" ref="I68:J68" si="376">IF(ISERROR(VLOOKUP(H68,H$16:J$27,2,0)),"",VLOOKUP(H68,H$16:J$27,2,0))</f>
        <v>z</v>
      </c>
      <c r="J68" s="54" t="str">
        <f t="shared" si="376"/>
        <v>Num0</v>
      </c>
      <c r="K68" s="93">
        <v>1</v>
      </c>
      <c r="L68" s="53" t="str">
        <f t="shared" ref="L68:M68" si="377">IF(ISERROR(VLOOKUP(K68,K$16:M$27,2,0)),"",VLOOKUP(K68,K$16:M$27,2,0))</f>
        <v>z</v>
      </c>
      <c r="M68" s="54" t="str">
        <f t="shared" si="377"/>
        <v>Num0</v>
      </c>
      <c r="N68" s="93" t="s">
        <v>37</v>
      </c>
      <c r="O68" s="53" t="str">
        <f t="shared" ref="O68:P68" si="378">IF(ISERROR(VLOOKUP(N68,N$16:P$27,2,0)),"",VLOOKUP(N68,N$16:P$27,2,0))</f>
        <v>x</v>
      </c>
      <c r="P68" s="54" t="str">
        <f t="shared" si="378"/>
        <v>Num1</v>
      </c>
      <c r="Q68" s="93" t="s">
        <v>11</v>
      </c>
      <c r="R68" s="53" t="str">
        <f t="shared" ref="R68:S68" si="379">IF(ISERROR(VLOOKUP(Q68,Q$16:S$27,2,0)),"",VLOOKUP(Q68,Q$16:S$27,2,0))</f>
        <v>z</v>
      </c>
      <c r="S68" s="54" t="str">
        <f t="shared" si="379"/>
        <v>Num0</v>
      </c>
      <c r="T68" s="93" t="s">
        <v>20</v>
      </c>
      <c r="U68" s="53" t="str">
        <f t="shared" ref="U68:V68" si="380">IF(ISERROR(VLOOKUP(T68,T$16:V$27,2,0)),"",VLOOKUP(T68,T$16:V$27,2,0))</f>
        <v>a</v>
      </c>
      <c r="V68" s="54" t="str">
        <f t="shared" si="380"/>
        <v>Num3</v>
      </c>
      <c r="W68" s="93" t="s">
        <v>21</v>
      </c>
      <c r="X68" s="53" t="str">
        <f t="shared" ref="X68:Y68" si="381">IF(ISERROR(VLOOKUP(W68,W$16:Y$27,2,0)),"",VLOOKUP(W68,W$16:Y$27,2,0))</f>
        <v>q</v>
      </c>
      <c r="Y68" s="54" t="str">
        <f t="shared" si="381"/>
        <v>Num7</v>
      </c>
      <c r="Z68" s="93"/>
      <c r="AA68" s="53" t="str">
        <f t="shared" ref="AA68:AB68" si="382">IF(ISERROR(VLOOKUP(Z68,Z$16:AB$27,2,0)),"",VLOOKUP(Z68,Z$16:AB$27,2,0))</f>
        <v/>
      </c>
      <c r="AB68" s="54" t="str">
        <f t="shared" si="382"/>
        <v/>
      </c>
      <c r="AC68" s="93" t="s">
        <v>26</v>
      </c>
      <c r="AD68" s="53" t="str">
        <f t="shared" ref="AD68:AE68" si="383">IF(ISERROR(VLOOKUP(AC68,AC$16:AE$27,2,0)),"",VLOOKUP(AC68,AC$16:AE$27,2,0))</f>
        <v>x</v>
      </c>
      <c r="AE68" s="54" t="str">
        <f t="shared" si="383"/>
        <v>Num1</v>
      </c>
      <c r="AF68" s="93" t="s">
        <v>12</v>
      </c>
      <c r="AG68" s="53" t="str">
        <f t="shared" ref="AG68:AH68" si="384">IF(ISERROR(VLOOKUP(AF68,AF$16:AH$27,2,0)),"",VLOOKUP(AF68,AF$16:AH$27,2,0))</f>
        <v>a</v>
      </c>
      <c r="AH68" s="54" t="str">
        <f t="shared" si="384"/>
        <v>Num3</v>
      </c>
      <c r="AI68" s="93" t="s">
        <v>73</v>
      </c>
      <c r="AJ68" s="53" t="str">
        <f t="shared" ref="AJ68:AK68" si="385">IF(ISERROR(VLOOKUP(AI68,AI$16:AK$27,2,0)),"",VLOOKUP(AI68,AI$16:AK$27,2,0))</f>
        <v>G</v>
      </c>
      <c r="AK68" s="54" t="str">
        <f t="shared" si="385"/>
        <v>H</v>
      </c>
      <c r="AL68" s="93" t="s">
        <v>86</v>
      </c>
      <c r="AM68" s="53" t="str">
        <f t="shared" ref="AM68:AN68" si="386">IF(ISERROR(VLOOKUP(AL68,AL$16:AN$27,2,0)),"",VLOOKUP(AL68,AL$16:AN$27,2,0))</f>
        <v>Enter</v>
      </c>
      <c r="AN68" s="111" t="str">
        <f t="shared" si="386"/>
        <v>Enter</v>
      </c>
      <c r="AO68" s="8"/>
    </row>
    <row r="69" spans="1:41" outlineLevel="1" x14ac:dyDescent="0.25">
      <c r="A69" s="14"/>
      <c r="B69" s="177"/>
      <c r="C69" s="91" t="s">
        <v>20</v>
      </c>
      <c r="D69" s="92">
        <v>4</v>
      </c>
      <c r="E69" s="93">
        <v>4</v>
      </c>
      <c r="F69" s="53" t="str">
        <f t="shared" ref="F69:G69" si="387">IF(ISERROR(VLOOKUP(E69,E$16:G$27,2,0)),"",VLOOKUP(E69,E$16:G$27,2,0))</f>
        <v>LShift</v>
      </c>
      <c r="G69" s="54" t="str">
        <f t="shared" si="387"/>
        <v>W</v>
      </c>
      <c r="H69" s="93" t="s">
        <v>4</v>
      </c>
      <c r="I69" s="53" t="str">
        <f t="shared" ref="I69:J69" si="388">IF(ISERROR(VLOOKUP(H69,H$16:J$27,2,0)),"",VLOOKUP(H69,H$16:J$27,2,0))</f>
        <v>z</v>
      </c>
      <c r="J69" s="54" t="str">
        <f t="shared" si="388"/>
        <v>Num0</v>
      </c>
      <c r="K69" s="93">
        <v>2</v>
      </c>
      <c r="L69" s="53" t="str">
        <f t="shared" ref="L69:M69" si="389">IF(ISERROR(VLOOKUP(K69,K$16:M$27,2,0)),"",VLOOKUP(K69,K$16:M$27,2,0))</f>
        <v>x</v>
      </c>
      <c r="M69" s="54" t="str">
        <f t="shared" si="389"/>
        <v>Num1</v>
      </c>
      <c r="N69" s="93" t="s">
        <v>36</v>
      </c>
      <c r="O69" s="53" t="str">
        <f t="shared" ref="O69:P69" si="390">IF(ISERROR(VLOOKUP(N69,N$16:P$27,2,0)),"",VLOOKUP(N69,N$16:P$27,2,0))</f>
        <v>z</v>
      </c>
      <c r="P69" s="54" t="str">
        <f t="shared" si="390"/>
        <v>Num0</v>
      </c>
      <c r="Q69" s="93" t="s">
        <v>12</v>
      </c>
      <c r="R69" s="53" t="str">
        <f t="shared" ref="R69:S69" si="391">IF(ISERROR(VLOOKUP(Q69,Q$16:S$27,2,0)),"",VLOOKUP(Q69,Q$16:S$27,2,0))</f>
        <v>x</v>
      </c>
      <c r="S69" s="54" t="str">
        <f t="shared" si="391"/>
        <v>Num1</v>
      </c>
      <c r="T69" s="93" t="s">
        <v>21</v>
      </c>
      <c r="U69" s="53" t="str">
        <f t="shared" ref="U69:V69" si="392">IF(ISERROR(VLOOKUP(T69,T$16:V$27,2,0)),"",VLOOKUP(T69,T$16:V$27,2,0))</f>
        <v>s</v>
      </c>
      <c r="V69" s="54" t="str">
        <f t="shared" si="392"/>
        <v>Num5</v>
      </c>
      <c r="W69" s="93" t="s">
        <v>20</v>
      </c>
      <c r="X69" s="53" t="str">
        <f t="shared" ref="X69:Y69" si="393">IF(ISERROR(VLOOKUP(W69,W$16:Y$27,2,0)),"",VLOOKUP(W69,W$16:Y$27,2,0))</f>
        <v>s</v>
      </c>
      <c r="Y69" s="54" t="str">
        <f t="shared" si="393"/>
        <v>Num5</v>
      </c>
      <c r="Z69" s="93"/>
      <c r="AA69" s="53" t="str">
        <f t="shared" ref="AA69:AB69" si="394">IF(ISERROR(VLOOKUP(Z69,Z$16:AB$27,2,0)),"",VLOOKUP(Z69,Z$16:AB$27,2,0))</f>
        <v/>
      </c>
      <c r="AB69" s="54" t="str">
        <f t="shared" si="394"/>
        <v/>
      </c>
      <c r="AC69" s="93"/>
      <c r="AD69" s="53" t="str">
        <f t="shared" ref="AD69:AE69" si="395">IF(ISERROR(VLOOKUP(AC69,AC$16:AE$27,2,0)),"",VLOOKUP(AC69,AC$16:AE$27,2,0))</f>
        <v/>
      </c>
      <c r="AE69" s="54" t="str">
        <f t="shared" si="395"/>
        <v/>
      </c>
      <c r="AF69" s="93" t="s">
        <v>20</v>
      </c>
      <c r="AG69" s="53" t="str">
        <f t="shared" ref="AG69:AH69" si="396">IF(ISERROR(VLOOKUP(AF69,AF$16:AH$27,2,0)),"",VLOOKUP(AF69,AF$16:AH$27,2,0))</f>
        <v>s</v>
      </c>
      <c r="AH69" s="54" t="str">
        <f t="shared" si="396"/>
        <v>Num5</v>
      </c>
      <c r="AI69" s="93" t="s">
        <v>74</v>
      </c>
      <c r="AJ69" s="53" t="str">
        <f t="shared" ref="AJ69:AK69" si="397">IF(ISERROR(VLOOKUP(AI69,AI$16:AK$27,2,0)),"",VLOOKUP(AI69,AI$16:AK$27,2,0))</f>
        <v>F</v>
      </c>
      <c r="AK69" s="54" t="str">
        <f t="shared" si="397"/>
        <v>Z</v>
      </c>
      <c r="AL69" s="93" t="s">
        <v>45</v>
      </c>
      <c r="AM69" s="53" t="str">
        <f t="shared" ref="AM69:AN69" si="398">IF(ISERROR(VLOOKUP(AL69,AL$16:AN$27,2,0)),"",VLOOKUP(AL69,AL$16:AN$27,2,0))</f>
        <v>X</v>
      </c>
      <c r="AN69" s="111" t="str">
        <f t="shared" si="398"/>
        <v>X</v>
      </c>
      <c r="AO69" s="8"/>
    </row>
    <row r="70" spans="1:41" outlineLevel="1" x14ac:dyDescent="0.25">
      <c r="A70" s="14"/>
      <c r="B70" s="177"/>
      <c r="C70" s="91" t="s">
        <v>43</v>
      </c>
      <c r="D70" s="92">
        <v>5</v>
      </c>
      <c r="E70" s="93">
        <v>5</v>
      </c>
      <c r="F70" s="53" t="str">
        <f t="shared" ref="F70:G70" si="399">IF(ISERROR(VLOOKUP(E70,E$16:G$27,2,0)),"",VLOOKUP(E70,E$16:G$27,2,0))</f>
        <v>Z</v>
      </c>
      <c r="G70" s="54" t="str">
        <f t="shared" si="399"/>
        <v>I</v>
      </c>
      <c r="H70" s="93" t="s">
        <v>68</v>
      </c>
      <c r="I70" s="53" t="str">
        <f t="shared" ref="I70:J70" si="400">IF(ISERROR(VLOOKUP(H70,H$16:J$27,2,0)),"",VLOOKUP(H70,H$16:J$27,2,0))</f>
        <v>q</v>
      </c>
      <c r="J70" s="54" t="str">
        <f t="shared" si="400"/>
        <v>w</v>
      </c>
      <c r="K70" s="93"/>
      <c r="L70" s="53" t="str">
        <f t="shared" ref="L70:M70" si="401">IF(ISERROR(VLOOKUP(K70,K$16:M$27,2,0)),"",VLOOKUP(K70,K$16:M$27,2,0))</f>
        <v/>
      </c>
      <c r="M70" s="54" t="str">
        <f t="shared" si="401"/>
        <v/>
      </c>
      <c r="N70" s="93" t="s">
        <v>87</v>
      </c>
      <c r="O70" s="53" t="str">
        <f t="shared" ref="O70:P70" si="402">IF(ISERROR(VLOOKUP(N70,N$16:P$27,2,0)),"",VLOOKUP(N70,N$16:P$27,2,0))</f>
        <v>q</v>
      </c>
      <c r="P70" s="54" t="str">
        <f t="shared" si="402"/>
        <v>w</v>
      </c>
      <c r="Q70" s="93"/>
      <c r="R70" s="53" t="str">
        <f t="shared" ref="R70:S70" si="403">IF(ISERROR(VLOOKUP(Q70,Q$16:S$27,2,0)),"",VLOOKUP(Q70,Q$16:S$27,2,0))</f>
        <v/>
      </c>
      <c r="S70" s="54" t="str">
        <f t="shared" si="403"/>
        <v/>
      </c>
      <c r="T70" s="93" t="s">
        <v>43</v>
      </c>
      <c r="U70" s="53" t="str">
        <f t="shared" ref="U70:V70" si="404">IF(ISERROR(VLOOKUP(T70,T$16:V$27,2,0)),"",VLOOKUP(T70,T$16:V$27,2,0))</f>
        <v>q</v>
      </c>
      <c r="V70" s="54" t="str">
        <f t="shared" si="404"/>
        <v>Num7</v>
      </c>
      <c r="W70" s="93"/>
      <c r="X70" s="53" t="str">
        <f t="shared" ref="X70:Y70" si="405">IF(ISERROR(VLOOKUP(W70,W$16:Y$27,2,0)),"",VLOOKUP(W70,W$16:Y$27,2,0))</f>
        <v/>
      </c>
      <c r="Y70" s="54" t="str">
        <f t="shared" si="405"/>
        <v/>
      </c>
      <c r="Z70" s="93"/>
      <c r="AA70" s="53" t="str">
        <f t="shared" ref="AA70:AB70" si="406">IF(ISERROR(VLOOKUP(Z70,Z$16:AB$27,2,0)),"",VLOOKUP(Z70,Z$16:AB$27,2,0))</f>
        <v/>
      </c>
      <c r="AB70" s="54" t="str">
        <f t="shared" si="406"/>
        <v/>
      </c>
      <c r="AC70" s="93" t="s">
        <v>43</v>
      </c>
      <c r="AD70" s="53" t="str">
        <f t="shared" ref="AD70:AE70" si="407">IF(ISERROR(VLOOKUP(AC70,AC$16:AE$27,2,0)),"",VLOOKUP(AC70,AC$16:AE$27,2,0))</f>
        <v>q</v>
      </c>
      <c r="AE70" s="54" t="str">
        <f t="shared" si="407"/>
        <v>Num7</v>
      </c>
      <c r="AF70" s="93" t="s">
        <v>43</v>
      </c>
      <c r="AG70" s="53" t="str">
        <f t="shared" ref="AG70:AH70" si="408">IF(ISERROR(VLOOKUP(AF70,AF$16:AH$27,2,0)),"",VLOOKUP(AF70,AF$16:AH$27,2,0))</f>
        <v>c</v>
      </c>
      <c r="AH70" s="54" t="str">
        <f t="shared" si="408"/>
        <v>d</v>
      </c>
      <c r="AI70" s="93" t="s">
        <v>80</v>
      </c>
      <c r="AJ70" s="53" t="str">
        <f t="shared" ref="AJ70:AK70" si="409">IF(ISERROR(VLOOKUP(AI70,AI$16:AK$27,2,0)),"",VLOOKUP(AI70,AI$16:AK$27,2,0))</f>
        <v>Z</v>
      </c>
      <c r="AK70" s="54" t="str">
        <f t="shared" si="409"/>
        <v>J</v>
      </c>
      <c r="AL70" s="93" t="s">
        <v>83</v>
      </c>
      <c r="AM70" s="53" t="str">
        <f t="shared" ref="AM70:AN70" si="410">IF(ISERROR(VLOOKUP(AL70,AL$16:AN$27,2,0)),"",VLOOKUP(AL70,AL$16:AN$27,2,0))</f>
        <v>V</v>
      </c>
      <c r="AN70" s="111" t="str">
        <f t="shared" si="410"/>
        <v>V</v>
      </c>
      <c r="AO70" s="8"/>
    </row>
    <row r="71" spans="1:41" outlineLevel="1" x14ac:dyDescent="0.25">
      <c r="A71" s="14"/>
      <c r="B71" s="177"/>
      <c r="C71" s="91" t="s">
        <v>44</v>
      </c>
      <c r="D71" s="92">
        <v>6</v>
      </c>
      <c r="E71" s="93">
        <v>6</v>
      </c>
      <c r="F71" s="53" t="str">
        <f t="shared" ref="F71:G71" si="411">IF(ISERROR(VLOOKUP(E71,E$16:G$27,2,0)),"",VLOOKUP(E71,E$16:G$27,2,0))</f>
        <v>X</v>
      </c>
      <c r="G71" s="54" t="str">
        <f t="shared" si="411"/>
        <v>K</v>
      </c>
      <c r="H71" s="93" t="s">
        <v>69</v>
      </c>
      <c r="I71" s="53" t="str">
        <f t="shared" ref="I71:J71" si="412">IF(ISERROR(VLOOKUP(H71,H$16:J$27,2,0)),"",VLOOKUP(H71,H$16:J$27,2,0))</f>
        <v>x</v>
      </c>
      <c r="J71" s="54" t="str">
        <f t="shared" si="412"/>
        <v>s</v>
      </c>
      <c r="K71" s="93"/>
      <c r="L71" s="53" t="str">
        <f t="shared" ref="L71:M71" si="413">IF(ISERROR(VLOOKUP(K71,K$16:M$27,2,0)),"",VLOOKUP(K71,K$16:M$27,2,0))</f>
        <v/>
      </c>
      <c r="M71" s="54" t="str">
        <f t="shared" si="413"/>
        <v/>
      </c>
      <c r="N71" s="93" t="s">
        <v>87</v>
      </c>
      <c r="O71" s="53" t="str">
        <f t="shared" ref="O71:P71" si="414">IF(ISERROR(VLOOKUP(N71,N$16:P$27,2,0)),"",VLOOKUP(N71,N$16:P$27,2,0))</f>
        <v>q</v>
      </c>
      <c r="P71" s="54" t="str">
        <f t="shared" si="414"/>
        <v>w</v>
      </c>
      <c r="Q71" s="93"/>
      <c r="R71" s="53" t="str">
        <f t="shared" ref="R71:S71" si="415">IF(ISERROR(VLOOKUP(Q71,Q$16:S$27,2,0)),"",VLOOKUP(Q71,Q$16:S$27,2,0))</f>
        <v/>
      </c>
      <c r="S71" s="54" t="str">
        <f t="shared" si="415"/>
        <v/>
      </c>
      <c r="T71" s="93" t="s">
        <v>44</v>
      </c>
      <c r="U71" s="53" t="str">
        <f t="shared" ref="U71:V71" si="416">IF(ISERROR(VLOOKUP(T71,T$16:V$27,2,0)),"",VLOOKUP(T71,T$16:V$27,2,0))</f>
        <v>w</v>
      </c>
      <c r="V71" s="54" t="str">
        <f t="shared" si="416"/>
        <v>Num9</v>
      </c>
      <c r="W71" s="93"/>
      <c r="X71" s="53" t="str">
        <f t="shared" ref="X71:Y71" si="417">IF(ISERROR(VLOOKUP(W71,W$16:Y$27,2,0)),"",VLOOKUP(W71,W$16:Y$27,2,0))</f>
        <v/>
      </c>
      <c r="Y71" s="54" t="str">
        <f t="shared" si="417"/>
        <v/>
      </c>
      <c r="Z71" s="93"/>
      <c r="AA71" s="53" t="str">
        <f t="shared" ref="AA71:AB71" si="418">IF(ISERROR(VLOOKUP(Z71,Z$16:AB$27,2,0)),"",VLOOKUP(Z71,Z$16:AB$27,2,0))</f>
        <v/>
      </c>
      <c r="AB71" s="54" t="str">
        <f t="shared" si="418"/>
        <v/>
      </c>
      <c r="AC71" s="93" t="s">
        <v>44</v>
      </c>
      <c r="AD71" s="53" t="str">
        <f t="shared" ref="AD71:AE71" si="419">IF(ISERROR(VLOOKUP(AC71,AC$16:AE$27,2,0)),"",VLOOKUP(AC71,AC$16:AE$27,2,0))</f>
        <v>w</v>
      </c>
      <c r="AE71" s="54" t="str">
        <f t="shared" si="419"/>
        <v>Num9</v>
      </c>
      <c r="AF71" s="93" t="s">
        <v>44</v>
      </c>
      <c r="AG71" s="53" t="str">
        <f t="shared" ref="AG71:AH71" si="420">IF(ISERROR(VLOOKUP(AF71,AF$16:AH$27,2,0)),"",VLOOKUP(AF71,AF$16:AH$27,2,0))</f>
        <v>v</v>
      </c>
      <c r="AH71" s="54" t="str">
        <f t="shared" si="420"/>
        <v>g</v>
      </c>
      <c r="AI71" s="93" t="s">
        <v>81</v>
      </c>
      <c r="AJ71" s="53" t="str">
        <f t="shared" ref="AJ71:AK71" si="421">IF(ISERROR(VLOOKUP(AI71,AI$16:AK$27,2,0)),"",VLOOKUP(AI71,AI$16:AK$27,2,0))</f>
        <v>X</v>
      </c>
      <c r="AK71" s="54" t="str">
        <f t="shared" si="421"/>
        <v>M</v>
      </c>
      <c r="AL71" s="93" t="s">
        <v>82</v>
      </c>
      <c r="AM71" s="53" t="str">
        <f t="shared" ref="AM71:AN71" si="422">IF(ISERROR(VLOOKUP(AL71,AL$16:AN$27,2,0)),"",VLOOKUP(AL71,AL$16:AN$27,2,0))</f>
        <v>C</v>
      </c>
      <c r="AN71" s="111" t="str">
        <f t="shared" si="422"/>
        <v>C</v>
      </c>
      <c r="AO71" s="8"/>
    </row>
    <row r="72" spans="1:41" outlineLevel="1" x14ac:dyDescent="0.25">
      <c r="A72" s="14"/>
      <c r="B72" s="177"/>
      <c r="C72" s="91" t="s">
        <v>46</v>
      </c>
      <c r="D72" s="92">
        <v>9</v>
      </c>
      <c r="E72" s="93">
        <v>5</v>
      </c>
      <c r="F72" s="53" t="str">
        <f t="shared" ref="F72:G72" si="423">IF(ISERROR(VLOOKUP(E72,E$16:G$27,2,0)),"",VLOOKUP(E72,E$16:G$27,2,0))</f>
        <v>Z</v>
      </c>
      <c r="G72" s="54" t="str">
        <f t="shared" si="423"/>
        <v>I</v>
      </c>
      <c r="H72" s="93"/>
      <c r="I72" s="53" t="str">
        <f t="shared" ref="I72:J72" si="424">IF(ISERROR(VLOOKUP(H72,H$16:J$27,2,0)),"",VLOOKUP(H72,H$16:J$27,2,0))</f>
        <v/>
      </c>
      <c r="J72" s="54" t="str">
        <f t="shared" si="424"/>
        <v/>
      </c>
      <c r="K72" s="93"/>
      <c r="L72" s="53" t="str">
        <f t="shared" ref="L72:M72" si="425">IF(ISERROR(VLOOKUP(K72,K$16:M$27,2,0)),"",VLOOKUP(K72,K$16:M$27,2,0))</f>
        <v/>
      </c>
      <c r="M72" s="54" t="str">
        <f t="shared" si="425"/>
        <v/>
      </c>
      <c r="N72" s="93" t="s">
        <v>88</v>
      </c>
      <c r="O72" s="53" t="str">
        <f t="shared" ref="O72:P72" si="426">IF(ISERROR(VLOOKUP(N72,N$16:P$27,2,0)),"",VLOOKUP(N72,N$16:P$27,2,0))</f>
        <v>Enter</v>
      </c>
      <c r="P72" s="54" t="str">
        <f t="shared" si="426"/>
        <v>Enter</v>
      </c>
      <c r="Q72" s="93"/>
      <c r="R72" s="53" t="str">
        <f t="shared" ref="R72:S72" si="427">IF(ISERROR(VLOOKUP(Q72,Q$16:S$27,2,0)),"",VLOOKUP(Q72,Q$16:S$27,2,0))</f>
        <v/>
      </c>
      <c r="S72" s="54" t="str">
        <f t="shared" si="427"/>
        <v/>
      </c>
      <c r="T72" s="93"/>
      <c r="U72" s="53" t="str">
        <f t="shared" ref="U72:V72" si="428">IF(ISERROR(VLOOKUP(T72,T$16:V$27,2,0)),"",VLOOKUP(T72,T$16:V$27,2,0))</f>
        <v/>
      </c>
      <c r="V72" s="54" t="str">
        <f t="shared" si="428"/>
        <v/>
      </c>
      <c r="W72" s="93" t="s">
        <v>26</v>
      </c>
      <c r="X72" s="53" t="str">
        <f t="shared" ref="X72:Y72" si="429">IF(ISERROR(VLOOKUP(W72,W$16:Y$27,2,0)),"",VLOOKUP(W72,W$16:Y$27,2,0))</f>
        <v>x</v>
      </c>
      <c r="Y72" s="54" t="str">
        <f t="shared" si="429"/>
        <v>Num1</v>
      </c>
      <c r="Z72" s="93"/>
      <c r="AA72" s="53" t="str">
        <f t="shared" ref="AA72:AB72" si="430">IF(ISERROR(VLOOKUP(Z72,Z$16:AB$27,2,0)),"",VLOOKUP(Z72,Z$16:AB$27,2,0))</f>
        <v/>
      </c>
      <c r="AB72" s="54" t="str">
        <f t="shared" si="430"/>
        <v/>
      </c>
      <c r="AC72" s="93"/>
      <c r="AD72" s="53" t="str">
        <f t="shared" ref="AD72:AE72" si="431">IF(ISERROR(VLOOKUP(AC72,AC$16:AE$27,2,0)),"",VLOOKUP(AC72,AC$16:AE$27,2,0))</f>
        <v/>
      </c>
      <c r="AE72" s="54" t="str">
        <f t="shared" si="431"/>
        <v/>
      </c>
      <c r="AF72" s="93" t="s">
        <v>21</v>
      </c>
      <c r="AG72" s="53" t="str">
        <f t="shared" ref="AG72:AH72" si="432">IF(ISERROR(VLOOKUP(AF72,AF$16:AH$27,2,0)),"",VLOOKUP(AF72,AF$16:AH$27,2,0))</f>
        <v>q</v>
      </c>
      <c r="AH72" s="54" t="str">
        <f t="shared" si="432"/>
        <v>Num7</v>
      </c>
      <c r="AI72" s="93" t="s">
        <v>72</v>
      </c>
      <c r="AJ72" s="53" t="str">
        <f t="shared" ref="AJ72:AK72" si="433">IF(ISERROR(VLOOKUP(AI72,AI$16:AK$27,2,0)),"",VLOOKUP(AI72,AI$16:AK$27,2,0))</f>
        <v>Space</v>
      </c>
      <c r="AK72" s="54" t="str">
        <f t="shared" si="433"/>
        <v>X</v>
      </c>
      <c r="AL72" s="93"/>
      <c r="AM72" s="53" t="str">
        <f t="shared" ref="AM72:AN72" si="434">IF(ISERROR(VLOOKUP(AL72,AL$16:AN$27,2,0)),"",VLOOKUP(AL72,AL$16:AN$27,2,0))</f>
        <v/>
      </c>
      <c r="AN72" s="111" t="str">
        <f t="shared" si="434"/>
        <v/>
      </c>
      <c r="AO72" s="8"/>
    </row>
    <row r="73" spans="1:41" outlineLevel="1" x14ac:dyDescent="0.25">
      <c r="A73" s="14"/>
      <c r="B73" s="177"/>
      <c r="C73" s="94" t="s">
        <v>47</v>
      </c>
      <c r="D73" s="95">
        <v>10</v>
      </c>
      <c r="E73" s="96">
        <v>6</v>
      </c>
      <c r="F73" s="57" t="str">
        <f t="shared" ref="F73:G73" si="435">IF(ISERROR(VLOOKUP(E73,E$16:G$27,2,0)),"",VLOOKUP(E73,E$16:G$27,2,0))</f>
        <v>X</v>
      </c>
      <c r="G73" s="58" t="str">
        <f t="shared" si="435"/>
        <v>K</v>
      </c>
      <c r="H73" s="96"/>
      <c r="I73" s="57" t="str">
        <f t="shared" ref="I73:J73" si="436">IF(ISERROR(VLOOKUP(H73,H$16:J$27,2,0)),"",VLOOKUP(H73,H$16:J$27,2,0))</f>
        <v/>
      </c>
      <c r="J73" s="58" t="str">
        <f t="shared" si="436"/>
        <v/>
      </c>
      <c r="K73" s="96"/>
      <c r="L73" s="57" t="str">
        <f t="shared" ref="L73:M73" si="437">IF(ISERROR(VLOOKUP(K73,K$16:M$27,2,0)),"",VLOOKUP(K73,K$16:M$27,2,0))</f>
        <v/>
      </c>
      <c r="M73" s="58" t="str">
        <f t="shared" si="437"/>
        <v/>
      </c>
      <c r="N73" s="96" t="s">
        <v>88</v>
      </c>
      <c r="O73" s="57" t="str">
        <f t="shared" ref="O73:P73" si="438">IF(ISERROR(VLOOKUP(N73,N$16:P$27,2,0)),"",VLOOKUP(N73,N$16:P$27,2,0))</f>
        <v>Enter</v>
      </c>
      <c r="P73" s="58" t="str">
        <f t="shared" si="438"/>
        <v>Enter</v>
      </c>
      <c r="Q73" s="96"/>
      <c r="R73" s="57" t="str">
        <f t="shared" ref="R73:S73" si="439">IF(ISERROR(VLOOKUP(Q73,Q$16:S$27,2,0)),"",VLOOKUP(Q73,Q$16:S$27,2,0))</f>
        <v/>
      </c>
      <c r="S73" s="58" t="str">
        <f t="shared" si="439"/>
        <v/>
      </c>
      <c r="T73" s="96"/>
      <c r="U73" s="57" t="str">
        <f t="shared" ref="U73:V73" si="440">IF(ISERROR(VLOOKUP(T73,T$16:V$27,2,0)),"",VLOOKUP(T73,T$16:V$27,2,0))</f>
        <v/>
      </c>
      <c r="V73" s="58" t="str">
        <f t="shared" si="440"/>
        <v/>
      </c>
      <c r="W73" s="96" t="s">
        <v>35</v>
      </c>
      <c r="X73" s="57" t="str">
        <f t="shared" ref="X73:Y73" si="441">IF(ISERROR(VLOOKUP(W73,W$16:Y$27,2,0)),"",VLOOKUP(W73,W$16:Y$27,2,0))</f>
        <v>w</v>
      </c>
      <c r="Y73" s="58" t="str">
        <f t="shared" si="441"/>
        <v>Num9</v>
      </c>
      <c r="Z73" s="96"/>
      <c r="AA73" s="57" t="str">
        <f t="shared" ref="AA73:AB73" si="442">IF(ISERROR(VLOOKUP(Z73,Z$16:AB$27,2,0)),"",VLOOKUP(Z73,Z$16:AB$27,2,0))</f>
        <v/>
      </c>
      <c r="AB73" s="58" t="str">
        <f t="shared" si="442"/>
        <v/>
      </c>
      <c r="AC73" s="96"/>
      <c r="AD73" s="57" t="str">
        <f t="shared" ref="AD73:AE73" si="443">IF(ISERROR(VLOOKUP(AC73,AC$16:AE$27,2,0)),"",VLOOKUP(AC73,AC$16:AE$27,2,0))</f>
        <v/>
      </c>
      <c r="AE73" s="58" t="str">
        <f t="shared" si="443"/>
        <v/>
      </c>
      <c r="AF73" s="96" t="s">
        <v>35</v>
      </c>
      <c r="AG73" s="57" t="str">
        <f t="shared" ref="AG73:AH73" si="444">IF(ISERROR(VLOOKUP(AF73,AF$16:AH$27,2,0)),"",VLOOKUP(AF73,AF$16:AH$27,2,0))</f>
        <v>w</v>
      </c>
      <c r="AH73" s="58" t="str">
        <f t="shared" si="444"/>
        <v>Num9</v>
      </c>
      <c r="AI73" s="96" t="s">
        <v>72</v>
      </c>
      <c r="AJ73" s="57" t="str">
        <f t="shared" ref="AJ73:AK73" si="445">IF(ISERROR(VLOOKUP(AI73,AI$16:AK$27,2,0)),"",VLOOKUP(AI73,AI$16:AK$27,2,0))</f>
        <v>Space</v>
      </c>
      <c r="AK73" s="58" t="str">
        <f t="shared" si="445"/>
        <v>X</v>
      </c>
      <c r="AL73" s="96"/>
      <c r="AM73" s="57" t="str">
        <f t="shared" ref="AM73:AN73" si="446">IF(ISERROR(VLOOKUP(AL73,AL$16:AN$27,2,0)),"",VLOOKUP(AL73,AL$16:AN$27,2,0))</f>
        <v/>
      </c>
      <c r="AN73" s="112" t="str">
        <f t="shared" si="446"/>
        <v/>
      </c>
      <c r="AO73" s="8"/>
    </row>
    <row r="74" spans="1:41" outlineLevel="1" x14ac:dyDescent="0.25">
      <c r="A74" s="14"/>
      <c r="B74" s="177"/>
      <c r="C74" s="94" t="s">
        <v>45</v>
      </c>
      <c r="D74" s="95">
        <v>7</v>
      </c>
      <c r="E74" s="96" t="s">
        <v>89</v>
      </c>
      <c r="F74" s="57">
        <f t="shared" ref="F74:G74" si="447">IF(ISERROR(VLOOKUP(E74,E$16:G$27,2,0)),"",VLOOKUP(E74,E$16:G$27,2,0))</f>
        <v>5</v>
      </c>
      <c r="G74" s="58">
        <f t="shared" si="447"/>
        <v>6</v>
      </c>
      <c r="H74" s="96" t="s">
        <v>13</v>
      </c>
      <c r="I74" s="57" t="str">
        <f t="shared" ref="I74:J74" si="448">IF(ISERROR(VLOOKUP(H74,H$16:J$27,2,0)),"",VLOOKUP(H74,H$16:J$27,2,0))</f>
        <v>RShift</v>
      </c>
      <c r="J74" s="58" t="str">
        <f t="shared" si="448"/>
        <v>RShift</v>
      </c>
      <c r="K74" s="96"/>
      <c r="L74" s="57" t="str">
        <f t="shared" ref="L74:M74" si="449">IF(ISERROR(VLOOKUP(K74,K$16:M$27,2,0)),"",VLOOKUP(K74,K$16:M$27,2,0))</f>
        <v/>
      </c>
      <c r="M74" s="58" t="str">
        <f t="shared" si="449"/>
        <v/>
      </c>
      <c r="N74" s="96" t="s">
        <v>13</v>
      </c>
      <c r="O74" s="57" t="str">
        <f t="shared" ref="O74:P74" si="450">IF(ISERROR(VLOOKUP(N74,N$16:P$27,2,0)),"",VLOOKUP(N74,N$16:P$27,2,0))</f>
        <v>RShift</v>
      </c>
      <c r="P74" s="58" t="str">
        <f t="shared" si="450"/>
        <v>RShift</v>
      </c>
      <c r="Q74" s="96" t="s">
        <v>13</v>
      </c>
      <c r="R74" s="57" t="str">
        <f t="shared" ref="R74:S74" si="451">IF(ISERROR(VLOOKUP(Q74,Q$16:S$27,2,0)),"",VLOOKUP(Q74,Q$16:S$27,2,0))</f>
        <v>RShift</v>
      </c>
      <c r="S74" s="58" t="str">
        <f t="shared" si="451"/>
        <v>LShift</v>
      </c>
      <c r="T74" s="96" t="s">
        <v>13</v>
      </c>
      <c r="U74" s="57" t="str">
        <f t="shared" ref="U74:V74" si="452">IF(ISERROR(VLOOKUP(T74,T$16:V$27,2,0)),"",VLOOKUP(T74,T$16:V$27,2,0))</f>
        <v>RShift</v>
      </c>
      <c r="V74" s="58" t="str">
        <f t="shared" si="452"/>
        <v>LShift</v>
      </c>
      <c r="W74" s="96" t="s">
        <v>90</v>
      </c>
      <c r="X74" s="57" t="str">
        <f t="shared" ref="X74:Y74" si="453">IF(ISERROR(VLOOKUP(W74,W$16:Y$27,2,0)),"",VLOOKUP(W74,W$16:Y$27,2,0))</f>
        <v>RShift</v>
      </c>
      <c r="Y74" s="58" t="str">
        <f t="shared" si="453"/>
        <v>LShift</v>
      </c>
      <c r="Z74" s="96" t="s">
        <v>13</v>
      </c>
      <c r="AA74" s="57" t="str">
        <f t="shared" ref="AA74:AB74" si="454">IF(ISERROR(VLOOKUP(Z74,Z$16:AB$27,2,0)),"",VLOOKUP(Z74,Z$16:AB$27,2,0))</f>
        <v>RShift</v>
      </c>
      <c r="AB74" s="58" t="str">
        <f t="shared" si="454"/>
        <v>LShift</v>
      </c>
      <c r="AC74" s="96" t="s">
        <v>38</v>
      </c>
      <c r="AD74" s="57" t="str">
        <f t="shared" ref="AD74:AE74" si="455">IF(ISERROR(VLOOKUP(AC74,AC$16:AE$27,2,0)),"",VLOOKUP(AC74,AC$16:AE$27,2,0))</f>
        <v>RShift</v>
      </c>
      <c r="AE74" s="58" t="str">
        <f t="shared" si="455"/>
        <v>LShift</v>
      </c>
      <c r="AF74" s="96"/>
      <c r="AG74" s="57" t="str">
        <f t="shared" ref="AG74:AH74" si="456">IF(ISERROR(VLOOKUP(AF74,AF$16:AH$27,2,0)),"",VLOOKUP(AF74,AF$16:AH$27,2,0))</f>
        <v/>
      </c>
      <c r="AH74" s="58" t="str">
        <f t="shared" si="456"/>
        <v/>
      </c>
      <c r="AI74" s="96" t="s">
        <v>75</v>
      </c>
      <c r="AJ74" s="57" t="str">
        <f t="shared" ref="AJ74:AK74" si="457">IF(ISERROR(VLOOKUP(AI74,AI$16:AK$27,2,0)),"",VLOOKUP(AI74,AI$16:AK$27,2,0))</f>
        <v>Esc</v>
      </c>
      <c r="AK74" s="58" t="str">
        <f t="shared" si="457"/>
        <v>Q</v>
      </c>
      <c r="AL74" s="96" t="s">
        <v>45</v>
      </c>
      <c r="AM74" s="57" t="str">
        <f t="shared" ref="AM74:AN74" si="458">IF(ISERROR(VLOOKUP(AL74,AL$16:AN$27,2,0)),"",VLOOKUP(AL74,AL$16:AN$27,2,0))</f>
        <v>X</v>
      </c>
      <c r="AN74" s="112" t="str">
        <f t="shared" si="458"/>
        <v>X</v>
      </c>
      <c r="AO74" s="8"/>
    </row>
    <row r="75" spans="1:41" ht="15.75" outlineLevel="1" thickBot="1" x14ac:dyDescent="0.3">
      <c r="A75" s="15"/>
      <c r="B75" s="178"/>
      <c r="C75" s="97" t="s">
        <v>14</v>
      </c>
      <c r="D75" s="98">
        <v>8</v>
      </c>
      <c r="E75" s="99" t="s">
        <v>14</v>
      </c>
      <c r="F75" s="55">
        <f t="shared" ref="F75:G75" si="459">IF(ISERROR(VLOOKUP(E75,E$16:G$27,2,0)),"",VLOOKUP(E75,E$16:G$27,2,0))</f>
        <v>1</v>
      </c>
      <c r="G75" s="56">
        <f t="shared" si="459"/>
        <v>2</v>
      </c>
      <c r="H75" s="99" t="s">
        <v>42</v>
      </c>
      <c r="I75" s="55" t="str">
        <f t="shared" ref="I75:J75" si="460">IF(ISERROR(VLOOKUP(H75,H$16:J$27,2,0)),"",VLOOKUP(H75,H$16:J$27,2,0))</f>
        <v>Enter</v>
      </c>
      <c r="J75" s="56" t="str">
        <f t="shared" si="460"/>
        <v>Enter</v>
      </c>
      <c r="K75" s="99">
        <v>1</v>
      </c>
      <c r="L75" s="55" t="str">
        <f t="shared" ref="L75:M75" si="461">IF(ISERROR(VLOOKUP(K75,K$16:M$27,2,0)),"",VLOOKUP(K75,K$16:M$27,2,0))</f>
        <v>z</v>
      </c>
      <c r="M75" s="56" t="str">
        <f t="shared" si="461"/>
        <v>Num0</v>
      </c>
      <c r="N75" s="99" t="s">
        <v>42</v>
      </c>
      <c r="O75" s="55" t="str">
        <f t="shared" ref="O75:P75" si="462">IF(ISERROR(VLOOKUP(N75,N$16:P$27,2,0)),"",VLOOKUP(N75,N$16:P$27,2,0))</f>
        <v>s</v>
      </c>
      <c r="P75" s="56" t="str">
        <f t="shared" si="462"/>
        <v>s</v>
      </c>
      <c r="Q75" s="99" t="s">
        <v>14</v>
      </c>
      <c r="R75" s="55" t="str">
        <f t="shared" ref="R75:S75" si="463">IF(ISERROR(VLOOKUP(Q75,Q$16:S$27,2,0)),"",VLOOKUP(Q75,Q$16:S$27,2,0))</f>
        <v>Enter</v>
      </c>
      <c r="S75" s="56" t="str">
        <f t="shared" si="463"/>
        <v>LCtrl</v>
      </c>
      <c r="T75" s="99" t="s">
        <v>14</v>
      </c>
      <c r="U75" s="55" t="str">
        <f t="shared" ref="U75:V75" si="464">IF(ISERROR(VLOOKUP(T75,T$16:V$27,2,0)),"",VLOOKUP(T75,T$16:V$27,2,0))</f>
        <v>Enter</v>
      </c>
      <c r="V75" s="56" t="str">
        <f t="shared" si="464"/>
        <v>LCtrl</v>
      </c>
      <c r="W75" s="99" t="s">
        <v>14</v>
      </c>
      <c r="X75" s="55" t="str">
        <f t="shared" ref="X75:Y75" si="465">IF(ISERROR(VLOOKUP(W75,W$16:Y$27,2,0)),"",VLOOKUP(W75,W$16:Y$27,2,0))</f>
        <v>Enter</v>
      </c>
      <c r="Y75" s="56" t="str">
        <f t="shared" si="465"/>
        <v>LCtrl</v>
      </c>
      <c r="Z75" s="99" t="s">
        <v>29</v>
      </c>
      <c r="AA75" s="55" t="str">
        <f t="shared" ref="AA75:AB75" si="466">IF(ISERROR(VLOOKUP(Z75,Z$16:AB$27,2,0)),"",VLOOKUP(Z75,Z$16:AB$27,2,0))</f>
        <v>Enter</v>
      </c>
      <c r="AB75" s="56" t="str">
        <f t="shared" si="466"/>
        <v>LCtrl</v>
      </c>
      <c r="AC75" s="99" t="s">
        <v>39</v>
      </c>
      <c r="AD75" s="55" t="str">
        <f t="shared" ref="AD75:AE75" si="467">IF(ISERROR(VLOOKUP(AC75,AC$16:AE$27,2,0)),"",VLOOKUP(AC75,AC$16:AE$27,2,0))</f>
        <v>Enter</v>
      </c>
      <c r="AE75" s="56" t="str">
        <f t="shared" si="467"/>
        <v>LCtrl</v>
      </c>
      <c r="AF75" s="99" t="s">
        <v>14</v>
      </c>
      <c r="AG75" s="55" t="str">
        <f t="shared" ref="AG75:AH75" si="468">IF(ISERROR(VLOOKUP(AF75,AF$16:AH$27,2,0)),"",VLOOKUP(AF75,AF$16:AH$27,2,0))</f>
        <v>Enter</v>
      </c>
      <c r="AH75" s="56" t="str">
        <f t="shared" si="468"/>
        <v>LCtrl</v>
      </c>
      <c r="AI75" s="99" t="s">
        <v>86</v>
      </c>
      <c r="AJ75" s="55" t="str">
        <f t="shared" ref="AJ75:AK75" si="469">IF(ISERROR(VLOOKUP(AI75,AI$16:AK$27,2,0)),"",VLOOKUP(AI75,AI$16:AK$27,2,0))</f>
        <v>Enter</v>
      </c>
      <c r="AK75" s="56" t="str">
        <f t="shared" si="469"/>
        <v>E</v>
      </c>
      <c r="AL75" s="99" t="s">
        <v>86</v>
      </c>
      <c r="AM75" s="55" t="str">
        <f t="shared" ref="AM75:AN75" si="470">IF(ISERROR(VLOOKUP(AL75,AL$16:AN$27,2,0)),"",VLOOKUP(AL75,AL$16:AN$27,2,0))</f>
        <v>Enter</v>
      </c>
      <c r="AN75" s="113" t="str">
        <f t="shared" si="470"/>
        <v>Enter</v>
      </c>
      <c r="AO75" s="8"/>
    </row>
    <row r="76" spans="1:41" ht="15.75" thickBot="1" x14ac:dyDescent="0.3"/>
    <row r="77" spans="1:41" x14ac:dyDescent="0.25">
      <c r="A77" s="100" t="s">
        <v>470</v>
      </c>
      <c r="B77" s="101"/>
      <c r="C77" s="102"/>
      <c r="D77" s="103">
        <v>9</v>
      </c>
      <c r="E77" s="64"/>
      <c r="F77" s="64"/>
      <c r="G77" s="64"/>
      <c r="H77" s="64"/>
      <c r="I77" s="64"/>
      <c r="J77" s="64"/>
      <c r="K77" s="64"/>
      <c r="L77" s="64"/>
      <c r="M77" s="64"/>
      <c r="N77" s="64"/>
      <c r="O77" s="64"/>
      <c r="P77" s="64"/>
      <c r="Q77" s="64"/>
      <c r="R77" s="64"/>
      <c r="S77" s="64"/>
      <c r="T77" s="64"/>
      <c r="U77" s="64"/>
      <c r="V77" s="64"/>
      <c r="W77" s="64"/>
      <c r="X77" s="64"/>
      <c r="Y77" s="64"/>
      <c r="Z77" s="64"/>
      <c r="AA77" s="64"/>
      <c r="AB77" s="64"/>
      <c r="AC77" s="64"/>
      <c r="AD77" s="64"/>
      <c r="AE77" s="64"/>
      <c r="AF77" s="64"/>
      <c r="AG77" s="64"/>
      <c r="AH77" s="64"/>
      <c r="AI77" s="64"/>
      <c r="AJ77" s="64"/>
      <c r="AK77" s="64"/>
      <c r="AL77" s="64"/>
      <c r="AM77" s="64"/>
      <c r="AN77" s="64"/>
      <c r="AO77" s="8"/>
    </row>
    <row r="78" spans="1:41" ht="15" customHeight="1" outlineLevel="1" x14ac:dyDescent="0.25">
      <c r="A78" s="14"/>
      <c r="B78" s="177" t="s">
        <v>460</v>
      </c>
      <c r="C78" s="88" t="s">
        <v>12</v>
      </c>
      <c r="D78" s="89">
        <v>1</v>
      </c>
      <c r="E78" s="90">
        <v>1</v>
      </c>
      <c r="F78" s="62" t="str">
        <f t="shared" ref="F78:G78" si="471">IF(ISERROR(VLOOKUP(E78,E$16:G$27,2,0)),"",VLOOKUP(E78,E$16:G$27,2,0))</f>
        <v>LCtrl</v>
      </c>
      <c r="G78" s="63" t="str">
        <f t="shared" si="471"/>
        <v>A</v>
      </c>
      <c r="H78" s="90" t="s">
        <v>4</v>
      </c>
      <c r="I78" s="62" t="str">
        <f t="shared" ref="I78:J78" si="472">IF(ISERROR(VLOOKUP(H78,H$16:J$27,2,0)),"",VLOOKUP(H78,H$16:J$27,2,0))</f>
        <v>z</v>
      </c>
      <c r="J78" s="63" t="str">
        <f t="shared" si="472"/>
        <v>Num0</v>
      </c>
      <c r="K78" s="90"/>
      <c r="L78" s="62" t="str">
        <f t="shared" ref="L78:M78" si="473">IF(ISERROR(VLOOKUP(K78,K$16:M$27,2,0)),"",VLOOKUP(K78,K$16:M$27,2,0))</f>
        <v/>
      </c>
      <c r="M78" s="63" t="str">
        <f t="shared" si="473"/>
        <v/>
      </c>
      <c r="N78" s="90" t="s">
        <v>37</v>
      </c>
      <c r="O78" s="62" t="str">
        <f t="shared" ref="O78:P78" si="474">IF(ISERROR(VLOOKUP(N78,N$16:P$27,2,0)),"",VLOOKUP(N78,N$16:P$27,2,0))</f>
        <v>x</v>
      </c>
      <c r="P78" s="63" t="str">
        <f t="shared" si="474"/>
        <v>Num1</v>
      </c>
      <c r="Q78" s="90" t="s">
        <v>11</v>
      </c>
      <c r="R78" s="62" t="str">
        <f t="shared" ref="R78:S78" si="475">IF(ISERROR(VLOOKUP(Q78,Q$16:S$27,2,0)),"",VLOOKUP(Q78,Q$16:S$27,2,0))</f>
        <v>z</v>
      </c>
      <c r="S78" s="63" t="str">
        <f t="shared" si="475"/>
        <v>Num0</v>
      </c>
      <c r="T78" s="90" t="s">
        <v>11</v>
      </c>
      <c r="U78" s="62" t="str">
        <f t="shared" ref="U78:V78" si="476">IF(ISERROR(VLOOKUP(T78,T$16:V$27,2,0)),"",VLOOKUP(T78,T$16:V$27,2,0))</f>
        <v>z</v>
      </c>
      <c r="V78" s="63" t="str">
        <f t="shared" si="476"/>
        <v>Num0</v>
      </c>
      <c r="W78" s="90" t="s">
        <v>12</v>
      </c>
      <c r="X78" s="62" t="str">
        <f t="shared" ref="X78:Y78" si="477">IF(ISERROR(VLOOKUP(W78,W$16:Y$27,2,0)),"",VLOOKUP(W78,W$16:Y$27,2,0))</f>
        <v>a</v>
      </c>
      <c r="Y78" s="63" t="str">
        <f t="shared" si="477"/>
        <v>Num3</v>
      </c>
      <c r="Z78" s="90" t="s">
        <v>27</v>
      </c>
      <c r="AA78" s="62" t="str">
        <f t="shared" ref="AA78:AB78" si="478">IF(ISERROR(VLOOKUP(Z78,Z$16:AB$27,2,0)),"",VLOOKUP(Z78,Z$16:AB$27,2,0))</f>
        <v>z</v>
      </c>
      <c r="AB78" s="63" t="str">
        <f t="shared" si="478"/>
        <v>Num0</v>
      </c>
      <c r="AC78" s="90" t="s">
        <v>12</v>
      </c>
      <c r="AD78" s="62" t="str">
        <f t="shared" ref="AD78:AE78" si="479">IF(ISERROR(VLOOKUP(AC78,AC$16:AE$27,2,0)),"",VLOOKUP(AC78,AC$16:AE$27,2,0))</f>
        <v>a</v>
      </c>
      <c r="AE78" s="63" t="str">
        <f t="shared" si="479"/>
        <v>Num3</v>
      </c>
      <c r="AF78" s="90" t="s">
        <v>12</v>
      </c>
      <c r="AG78" s="62" t="str">
        <f t="shared" ref="AG78:AH78" si="480">IF(ISERROR(VLOOKUP(AF78,AF$16:AH$27,2,0)),"",VLOOKUP(AF78,AF$16:AH$27,2,0))</f>
        <v>a</v>
      </c>
      <c r="AH78" s="63" t="str">
        <f t="shared" si="480"/>
        <v>Num3</v>
      </c>
      <c r="AI78" s="90" t="s">
        <v>86</v>
      </c>
      <c r="AJ78" s="62" t="str">
        <f t="shared" ref="AJ78:AK78" si="481">IF(ISERROR(VLOOKUP(AI78,AI$16:AK$27,2,0)),"",VLOOKUP(AI78,AI$16:AK$27,2,0))</f>
        <v>Enter</v>
      </c>
      <c r="AK78" s="63" t="str">
        <f t="shared" si="481"/>
        <v>E</v>
      </c>
      <c r="AL78" s="90" t="s">
        <v>86</v>
      </c>
      <c r="AM78" s="62" t="str">
        <f t="shared" ref="AM78:AN78" si="482">IF(ISERROR(VLOOKUP(AL78,AL$16:AN$27,2,0)),"",VLOOKUP(AL78,AL$16:AN$27,2,0))</f>
        <v>Enter</v>
      </c>
      <c r="AN78" s="110" t="str">
        <f t="shared" si="482"/>
        <v>Enter</v>
      </c>
      <c r="AO78" s="8"/>
    </row>
    <row r="79" spans="1:41" outlineLevel="1" x14ac:dyDescent="0.25">
      <c r="A79" s="14"/>
      <c r="B79" s="177"/>
      <c r="C79" s="91" t="s">
        <v>11</v>
      </c>
      <c r="D79" s="92">
        <v>2</v>
      </c>
      <c r="E79" s="93">
        <v>2</v>
      </c>
      <c r="F79" s="53" t="str">
        <f t="shared" ref="F79:G79" si="483">IF(ISERROR(VLOOKUP(E79,E$16:G$27,2,0)),"",VLOOKUP(E79,E$16:G$27,2,0))</f>
        <v>Alt</v>
      </c>
      <c r="G79" s="54" t="str">
        <f t="shared" si="483"/>
        <v>S</v>
      </c>
      <c r="H79" s="93" t="s">
        <v>4</v>
      </c>
      <c r="I79" s="53" t="str">
        <f t="shared" ref="I79:J79" si="484">IF(ISERROR(VLOOKUP(H79,H$16:J$27,2,0)),"",VLOOKUP(H79,H$16:J$27,2,0))</f>
        <v>z</v>
      </c>
      <c r="J79" s="54" t="str">
        <f t="shared" si="484"/>
        <v>Num0</v>
      </c>
      <c r="K79" s="93">
        <v>1</v>
      </c>
      <c r="L79" s="53" t="str">
        <f t="shared" ref="L79:M79" si="485">IF(ISERROR(VLOOKUP(K79,K$16:M$27,2,0)),"",VLOOKUP(K79,K$16:M$27,2,0))</f>
        <v>z</v>
      </c>
      <c r="M79" s="54" t="str">
        <f t="shared" si="485"/>
        <v>Num0</v>
      </c>
      <c r="N79" s="93" t="s">
        <v>36</v>
      </c>
      <c r="O79" s="53" t="str">
        <f t="shared" ref="O79:P79" si="486">IF(ISERROR(VLOOKUP(N79,N$16:P$27,2,0)),"",VLOOKUP(N79,N$16:P$27,2,0))</f>
        <v>z</v>
      </c>
      <c r="P79" s="54" t="str">
        <f t="shared" si="486"/>
        <v>Num0</v>
      </c>
      <c r="Q79" s="93" t="s">
        <v>12</v>
      </c>
      <c r="R79" s="53" t="str">
        <f t="shared" ref="R79:S79" si="487">IF(ISERROR(VLOOKUP(Q79,Q$16:S$27,2,0)),"",VLOOKUP(Q79,Q$16:S$27,2,0))</f>
        <v>x</v>
      </c>
      <c r="S79" s="54" t="str">
        <f t="shared" si="487"/>
        <v>Num1</v>
      </c>
      <c r="T79" s="93" t="s">
        <v>12</v>
      </c>
      <c r="U79" s="53" t="str">
        <f t="shared" ref="U79:V79" si="488">IF(ISERROR(VLOOKUP(T79,T$16:V$27,2,0)),"",VLOOKUP(T79,T$16:V$27,2,0))</f>
        <v>x</v>
      </c>
      <c r="V79" s="54" t="str">
        <f t="shared" si="488"/>
        <v>Num1</v>
      </c>
      <c r="W79" s="93" t="s">
        <v>11</v>
      </c>
      <c r="X79" s="53" t="str">
        <f t="shared" ref="X79:Y79" si="489">IF(ISERROR(VLOOKUP(W79,W$16:Y$27,2,0)),"",VLOOKUP(W79,W$16:Y$27,2,0))</f>
        <v>z</v>
      </c>
      <c r="Y79" s="54" t="str">
        <f t="shared" si="489"/>
        <v>Num0</v>
      </c>
      <c r="Z79" s="93" t="s">
        <v>28</v>
      </c>
      <c r="AA79" s="53" t="str">
        <f t="shared" ref="AA79:AB79" si="490">IF(ISERROR(VLOOKUP(Z79,Z$16:AB$27,2,0)),"",VLOOKUP(Z79,Z$16:AB$27,2,0))</f>
        <v>x</v>
      </c>
      <c r="AB79" s="54" t="str">
        <f t="shared" si="490"/>
        <v>Num1</v>
      </c>
      <c r="AC79" s="93" t="s">
        <v>11</v>
      </c>
      <c r="AD79" s="53" t="str">
        <f t="shared" ref="AD79:AE79" si="491">IF(ISERROR(VLOOKUP(AC79,AC$16:AE$27,2,0)),"",VLOOKUP(AC79,AC$16:AE$27,2,0))</f>
        <v>z</v>
      </c>
      <c r="AE79" s="54" t="str">
        <f t="shared" si="491"/>
        <v>Num0</v>
      </c>
      <c r="AF79" s="93" t="s">
        <v>11</v>
      </c>
      <c r="AG79" s="53" t="str">
        <f t="shared" ref="AG79:AH79" si="492">IF(ISERROR(VLOOKUP(AF79,AF$16:AH$27,2,0)),"",VLOOKUP(AF79,AF$16:AH$27,2,0))</f>
        <v>z</v>
      </c>
      <c r="AH79" s="54" t="str">
        <f t="shared" si="492"/>
        <v>Num0</v>
      </c>
      <c r="AI79" s="93" t="s">
        <v>75</v>
      </c>
      <c r="AJ79" s="53" t="str">
        <f t="shared" ref="AJ79:AK79" si="493">IF(ISERROR(VLOOKUP(AI79,AI$16:AK$27,2,0)),"",VLOOKUP(AI79,AI$16:AK$27,2,0))</f>
        <v>Esc</v>
      </c>
      <c r="AK79" s="54" t="str">
        <f t="shared" si="493"/>
        <v>Q</v>
      </c>
      <c r="AL79" s="93" t="s">
        <v>45</v>
      </c>
      <c r="AM79" s="53" t="str">
        <f t="shared" ref="AM79:AN79" si="494">IF(ISERROR(VLOOKUP(AL79,AL$16:AN$27,2,0)),"",VLOOKUP(AL79,AL$16:AN$27,2,0))</f>
        <v>X</v>
      </c>
      <c r="AN79" s="111" t="str">
        <f t="shared" si="494"/>
        <v>X</v>
      </c>
      <c r="AO79" s="8"/>
    </row>
    <row r="80" spans="1:41" outlineLevel="1" x14ac:dyDescent="0.25">
      <c r="A80" s="14"/>
      <c r="B80" s="177"/>
      <c r="C80" s="91" t="s">
        <v>26</v>
      </c>
      <c r="D80" s="92">
        <v>3</v>
      </c>
      <c r="E80" s="93">
        <v>3</v>
      </c>
      <c r="F80" s="53" t="str">
        <f t="shared" ref="F80:G80" si="495">IF(ISERROR(VLOOKUP(E80,E$16:G$27,2,0)),"",VLOOKUP(E80,E$16:G$27,2,0))</f>
        <v>Space</v>
      </c>
      <c r="G80" s="54" t="str">
        <f t="shared" si="495"/>
        <v>Q</v>
      </c>
      <c r="H80" s="93" t="s">
        <v>13</v>
      </c>
      <c r="I80" s="53" t="str">
        <f t="shared" ref="I80:J80" si="496">IF(ISERROR(VLOOKUP(H80,H$16:J$27,2,0)),"",VLOOKUP(H80,H$16:J$27,2,0))</f>
        <v>RShift</v>
      </c>
      <c r="J80" s="54" t="str">
        <f t="shared" si="496"/>
        <v>RShift</v>
      </c>
      <c r="K80" s="93">
        <v>2</v>
      </c>
      <c r="L80" s="53" t="str">
        <f t="shared" ref="L80:M80" si="497">IF(ISERROR(VLOOKUP(K80,K$16:M$27,2,0)),"",VLOOKUP(K80,K$16:M$27,2,0))</f>
        <v>x</v>
      </c>
      <c r="M80" s="54" t="str">
        <f t="shared" si="497"/>
        <v>Num1</v>
      </c>
      <c r="N80" s="93" t="s">
        <v>13</v>
      </c>
      <c r="O80" s="53" t="str">
        <f t="shared" ref="O80:P80" si="498">IF(ISERROR(VLOOKUP(N80,N$16:P$27,2,0)),"",VLOOKUP(N80,N$16:P$27,2,0))</f>
        <v>RShift</v>
      </c>
      <c r="P80" s="54" t="str">
        <f t="shared" si="498"/>
        <v>RShift</v>
      </c>
      <c r="Q80" s="93" t="s">
        <v>13</v>
      </c>
      <c r="R80" s="53" t="str">
        <f t="shared" ref="R80:S80" si="499">IF(ISERROR(VLOOKUP(Q80,Q$16:S$27,2,0)),"",VLOOKUP(Q80,Q$16:S$27,2,0))</f>
        <v>RShift</v>
      </c>
      <c r="S80" s="54" t="str">
        <f t="shared" si="499"/>
        <v>LShift</v>
      </c>
      <c r="T80" s="93" t="s">
        <v>13</v>
      </c>
      <c r="U80" s="53" t="str">
        <f t="shared" ref="U80:V80" si="500">IF(ISERROR(VLOOKUP(T80,T$16:V$27,2,0)),"",VLOOKUP(T80,T$16:V$27,2,0))</f>
        <v>RShift</v>
      </c>
      <c r="V80" s="54" t="str">
        <f t="shared" si="500"/>
        <v>LShift</v>
      </c>
      <c r="W80" s="93" t="s">
        <v>26</v>
      </c>
      <c r="X80" s="53" t="str">
        <f t="shared" ref="X80:Y80" si="501">IF(ISERROR(VLOOKUP(W80,W$16:Y$27,2,0)),"",VLOOKUP(W80,W$16:Y$27,2,0))</f>
        <v>x</v>
      </c>
      <c r="Y80" s="54" t="str">
        <f t="shared" si="501"/>
        <v>Num1</v>
      </c>
      <c r="Z80" s="93"/>
      <c r="AA80" s="53" t="str">
        <f t="shared" ref="AA80:AB80" si="502">IF(ISERROR(VLOOKUP(Z80,Z$16:AB$27,2,0)),"",VLOOKUP(Z80,Z$16:AB$27,2,0))</f>
        <v/>
      </c>
      <c r="AB80" s="54" t="str">
        <f t="shared" si="502"/>
        <v/>
      </c>
      <c r="AC80" s="93" t="s">
        <v>26</v>
      </c>
      <c r="AD80" s="53" t="str">
        <f t="shared" ref="AD80:AE80" si="503">IF(ISERROR(VLOOKUP(AC80,AC$16:AE$27,2,0)),"",VLOOKUP(AC80,AC$16:AE$27,2,0))</f>
        <v>x</v>
      </c>
      <c r="AE80" s="54" t="str">
        <f t="shared" si="503"/>
        <v>Num1</v>
      </c>
      <c r="AF80" s="93" t="s">
        <v>26</v>
      </c>
      <c r="AG80" s="53" t="str">
        <f t="shared" ref="AG80:AH80" si="504">IF(ISERROR(VLOOKUP(AF80,AF$16:AH$27,2,0)),"",VLOOKUP(AF80,AF$16:AH$27,2,0))</f>
        <v>x</v>
      </c>
      <c r="AH80" s="54" t="str">
        <f t="shared" si="504"/>
        <v>Num1</v>
      </c>
      <c r="AI80" s="93" t="s">
        <v>72</v>
      </c>
      <c r="AJ80" s="53" t="str">
        <f t="shared" ref="AJ80:AK80" si="505">IF(ISERROR(VLOOKUP(AI80,AI$16:AK$27,2,0)),"",VLOOKUP(AI80,AI$16:AK$27,2,0))</f>
        <v>Space</v>
      </c>
      <c r="AK80" s="54" t="str">
        <f t="shared" si="505"/>
        <v>X</v>
      </c>
      <c r="AL80" s="93"/>
      <c r="AM80" s="53" t="str">
        <f t="shared" ref="AM80:AN80" si="506">IF(ISERROR(VLOOKUP(AL80,AL$16:AN$27,2,0)),"",VLOOKUP(AL80,AL$16:AN$27,2,0))</f>
        <v/>
      </c>
      <c r="AN80" s="111" t="str">
        <f t="shared" si="506"/>
        <v/>
      </c>
      <c r="AO80" s="8"/>
    </row>
    <row r="81" spans="1:41" outlineLevel="1" x14ac:dyDescent="0.25">
      <c r="A81" s="14"/>
      <c r="B81" s="177"/>
      <c r="C81" s="91" t="s">
        <v>21</v>
      </c>
      <c r="D81" s="92">
        <v>4</v>
      </c>
      <c r="E81" s="93">
        <v>4</v>
      </c>
      <c r="F81" s="53" t="str">
        <f t="shared" ref="F81:G81" si="507">IF(ISERROR(VLOOKUP(E81,E$16:G$27,2,0)),"",VLOOKUP(E81,E$16:G$27,2,0))</f>
        <v>LShift</v>
      </c>
      <c r="G81" s="54" t="str">
        <f t="shared" si="507"/>
        <v>W</v>
      </c>
      <c r="H81" s="93" t="s">
        <v>4</v>
      </c>
      <c r="I81" s="53" t="str">
        <f t="shared" ref="I81:J81" si="508">IF(ISERROR(VLOOKUP(H81,H$16:J$27,2,0)),"",VLOOKUP(H81,H$16:J$27,2,0))</f>
        <v>z</v>
      </c>
      <c r="J81" s="54" t="str">
        <f t="shared" si="508"/>
        <v>Num0</v>
      </c>
      <c r="K81" s="93"/>
      <c r="L81" s="53" t="str">
        <f t="shared" ref="L81:M81" si="509">IF(ISERROR(VLOOKUP(K81,K$16:M$27,2,0)),"",VLOOKUP(K81,K$16:M$27,2,0))</f>
        <v/>
      </c>
      <c r="M81" s="54" t="str">
        <f t="shared" si="509"/>
        <v/>
      </c>
      <c r="N81" s="93" t="s">
        <v>37</v>
      </c>
      <c r="O81" s="53" t="str">
        <f t="shared" ref="O81:P81" si="510">IF(ISERROR(VLOOKUP(N81,N$16:P$27,2,0)),"",VLOOKUP(N81,N$16:P$27,2,0))</f>
        <v>x</v>
      </c>
      <c r="P81" s="54" t="str">
        <f t="shared" si="510"/>
        <v>Num1</v>
      </c>
      <c r="Q81" s="93" t="s">
        <v>11</v>
      </c>
      <c r="R81" s="53" t="str">
        <f t="shared" ref="R81:S81" si="511">IF(ISERROR(VLOOKUP(Q81,Q$16:S$27,2,0)),"",VLOOKUP(Q81,Q$16:S$27,2,0))</f>
        <v>z</v>
      </c>
      <c r="S81" s="54" t="str">
        <f t="shared" si="511"/>
        <v>Num0</v>
      </c>
      <c r="T81" s="93" t="s">
        <v>20</v>
      </c>
      <c r="U81" s="53" t="str">
        <f t="shared" ref="U81:V81" si="512">IF(ISERROR(VLOOKUP(T81,T$16:V$27,2,0)),"",VLOOKUP(T81,T$16:V$27,2,0))</f>
        <v>a</v>
      </c>
      <c r="V81" s="54" t="str">
        <f t="shared" si="512"/>
        <v>Num3</v>
      </c>
      <c r="W81" s="93" t="s">
        <v>21</v>
      </c>
      <c r="X81" s="53" t="str">
        <f t="shared" ref="X81:Y81" si="513">IF(ISERROR(VLOOKUP(W81,W$16:Y$27,2,0)),"",VLOOKUP(W81,W$16:Y$27,2,0))</f>
        <v>q</v>
      </c>
      <c r="Y81" s="54" t="str">
        <f t="shared" si="513"/>
        <v>Num7</v>
      </c>
      <c r="Z81" s="93"/>
      <c r="AA81" s="53" t="str">
        <f t="shared" ref="AA81:AB81" si="514">IF(ISERROR(VLOOKUP(Z81,Z$16:AB$27,2,0)),"",VLOOKUP(Z81,Z$16:AB$27,2,0))</f>
        <v/>
      </c>
      <c r="AB81" s="54" t="str">
        <f t="shared" si="514"/>
        <v/>
      </c>
      <c r="AC81" s="93"/>
      <c r="AD81" s="53" t="str">
        <f t="shared" ref="AD81:AE81" si="515">IF(ISERROR(VLOOKUP(AC81,AC$16:AE$27,2,0)),"",VLOOKUP(AC81,AC$16:AE$27,2,0))</f>
        <v/>
      </c>
      <c r="AE81" s="54" t="str">
        <f t="shared" si="515"/>
        <v/>
      </c>
      <c r="AF81" s="93" t="s">
        <v>21</v>
      </c>
      <c r="AG81" s="53" t="str">
        <f t="shared" ref="AG81:AH81" si="516">IF(ISERROR(VLOOKUP(AF81,AF$16:AH$27,2,0)),"",VLOOKUP(AF81,AF$16:AH$27,2,0))</f>
        <v>q</v>
      </c>
      <c r="AH81" s="54" t="str">
        <f t="shared" si="516"/>
        <v>Num7</v>
      </c>
      <c r="AI81" s="93" t="s">
        <v>73</v>
      </c>
      <c r="AJ81" s="53" t="str">
        <f t="shared" ref="AJ81:AK81" si="517">IF(ISERROR(VLOOKUP(AI81,AI$16:AK$27,2,0)),"",VLOOKUP(AI81,AI$16:AK$27,2,0))</f>
        <v>G</v>
      </c>
      <c r="AK81" s="54" t="str">
        <f t="shared" si="517"/>
        <v>H</v>
      </c>
      <c r="AL81" s="93" t="s">
        <v>86</v>
      </c>
      <c r="AM81" s="53" t="str">
        <f t="shared" ref="AM81:AN81" si="518">IF(ISERROR(VLOOKUP(AL81,AL$16:AN$27,2,0)),"",VLOOKUP(AL81,AL$16:AN$27,2,0))</f>
        <v>Enter</v>
      </c>
      <c r="AN81" s="111" t="str">
        <f t="shared" si="518"/>
        <v>Enter</v>
      </c>
      <c r="AO81" s="8"/>
    </row>
    <row r="82" spans="1:41" outlineLevel="1" x14ac:dyDescent="0.25">
      <c r="A82" s="14"/>
      <c r="B82" s="177"/>
      <c r="C82" s="91" t="s">
        <v>20</v>
      </c>
      <c r="D82" s="92">
        <v>5</v>
      </c>
      <c r="E82" s="93">
        <v>5</v>
      </c>
      <c r="F82" s="53" t="str">
        <f t="shared" ref="F82:G82" si="519">IF(ISERROR(VLOOKUP(E82,E$16:G$27,2,0)),"",VLOOKUP(E82,E$16:G$27,2,0))</f>
        <v>Z</v>
      </c>
      <c r="G82" s="54" t="str">
        <f t="shared" si="519"/>
        <v>I</v>
      </c>
      <c r="H82" s="93" t="s">
        <v>4</v>
      </c>
      <c r="I82" s="53" t="str">
        <f t="shared" ref="I82:J82" si="520">IF(ISERROR(VLOOKUP(H82,H$16:J$27,2,0)),"",VLOOKUP(H82,H$16:J$27,2,0))</f>
        <v>z</v>
      </c>
      <c r="J82" s="54" t="str">
        <f t="shared" si="520"/>
        <v>Num0</v>
      </c>
      <c r="K82" s="93">
        <v>1</v>
      </c>
      <c r="L82" s="53" t="str">
        <f t="shared" ref="L82:M82" si="521">IF(ISERROR(VLOOKUP(K82,K$16:M$27,2,0)),"",VLOOKUP(K82,K$16:M$27,2,0))</f>
        <v>z</v>
      </c>
      <c r="M82" s="54" t="str">
        <f t="shared" si="521"/>
        <v>Num0</v>
      </c>
      <c r="N82" s="93" t="s">
        <v>36</v>
      </c>
      <c r="O82" s="53" t="str">
        <f t="shared" ref="O82:P82" si="522">IF(ISERROR(VLOOKUP(N82,N$16:P$27,2,0)),"",VLOOKUP(N82,N$16:P$27,2,0))</f>
        <v>z</v>
      </c>
      <c r="P82" s="54" t="str">
        <f t="shared" si="522"/>
        <v>Num0</v>
      </c>
      <c r="Q82" s="93" t="s">
        <v>12</v>
      </c>
      <c r="R82" s="53" t="str">
        <f t="shared" ref="R82:S82" si="523">IF(ISERROR(VLOOKUP(Q82,Q$16:S$27,2,0)),"",VLOOKUP(Q82,Q$16:S$27,2,0))</f>
        <v>x</v>
      </c>
      <c r="S82" s="54" t="str">
        <f t="shared" si="523"/>
        <v>Num1</v>
      </c>
      <c r="T82" s="93" t="s">
        <v>21</v>
      </c>
      <c r="U82" s="53" t="str">
        <f t="shared" ref="U82:V82" si="524">IF(ISERROR(VLOOKUP(T82,T$16:V$27,2,0)),"",VLOOKUP(T82,T$16:V$27,2,0))</f>
        <v>s</v>
      </c>
      <c r="V82" s="54" t="str">
        <f t="shared" si="524"/>
        <v>Num5</v>
      </c>
      <c r="W82" s="93" t="s">
        <v>20</v>
      </c>
      <c r="X82" s="53" t="str">
        <f t="shared" ref="X82:Y82" si="525">IF(ISERROR(VLOOKUP(W82,W$16:Y$27,2,0)),"",VLOOKUP(W82,W$16:Y$27,2,0))</f>
        <v>s</v>
      </c>
      <c r="Y82" s="54" t="str">
        <f t="shared" si="525"/>
        <v>Num5</v>
      </c>
      <c r="Z82" s="93"/>
      <c r="AA82" s="53" t="str">
        <f t="shared" ref="AA82:AB82" si="526">IF(ISERROR(VLOOKUP(Z82,Z$16:AB$27,2,0)),"",VLOOKUP(Z82,Z$16:AB$27,2,0))</f>
        <v/>
      </c>
      <c r="AB82" s="54" t="str">
        <f t="shared" si="526"/>
        <v/>
      </c>
      <c r="AC82" s="93"/>
      <c r="AD82" s="53" t="str">
        <f t="shared" ref="AD82:AE82" si="527">IF(ISERROR(VLOOKUP(AC82,AC$16:AE$27,2,0)),"",VLOOKUP(AC82,AC$16:AE$27,2,0))</f>
        <v/>
      </c>
      <c r="AE82" s="54" t="str">
        <f t="shared" si="527"/>
        <v/>
      </c>
      <c r="AF82" s="93" t="s">
        <v>20</v>
      </c>
      <c r="AG82" s="53" t="str">
        <f t="shared" ref="AG82:AH82" si="528">IF(ISERROR(VLOOKUP(AF82,AF$16:AH$27,2,0)),"",VLOOKUP(AF82,AF$16:AH$27,2,0))</f>
        <v>s</v>
      </c>
      <c r="AH82" s="54" t="str">
        <f t="shared" si="528"/>
        <v>Num5</v>
      </c>
      <c r="AI82" s="93" t="s">
        <v>74</v>
      </c>
      <c r="AJ82" s="53" t="str">
        <f t="shared" ref="AJ82:AK82" si="529">IF(ISERROR(VLOOKUP(AI82,AI$16:AK$27,2,0)),"",VLOOKUP(AI82,AI$16:AK$27,2,0))</f>
        <v>F</v>
      </c>
      <c r="AK82" s="54" t="str">
        <f t="shared" si="529"/>
        <v>Z</v>
      </c>
      <c r="AL82" s="93" t="s">
        <v>45</v>
      </c>
      <c r="AM82" s="53" t="str">
        <f t="shared" ref="AM82:AN82" si="530">IF(ISERROR(VLOOKUP(AL82,AL$16:AN$27,2,0)),"",VLOOKUP(AL82,AL$16:AN$27,2,0))</f>
        <v>X</v>
      </c>
      <c r="AN82" s="111" t="str">
        <f t="shared" si="530"/>
        <v>X</v>
      </c>
      <c r="AO82" s="8"/>
    </row>
    <row r="83" spans="1:41" outlineLevel="1" x14ac:dyDescent="0.25">
      <c r="A83" s="14"/>
      <c r="B83" s="177"/>
      <c r="C83" s="91" t="s">
        <v>35</v>
      </c>
      <c r="D83" s="92">
        <v>6</v>
      </c>
      <c r="E83" s="93">
        <v>6</v>
      </c>
      <c r="F83" s="53" t="str">
        <f t="shared" ref="F83:G83" si="531">IF(ISERROR(VLOOKUP(E83,E$16:G$27,2,0)),"",VLOOKUP(E83,E$16:G$27,2,0))</f>
        <v>X</v>
      </c>
      <c r="G83" s="54" t="str">
        <f t="shared" si="531"/>
        <v>K</v>
      </c>
      <c r="H83" s="93"/>
      <c r="I83" s="53" t="str">
        <f t="shared" ref="I83:J83" si="532">IF(ISERROR(VLOOKUP(H83,H$16:J$27,2,0)),"",VLOOKUP(H83,H$16:J$27,2,0))</f>
        <v/>
      </c>
      <c r="J83" s="54" t="str">
        <f t="shared" si="532"/>
        <v/>
      </c>
      <c r="K83" s="93">
        <v>2</v>
      </c>
      <c r="L83" s="53" t="str">
        <f t="shared" ref="L83:M83" si="533">IF(ISERROR(VLOOKUP(K83,K$16:M$27,2,0)),"",VLOOKUP(K83,K$16:M$27,2,0))</f>
        <v>x</v>
      </c>
      <c r="M83" s="54" t="str">
        <f t="shared" si="533"/>
        <v>Num1</v>
      </c>
      <c r="N83" s="93"/>
      <c r="O83" s="53" t="str">
        <f t="shared" ref="O83:P83" si="534">IF(ISERROR(VLOOKUP(N83,N$16:P$27,2,0)),"",VLOOKUP(N83,N$16:P$27,2,0))</f>
        <v/>
      </c>
      <c r="P83" s="54" t="str">
        <f t="shared" si="534"/>
        <v/>
      </c>
      <c r="Q83" s="93"/>
      <c r="R83" s="53" t="str">
        <f t="shared" ref="R83:S83" si="535">IF(ISERROR(VLOOKUP(Q83,Q$16:S$27,2,0)),"",VLOOKUP(Q83,Q$16:S$27,2,0))</f>
        <v/>
      </c>
      <c r="S83" s="54" t="str">
        <f t="shared" si="535"/>
        <v/>
      </c>
      <c r="T83" s="93"/>
      <c r="U83" s="53" t="str">
        <f t="shared" ref="U83:V83" si="536">IF(ISERROR(VLOOKUP(T83,T$16:V$27,2,0)),"",VLOOKUP(T83,T$16:V$27,2,0))</f>
        <v/>
      </c>
      <c r="V83" s="54" t="str">
        <f t="shared" si="536"/>
        <v/>
      </c>
      <c r="W83" s="93" t="s">
        <v>35</v>
      </c>
      <c r="X83" s="53" t="str">
        <f t="shared" ref="X83:Y83" si="537">IF(ISERROR(VLOOKUP(W83,W$16:Y$27,2,0)),"",VLOOKUP(W83,W$16:Y$27,2,0))</f>
        <v>w</v>
      </c>
      <c r="Y83" s="54" t="str">
        <f t="shared" si="537"/>
        <v>Num9</v>
      </c>
      <c r="Z83" s="93" t="s">
        <v>13</v>
      </c>
      <c r="AA83" s="53" t="str">
        <f t="shared" ref="AA83:AB83" si="538">IF(ISERROR(VLOOKUP(Z83,Z$16:AB$27,2,0)),"",VLOOKUP(Z83,Z$16:AB$27,2,0))</f>
        <v>RShift</v>
      </c>
      <c r="AB83" s="54" t="str">
        <f t="shared" si="538"/>
        <v>LShift</v>
      </c>
      <c r="AC83" s="93" t="s">
        <v>38</v>
      </c>
      <c r="AD83" s="53" t="str">
        <f t="shared" ref="AD83:AE83" si="539">IF(ISERROR(VLOOKUP(AC83,AC$16:AE$27,2,0)),"",VLOOKUP(AC83,AC$16:AE$27,2,0))</f>
        <v>RShift</v>
      </c>
      <c r="AE83" s="54" t="str">
        <f t="shared" si="539"/>
        <v>LShift</v>
      </c>
      <c r="AF83" s="93" t="s">
        <v>35</v>
      </c>
      <c r="AG83" s="53" t="str">
        <f t="shared" ref="AG83:AH83" si="540">IF(ISERROR(VLOOKUP(AF83,AF$16:AH$27,2,0)),"",VLOOKUP(AF83,AF$16:AH$27,2,0))</f>
        <v>w</v>
      </c>
      <c r="AH83" s="54" t="str">
        <f t="shared" si="540"/>
        <v>Num9</v>
      </c>
      <c r="AI83" s="93"/>
      <c r="AJ83" s="53" t="str">
        <f t="shared" ref="AJ83:AK83" si="541">IF(ISERROR(VLOOKUP(AI83,AI$16:AK$27,2,0)),"",VLOOKUP(AI83,AI$16:AK$27,2,0))</f>
        <v/>
      </c>
      <c r="AK83" s="54" t="str">
        <f t="shared" si="541"/>
        <v/>
      </c>
      <c r="AL83" s="93"/>
      <c r="AM83" s="53" t="str">
        <f t="shared" ref="AM83:AN83" si="542">IF(ISERROR(VLOOKUP(AL83,AL$16:AN$27,2,0)),"",VLOOKUP(AL83,AL$16:AN$27,2,0))</f>
        <v/>
      </c>
      <c r="AN83" s="111" t="str">
        <f t="shared" si="542"/>
        <v/>
      </c>
      <c r="AO83" s="8"/>
    </row>
    <row r="84" spans="1:41" outlineLevel="1" x14ac:dyDescent="0.25">
      <c r="A84" s="14"/>
      <c r="B84" s="177"/>
      <c r="C84" s="91" t="s">
        <v>43</v>
      </c>
      <c r="D84" s="92">
        <v>7</v>
      </c>
      <c r="E84" s="93" t="s">
        <v>89</v>
      </c>
      <c r="F84" s="53">
        <f t="shared" ref="F84:G84" si="543">IF(ISERROR(VLOOKUP(E84,E$16:G$27,2,0)),"",VLOOKUP(E84,E$16:G$27,2,0))</f>
        <v>5</v>
      </c>
      <c r="G84" s="54">
        <f t="shared" si="543"/>
        <v>6</v>
      </c>
      <c r="H84" s="93" t="s">
        <v>68</v>
      </c>
      <c r="I84" s="53" t="str">
        <f t="shared" ref="I84:J84" si="544">IF(ISERROR(VLOOKUP(H84,H$16:J$27,2,0)),"",VLOOKUP(H84,H$16:J$27,2,0))</f>
        <v>q</v>
      </c>
      <c r="J84" s="54" t="str">
        <f t="shared" si="544"/>
        <v>w</v>
      </c>
      <c r="K84" s="93"/>
      <c r="L84" s="53" t="str">
        <f t="shared" ref="L84:M84" si="545">IF(ISERROR(VLOOKUP(K84,K$16:M$27,2,0)),"",VLOOKUP(K84,K$16:M$27,2,0))</f>
        <v/>
      </c>
      <c r="M84" s="54" t="str">
        <f t="shared" si="545"/>
        <v/>
      </c>
      <c r="N84" s="93" t="s">
        <v>87</v>
      </c>
      <c r="O84" s="53" t="str">
        <f t="shared" ref="O84:P84" si="546">IF(ISERROR(VLOOKUP(N84,N$16:P$27,2,0)),"",VLOOKUP(N84,N$16:P$27,2,0))</f>
        <v>q</v>
      </c>
      <c r="P84" s="54" t="str">
        <f t="shared" si="546"/>
        <v>w</v>
      </c>
      <c r="Q84" s="93" t="s">
        <v>13</v>
      </c>
      <c r="R84" s="53" t="str">
        <f t="shared" ref="R84:S84" si="547">IF(ISERROR(VLOOKUP(Q84,Q$16:S$27,2,0)),"",VLOOKUP(Q84,Q$16:S$27,2,0))</f>
        <v>RShift</v>
      </c>
      <c r="S84" s="54" t="str">
        <f t="shared" si="547"/>
        <v>LShift</v>
      </c>
      <c r="T84" s="93" t="s">
        <v>43</v>
      </c>
      <c r="U84" s="53" t="str">
        <f t="shared" ref="U84:V84" si="548">IF(ISERROR(VLOOKUP(T84,T$16:V$27,2,0)),"",VLOOKUP(T84,T$16:V$27,2,0))</f>
        <v>q</v>
      </c>
      <c r="V84" s="54" t="str">
        <f t="shared" si="548"/>
        <v>Num7</v>
      </c>
      <c r="W84" s="93" t="s">
        <v>90</v>
      </c>
      <c r="X84" s="53" t="str">
        <f t="shared" ref="X84:Y84" si="549">IF(ISERROR(VLOOKUP(W84,W$16:Y$27,2,0)),"",VLOOKUP(W84,W$16:Y$27,2,0))</f>
        <v>RShift</v>
      </c>
      <c r="Y84" s="54" t="str">
        <f t="shared" si="549"/>
        <v>LShift</v>
      </c>
      <c r="Z84" s="93"/>
      <c r="AA84" s="53" t="str">
        <f t="shared" ref="AA84:AB84" si="550">IF(ISERROR(VLOOKUP(Z84,Z$16:AB$27,2,0)),"",VLOOKUP(Z84,Z$16:AB$27,2,0))</f>
        <v/>
      </c>
      <c r="AB84" s="54" t="str">
        <f t="shared" si="550"/>
        <v/>
      </c>
      <c r="AC84" s="93" t="s">
        <v>43</v>
      </c>
      <c r="AD84" s="53" t="str">
        <f t="shared" ref="AD84:AE84" si="551">IF(ISERROR(VLOOKUP(AC84,AC$16:AE$27,2,0)),"",VLOOKUP(AC84,AC$16:AE$27,2,0))</f>
        <v>q</v>
      </c>
      <c r="AE84" s="54" t="str">
        <f t="shared" si="551"/>
        <v>Num7</v>
      </c>
      <c r="AF84" s="93" t="s">
        <v>43</v>
      </c>
      <c r="AG84" s="53" t="str">
        <f t="shared" ref="AG84:AH84" si="552">IF(ISERROR(VLOOKUP(AF84,AF$16:AH$27,2,0)),"",VLOOKUP(AF84,AF$16:AH$27,2,0))</f>
        <v>c</v>
      </c>
      <c r="AH84" s="54" t="str">
        <f t="shared" si="552"/>
        <v>d</v>
      </c>
      <c r="AI84" s="93" t="s">
        <v>80</v>
      </c>
      <c r="AJ84" s="53" t="str">
        <f t="shared" ref="AJ84:AK84" si="553">IF(ISERROR(VLOOKUP(AI84,AI$16:AK$27,2,0)),"",VLOOKUP(AI84,AI$16:AK$27,2,0))</f>
        <v>Z</v>
      </c>
      <c r="AK84" s="54" t="str">
        <f t="shared" si="553"/>
        <v>J</v>
      </c>
      <c r="AL84" s="93" t="s">
        <v>83</v>
      </c>
      <c r="AM84" s="53" t="str">
        <f t="shared" ref="AM84:AN84" si="554">IF(ISERROR(VLOOKUP(AL84,AL$16:AN$27,2,0)),"",VLOOKUP(AL84,AL$16:AN$27,2,0))</f>
        <v>V</v>
      </c>
      <c r="AN84" s="111" t="str">
        <f t="shared" si="554"/>
        <v>V</v>
      </c>
      <c r="AO84" s="8"/>
    </row>
    <row r="85" spans="1:41" outlineLevel="1" x14ac:dyDescent="0.25">
      <c r="A85" s="14"/>
      <c r="B85" s="177"/>
      <c r="C85" s="94" t="s">
        <v>44</v>
      </c>
      <c r="D85" s="95">
        <v>8</v>
      </c>
      <c r="E85" s="96" t="s">
        <v>89</v>
      </c>
      <c r="F85" s="57">
        <f t="shared" ref="F85:G85" si="555">IF(ISERROR(VLOOKUP(E85,E$16:G$27,2,0)),"",VLOOKUP(E85,E$16:G$27,2,0))</f>
        <v>5</v>
      </c>
      <c r="G85" s="58">
        <f t="shared" si="555"/>
        <v>6</v>
      </c>
      <c r="H85" s="96" t="s">
        <v>69</v>
      </c>
      <c r="I85" s="57" t="str">
        <f t="shared" ref="I85:J85" si="556">IF(ISERROR(VLOOKUP(H85,H$16:J$27,2,0)),"",VLOOKUP(H85,H$16:J$27,2,0))</f>
        <v>x</v>
      </c>
      <c r="J85" s="58" t="str">
        <f t="shared" si="556"/>
        <v>s</v>
      </c>
      <c r="K85" s="96"/>
      <c r="L85" s="57" t="str">
        <f t="shared" ref="L85:M85" si="557">IF(ISERROR(VLOOKUP(K85,K$16:M$27,2,0)),"",VLOOKUP(K85,K$16:M$27,2,0))</f>
        <v/>
      </c>
      <c r="M85" s="58" t="str">
        <f t="shared" si="557"/>
        <v/>
      </c>
      <c r="N85" s="96" t="s">
        <v>87</v>
      </c>
      <c r="O85" s="57" t="str">
        <f t="shared" ref="O85:P85" si="558">IF(ISERROR(VLOOKUP(N85,N$16:P$27,2,0)),"",VLOOKUP(N85,N$16:P$27,2,0))</f>
        <v>q</v>
      </c>
      <c r="P85" s="58" t="str">
        <f t="shared" si="558"/>
        <v>w</v>
      </c>
      <c r="Q85" s="96" t="s">
        <v>13</v>
      </c>
      <c r="R85" s="57" t="str">
        <f t="shared" ref="R85:S85" si="559">IF(ISERROR(VLOOKUP(Q85,Q$16:S$27,2,0)),"",VLOOKUP(Q85,Q$16:S$27,2,0))</f>
        <v>RShift</v>
      </c>
      <c r="S85" s="58" t="str">
        <f t="shared" si="559"/>
        <v>LShift</v>
      </c>
      <c r="T85" s="96" t="s">
        <v>43</v>
      </c>
      <c r="U85" s="57" t="str">
        <f t="shared" ref="U85:V85" si="560">IF(ISERROR(VLOOKUP(T85,T$16:V$27,2,0)),"",VLOOKUP(T85,T$16:V$27,2,0))</f>
        <v>q</v>
      </c>
      <c r="V85" s="58" t="str">
        <f t="shared" si="560"/>
        <v>Num7</v>
      </c>
      <c r="W85" s="96" t="s">
        <v>90</v>
      </c>
      <c r="X85" s="57" t="str">
        <f t="shared" ref="X85:Y85" si="561">IF(ISERROR(VLOOKUP(W85,W$16:Y$27,2,0)),"",VLOOKUP(W85,W$16:Y$27,2,0))</f>
        <v>RShift</v>
      </c>
      <c r="Y85" s="58" t="str">
        <f t="shared" si="561"/>
        <v>LShift</v>
      </c>
      <c r="Z85" s="96"/>
      <c r="AA85" s="57" t="str">
        <f t="shared" ref="AA85:AB85" si="562">IF(ISERROR(VLOOKUP(Z85,Z$16:AB$27,2,0)),"",VLOOKUP(Z85,Z$16:AB$27,2,0))</f>
        <v/>
      </c>
      <c r="AB85" s="58" t="str">
        <f t="shared" si="562"/>
        <v/>
      </c>
      <c r="AC85" s="96" t="s">
        <v>44</v>
      </c>
      <c r="AD85" s="57" t="str">
        <f t="shared" ref="AD85:AE85" si="563">IF(ISERROR(VLOOKUP(AC85,AC$16:AE$27,2,0)),"",VLOOKUP(AC85,AC$16:AE$27,2,0))</f>
        <v>w</v>
      </c>
      <c r="AE85" s="58" t="str">
        <f t="shared" si="563"/>
        <v>Num9</v>
      </c>
      <c r="AF85" s="96" t="s">
        <v>44</v>
      </c>
      <c r="AG85" s="57" t="str">
        <f t="shared" ref="AG85:AH85" si="564">IF(ISERROR(VLOOKUP(AF85,AF$16:AH$27,2,0)),"",VLOOKUP(AF85,AF$16:AH$27,2,0))</f>
        <v>v</v>
      </c>
      <c r="AH85" s="58" t="str">
        <f t="shared" si="564"/>
        <v>g</v>
      </c>
      <c r="AI85" s="96" t="s">
        <v>81</v>
      </c>
      <c r="AJ85" s="57" t="str">
        <f t="shared" ref="AJ85:AK85" si="565">IF(ISERROR(VLOOKUP(AI85,AI$16:AK$27,2,0)),"",VLOOKUP(AI85,AI$16:AK$27,2,0))</f>
        <v>X</v>
      </c>
      <c r="AK85" s="58" t="str">
        <f t="shared" si="565"/>
        <v>M</v>
      </c>
      <c r="AL85" s="96" t="s">
        <v>82</v>
      </c>
      <c r="AM85" s="57" t="str">
        <f t="shared" ref="AM85:AN85" si="566">IF(ISERROR(VLOOKUP(AL85,AL$16:AN$27,2,0)),"",VLOOKUP(AL85,AL$16:AN$27,2,0))</f>
        <v>C</v>
      </c>
      <c r="AN85" s="112" t="str">
        <f t="shared" si="566"/>
        <v>C</v>
      </c>
      <c r="AO85" s="8"/>
    </row>
    <row r="86" spans="1:41" outlineLevel="1" x14ac:dyDescent="0.25">
      <c r="A86" s="14"/>
      <c r="B86" s="177"/>
      <c r="C86" s="94" t="s">
        <v>14</v>
      </c>
      <c r="D86" s="95">
        <v>9</v>
      </c>
      <c r="E86" s="96" t="s">
        <v>14</v>
      </c>
      <c r="F86" s="57">
        <f t="shared" ref="F86:G86" si="567">IF(ISERROR(VLOOKUP(E86,E$16:G$27,2,0)),"",VLOOKUP(E86,E$16:G$27,2,0))</f>
        <v>1</v>
      </c>
      <c r="G86" s="58">
        <f t="shared" si="567"/>
        <v>2</v>
      </c>
      <c r="H86" s="96" t="s">
        <v>42</v>
      </c>
      <c r="I86" s="57" t="str">
        <f t="shared" ref="I86:J86" si="568">IF(ISERROR(VLOOKUP(H86,H$16:J$27,2,0)),"",VLOOKUP(H86,H$16:J$27,2,0))</f>
        <v>Enter</v>
      </c>
      <c r="J86" s="58" t="str">
        <f t="shared" si="568"/>
        <v>Enter</v>
      </c>
      <c r="K86" s="96">
        <v>1</v>
      </c>
      <c r="L86" s="57" t="str">
        <f t="shared" ref="L86:M86" si="569">IF(ISERROR(VLOOKUP(K86,K$16:M$27,2,0)),"",VLOOKUP(K86,K$16:M$27,2,0))</f>
        <v>z</v>
      </c>
      <c r="M86" s="58" t="str">
        <f t="shared" si="569"/>
        <v>Num0</v>
      </c>
      <c r="N86" s="96" t="s">
        <v>42</v>
      </c>
      <c r="O86" s="57" t="str">
        <f t="shared" ref="O86:P86" si="570">IF(ISERROR(VLOOKUP(N86,N$16:P$27,2,0)),"",VLOOKUP(N86,N$16:P$27,2,0))</f>
        <v>s</v>
      </c>
      <c r="P86" s="58" t="str">
        <f t="shared" si="570"/>
        <v>s</v>
      </c>
      <c r="Q86" s="96" t="s">
        <v>14</v>
      </c>
      <c r="R86" s="57" t="str">
        <f t="shared" ref="R86:S86" si="571">IF(ISERROR(VLOOKUP(Q86,Q$16:S$27,2,0)),"",VLOOKUP(Q86,Q$16:S$27,2,0))</f>
        <v>Enter</v>
      </c>
      <c r="S86" s="58" t="str">
        <f t="shared" si="571"/>
        <v>LCtrl</v>
      </c>
      <c r="T86" s="96" t="s">
        <v>14</v>
      </c>
      <c r="U86" s="57" t="str">
        <f t="shared" ref="U86:V86" si="572">IF(ISERROR(VLOOKUP(T86,T$16:V$27,2,0)),"",VLOOKUP(T86,T$16:V$27,2,0))</f>
        <v>Enter</v>
      </c>
      <c r="V86" s="58" t="str">
        <f t="shared" si="572"/>
        <v>LCtrl</v>
      </c>
      <c r="W86" s="96" t="s">
        <v>14</v>
      </c>
      <c r="X86" s="57" t="str">
        <f t="shared" ref="X86:Y86" si="573">IF(ISERROR(VLOOKUP(W86,W$16:Y$27,2,0)),"",VLOOKUP(W86,W$16:Y$27,2,0))</f>
        <v>Enter</v>
      </c>
      <c r="Y86" s="58" t="str">
        <f t="shared" si="573"/>
        <v>LCtrl</v>
      </c>
      <c r="Z86" s="96" t="s">
        <v>29</v>
      </c>
      <c r="AA86" s="57" t="str">
        <f t="shared" ref="AA86:AB86" si="574">IF(ISERROR(VLOOKUP(Z86,Z$16:AB$27,2,0)),"",VLOOKUP(Z86,Z$16:AB$27,2,0))</f>
        <v>Enter</v>
      </c>
      <c r="AB86" s="58" t="str">
        <f t="shared" si="574"/>
        <v>LCtrl</v>
      </c>
      <c r="AC86" s="96" t="s">
        <v>39</v>
      </c>
      <c r="AD86" s="57" t="str">
        <f t="shared" ref="AD86:AE86" si="575">IF(ISERROR(VLOOKUP(AC86,AC$16:AE$27,2,0)),"",VLOOKUP(AC86,AC$16:AE$27,2,0))</f>
        <v>Enter</v>
      </c>
      <c r="AE86" s="58" t="str">
        <f t="shared" si="575"/>
        <v>LCtrl</v>
      </c>
      <c r="AF86" s="96" t="s">
        <v>14</v>
      </c>
      <c r="AG86" s="57" t="str">
        <f t="shared" ref="AG86:AH86" si="576">IF(ISERROR(VLOOKUP(AF86,AF$16:AH$27,2,0)),"",VLOOKUP(AF86,AF$16:AH$27,2,0))</f>
        <v>Enter</v>
      </c>
      <c r="AH86" s="58" t="str">
        <f t="shared" si="576"/>
        <v>LCtrl</v>
      </c>
      <c r="AI86" s="96" t="s">
        <v>86</v>
      </c>
      <c r="AJ86" s="57" t="str">
        <f t="shared" ref="AJ86:AK86" si="577">IF(ISERROR(VLOOKUP(AI86,AI$16:AK$27,2,0)),"",VLOOKUP(AI86,AI$16:AK$27,2,0))</f>
        <v>Enter</v>
      </c>
      <c r="AK86" s="58" t="str">
        <f t="shared" si="577"/>
        <v>E</v>
      </c>
      <c r="AL86" s="96" t="s">
        <v>86</v>
      </c>
      <c r="AM86" s="57" t="str">
        <f t="shared" ref="AM86:AN86" si="578">IF(ISERROR(VLOOKUP(AL86,AL$16:AN$27,2,0)),"",VLOOKUP(AL86,AL$16:AN$27,2,0))</f>
        <v>Enter</v>
      </c>
      <c r="AN86" s="112" t="str">
        <f t="shared" si="578"/>
        <v>Enter</v>
      </c>
      <c r="AO86" s="8"/>
    </row>
    <row r="87" spans="1:41" ht="15.75" outlineLevel="1" thickBot="1" x14ac:dyDescent="0.3">
      <c r="A87" s="15"/>
      <c r="B87" s="178"/>
      <c r="C87" s="97"/>
      <c r="D87" s="98"/>
      <c r="E87" s="99"/>
      <c r="F87" s="55" t="str">
        <f t="shared" ref="F87:G87" si="579">IF(ISERROR(VLOOKUP(E87,E$16:G$27,2,0)),"",VLOOKUP(E87,E$16:G$27,2,0))</f>
        <v/>
      </c>
      <c r="G87" s="56" t="str">
        <f t="shared" si="579"/>
        <v/>
      </c>
      <c r="H87" s="99"/>
      <c r="I87" s="55" t="str">
        <f t="shared" ref="I87:J87" si="580">IF(ISERROR(VLOOKUP(H87,H$16:J$27,2,0)),"",VLOOKUP(H87,H$16:J$27,2,0))</f>
        <v/>
      </c>
      <c r="J87" s="56" t="str">
        <f t="shared" si="580"/>
        <v/>
      </c>
      <c r="K87" s="99"/>
      <c r="L87" s="55" t="str">
        <f t="shared" ref="L87:M87" si="581">IF(ISERROR(VLOOKUP(K87,K$16:M$27,2,0)),"",VLOOKUP(K87,K$16:M$27,2,0))</f>
        <v/>
      </c>
      <c r="M87" s="56" t="str">
        <f t="shared" si="581"/>
        <v/>
      </c>
      <c r="N87" s="99"/>
      <c r="O87" s="55" t="str">
        <f t="shared" ref="O87:P87" si="582">IF(ISERROR(VLOOKUP(N87,N$16:P$27,2,0)),"",VLOOKUP(N87,N$16:P$27,2,0))</f>
        <v/>
      </c>
      <c r="P87" s="56" t="str">
        <f t="shared" si="582"/>
        <v/>
      </c>
      <c r="Q87" s="99"/>
      <c r="R87" s="55" t="str">
        <f t="shared" ref="R87:S87" si="583">IF(ISERROR(VLOOKUP(Q87,Q$16:S$27,2,0)),"",VLOOKUP(Q87,Q$16:S$27,2,0))</f>
        <v/>
      </c>
      <c r="S87" s="56" t="str">
        <f t="shared" si="583"/>
        <v/>
      </c>
      <c r="T87" s="99"/>
      <c r="U87" s="55" t="str">
        <f t="shared" ref="U87:V87" si="584">IF(ISERROR(VLOOKUP(T87,T$16:V$27,2,0)),"",VLOOKUP(T87,T$16:V$27,2,0))</f>
        <v/>
      </c>
      <c r="V87" s="56" t="str">
        <f t="shared" si="584"/>
        <v/>
      </c>
      <c r="W87" s="99"/>
      <c r="X87" s="55" t="str">
        <f t="shared" ref="X87:Y87" si="585">IF(ISERROR(VLOOKUP(W87,W$16:Y$27,2,0)),"",VLOOKUP(W87,W$16:Y$27,2,0))</f>
        <v/>
      </c>
      <c r="Y87" s="56" t="str">
        <f t="shared" si="585"/>
        <v/>
      </c>
      <c r="Z87" s="99"/>
      <c r="AA87" s="55" t="str">
        <f t="shared" ref="AA87:AB87" si="586">IF(ISERROR(VLOOKUP(Z87,Z$16:AB$27,2,0)),"",VLOOKUP(Z87,Z$16:AB$27,2,0))</f>
        <v/>
      </c>
      <c r="AB87" s="56" t="str">
        <f t="shared" si="586"/>
        <v/>
      </c>
      <c r="AC87" s="99"/>
      <c r="AD87" s="55" t="str">
        <f t="shared" ref="AD87:AE87" si="587">IF(ISERROR(VLOOKUP(AC87,AC$16:AE$27,2,0)),"",VLOOKUP(AC87,AC$16:AE$27,2,0))</f>
        <v/>
      </c>
      <c r="AE87" s="56" t="str">
        <f t="shared" si="587"/>
        <v/>
      </c>
      <c r="AF87" s="99"/>
      <c r="AG87" s="55" t="str">
        <f t="shared" ref="AG87:AH87" si="588">IF(ISERROR(VLOOKUP(AF87,AF$16:AH$27,2,0)),"",VLOOKUP(AF87,AF$16:AH$27,2,0))</f>
        <v/>
      </c>
      <c r="AH87" s="56" t="str">
        <f t="shared" si="588"/>
        <v/>
      </c>
      <c r="AI87" s="99"/>
      <c r="AJ87" s="55" t="str">
        <f t="shared" ref="AJ87:AK87" si="589">IF(ISERROR(VLOOKUP(AI87,AI$16:AK$27,2,0)),"",VLOOKUP(AI87,AI$16:AK$27,2,0))</f>
        <v/>
      </c>
      <c r="AK87" s="56" t="str">
        <f t="shared" si="589"/>
        <v/>
      </c>
      <c r="AL87" s="99"/>
      <c r="AM87" s="55" t="str">
        <f t="shared" ref="AM87:AN87" si="590">IF(ISERROR(VLOOKUP(AL87,AL$16:AN$27,2,0)),"",VLOOKUP(AL87,AL$16:AN$27,2,0))</f>
        <v/>
      </c>
      <c r="AN87" s="113" t="str">
        <f t="shared" si="590"/>
        <v/>
      </c>
      <c r="AO87" s="8"/>
    </row>
    <row r="88" spans="1:41" ht="15.75" thickBot="1" x14ac:dyDescent="0.3"/>
    <row r="89" spans="1:41" x14ac:dyDescent="0.25">
      <c r="A89" s="100" t="s">
        <v>518</v>
      </c>
      <c r="B89" s="101"/>
      <c r="C89" s="102"/>
      <c r="D89" s="103"/>
      <c r="E89" s="64"/>
      <c r="F89" s="64"/>
      <c r="G89" s="64"/>
      <c r="H89" s="64"/>
      <c r="I89" s="64"/>
      <c r="J89" s="64"/>
      <c r="K89" s="64"/>
      <c r="L89" s="64"/>
      <c r="M89" s="64"/>
      <c r="N89" s="64"/>
      <c r="O89" s="64"/>
      <c r="P89" s="64"/>
      <c r="Q89" s="64"/>
      <c r="R89" s="64"/>
      <c r="S89" s="64"/>
      <c r="T89" s="64"/>
      <c r="U89" s="64"/>
      <c r="V89" s="64"/>
      <c r="W89" s="64"/>
      <c r="X89" s="64"/>
      <c r="Y89" s="64"/>
      <c r="Z89" s="64"/>
      <c r="AA89" s="64"/>
      <c r="AB89" s="64"/>
      <c r="AC89" s="64"/>
      <c r="AD89" s="64"/>
      <c r="AE89" s="64"/>
      <c r="AF89" s="64"/>
      <c r="AG89" s="64"/>
      <c r="AH89" s="64"/>
      <c r="AI89" s="64"/>
      <c r="AJ89" s="64"/>
      <c r="AK89" s="64"/>
      <c r="AL89" s="64"/>
      <c r="AM89" s="64"/>
      <c r="AN89" s="64"/>
      <c r="AO89" s="8"/>
    </row>
    <row r="90" spans="1:41" x14ac:dyDescent="0.25">
      <c r="A90" s="14"/>
      <c r="B90" s="177" t="s">
        <v>471</v>
      </c>
      <c r="C90" s="88"/>
      <c r="D90" s="89"/>
      <c r="E90" s="90"/>
      <c r="F90" s="62" t="str">
        <f t="shared" ref="F90:G90" si="591">IF(ISERROR(VLOOKUP(E90,E$16:G$27,2,0)),"",VLOOKUP(E90,E$16:G$27,2,0))</f>
        <v/>
      </c>
      <c r="G90" s="63" t="str">
        <f t="shared" si="591"/>
        <v/>
      </c>
      <c r="H90" s="90"/>
      <c r="I90" s="62" t="str">
        <f t="shared" ref="I90:J90" si="592">IF(ISERROR(VLOOKUP(H90,H$16:J$27,2,0)),"",VLOOKUP(H90,H$16:J$27,2,0))</f>
        <v/>
      </c>
      <c r="J90" s="63" t="str">
        <f t="shared" si="592"/>
        <v/>
      </c>
      <c r="K90" s="90"/>
      <c r="L90" s="62" t="str">
        <f t="shared" ref="L90:M90" si="593">IF(ISERROR(VLOOKUP(K90,K$16:M$27,2,0)),"",VLOOKUP(K90,K$16:M$27,2,0))</f>
        <v/>
      </c>
      <c r="M90" s="63" t="str">
        <f t="shared" si="593"/>
        <v/>
      </c>
      <c r="N90" s="90"/>
      <c r="O90" s="62" t="str">
        <f t="shared" ref="O90:P90" si="594">IF(ISERROR(VLOOKUP(N90,N$16:P$27,2,0)),"",VLOOKUP(N90,N$16:P$27,2,0))</f>
        <v/>
      </c>
      <c r="P90" s="63" t="str">
        <f t="shared" si="594"/>
        <v/>
      </c>
      <c r="Q90" s="90"/>
      <c r="R90" s="62" t="str">
        <f t="shared" ref="R90:S90" si="595">IF(ISERROR(VLOOKUP(Q90,Q$16:S$27,2,0)),"",VLOOKUP(Q90,Q$16:S$27,2,0))</f>
        <v/>
      </c>
      <c r="S90" s="63" t="str">
        <f t="shared" si="595"/>
        <v/>
      </c>
      <c r="T90" s="90"/>
      <c r="U90" s="62" t="str">
        <f t="shared" ref="U90:V90" si="596">IF(ISERROR(VLOOKUP(T90,T$16:V$27,2,0)),"",VLOOKUP(T90,T$16:V$27,2,0))</f>
        <v/>
      </c>
      <c r="V90" s="63" t="str">
        <f t="shared" si="596"/>
        <v/>
      </c>
      <c r="W90" s="90"/>
      <c r="X90" s="62" t="str">
        <f t="shared" ref="X90:Y90" si="597">IF(ISERROR(VLOOKUP(W90,W$16:Y$27,2,0)),"",VLOOKUP(W90,W$16:Y$27,2,0))</f>
        <v/>
      </c>
      <c r="Y90" s="63" t="str">
        <f t="shared" si="597"/>
        <v/>
      </c>
      <c r="Z90" s="90"/>
      <c r="AA90" s="62" t="str">
        <f t="shared" ref="AA90:AB90" si="598">IF(ISERROR(VLOOKUP(Z90,Z$16:AB$27,2,0)),"",VLOOKUP(Z90,Z$16:AB$27,2,0))</f>
        <v/>
      </c>
      <c r="AB90" s="63" t="str">
        <f t="shared" si="598"/>
        <v/>
      </c>
      <c r="AC90" s="90"/>
      <c r="AD90" s="62" t="str">
        <f t="shared" ref="AD90:AE90" si="599">IF(ISERROR(VLOOKUP(AC90,AC$16:AE$27,2,0)),"",VLOOKUP(AC90,AC$16:AE$27,2,0))</f>
        <v/>
      </c>
      <c r="AE90" s="63" t="str">
        <f t="shared" si="599"/>
        <v/>
      </c>
      <c r="AF90" s="90"/>
      <c r="AG90" s="62" t="str">
        <f t="shared" ref="AG90:AH90" si="600">IF(ISERROR(VLOOKUP(AF90,AF$16:AH$27,2,0)),"",VLOOKUP(AF90,AF$16:AH$27,2,0))</f>
        <v/>
      </c>
      <c r="AH90" s="63" t="str">
        <f t="shared" si="600"/>
        <v/>
      </c>
      <c r="AI90" s="90"/>
      <c r="AJ90" s="62" t="str">
        <f t="shared" ref="AJ90:AK90" si="601">IF(ISERROR(VLOOKUP(AI90,AI$16:AK$27,2,0)),"",VLOOKUP(AI90,AI$16:AK$27,2,0))</f>
        <v/>
      </c>
      <c r="AK90" s="63" t="str">
        <f t="shared" si="601"/>
        <v/>
      </c>
      <c r="AL90" s="90"/>
      <c r="AM90" s="62" t="str">
        <f t="shared" ref="AM90:AN90" si="602">IF(ISERROR(VLOOKUP(AL90,AL$16:AN$27,2,0)),"",VLOOKUP(AL90,AL$16:AN$27,2,0))</f>
        <v/>
      </c>
      <c r="AN90" s="110" t="str">
        <f t="shared" si="602"/>
        <v/>
      </c>
      <c r="AO90" s="8"/>
    </row>
    <row r="91" spans="1:41" x14ac:dyDescent="0.25">
      <c r="A91" s="14"/>
      <c r="B91" s="177"/>
      <c r="C91" s="91" t="s">
        <v>4</v>
      </c>
      <c r="D91" s="92">
        <v>1</v>
      </c>
      <c r="E91" s="93"/>
      <c r="F91" s="53" t="str">
        <f t="shared" ref="F91:G91" si="603">IF(ISERROR(VLOOKUP(E91,E$16:G$27,2,0)),"",VLOOKUP(E91,E$16:G$27,2,0))</f>
        <v/>
      </c>
      <c r="G91" s="54" t="str">
        <f t="shared" si="603"/>
        <v/>
      </c>
      <c r="H91" s="93" t="s">
        <v>4</v>
      </c>
      <c r="I91" s="53" t="str">
        <f t="shared" ref="I91:J91" si="604">IF(ISERROR(VLOOKUP(H91,H$16:J$27,2,0)),"",VLOOKUP(H91,H$16:J$27,2,0))</f>
        <v>z</v>
      </c>
      <c r="J91" s="54" t="str">
        <f t="shared" si="604"/>
        <v>Num0</v>
      </c>
      <c r="K91" s="93"/>
      <c r="L91" s="53" t="str">
        <f t="shared" ref="L91:M91" si="605">IF(ISERROR(VLOOKUP(K91,K$16:M$27,2,0)),"",VLOOKUP(K91,K$16:M$27,2,0))</f>
        <v/>
      </c>
      <c r="M91" s="54" t="str">
        <f t="shared" si="605"/>
        <v/>
      </c>
      <c r="N91" s="93" t="s">
        <v>37</v>
      </c>
      <c r="O91" s="53" t="str">
        <f t="shared" ref="O91:P91" si="606">IF(ISERROR(VLOOKUP(N91,N$16:P$27,2,0)),"",VLOOKUP(N91,N$16:P$27,2,0))</f>
        <v>x</v>
      </c>
      <c r="P91" s="54" t="str">
        <f t="shared" si="606"/>
        <v>Num1</v>
      </c>
      <c r="Q91" s="93"/>
      <c r="R91" s="53" t="str">
        <f t="shared" ref="R91:S91" si="607">IF(ISERROR(VLOOKUP(Q91,Q$16:S$27,2,0)),"",VLOOKUP(Q91,Q$16:S$27,2,0))</f>
        <v/>
      </c>
      <c r="S91" s="54" t="str">
        <f t="shared" si="607"/>
        <v/>
      </c>
      <c r="T91" s="93"/>
      <c r="U91" s="53" t="str">
        <f t="shared" ref="U91:V91" si="608">IF(ISERROR(VLOOKUP(T91,T$16:V$27,2,0)),"",VLOOKUP(T91,T$16:V$27,2,0))</f>
        <v/>
      </c>
      <c r="V91" s="54" t="str">
        <f t="shared" si="608"/>
        <v/>
      </c>
      <c r="W91" s="93"/>
      <c r="X91" s="53" t="str">
        <f t="shared" ref="X91:Y91" si="609">IF(ISERROR(VLOOKUP(W91,W$16:Y$27,2,0)),"",VLOOKUP(W91,W$16:Y$27,2,0))</f>
        <v/>
      </c>
      <c r="Y91" s="54" t="str">
        <f t="shared" si="609"/>
        <v/>
      </c>
      <c r="Z91" s="93"/>
      <c r="AA91" s="53" t="str">
        <f t="shared" ref="AA91:AB91" si="610">IF(ISERROR(VLOOKUP(Z91,Z$16:AB$27,2,0)),"",VLOOKUP(Z91,Z$16:AB$27,2,0))</f>
        <v/>
      </c>
      <c r="AB91" s="54" t="str">
        <f t="shared" si="610"/>
        <v/>
      </c>
      <c r="AC91" s="93"/>
      <c r="AD91" s="53" t="str">
        <f t="shared" ref="AD91:AE91" si="611">IF(ISERROR(VLOOKUP(AC91,AC$16:AE$27,2,0)),"",VLOOKUP(AC91,AC$16:AE$27,2,0))</f>
        <v/>
      </c>
      <c r="AE91" s="54" t="str">
        <f t="shared" si="611"/>
        <v/>
      </c>
      <c r="AF91" s="93"/>
      <c r="AG91" s="53" t="str">
        <f t="shared" ref="AG91:AH91" si="612">IF(ISERROR(VLOOKUP(AF91,AF$16:AH$27,2,0)),"",VLOOKUP(AF91,AF$16:AH$27,2,0))</f>
        <v/>
      </c>
      <c r="AH91" s="54" t="str">
        <f t="shared" si="612"/>
        <v/>
      </c>
      <c r="AI91" s="93"/>
      <c r="AJ91" s="53" t="str">
        <f t="shared" ref="AJ91:AK91" si="613">IF(ISERROR(VLOOKUP(AI91,AI$16:AK$27,2,0)),"",VLOOKUP(AI91,AI$16:AK$27,2,0))</f>
        <v/>
      </c>
      <c r="AK91" s="54" t="str">
        <f t="shared" si="613"/>
        <v/>
      </c>
      <c r="AL91" s="93"/>
      <c r="AM91" s="53" t="str">
        <f t="shared" ref="AM91:AN91" si="614">IF(ISERROR(VLOOKUP(AL91,AL$16:AN$27,2,0)),"",VLOOKUP(AL91,AL$16:AN$27,2,0))</f>
        <v/>
      </c>
      <c r="AN91" s="111" t="str">
        <f t="shared" si="614"/>
        <v/>
      </c>
      <c r="AO91" s="8"/>
    </row>
    <row r="92" spans="1:41" x14ac:dyDescent="0.25">
      <c r="A92" s="14"/>
      <c r="B92" s="177"/>
      <c r="C92" s="91"/>
      <c r="D92" s="92"/>
      <c r="E92" s="93"/>
      <c r="F92" s="53" t="str">
        <f t="shared" ref="F92:G92" si="615">IF(ISERROR(VLOOKUP(E92,E$16:G$27,2,0)),"",VLOOKUP(E92,E$16:G$27,2,0))</f>
        <v/>
      </c>
      <c r="G92" s="54" t="str">
        <f t="shared" si="615"/>
        <v/>
      </c>
      <c r="H92" s="93"/>
      <c r="I92" s="53" t="str">
        <f t="shared" ref="I92:J92" si="616">IF(ISERROR(VLOOKUP(H92,H$16:J$27,2,0)),"",VLOOKUP(H92,H$16:J$27,2,0))</f>
        <v/>
      </c>
      <c r="J92" s="54" t="str">
        <f t="shared" si="616"/>
        <v/>
      </c>
      <c r="K92" s="93"/>
      <c r="L92" s="53" t="str">
        <f t="shared" ref="L92:M92" si="617">IF(ISERROR(VLOOKUP(K92,K$16:M$27,2,0)),"",VLOOKUP(K92,K$16:M$27,2,0))</f>
        <v/>
      </c>
      <c r="M92" s="54" t="str">
        <f t="shared" si="617"/>
        <v/>
      </c>
      <c r="N92" s="93"/>
      <c r="O92" s="53" t="str">
        <f t="shared" ref="O92:P92" si="618">IF(ISERROR(VLOOKUP(N92,N$16:P$27,2,0)),"",VLOOKUP(N92,N$16:P$27,2,0))</f>
        <v/>
      </c>
      <c r="P92" s="54" t="str">
        <f t="shared" si="618"/>
        <v/>
      </c>
      <c r="Q92" s="93"/>
      <c r="R92" s="53" t="str">
        <f t="shared" ref="R92:S92" si="619">IF(ISERROR(VLOOKUP(Q92,Q$16:S$27,2,0)),"",VLOOKUP(Q92,Q$16:S$27,2,0))</f>
        <v/>
      </c>
      <c r="S92" s="54" t="str">
        <f t="shared" si="619"/>
        <v/>
      </c>
      <c r="T92" s="93"/>
      <c r="U92" s="53" t="str">
        <f t="shared" ref="U92:V92" si="620">IF(ISERROR(VLOOKUP(T92,T$16:V$27,2,0)),"",VLOOKUP(T92,T$16:V$27,2,0))</f>
        <v/>
      </c>
      <c r="V92" s="54" t="str">
        <f t="shared" si="620"/>
        <v/>
      </c>
      <c r="W92" s="93"/>
      <c r="X92" s="53" t="str">
        <f t="shared" ref="X92:Y92" si="621">IF(ISERROR(VLOOKUP(W92,W$16:Y$27,2,0)),"",VLOOKUP(W92,W$16:Y$27,2,0))</f>
        <v/>
      </c>
      <c r="Y92" s="54" t="str">
        <f t="shared" si="621"/>
        <v/>
      </c>
      <c r="Z92" s="93"/>
      <c r="AA92" s="53" t="str">
        <f t="shared" ref="AA92:AB92" si="622">IF(ISERROR(VLOOKUP(Z92,Z$16:AB$27,2,0)),"",VLOOKUP(Z92,Z$16:AB$27,2,0))</f>
        <v/>
      </c>
      <c r="AB92" s="54" t="str">
        <f t="shared" si="622"/>
        <v/>
      </c>
      <c r="AC92" s="93"/>
      <c r="AD92" s="53" t="str">
        <f t="shared" ref="AD92:AE92" si="623">IF(ISERROR(VLOOKUP(AC92,AC$16:AE$27,2,0)),"",VLOOKUP(AC92,AC$16:AE$27,2,0))</f>
        <v/>
      </c>
      <c r="AE92" s="54" t="str">
        <f t="shared" si="623"/>
        <v/>
      </c>
      <c r="AF92" s="93"/>
      <c r="AG92" s="53" t="str">
        <f t="shared" ref="AG92:AH92" si="624">IF(ISERROR(VLOOKUP(AF92,AF$16:AH$27,2,0)),"",VLOOKUP(AF92,AF$16:AH$27,2,0))</f>
        <v/>
      </c>
      <c r="AH92" s="54" t="str">
        <f t="shared" si="624"/>
        <v/>
      </c>
      <c r="AI92" s="93"/>
      <c r="AJ92" s="53" t="str">
        <f t="shared" ref="AJ92:AK92" si="625">IF(ISERROR(VLOOKUP(AI92,AI$16:AK$27,2,0)),"",VLOOKUP(AI92,AI$16:AK$27,2,0))</f>
        <v/>
      </c>
      <c r="AK92" s="54" t="str">
        <f t="shared" si="625"/>
        <v/>
      </c>
      <c r="AL92" s="93"/>
      <c r="AM92" s="53" t="str">
        <f t="shared" ref="AM92:AN92" si="626">IF(ISERROR(VLOOKUP(AL92,AL$16:AN$27,2,0)),"",VLOOKUP(AL92,AL$16:AN$27,2,0))</f>
        <v/>
      </c>
      <c r="AN92" s="111" t="str">
        <f t="shared" si="626"/>
        <v/>
      </c>
      <c r="AO92" s="8"/>
    </row>
    <row r="93" spans="1:41" x14ac:dyDescent="0.25">
      <c r="A93" s="14"/>
      <c r="B93" s="177"/>
      <c r="C93" s="91"/>
      <c r="D93" s="92"/>
      <c r="E93" s="93"/>
      <c r="F93" s="53" t="str">
        <f t="shared" ref="F93:G93" si="627">IF(ISERROR(VLOOKUP(E93,E$16:G$27,2,0)),"",VLOOKUP(E93,E$16:G$27,2,0))</f>
        <v/>
      </c>
      <c r="G93" s="54" t="str">
        <f t="shared" si="627"/>
        <v/>
      </c>
      <c r="H93" s="93"/>
      <c r="I93" s="53" t="str">
        <f t="shared" ref="I93:J93" si="628">IF(ISERROR(VLOOKUP(H93,H$16:J$27,2,0)),"",VLOOKUP(H93,H$16:J$27,2,0))</f>
        <v/>
      </c>
      <c r="J93" s="54" t="str">
        <f t="shared" si="628"/>
        <v/>
      </c>
      <c r="K93" s="93"/>
      <c r="L93" s="53" t="str">
        <f t="shared" ref="L93:M93" si="629">IF(ISERROR(VLOOKUP(K93,K$16:M$27,2,0)),"",VLOOKUP(K93,K$16:M$27,2,0))</f>
        <v/>
      </c>
      <c r="M93" s="54" t="str">
        <f t="shared" si="629"/>
        <v/>
      </c>
      <c r="N93" s="93"/>
      <c r="O93" s="53" t="str">
        <f t="shared" ref="O93:P93" si="630">IF(ISERROR(VLOOKUP(N93,N$16:P$27,2,0)),"",VLOOKUP(N93,N$16:P$27,2,0))</f>
        <v/>
      </c>
      <c r="P93" s="54" t="str">
        <f t="shared" si="630"/>
        <v/>
      </c>
      <c r="Q93" s="93"/>
      <c r="R93" s="53" t="str">
        <f t="shared" ref="R93:S93" si="631">IF(ISERROR(VLOOKUP(Q93,Q$16:S$27,2,0)),"",VLOOKUP(Q93,Q$16:S$27,2,0))</f>
        <v/>
      </c>
      <c r="S93" s="54" t="str">
        <f t="shared" si="631"/>
        <v/>
      </c>
      <c r="T93" s="93"/>
      <c r="U93" s="53" t="str">
        <f t="shared" ref="U93:V93" si="632">IF(ISERROR(VLOOKUP(T93,T$16:V$27,2,0)),"",VLOOKUP(T93,T$16:V$27,2,0))</f>
        <v/>
      </c>
      <c r="V93" s="54" t="str">
        <f t="shared" si="632"/>
        <v/>
      </c>
      <c r="W93" s="93"/>
      <c r="X93" s="53" t="str">
        <f t="shared" ref="X93:Y93" si="633">IF(ISERROR(VLOOKUP(W93,W$16:Y$27,2,0)),"",VLOOKUP(W93,W$16:Y$27,2,0))</f>
        <v/>
      </c>
      <c r="Y93" s="54" t="str">
        <f t="shared" si="633"/>
        <v/>
      </c>
      <c r="Z93" s="93"/>
      <c r="AA93" s="53" t="str">
        <f t="shared" ref="AA93:AB93" si="634">IF(ISERROR(VLOOKUP(Z93,Z$16:AB$27,2,0)),"",VLOOKUP(Z93,Z$16:AB$27,2,0))</f>
        <v/>
      </c>
      <c r="AB93" s="54" t="str">
        <f t="shared" si="634"/>
        <v/>
      </c>
      <c r="AC93" s="93"/>
      <c r="AD93" s="53" t="str">
        <f t="shared" ref="AD93:AE93" si="635">IF(ISERROR(VLOOKUP(AC93,AC$16:AE$27,2,0)),"",VLOOKUP(AC93,AC$16:AE$27,2,0))</f>
        <v/>
      </c>
      <c r="AE93" s="54" t="str">
        <f t="shared" si="635"/>
        <v/>
      </c>
      <c r="AF93" s="93"/>
      <c r="AG93" s="53" t="str">
        <f t="shared" ref="AG93:AH93" si="636">IF(ISERROR(VLOOKUP(AF93,AF$16:AH$27,2,0)),"",VLOOKUP(AF93,AF$16:AH$27,2,0))</f>
        <v/>
      </c>
      <c r="AH93" s="54" t="str">
        <f t="shared" si="636"/>
        <v/>
      </c>
      <c r="AI93" s="93"/>
      <c r="AJ93" s="53" t="str">
        <f t="shared" ref="AJ93:AK93" si="637">IF(ISERROR(VLOOKUP(AI93,AI$16:AK$27,2,0)),"",VLOOKUP(AI93,AI$16:AK$27,2,0))</f>
        <v/>
      </c>
      <c r="AK93" s="54" t="str">
        <f t="shared" si="637"/>
        <v/>
      </c>
      <c r="AL93" s="93"/>
      <c r="AM93" s="53" t="str">
        <f t="shared" ref="AM93:AN93" si="638">IF(ISERROR(VLOOKUP(AL93,AL$16:AN$27,2,0)),"",VLOOKUP(AL93,AL$16:AN$27,2,0))</f>
        <v/>
      </c>
      <c r="AN93" s="111" t="str">
        <f t="shared" si="638"/>
        <v/>
      </c>
      <c r="AO93" s="8"/>
    </row>
    <row r="94" spans="1:41" x14ac:dyDescent="0.25">
      <c r="A94" s="14"/>
      <c r="B94" s="177"/>
      <c r="C94" s="91"/>
      <c r="D94" s="92"/>
      <c r="E94" s="93"/>
      <c r="F94" s="53" t="str">
        <f t="shared" ref="F94:G94" si="639">IF(ISERROR(VLOOKUP(E94,E$16:G$27,2,0)),"",VLOOKUP(E94,E$16:G$27,2,0))</f>
        <v/>
      </c>
      <c r="G94" s="54" t="str">
        <f t="shared" si="639"/>
        <v/>
      </c>
      <c r="H94" s="93"/>
      <c r="I94" s="53" t="str">
        <f t="shared" ref="I94:J94" si="640">IF(ISERROR(VLOOKUP(H94,H$16:J$27,2,0)),"",VLOOKUP(H94,H$16:J$27,2,0))</f>
        <v/>
      </c>
      <c r="J94" s="54" t="str">
        <f t="shared" si="640"/>
        <v/>
      </c>
      <c r="K94" s="93"/>
      <c r="L94" s="53" t="str">
        <f t="shared" ref="L94:M94" si="641">IF(ISERROR(VLOOKUP(K94,K$16:M$27,2,0)),"",VLOOKUP(K94,K$16:M$27,2,0))</f>
        <v/>
      </c>
      <c r="M94" s="54" t="str">
        <f t="shared" si="641"/>
        <v/>
      </c>
      <c r="N94" s="93"/>
      <c r="O94" s="53" t="str">
        <f t="shared" ref="O94:P94" si="642">IF(ISERROR(VLOOKUP(N94,N$16:P$27,2,0)),"",VLOOKUP(N94,N$16:P$27,2,0))</f>
        <v/>
      </c>
      <c r="P94" s="54" t="str">
        <f t="shared" si="642"/>
        <v/>
      </c>
      <c r="Q94" s="93"/>
      <c r="R94" s="53" t="str">
        <f t="shared" ref="R94:S94" si="643">IF(ISERROR(VLOOKUP(Q94,Q$16:S$27,2,0)),"",VLOOKUP(Q94,Q$16:S$27,2,0))</f>
        <v/>
      </c>
      <c r="S94" s="54" t="str">
        <f t="shared" si="643"/>
        <v/>
      </c>
      <c r="T94" s="93"/>
      <c r="U94" s="53" t="str">
        <f t="shared" ref="U94:V94" si="644">IF(ISERROR(VLOOKUP(T94,T$16:V$27,2,0)),"",VLOOKUP(T94,T$16:V$27,2,0))</f>
        <v/>
      </c>
      <c r="V94" s="54" t="str">
        <f t="shared" si="644"/>
        <v/>
      </c>
      <c r="W94" s="93"/>
      <c r="X94" s="53" t="str">
        <f t="shared" ref="X94:Y94" si="645">IF(ISERROR(VLOOKUP(W94,W$16:Y$27,2,0)),"",VLOOKUP(W94,W$16:Y$27,2,0))</f>
        <v/>
      </c>
      <c r="Y94" s="54" t="str">
        <f t="shared" si="645"/>
        <v/>
      </c>
      <c r="Z94" s="93"/>
      <c r="AA94" s="53" t="str">
        <f t="shared" ref="AA94:AB94" si="646">IF(ISERROR(VLOOKUP(Z94,Z$16:AB$27,2,0)),"",VLOOKUP(Z94,Z$16:AB$27,2,0))</f>
        <v/>
      </c>
      <c r="AB94" s="54" t="str">
        <f t="shared" si="646"/>
        <v/>
      </c>
      <c r="AC94" s="93"/>
      <c r="AD94" s="53" t="str">
        <f t="shared" ref="AD94:AE94" si="647">IF(ISERROR(VLOOKUP(AC94,AC$16:AE$27,2,0)),"",VLOOKUP(AC94,AC$16:AE$27,2,0))</f>
        <v/>
      </c>
      <c r="AE94" s="54" t="str">
        <f t="shared" si="647"/>
        <v/>
      </c>
      <c r="AF94" s="93"/>
      <c r="AG94" s="53" t="str">
        <f t="shared" ref="AG94:AH94" si="648">IF(ISERROR(VLOOKUP(AF94,AF$16:AH$27,2,0)),"",VLOOKUP(AF94,AF$16:AH$27,2,0))</f>
        <v/>
      </c>
      <c r="AH94" s="54" t="str">
        <f t="shared" si="648"/>
        <v/>
      </c>
      <c r="AI94" s="93"/>
      <c r="AJ94" s="53" t="str">
        <f t="shared" ref="AJ94:AK94" si="649">IF(ISERROR(VLOOKUP(AI94,AI$16:AK$27,2,0)),"",VLOOKUP(AI94,AI$16:AK$27,2,0))</f>
        <v/>
      </c>
      <c r="AK94" s="54" t="str">
        <f t="shared" si="649"/>
        <v/>
      </c>
      <c r="AL94" s="93"/>
      <c r="AM94" s="53" t="str">
        <f t="shared" ref="AM94:AN94" si="650">IF(ISERROR(VLOOKUP(AL94,AL$16:AN$27,2,0)),"",VLOOKUP(AL94,AL$16:AN$27,2,0))</f>
        <v/>
      </c>
      <c r="AN94" s="111" t="str">
        <f t="shared" si="650"/>
        <v/>
      </c>
      <c r="AO94" s="8"/>
    </row>
    <row r="95" spans="1:41" x14ac:dyDescent="0.25">
      <c r="A95" s="14"/>
      <c r="B95" s="177"/>
      <c r="C95" s="91"/>
      <c r="D95" s="92"/>
      <c r="E95" s="93"/>
      <c r="F95" s="53" t="str">
        <f t="shared" ref="F95:G95" si="651">IF(ISERROR(VLOOKUP(E95,E$16:G$27,2,0)),"",VLOOKUP(E95,E$16:G$27,2,0))</f>
        <v/>
      </c>
      <c r="G95" s="54" t="str">
        <f t="shared" si="651"/>
        <v/>
      </c>
      <c r="H95" s="93"/>
      <c r="I95" s="53" t="str">
        <f t="shared" ref="I95:J95" si="652">IF(ISERROR(VLOOKUP(H95,H$16:J$27,2,0)),"",VLOOKUP(H95,H$16:J$27,2,0))</f>
        <v/>
      </c>
      <c r="J95" s="54" t="str">
        <f t="shared" si="652"/>
        <v/>
      </c>
      <c r="K95" s="93"/>
      <c r="L95" s="53" t="str">
        <f t="shared" ref="L95:M95" si="653">IF(ISERROR(VLOOKUP(K95,K$16:M$27,2,0)),"",VLOOKUP(K95,K$16:M$27,2,0))</f>
        <v/>
      </c>
      <c r="M95" s="54" t="str">
        <f t="shared" si="653"/>
        <v/>
      </c>
      <c r="N95" s="93"/>
      <c r="O95" s="53" t="str">
        <f t="shared" ref="O95:P95" si="654">IF(ISERROR(VLOOKUP(N95,N$16:P$27,2,0)),"",VLOOKUP(N95,N$16:P$27,2,0))</f>
        <v/>
      </c>
      <c r="P95" s="54" t="str">
        <f t="shared" si="654"/>
        <v/>
      </c>
      <c r="Q95" s="93"/>
      <c r="R95" s="53" t="str">
        <f t="shared" ref="R95:S95" si="655">IF(ISERROR(VLOOKUP(Q95,Q$16:S$27,2,0)),"",VLOOKUP(Q95,Q$16:S$27,2,0))</f>
        <v/>
      </c>
      <c r="S95" s="54" t="str">
        <f t="shared" si="655"/>
        <v/>
      </c>
      <c r="T95" s="93"/>
      <c r="U95" s="53" t="str">
        <f t="shared" ref="U95:V95" si="656">IF(ISERROR(VLOOKUP(T95,T$16:V$27,2,0)),"",VLOOKUP(T95,T$16:V$27,2,0))</f>
        <v/>
      </c>
      <c r="V95" s="54" t="str">
        <f t="shared" si="656"/>
        <v/>
      </c>
      <c r="W95" s="93"/>
      <c r="X95" s="53" t="str">
        <f t="shared" ref="X95:Y95" si="657">IF(ISERROR(VLOOKUP(W95,W$16:Y$27,2,0)),"",VLOOKUP(W95,W$16:Y$27,2,0))</f>
        <v/>
      </c>
      <c r="Y95" s="54" t="str">
        <f t="shared" si="657"/>
        <v/>
      </c>
      <c r="Z95" s="93"/>
      <c r="AA95" s="53" t="str">
        <f t="shared" ref="AA95:AB95" si="658">IF(ISERROR(VLOOKUP(Z95,Z$16:AB$27,2,0)),"",VLOOKUP(Z95,Z$16:AB$27,2,0))</f>
        <v/>
      </c>
      <c r="AB95" s="54" t="str">
        <f t="shared" si="658"/>
        <v/>
      </c>
      <c r="AC95" s="93"/>
      <c r="AD95" s="53" t="str">
        <f t="shared" ref="AD95:AE95" si="659">IF(ISERROR(VLOOKUP(AC95,AC$16:AE$27,2,0)),"",VLOOKUP(AC95,AC$16:AE$27,2,0))</f>
        <v/>
      </c>
      <c r="AE95" s="54" t="str">
        <f t="shared" si="659"/>
        <v/>
      </c>
      <c r="AF95" s="93"/>
      <c r="AG95" s="53" t="str">
        <f t="shared" ref="AG95:AH95" si="660">IF(ISERROR(VLOOKUP(AF95,AF$16:AH$27,2,0)),"",VLOOKUP(AF95,AF$16:AH$27,2,0))</f>
        <v/>
      </c>
      <c r="AH95" s="54" t="str">
        <f t="shared" si="660"/>
        <v/>
      </c>
      <c r="AI95" s="93"/>
      <c r="AJ95" s="53" t="str">
        <f t="shared" ref="AJ95:AK95" si="661">IF(ISERROR(VLOOKUP(AI95,AI$16:AK$27,2,0)),"",VLOOKUP(AI95,AI$16:AK$27,2,0))</f>
        <v/>
      </c>
      <c r="AK95" s="54" t="str">
        <f t="shared" si="661"/>
        <v/>
      </c>
      <c r="AL95" s="93"/>
      <c r="AM95" s="53" t="str">
        <f t="shared" ref="AM95:AN95" si="662">IF(ISERROR(VLOOKUP(AL95,AL$16:AN$27,2,0)),"",VLOOKUP(AL95,AL$16:AN$27,2,0))</f>
        <v/>
      </c>
      <c r="AN95" s="111" t="str">
        <f t="shared" si="662"/>
        <v/>
      </c>
      <c r="AO95" s="8"/>
    </row>
    <row r="96" spans="1:41" x14ac:dyDescent="0.25">
      <c r="A96" s="14"/>
      <c r="B96" s="177"/>
      <c r="C96" s="91"/>
      <c r="D96" s="92"/>
      <c r="E96" s="93"/>
      <c r="F96" s="53" t="str">
        <f t="shared" ref="F96:G96" si="663">IF(ISERROR(VLOOKUP(E96,E$16:G$27,2,0)),"",VLOOKUP(E96,E$16:G$27,2,0))</f>
        <v/>
      </c>
      <c r="G96" s="54" t="str">
        <f t="shared" si="663"/>
        <v/>
      </c>
      <c r="H96" s="93"/>
      <c r="I96" s="53" t="str">
        <f t="shared" ref="I96:J96" si="664">IF(ISERROR(VLOOKUP(H96,H$16:J$27,2,0)),"",VLOOKUP(H96,H$16:J$27,2,0))</f>
        <v/>
      </c>
      <c r="J96" s="54" t="str">
        <f t="shared" si="664"/>
        <v/>
      </c>
      <c r="K96" s="93"/>
      <c r="L96" s="53" t="str">
        <f t="shared" ref="L96:M96" si="665">IF(ISERROR(VLOOKUP(K96,K$16:M$27,2,0)),"",VLOOKUP(K96,K$16:M$27,2,0))</f>
        <v/>
      </c>
      <c r="M96" s="54" t="str">
        <f t="shared" si="665"/>
        <v/>
      </c>
      <c r="N96" s="93"/>
      <c r="O96" s="53" t="str">
        <f t="shared" ref="O96:P96" si="666">IF(ISERROR(VLOOKUP(N96,N$16:P$27,2,0)),"",VLOOKUP(N96,N$16:P$27,2,0))</f>
        <v/>
      </c>
      <c r="P96" s="54" t="str">
        <f t="shared" si="666"/>
        <v/>
      </c>
      <c r="Q96" s="93"/>
      <c r="R96" s="53" t="str">
        <f t="shared" ref="R96:S96" si="667">IF(ISERROR(VLOOKUP(Q96,Q$16:S$27,2,0)),"",VLOOKUP(Q96,Q$16:S$27,2,0))</f>
        <v/>
      </c>
      <c r="S96" s="54" t="str">
        <f t="shared" si="667"/>
        <v/>
      </c>
      <c r="T96" s="93"/>
      <c r="U96" s="53" t="str">
        <f t="shared" ref="U96:V96" si="668">IF(ISERROR(VLOOKUP(T96,T$16:V$27,2,0)),"",VLOOKUP(T96,T$16:V$27,2,0))</f>
        <v/>
      </c>
      <c r="V96" s="54" t="str">
        <f t="shared" si="668"/>
        <v/>
      </c>
      <c r="W96" s="93"/>
      <c r="X96" s="53" t="str">
        <f t="shared" ref="X96:Y96" si="669">IF(ISERROR(VLOOKUP(W96,W$16:Y$27,2,0)),"",VLOOKUP(W96,W$16:Y$27,2,0))</f>
        <v/>
      </c>
      <c r="Y96" s="54" t="str">
        <f t="shared" si="669"/>
        <v/>
      </c>
      <c r="Z96" s="93"/>
      <c r="AA96" s="53" t="str">
        <f t="shared" ref="AA96:AB96" si="670">IF(ISERROR(VLOOKUP(Z96,Z$16:AB$27,2,0)),"",VLOOKUP(Z96,Z$16:AB$27,2,0))</f>
        <v/>
      </c>
      <c r="AB96" s="54" t="str">
        <f t="shared" si="670"/>
        <v/>
      </c>
      <c r="AC96" s="93"/>
      <c r="AD96" s="53" t="str">
        <f t="shared" ref="AD96:AE96" si="671">IF(ISERROR(VLOOKUP(AC96,AC$16:AE$27,2,0)),"",VLOOKUP(AC96,AC$16:AE$27,2,0))</f>
        <v/>
      </c>
      <c r="AE96" s="54" t="str">
        <f t="shared" si="671"/>
        <v/>
      </c>
      <c r="AF96" s="93"/>
      <c r="AG96" s="53" t="str">
        <f t="shared" ref="AG96:AH96" si="672">IF(ISERROR(VLOOKUP(AF96,AF$16:AH$27,2,0)),"",VLOOKUP(AF96,AF$16:AH$27,2,0))</f>
        <v/>
      </c>
      <c r="AH96" s="54" t="str">
        <f t="shared" si="672"/>
        <v/>
      </c>
      <c r="AI96" s="93"/>
      <c r="AJ96" s="53" t="str">
        <f t="shared" ref="AJ96:AK96" si="673">IF(ISERROR(VLOOKUP(AI96,AI$16:AK$27,2,0)),"",VLOOKUP(AI96,AI$16:AK$27,2,0))</f>
        <v/>
      </c>
      <c r="AK96" s="54" t="str">
        <f t="shared" si="673"/>
        <v/>
      </c>
      <c r="AL96" s="93"/>
      <c r="AM96" s="53" t="str">
        <f t="shared" ref="AM96:AN96" si="674">IF(ISERROR(VLOOKUP(AL96,AL$16:AN$27,2,0)),"",VLOOKUP(AL96,AL$16:AN$27,2,0))</f>
        <v/>
      </c>
      <c r="AN96" s="111" t="str">
        <f t="shared" si="674"/>
        <v/>
      </c>
      <c r="AO96" s="8"/>
    </row>
    <row r="97" spans="1:41" x14ac:dyDescent="0.25">
      <c r="A97" s="14"/>
      <c r="B97" s="177"/>
      <c r="C97" s="94"/>
      <c r="D97" s="95"/>
      <c r="E97" s="96"/>
      <c r="F97" s="57" t="str">
        <f t="shared" ref="F97:G97" si="675">IF(ISERROR(VLOOKUP(E97,E$16:G$27,2,0)),"",VLOOKUP(E97,E$16:G$27,2,0))</f>
        <v/>
      </c>
      <c r="G97" s="58" t="str">
        <f t="shared" si="675"/>
        <v/>
      </c>
      <c r="H97" s="96"/>
      <c r="I97" s="57" t="str">
        <f t="shared" ref="I97:J97" si="676">IF(ISERROR(VLOOKUP(H97,H$16:J$27,2,0)),"",VLOOKUP(H97,H$16:J$27,2,0))</f>
        <v/>
      </c>
      <c r="J97" s="58" t="str">
        <f t="shared" si="676"/>
        <v/>
      </c>
      <c r="K97" s="96"/>
      <c r="L97" s="57" t="str">
        <f t="shared" ref="L97:M97" si="677">IF(ISERROR(VLOOKUP(K97,K$16:M$27,2,0)),"",VLOOKUP(K97,K$16:M$27,2,0))</f>
        <v/>
      </c>
      <c r="M97" s="58" t="str">
        <f t="shared" si="677"/>
        <v/>
      </c>
      <c r="N97" s="96"/>
      <c r="O97" s="57" t="str">
        <f t="shared" ref="O97:P97" si="678">IF(ISERROR(VLOOKUP(N97,N$16:P$27,2,0)),"",VLOOKUP(N97,N$16:P$27,2,0))</f>
        <v/>
      </c>
      <c r="P97" s="58" t="str">
        <f t="shared" si="678"/>
        <v/>
      </c>
      <c r="Q97" s="96"/>
      <c r="R97" s="57" t="str">
        <f t="shared" ref="R97:S97" si="679">IF(ISERROR(VLOOKUP(Q97,Q$16:S$27,2,0)),"",VLOOKUP(Q97,Q$16:S$27,2,0))</f>
        <v/>
      </c>
      <c r="S97" s="58" t="str">
        <f t="shared" si="679"/>
        <v/>
      </c>
      <c r="T97" s="96"/>
      <c r="U97" s="57" t="str">
        <f t="shared" ref="U97:V97" si="680">IF(ISERROR(VLOOKUP(T97,T$16:V$27,2,0)),"",VLOOKUP(T97,T$16:V$27,2,0))</f>
        <v/>
      </c>
      <c r="V97" s="58" t="str">
        <f t="shared" si="680"/>
        <v/>
      </c>
      <c r="W97" s="96"/>
      <c r="X97" s="57" t="str">
        <f t="shared" ref="X97:Y97" si="681">IF(ISERROR(VLOOKUP(W97,W$16:Y$27,2,0)),"",VLOOKUP(W97,W$16:Y$27,2,0))</f>
        <v/>
      </c>
      <c r="Y97" s="58" t="str">
        <f t="shared" si="681"/>
        <v/>
      </c>
      <c r="Z97" s="96"/>
      <c r="AA97" s="57" t="str">
        <f t="shared" ref="AA97:AB97" si="682">IF(ISERROR(VLOOKUP(Z97,Z$16:AB$27,2,0)),"",VLOOKUP(Z97,Z$16:AB$27,2,0))</f>
        <v/>
      </c>
      <c r="AB97" s="58" t="str">
        <f t="shared" si="682"/>
        <v/>
      </c>
      <c r="AC97" s="96"/>
      <c r="AD97" s="57" t="str">
        <f t="shared" ref="AD97:AE97" si="683">IF(ISERROR(VLOOKUP(AC97,AC$16:AE$27,2,0)),"",VLOOKUP(AC97,AC$16:AE$27,2,0))</f>
        <v/>
      </c>
      <c r="AE97" s="58" t="str">
        <f t="shared" si="683"/>
        <v/>
      </c>
      <c r="AF97" s="96"/>
      <c r="AG97" s="57" t="str">
        <f t="shared" ref="AG97:AH97" si="684">IF(ISERROR(VLOOKUP(AF97,AF$16:AH$27,2,0)),"",VLOOKUP(AF97,AF$16:AH$27,2,0))</f>
        <v/>
      </c>
      <c r="AH97" s="58" t="str">
        <f t="shared" si="684"/>
        <v/>
      </c>
      <c r="AI97" s="96"/>
      <c r="AJ97" s="57" t="str">
        <f t="shared" ref="AJ97:AK97" si="685">IF(ISERROR(VLOOKUP(AI97,AI$16:AK$27,2,0)),"",VLOOKUP(AI97,AI$16:AK$27,2,0))</f>
        <v/>
      </c>
      <c r="AK97" s="58" t="str">
        <f t="shared" si="685"/>
        <v/>
      </c>
      <c r="AL97" s="96"/>
      <c r="AM97" s="57" t="str">
        <f t="shared" ref="AM97:AN97" si="686">IF(ISERROR(VLOOKUP(AL97,AL$16:AN$27,2,0)),"",VLOOKUP(AL97,AL$16:AN$27,2,0))</f>
        <v/>
      </c>
      <c r="AN97" s="112" t="str">
        <f t="shared" si="686"/>
        <v/>
      </c>
      <c r="AO97" s="8"/>
    </row>
    <row r="98" spans="1:41" x14ac:dyDescent="0.25">
      <c r="A98" s="14"/>
      <c r="B98" s="177"/>
      <c r="C98" s="94"/>
      <c r="D98" s="95"/>
      <c r="E98" s="96"/>
      <c r="F98" s="57" t="str">
        <f t="shared" ref="F98:G98" si="687">IF(ISERROR(VLOOKUP(E98,E$16:G$27,2,0)),"",VLOOKUP(E98,E$16:G$27,2,0))</f>
        <v/>
      </c>
      <c r="G98" s="58" t="str">
        <f t="shared" si="687"/>
        <v/>
      </c>
      <c r="H98" s="96"/>
      <c r="I98" s="57" t="str">
        <f t="shared" ref="I98:J98" si="688">IF(ISERROR(VLOOKUP(H98,H$16:J$27,2,0)),"",VLOOKUP(H98,H$16:J$27,2,0))</f>
        <v/>
      </c>
      <c r="J98" s="58" t="str">
        <f t="shared" si="688"/>
        <v/>
      </c>
      <c r="K98" s="96"/>
      <c r="L98" s="57" t="str">
        <f t="shared" ref="L98:M98" si="689">IF(ISERROR(VLOOKUP(K98,K$16:M$27,2,0)),"",VLOOKUP(K98,K$16:M$27,2,0))</f>
        <v/>
      </c>
      <c r="M98" s="58" t="str">
        <f t="shared" si="689"/>
        <v/>
      </c>
      <c r="N98" s="96"/>
      <c r="O98" s="57" t="str">
        <f t="shared" ref="O98:P98" si="690">IF(ISERROR(VLOOKUP(N98,N$16:P$27,2,0)),"",VLOOKUP(N98,N$16:P$27,2,0))</f>
        <v/>
      </c>
      <c r="P98" s="58" t="str">
        <f t="shared" si="690"/>
        <v/>
      </c>
      <c r="Q98" s="96"/>
      <c r="R98" s="57" t="str">
        <f t="shared" ref="R98:S98" si="691">IF(ISERROR(VLOOKUP(Q98,Q$16:S$27,2,0)),"",VLOOKUP(Q98,Q$16:S$27,2,0))</f>
        <v/>
      </c>
      <c r="S98" s="58" t="str">
        <f t="shared" si="691"/>
        <v/>
      </c>
      <c r="T98" s="96"/>
      <c r="U98" s="57" t="str">
        <f t="shared" ref="U98:V98" si="692">IF(ISERROR(VLOOKUP(T98,T$16:V$27,2,0)),"",VLOOKUP(T98,T$16:V$27,2,0))</f>
        <v/>
      </c>
      <c r="V98" s="58" t="str">
        <f t="shared" si="692"/>
        <v/>
      </c>
      <c r="W98" s="96"/>
      <c r="X98" s="57" t="str">
        <f t="shared" ref="X98:Y98" si="693">IF(ISERROR(VLOOKUP(W98,W$16:Y$27,2,0)),"",VLOOKUP(W98,W$16:Y$27,2,0))</f>
        <v/>
      </c>
      <c r="Y98" s="58" t="str">
        <f t="shared" si="693"/>
        <v/>
      </c>
      <c r="Z98" s="96"/>
      <c r="AA98" s="57" t="str">
        <f t="shared" ref="AA98:AB98" si="694">IF(ISERROR(VLOOKUP(Z98,Z$16:AB$27,2,0)),"",VLOOKUP(Z98,Z$16:AB$27,2,0))</f>
        <v/>
      </c>
      <c r="AB98" s="58" t="str">
        <f t="shared" si="694"/>
        <v/>
      </c>
      <c r="AC98" s="96"/>
      <c r="AD98" s="57" t="str">
        <f t="shared" ref="AD98:AE98" si="695">IF(ISERROR(VLOOKUP(AC98,AC$16:AE$27,2,0)),"",VLOOKUP(AC98,AC$16:AE$27,2,0))</f>
        <v/>
      </c>
      <c r="AE98" s="58" t="str">
        <f t="shared" si="695"/>
        <v/>
      </c>
      <c r="AF98" s="96"/>
      <c r="AG98" s="57" t="str">
        <f t="shared" ref="AG98:AH98" si="696">IF(ISERROR(VLOOKUP(AF98,AF$16:AH$27,2,0)),"",VLOOKUP(AF98,AF$16:AH$27,2,0))</f>
        <v/>
      </c>
      <c r="AH98" s="58" t="str">
        <f t="shared" si="696"/>
        <v/>
      </c>
      <c r="AI98" s="96"/>
      <c r="AJ98" s="57" t="str">
        <f t="shared" ref="AJ98:AK98" si="697">IF(ISERROR(VLOOKUP(AI98,AI$16:AK$27,2,0)),"",VLOOKUP(AI98,AI$16:AK$27,2,0))</f>
        <v/>
      </c>
      <c r="AK98" s="58" t="str">
        <f t="shared" si="697"/>
        <v/>
      </c>
      <c r="AL98" s="96"/>
      <c r="AM98" s="57" t="str">
        <f t="shared" ref="AM98:AN98" si="698">IF(ISERROR(VLOOKUP(AL98,AL$16:AN$27,2,0)),"",VLOOKUP(AL98,AL$16:AN$27,2,0))</f>
        <v/>
      </c>
      <c r="AN98" s="112" t="str">
        <f t="shared" si="698"/>
        <v/>
      </c>
      <c r="AO98" s="8"/>
    </row>
    <row r="99" spans="1:41" ht="15.75" thickBot="1" x14ac:dyDescent="0.3">
      <c r="A99" s="15"/>
      <c r="B99" s="178"/>
      <c r="C99" s="97"/>
      <c r="D99" s="98"/>
      <c r="E99" s="99"/>
      <c r="F99" s="55" t="str">
        <f t="shared" ref="F99:G99" si="699">IF(ISERROR(VLOOKUP(E99,E$16:G$27,2,0)),"",VLOOKUP(E99,E$16:G$27,2,0))</f>
        <v/>
      </c>
      <c r="G99" s="56" t="str">
        <f t="shared" si="699"/>
        <v/>
      </c>
      <c r="H99" s="99"/>
      <c r="I99" s="55" t="str">
        <f t="shared" ref="I99:J99" si="700">IF(ISERROR(VLOOKUP(H99,H$16:J$27,2,0)),"",VLOOKUP(H99,H$16:J$27,2,0))</f>
        <v/>
      </c>
      <c r="J99" s="56" t="str">
        <f t="shared" si="700"/>
        <v/>
      </c>
      <c r="K99" s="99"/>
      <c r="L99" s="55" t="str">
        <f t="shared" ref="L99:M99" si="701">IF(ISERROR(VLOOKUP(K99,K$16:M$27,2,0)),"",VLOOKUP(K99,K$16:M$27,2,0))</f>
        <v/>
      </c>
      <c r="M99" s="56" t="str">
        <f t="shared" si="701"/>
        <v/>
      </c>
      <c r="N99" s="99"/>
      <c r="O99" s="55" t="str">
        <f t="shared" ref="O99:P99" si="702">IF(ISERROR(VLOOKUP(N99,N$16:P$27,2,0)),"",VLOOKUP(N99,N$16:P$27,2,0))</f>
        <v/>
      </c>
      <c r="P99" s="56" t="str">
        <f t="shared" si="702"/>
        <v/>
      </c>
      <c r="Q99" s="99"/>
      <c r="R99" s="55" t="str">
        <f t="shared" ref="R99:S99" si="703">IF(ISERROR(VLOOKUP(Q99,Q$16:S$27,2,0)),"",VLOOKUP(Q99,Q$16:S$27,2,0))</f>
        <v/>
      </c>
      <c r="S99" s="56" t="str">
        <f t="shared" si="703"/>
        <v/>
      </c>
      <c r="T99" s="99"/>
      <c r="U99" s="55" t="str">
        <f t="shared" ref="U99:V99" si="704">IF(ISERROR(VLOOKUP(T99,T$16:V$27,2,0)),"",VLOOKUP(T99,T$16:V$27,2,0))</f>
        <v/>
      </c>
      <c r="V99" s="56" t="str">
        <f t="shared" si="704"/>
        <v/>
      </c>
      <c r="W99" s="99"/>
      <c r="X99" s="55" t="str">
        <f t="shared" ref="X99:Y99" si="705">IF(ISERROR(VLOOKUP(W99,W$16:Y$27,2,0)),"",VLOOKUP(W99,W$16:Y$27,2,0))</f>
        <v/>
      </c>
      <c r="Y99" s="56" t="str">
        <f t="shared" si="705"/>
        <v/>
      </c>
      <c r="Z99" s="99"/>
      <c r="AA99" s="55" t="str">
        <f t="shared" ref="AA99:AB99" si="706">IF(ISERROR(VLOOKUP(Z99,Z$16:AB$27,2,0)),"",VLOOKUP(Z99,Z$16:AB$27,2,0))</f>
        <v/>
      </c>
      <c r="AB99" s="56" t="str">
        <f t="shared" si="706"/>
        <v/>
      </c>
      <c r="AC99" s="99"/>
      <c r="AD99" s="55" t="str">
        <f t="shared" ref="AD99:AE99" si="707">IF(ISERROR(VLOOKUP(AC99,AC$16:AE$27,2,0)),"",VLOOKUP(AC99,AC$16:AE$27,2,0))</f>
        <v/>
      </c>
      <c r="AE99" s="56" t="str">
        <f t="shared" si="707"/>
        <v/>
      </c>
      <c r="AF99" s="99"/>
      <c r="AG99" s="55" t="str">
        <f t="shared" ref="AG99:AH99" si="708">IF(ISERROR(VLOOKUP(AF99,AF$16:AH$27,2,0)),"",VLOOKUP(AF99,AF$16:AH$27,2,0))</f>
        <v/>
      </c>
      <c r="AH99" s="56" t="str">
        <f t="shared" si="708"/>
        <v/>
      </c>
      <c r="AI99" s="99"/>
      <c r="AJ99" s="55" t="str">
        <f t="shared" ref="AJ99:AK99" si="709">IF(ISERROR(VLOOKUP(AI99,AI$16:AK$27,2,0)),"",VLOOKUP(AI99,AI$16:AK$27,2,0))</f>
        <v/>
      </c>
      <c r="AK99" s="56" t="str">
        <f t="shared" si="709"/>
        <v/>
      </c>
      <c r="AL99" s="99"/>
      <c r="AM99" s="55" t="str">
        <f t="shared" ref="AM99:AN99" si="710">IF(ISERROR(VLOOKUP(AL99,AL$16:AN$27,2,0)),"",VLOOKUP(AL99,AL$16:AN$27,2,0))</f>
        <v/>
      </c>
      <c r="AN99" s="113" t="str">
        <f t="shared" si="710"/>
        <v/>
      </c>
      <c r="AO99" s="8"/>
    </row>
  </sheetData>
  <sheetProtection sheet="1" objects="1" scenarios="1"/>
  <mergeCells count="46">
    <mergeCell ref="B90:B99"/>
    <mergeCell ref="T2:V2"/>
    <mergeCell ref="W2:Y2"/>
    <mergeCell ref="Z2:AB2"/>
    <mergeCell ref="T12:V12"/>
    <mergeCell ref="E2:G2"/>
    <mergeCell ref="H2:J2"/>
    <mergeCell ref="K2:M2"/>
    <mergeCell ref="N2:P2"/>
    <mergeCell ref="Q2:S2"/>
    <mergeCell ref="Z3:AB3"/>
    <mergeCell ref="W3:Y3"/>
    <mergeCell ref="N3:P3"/>
    <mergeCell ref="C13:D27"/>
    <mergeCell ref="C3:D3"/>
    <mergeCell ref="C4:D11"/>
    <mergeCell ref="AL3:AN3"/>
    <mergeCell ref="AL2:AN2"/>
    <mergeCell ref="AL12:AN12"/>
    <mergeCell ref="AC2:AE2"/>
    <mergeCell ref="AI3:AK3"/>
    <mergeCell ref="AI2:AK2"/>
    <mergeCell ref="AI12:AK12"/>
    <mergeCell ref="AC3:AE3"/>
    <mergeCell ref="AF3:AH3"/>
    <mergeCell ref="AF2:AH2"/>
    <mergeCell ref="AF12:AH12"/>
    <mergeCell ref="E3:G3"/>
    <mergeCell ref="H3:J3"/>
    <mergeCell ref="Q3:S3"/>
    <mergeCell ref="K3:M3"/>
    <mergeCell ref="T3:V3"/>
    <mergeCell ref="B66:B75"/>
    <mergeCell ref="B78:B87"/>
    <mergeCell ref="AC12:AE12"/>
    <mergeCell ref="H12:J12"/>
    <mergeCell ref="K12:M12"/>
    <mergeCell ref="N12:P12"/>
    <mergeCell ref="Q12:S12"/>
    <mergeCell ref="W12:Y12"/>
    <mergeCell ref="Z12:AB12"/>
    <mergeCell ref="C12:D12"/>
    <mergeCell ref="E12:G12"/>
    <mergeCell ref="B30:B39"/>
    <mergeCell ref="B42:B51"/>
    <mergeCell ref="B54:B63"/>
  </mergeCells>
  <conditionalFormatting sqref="F14:G27">
    <cfRule type="expression" dxfId="61" priority="65">
      <formula>ISERROR(VLOOKUP(F14,WinKeys,2,0))</formula>
    </cfRule>
  </conditionalFormatting>
  <conditionalFormatting sqref="I14:J19 I24:J25 I22:I23 I26:I27">
    <cfRule type="expression" dxfId="60" priority="64">
      <formula>ISERROR(VLOOKUP(I14,WinKeys,2,0))</formula>
    </cfRule>
  </conditionalFormatting>
  <conditionalFormatting sqref="L14:M27">
    <cfRule type="expression" dxfId="59" priority="63">
      <formula>ISERROR(VLOOKUP(L14,WinKeys,2,0))</formula>
    </cfRule>
  </conditionalFormatting>
  <conditionalFormatting sqref="O14:P20 O22:P24">
    <cfRule type="expression" dxfId="58" priority="62">
      <formula>ISERROR(VLOOKUP(O14,WinKeys,2,0))</formula>
    </cfRule>
  </conditionalFormatting>
  <conditionalFormatting sqref="R14:S17 R20:S25 S18:S19 R26:R27">
    <cfRule type="expression" dxfId="57" priority="61">
      <formula>ISERROR(VLOOKUP(R14,WinKeys,2,0))</formula>
    </cfRule>
  </conditionalFormatting>
  <conditionalFormatting sqref="U14:V25">
    <cfRule type="expression" dxfId="56" priority="60">
      <formula>ISERROR(VLOOKUP(U14,WinKeys,2,0))</formula>
    </cfRule>
  </conditionalFormatting>
  <conditionalFormatting sqref="X14:Y18 X24:Y25 X23 X22:Y22 X21 Y19:Y20 Y27">
    <cfRule type="expression" dxfId="55" priority="59">
      <formula>ISERROR(VLOOKUP(X14,WinKeys,2,0))</formula>
    </cfRule>
  </conditionalFormatting>
  <conditionalFormatting sqref="AA14:AB17 AA20:AB25 AA18:AA19">
    <cfRule type="expression" dxfId="54" priority="58">
      <formula>ISERROR(VLOOKUP(AA14,WinKeys,2,0))</formula>
    </cfRule>
  </conditionalFormatting>
  <conditionalFormatting sqref="AD14:AE17 AD21:AE25 AD18:AD20">
    <cfRule type="expression" dxfId="53" priority="57">
      <formula>ISERROR(VLOOKUP(AD14,WinKeys,2,0))</formula>
    </cfRule>
  </conditionalFormatting>
  <conditionalFormatting sqref="AG14:AH17">
    <cfRule type="expression" dxfId="52" priority="56">
      <formula>ISERROR(VLOOKUP(AG14,WinKeys,2,0))</formula>
    </cfRule>
  </conditionalFormatting>
  <conditionalFormatting sqref="AJ14:AK27">
    <cfRule type="expression" dxfId="51" priority="55">
      <formula>ISERROR(VLOOKUP(AJ14,WinKeys,2,0))</formula>
    </cfRule>
  </conditionalFormatting>
  <conditionalFormatting sqref="AM14:AN27">
    <cfRule type="expression" dxfId="50" priority="54">
      <formula>ISERROR(VLOOKUP(AM14,WinKeys,2,0))</formula>
    </cfRule>
  </conditionalFormatting>
  <conditionalFormatting sqref="Y23">
    <cfRule type="expression" dxfId="49" priority="53">
      <formula>ISERROR(VLOOKUP(Y23,WinKeys,2,0))</formula>
    </cfRule>
  </conditionalFormatting>
  <conditionalFormatting sqref="Y21">
    <cfRule type="expression" dxfId="48" priority="52">
      <formula>ISERROR(VLOOKUP(Y21,WinKeys,2,0))</formula>
    </cfRule>
  </conditionalFormatting>
  <conditionalFormatting sqref="O21:P21">
    <cfRule type="expression" dxfId="47" priority="51">
      <formula>ISERROR(VLOOKUP(O21,WinKeys,2,0))</formula>
    </cfRule>
  </conditionalFormatting>
  <conditionalFormatting sqref="J22:J23">
    <cfRule type="expression" dxfId="46" priority="50">
      <formula>ISERROR(VLOOKUP(J22,WinKeys,2,0))</formula>
    </cfRule>
  </conditionalFormatting>
  <conditionalFormatting sqref="I20:J20">
    <cfRule type="expression" dxfId="45" priority="49">
      <formula>ISERROR(VLOOKUP(I20,WinKeys,2,0))</formula>
    </cfRule>
  </conditionalFormatting>
  <conditionalFormatting sqref="I21:J21">
    <cfRule type="expression" dxfId="44" priority="48">
      <formula>ISERROR(VLOOKUP(I21,WinKeys,2,0))</formula>
    </cfRule>
  </conditionalFormatting>
  <conditionalFormatting sqref="U26:U27">
    <cfRule type="expression" dxfId="43" priority="47">
      <formula>ISERROR(VLOOKUP(U26,WinKeys,2,0))</formula>
    </cfRule>
  </conditionalFormatting>
  <conditionalFormatting sqref="R18:R19">
    <cfRule type="expression" dxfId="42" priority="46">
      <formula>ISERROR(VLOOKUP(R18,WinKeys,2,0))</formula>
    </cfRule>
  </conditionalFormatting>
  <conditionalFormatting sqref="X19:X20">
    <cfRule type="expression" dxfId="41" priority="45">
      <formula>ISERROR(VLOOKUP(X19,WinKeys,2,0))</formula>
    </cfRule>
  </conditionalFormatting>
  <conditionalFormatting sqref="X26:X27">
    <cfRule type="expression" dxfId="40" priority="44">
      <formula>ISERROR(VLOOKUP(X26,WinKeys,2,0))</formula>
    </cfRule>
  </conditionalFormatting>
  <conditionalFormatting sqref="Y26">
    <cfRule type="expression" dxfId="39" priority="43">
      <formula>ISERROR(VLOOKUP(Y26,WinKeys,2,0))</formula>
    </cfRule>
  </conditionalFormatting>
  <conditionalFormatting sqref="O26:O27">
    <cfRule type="expression" dxfId="38" priority="34">
      <formula>ISERROR(VLOOKUP(O26,WinKeys,2,0))</formula>
    </cfRule>
  </conditionalFormatting>
  <conditionalFormatting sqref="P27">
    <cfRule type="expression" dxfId="37" priority="33">
      <formula>ISERROR(VLOOKUP(P27,WinKeys,2,0))</formula>
    </cfRule>
  </conditionalFormatting>
  <conditionalFormatting sqref="P26">
    <cfRule type="expression" dxfId="36" priority="32">
      <formula>ISERROR(VLOOKUP(P26,WinKeys,2,0))</formula>
    </cfRule>
  </conditionalFormatting>
  <conditionalFormatting sqref="AB18:AB19">
    <cfRule type="expression" dxfId="35" priority="31">
      <formula>ISERROR(VLOOKUP(AB18,WinKeys,2,0))</formula>
    </cfRule>
  </conditionalFormatting>
  <conditionalFormatting sqref="AA26:AA27">
    <cfRule type="expression" dxfId="34" priority="30">
      <formula>ISERROR(VLOOKUP(AA26,WinKeys,2,0))</formula>
    </cfRule>
  </conditionalFormatting>
  <conditionalFormatting sqref="AD26:AD27">
    <cfRule type="expression" dxfId="33" priority="27">
      <formula>ISERROR(VLOOKUP(AD26,WinKeys,2,0))</formula>
    </cfRule>
  </conditionalFormatting>
  <conditionalFormatting sqref="AE18:AE20">
    <cfRule type="expression" dxfId="32" priority="24">
      <formula>ISERROR(VLOOKUP(AE18,WinKeys,2,0))</formula>
    </cfRule>
  </conditionalFormatting>
  <conditionalFormatting sqref="AH27">
    <cfRule type="expression" dxfId="31" priority="23">
      <formula>ISERROR(VLOOKUP(AH27,WinKeys,2,0))</formula>
    </cfRule>
  </conditionalFormatting>
  <conditionalFormatting sqref="AG26:AG27">
    <cfRule type="expression" dxfId="30" priority="19">
      <formula>ISERROR(VLOOKUP(AG26,WinKeys,2,0))</formula>
    </cfRule>
  </conditionalFormatting>
  <conditionalFormatting sqref="AH26">
    <cfRule type="expression" dxfId="29" priority="18">
      <formula>ISERROR(VLOOKUP(AH26,WinKeys,2,0))</formula>
    </cfRule>
  </conditionalFormatting>
  <conditionalFormatting sqref="AG24:AH25">
    <cfRule type="expression" dxfId="28" priority="17">
      <formula>ISERROR(VLOOKUP(AG24,WinKeys,2,0))</formula>
    </cfRule>
  </conditionalFormatting>
  <conditionalFormatting sqref="AB27">
    <cfRule type="expression" dxfId="27" priority="16">
      <formula>ISERROR(VLOOKUP(AB27,WinKeys,2,0))</formula>
    </cfRule>
  </conditionalFormatting>
  <conditionalFormatting sqref="AB26">
    <cfRule type="expression" dxfId="26" priority="15">
      <formula>ISERROR(VLOOKUP(AB26,WinKeys,2,0))</formula>
    </cfRule>
  </conditionalFormatting>
  <conditionalFormatting sqref="V27">
    <cfRule type="expression" dxfId="25" priority="14">
      <formula>ISERROR(VLOOKUP(V27,WinKeys,2,0))</formula>
    </cfRule>
  </conditionalFormatting>
  <conditionalFormatting sqref="V26">
    <cfRule type="expression" dxfId="24" priority="13">
      <formula>ISERROR(VLOOKUP(V26,WinKeys,2,0))</formula>
    </cfRule>
  </conditionalFormatting>
  <conditionalFormatting sqref="S27">
    <cfRule type="expression" dxfId="23" priority="12">
      <formula>ISERROR(VLOOKUP(S27,WinKeys,2,0))</formula>
    </cfRule>
  </conditionalFormatting>
  <conditionalFormatting sqref="S26">
    <cfRule type="expression" dxfId="22" priority="11">
      <formula>ISERROR(VLOOKUP(S26,WinKeys,2,0))</formula>
    </cfRule>
  </conditionalFormatting>
  <conditionalFormatting sqref="AE27">
    <cfRule type="expression" dxfId="21" priority="10">
      <formula>ISERROR(VLOOKUP(AE27,WinKeys,2,0))</formula>
    </cfRule>
  </conditionalFormatting>
  <conditionalFormatting sqref="AE26">
    <cfRule type="expression" dxfId="20" priority="9">
      <formula>ISERROR(VLOOKUP(AE26,WinKeys,2,0))</formula>
    </cfRule>
  </conditionalFormatting>
  <conditionalFormatting sqref="J27">
    <cfRule type="expression" dxfId="19" priority="8">
      <formula>ISERROR(VLOOKUP(J27,WinKeys,2,0))</formula>
    </cfRule>
  </conditionalFormatting>
  <conditionalFormatting sqref="J26">
    <cfRule type="expression" dxfId="18" priority="7">
      <formula>ISERROR(VLOOKUP(J26,WinKeys,2,0))</formula>
    </cfRule>
  </conditionalFormatting>
  <conditionalFormatting sqref="O25:P25">
    <cfRule type="expression" dxfId="17" priority="6">
      <formula>ISERROR(VLOOKUP(O25,WinKeys,2,0))</formula>
    </cfRule>
  </conditionalFormatting>
  <conditionalFormatting sqref="AG18 AG21:AG23">
    <cfRule type="expression" dxfId="16" priority="5">
      <formula>ISERROR(VLOOKUP(AG18,WinKeys,2,0))</formula>
    </cfRule>
  </conditionalFormatting>
  <conditionalFormatting sqref="AG19:AG20">
    <cfRule type="expression" dxfId="15" priority="4">
      <formula>ISERROR(VLOOKUP(AG19,WinKeys,2,0))</formula>
    </cfRule>
  </conditionalFormatting>
  <conditionalFormatting sqref="AH22 AH18:AH20">
    <cfRule type="expression" dxfId="14" priority="3">
      <formula>ISERROR(VLOOKUP(AH18,WinKeys,2,0))</formula>
    </cfRule>
  </conditionalFormatting>
  <conditionalFormatting sqref="AH23">
    <cfRule type="expression" dxfId="13" priority="2">
      <formula>ISERROR(VLOOKUP(AH23,WinKeys,2,0))</formula>
    </cfRule>
  </conditionalFormatting>
  <conditionalFormatting sqref="AH21">
    <cfRule type="expression" dxfId="12" priority="1">
      <formula>ISERROR(VLOOKUP(AH21,WinKeys,2,0))</formula>
    </cfRule>
  </conditionalFormatting>
  <printOptions horizontalCentered="1" verticalCentered="1"/>
  <pageMargins left="0.23622047244094491" right="0.23622047244094491" top="0.74803149606299213" bottom="0.74803149606299213" header="0.31496062992125984" footer="0.31496062992125984"/>
  <pageSetup paperSize="257" scale="75" orientation="landscape"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pageSetUpPr fitToPage="1"/>
  </sheetPr>
  <dimension ref="A1:N187"/>
  <sheetViews>
    <sheetView showGridLines="0" zoomScaleNormal="100" workbookViewId="0">
      <pane xSplit="2" ySplit="6" topLeftCell="C7" activePane="bottomRight" state="frozen"/>
      <selection pane="topRight" activeCell="C1" sqref="C1"/>
      <selection pane="bottomLeft" activeCell="A4" sqref="A4"/>
      <selection pane="bottomRight" activeCell="E39" sqref="E39"/>
    </sheetView>
  </sheetViews>
  <sheetFormatPr defaultColWidth="9.140625" defaultRowHeight="15" outlineLevelRow="1" x14ac:dyDescent="0.25"/>
  <cols>
    <col min="1" max="1" width="12.42578125" customWidth="1"/>
    <col min="2" max="2" width="3.5703125" bestFit="1" customWidth="1"/>
    <col min="3" max="14" width="8.140625" customWidth="1"/>
  </cols>
  <sheetData>
    <row r="1" spans="1:14" ht="15.75" thickBot="1" x14ac:dyDescent="0.3"/>
    <row r="2" spans="1:14" ht="15.75" collapsed="1" thickBot="1" x14ac:dyDescent="0.3">
      <c r="A2" s="167" t="s">
        <v>512</v>
      </c>
      <c r="B2" s="17"/>
      <c r="C2" s="204" t="str">
        <f ca="1">OFFSET(Main!$A$1,C$3-2,0,1,1)</f>
        <v>Ultimarc U360</v>
      </c>
      <c r="D2" s="202"/>
      <c r="E2" s="200" t="str">
        <f ca="1">OFFSET(Main!$A$1,E$3-2,0,1,1)</f>
        <v>NES, SNES RetroLink</v>
      </c>
      <c r="F2" s="202"/>
      <c r="G2" s="203" t="str">
        <f ca="1">OFFSET(Main!$A$1,G$3-2,0,1,1)</f>
        <v>Sega Retrolink Adapter</v>
      </c>
      <c r="H2" s="203"/>
      <c r="I2" s="200" t="str">
        <f ca="1">OFFSET(Main!$A$1,I$3-2,0,1,1)</f>
        <v>Logitech F710</v>
      </c>
      <c r="J2" s="202"/>
      <c r="K2" s="200" t="str">
        <f ca="1">OFFSET(Main!$A$1,K$3-2,0,1,1)</f>
        <v>Retrolink Saturn</v>
      </c>
      <c r="L2" s="202"/>
      <c r="M2" s="200" t="str">
        <f ca="1">OFFSET(Main!$A$1,M$3-2,0,1,1)</f>
        <v>Other Controller</v>
      </c>
      <c r="N2" s="201"/>
    </row>
    <row r="3" spans="1:14" s="20" customFormat="1" ht="11.25" hidden="1" outlineLevel="1" x14ac:dyDescent="0.2">
      <c r="A3" s="37" t="s">
        <v>70</v>
      </c>
      <c r="B3" s="38"/>
      <c r="C3" s="117">
        <f>ROW(Main!$C$30)</f>
        <v>30</v>
      </c>
      <c r="D3" s="41">
        <f>+C3</f>
        <v>30</v>
      </c>
      <c r="E3" s="39">
        <f>+C3+12</f>
        <v>42</v>
      </c>
      <c r="F3" s="41">
        <f>+E3</f>
        <v>42</v>
      </c>
      <c r="G3" s="42">
        <f>+E3+12</f>
        <v>54</v>
      </c>
      <c r="H3" s="40">
        <f>+G3</f>
        <v>54</v>
      </c>
      <c r="I3" s="39">
        <f>+G3+12</f>
        <v>66</v>
      </c>
      <c r="J3" s="41">
        <f>+I3</f>
        <v>66</v>
      </c>
      <c r="K3" s="39">
        <f>+I3+12</f>
        <v>78</v>
      </c>
      <c r="L3" s="41">
        <f>+K3</f>
        <v>78</v>
      </c>
      <c r="M3" s="39">
        <f>+K3+12</f>
        <v>90</v>
      </c>
      <c r="N3" s="43">
        <f>+M3</f>
        <v>90</v>
      </c>
    </row>
    <row r="4" spans="1:14" s="20" customFormat="1" ht="11.25" hidden="1" outlineLevel="1" x14ac:dyDescent="0.2">
      <c r="A4" s="65" t="s">
        <v>464</v>
      </c>
      <c r="B4" s="66"/>
      <c r="C4" s="118">
        <f ca="1">OFFSET(Main!$D$1,C$3-2,0,1,1)</f>
        <v>0</v>
      </c>
      <c r="D4" s="69">
        <f ca="1">+C4</f>
        <v>0</v>
      </c>
      <c r="E4" s="67">
        <f ca="1">OFFSET(Main!$D$1,E$3-2,0,1,1)</f>
        <v>10</v>
      </c>
      <c r="F4" s="69">
        <f ca="1">+E4</f>
        <v>10</v>
      </c>
      <c r="G4" s="70">
        <f ca="1">OFFSET(Main!$D$1,G$3-2,0,1,1)</f>
        <v>7</v>
      </c>
      <c r="H4" s="68">
        <f ca="1">+G4</f>
        <v>7</v>
      </c>
      <c r="I4" s="67">
        <f ca="1">OFFSET(Main!$D$1,I$3-2,0,1,1)</f>
        <v>8</v>
      </c>
      <c r="J4" s="69">
        <f ca="1">+I4</f>
        <v>8</v>
      </c>
      <c r="K4" s="67">
        <f ca="1">OFFSET(Main!$D$1,K$3-2,0,1,1)</f>
        <v>9</v>
      </c>
      <c r="L4" s="69">
        <f ca="1">+K4</f>
        <v>9</v>
      </c>
      <c r="M4" s="67">
        <f ca="1">OFFSET(Main!$D$1,M$3-2,0,1,1)</f>
        <v>0</v>
      </c>
      <c r="N4" s="71">
        <f ca="1">+M4</f>
        <v>0</v>
      </c>
    </row>
    <row r="5" spans="1:14" s="20" customFormat="1" ht="12" hidden="1" outlineLevel="1" thickBot="1" x14ac:dyDescent="0.25">
      <c r="A5" s="44" t="s">
        <v>71</v>
      </c>
      <c r="B5" s="45"/>
      <c r="C5" s="119">
        <v>1</v>
      </c>
      <c r="D5" s="34">
        <v>2</v>
      </c>
      <c r="E5" s="32">
        <v>1</v>
      </c>
      <c r="F5" s="34">
        <v>2</v>
      </c>
      <c r="G5" s="35">
        <v>1</v>
      </c>
      <c r="H5" s="33">
        <v>2</v>
      </c>
      <c r="I5" s="32">
        <v>1</v>
      </c>
      <c r="J5" s="34">
        <v>2</v>
      </c>
      <c r="K5" s="32">
        <v>1</v>
      </c>
      <c r="L5" s="34">
        <v>2</v>
      </c>
      <c r="M5" s="32">
        <v>1</v>
      </c>
      <c r="N5" s="36">
        <v>2</v>
      </c>
    </row>
    <row r="6" spans="1:14" ht="15.75" thickBot="1" x14ac:dyDescent="0.3">
      <c r="A6" s="173" t="s">
        <v>478</v>
      </c>
      <c r="B6" s="17"/>
      <c r="C6" s="120">
        <v>1</v>
      </c>
      <c r="D6" s="115">
        <v>2</v>
      </c>
      <c r="E6" s="114">
        <v>3</v>
      </c>
      <c r="F6" s="115">
        <v>4</v>
      </c>
      <c r="G6" s="25">
        <v>5</v>
      </c>
      <c r="H6" s="22">
        <v>6</v>
      </c>
      <c r="I6" s="114">
        <v>7</v>
      </c>
      <c r="J6" s="115">
        <v>8</v>
      </c>
      <c r="K6" s="114">
        <v>9</v>
      </c>
      <c r="L6" s="115">
        <v>10</v>
      </c>
      <c r="M6" s="114">
        <v>11</v>
      </c>
      <c r="N6" s="116">
        <v>12</v>
      </c>
    </row>
    <row r="7" spans="1:14" x14ac:dyDescent="0.25">
      <c r="A7" s="30" t="str">
        <f>HLOOKUP(B7,Main!$E$2:$AN$3,2,0)</f>
        <v>Arcade</v>
      </c>
      <c r="B7" s="52">
        <v>1</v>
      </c>
      <c r="C7" s="50"/>
      <c r="D7" s="50"/>
      <c r="E7" s="50"/>
      <c r="F7" s="50"/>
      <c r="G7" s="50"/>
      <c r="H7" s="50"/>
      <c r="I7" s="50"/>
      <c r="J7" s="50"/>
      <c r="K7" s="50"/>
      <c r="L7" s="50"/>
      <c r="M7" s="50"/>
      <c r="N7" s="51"/>
    </row>
    <row r="8" spans="1:14" outlineLevel="1" x14ac:dyDescent="0.25">
      <c r="A8" s="177" t="str">
        <f>HLOOKUP(B7,Main!$E$2:$AN$3,2,0)</f>
        <v>Arcade</v>
      </c>
      <c r="B8" s="16" t="s">
        <v>2</v>
      </c>
      <c r="C8" s="21" t="str">
        <f ca="1">VLOOKUP($B8,OFFSET(Main!$E$14,0,0,4,(3*$B$7+1)),3*($B$7-1)+1+'JoytoKey Maps'!C$5,0)</f>
        <v>Left</v>
      </c>
      <c r="D8" s="23" t="str">
        <f ca="1">VLOOKUP($B8,OFFSET(Main!$E$14,0,0,4,(3*$B$7+1)),3*($B$7-1)+1+'JoytoKey Maps'!D$5,0)</f>
        <v>D</v>
      </c>
      <c r="E8" s="21" t="str">
        <f ca="1">VLOOKUP($B8,OFFSET(Main!$E$14,0,0,4,(3*$B$7+1)),3*($B$7-1)+1+'JoytoKey Maps'!E$5,0)</f>
        <v>Left</v>
      </c>
      <c r="F8" s="28" t="str">
        <f ca="1">VLOOKUP($B8,OFFSET(Main!$E$14,0,0,4,(3*$B$7+1)),3*($B$7-1)+1+'JoytoKey Maps'!F$5,0)</f>
        <v>D</v>
      </c>
      <c r="G8" s="26" t="str">
        <f ca="1">VLOOKUP($B8,OFFSET(Main!$E$14,0,0,4,(3*$B$7+1)),3*($B$7-1)+1+'JoytoKey Maps'!G$5,0)</f>
        <v>Left</v>
      </c>
      <c r="H8" s="23" t="str">
        <f ca="1">VLOOKUP($B8,OFFSET(Main!$E$14,0,0,4,(3*$B$7+1)),3*($B$7-1)+1+'JoytoKey Maps'!H$5,0)</f>
        <v>D</v>
      </c>
      <c r="I8" s="21" t="str">
        <f ca="1">VLOOKUP($B8,OFFSET(Main!$E$14,0,0,4,(3*$B$7+1)),3*($B$7-1)+1+'JoytoKey Maps'!I$5,0)</f>
        <v>Left</v>
      </c>
      <c r="J8" s="28" t="str">
        <f ca="1">VLOOKUP($B8,OFFSET(Main!$E$14,0,0,4,(3*$B$7+1)),3*($B$7-1)+1+'JoytoKey Maps'!J$5,0)</f>
        <v>D</v>
      </c>
      <c r="K8" s="21" t="str">
        <f ca="1">VLOOKUP($B8,OFFSET(Main!$E$14,0,0,4,(3*$B$7+1)),3*($B$7-1)+1+'JoytoKey Maps'!K$5,0)</f>
        <v>Left</v>
      </c>
      <c r="L8" s="28" t="str">
        <f ca="1">VLOOKUP($B8,OFFSET(Main!$E$14,0,0,4,(3*$B$7+1)),3*($B$7-1)+1+'JoytoKey Maps'!L$5,0)</f>
        <v>D</v>
      </c>
      <c r="M8" s="26" t="str">
        <f ca="1">VLOOKUP($B8,OFFSET(Main!$E$14,0,0,4,(3*$B$7+1)),3*($B$7-1)+1+'JoytoKey Maps'!M$5,0)</f>
        <v>Left</v>
      </c>
      <c r="N8" s="139" t="str">
        <f ca="1">VLOOKUP($B8,OFFSET(Main!$E$14,0,0,4,(3*$B$7+1)),3*($B$7-1)+1+'JoytoKey Maps'!N$5,0)</f>
        <v>D</v>
      </c>
    </row>
    <row r="9" spans="1:14" outlineLevel="1" x14ac:dyDescent="0.25">
      <c r="A9" s="177"/>
      <c r="B9" s="11" t="s">
        <v>3</v>
      </c>
      <c r="C9" s="4" t="str">
        <f ca="1">VLOOKUP($B9,OFFSET(Main!$E$14,0,0,4,(3*$B$7+1)),3*($B$7-1)+1+'JoytoKey Maps'!C$5,0)</f>
        <v>Right</v>
      </c>
      <c r="D9" s="24" t="str">
        <f ca="1">VLOOKUP($B9,OFFSET(Main!$E$14,0,0,4,(3*$B$7+1)),3*($B$7-1)+1+'JoytoKey Maps'!D$5,0)</f>
        <v>G</v>
      </c>
      <c r="E9" s="4" t="str">
        <f ca="1">VLOOKUP($B9,OFFSET(Main!$E$14,0,0,4,(3*$B$7+1)),3*($B$7-1)+1+'JoytoKey Maps'!E$5,0)</f>
        <v>Right</v>
      </c>
      <c r="F9" s="29" t="str">
        <f ca="1">VLOOKUP($B9,OFFSET(Main!$E$14,0,0,4,(3*$B$7+1)),3*($B$7-1)+1+'JoytoKey Maps'!F$5,0)</f>
        <v>G</v>
      </c>
      <c r="G9" s="27" t="str">
        <f ca="1">VLOOKUP($B9,OFFSET(Main!$E$14,0,0,4,(3*$B$7+1)),3*($B$7-1)+1+'JoytoKey Maps'!G$5,0)</f>
        <v>Right</v>
      </c>
      <c r="H9" s="24" t="str">
        <f ca="1">VLOOKUP($B9,OFFSET(Main!$E$14,0,0,4,(3*$B$7+1)),3*($B$7-1)+1+'JoytoKey Maps'!H$5,0)</f>
        <v>G</v>
      </c>
      <c r="I9" s="4" t="str">
        <f ca="1">VLOOKUP($B9,OFFSET(Main!$E$14,0,0,4,(3*$B$7+1)),3*($B$7-1)+1+'JoytoKey Maps'!I$5,0)</f>
        <v>Right</v>
      </c>
      <c r="J9" s="29" t="str">
        <f ca="1">VLOOKUP($B9,OFFSET(Main!$E$14,0,0,4,(3*$B$7+1)),3*($B$7-1)+1+'JoytoKey Maps'!J$5,0)</f>
        <v>G</v>
      </c>
      <c r="K9" s="4" t="str">
        <f ca="1">VLOOKUP($B9,OFFSET(Main!$E$14,0,0,4,(3*$B$7+1)),3*($B$7-1)+1+'JoytoKey Maps'!K$5,0)</f>
        <v>Right</v>
      </c>
      <c r="L9" s="29" t="str">
        <f ca="1">VLOOKUP($B9,OFFSET(Main!$E$14,0,0,4,(3*$B$7+1)),3*($B$7-1)+1+'JoytoKey Maps'!L$5,0)</f>
        <v>G</v>
      </c>
      <c r="M9" s="27" t="str">
        <f ca="1">VLOOKUP($B9,OFFSET(Main!$E$14,0,0,4,(3*$B$7+1)),3*($B$7-1)+1+'JoytoKey Maps'!M$5,0)</f>
        <v>Right</v>
      </c>
      <c r="N9" s="3" t="str">
        <f ca="1">VLOOKUP($B9,OFFSET(Main!$E$14,0,0,4,(3*$B$7+1)),3*($B$7-1)+1+'JoytoKey Maps'!N$5,0)</f>
        <v>G</v>
      </c>
    </row>
    <row r="10" spans="1:14" outlineLevel="1" x14ac:dyDescent="0.25">
      <c r="A10" s="177"/>
      <c r="B10" s="11" t="s">
        <v>0</v>
      </c>
      <c r="C10" s="4" t="str">
        <f ca="1">VLOOKUP($B10,OFFSET(Main!$E$14,0,0,4,(3*$B$7+1)),3*($B$7-1)+1+'JoytoKey Maps'!C$5,0)</f>
        <v>Up</v>
      </c>
      <c r="D10" s="24" t="str">
        <f ca="1">VLOOKUP($B10,OFFSET(Main!$E$14,0,0,4,(3*$B$7+1)),3*($B$7-1)+1+'JoytoKey Maps'!D$5,0)</f>
        <v>R</v>
      </c>
      <c r="E10" s="4" t="str">
        <f ca="1">VLOOKUP($B10,OFFSET(Main!$E$14,0,0,4,(3*$B$7+1)),3*($B$7-1)+1+'JoytoKey Maps'!E$5,0)</f>
        <v>Up</v>
      </c>
      <c r="F10" s="29" t="str">
        <f ca="1">VLOOKUP($B10,OFFSET(Main!$E$14,0,0,4,(3*$B$7+1)),3*($B$7-1)+1+'JoytoKey Maps'!F$5,0)</f>
        <v>R</v>
      </c>
      <c r="G10" s="27" t="str">
        <f ca="1">VLOOKUP($B10,OFFSET(Main!$E$14,0,0,4,(3*$B$7+1)),3*($B$7-1)+1+'JoytoKey Maps'!G$5,0)</f>
        <v>Up</v>
      </c>
      <c r="H10" s="24" t="str">
        <f ca="1">VLOOKUP($B10,OFFSET(Main!$E$14,0,0,4,(3*$B$7+1)),3*($B$7-1)+1+'JoytoKey Maps'!H$5,0)</f>
        <v>R</v>
      </c>
      <c r="I10" s="4" t="str">
        <f ca="1">VLOOKUP($B10,OFFSET(Main!$E$14,0,0,4,(3*$B$7+1)),3*($B$7-1)+1+'JoytoKey Maps'!I$5,0)</f>
        <v>Up</v>
      </c>
      <c r="J10" s="29" t="str">
        <f ca="1">VLOOKUP($B10,OFFSET(Main!$E$14,0,0,4,(3*$B$7+1)),3*($B$7-1)+1+'JoytoKey Maps'!J$5,0)</f>
        <v>R</v>
      </c>
      <c r="K10" s="4" t="str">
        <f ca="1">VLOOKUP($B10,OFFSET(Main!$E$14,0,0,4,(3*$B$7+1)),3*($B$7-1)+1+'JoytoKey Maps'!K$5,0)</f>
        <v>Up</v>
      </c>
      <c r="L10" s="29" t="str">
        <f ca="1">VLOOKUP($B10,OFFSET(Main!$E$14,0,0,4,(3*$B$7+1)),3*($B$7-1)+1+'JoytoKey Maps'!L$5,0)</f>
        <v>R</v>
      </c>
      <c r="M10" s="27" t="str">
        <f ca="1">VLOOKUP($B10,OFFSET(Main!$E$14,0,0,4,(3*$B$7+1)),3*($B$7-1)+1+'JoytoKey Maps'!M$5,0)</f>
        <v>Up</v>
      </c>
      <c r="N10" s="3" t="str">
        <f ca="1">VLOOKUP($B10,OFFSET(Main!$E$14,0,0,4,(3*$B$7+1)),3*($B$7-1)+1+'JoytoKey Maps'!N$5,0)</f>
        <v>R</v>
      </c>
    </row>
    <row r="11" spans="1:14" outlineLevel="1" x14ac:dyDescent="0.25">
      <c r="A11" s="177"/>
      <c r="B11" s="19" t="s">
        <v>1</v>
      </c>
      <c r="C11" s="46" t="str">
        <f ca="1">VLOOKUP($B11,OFFSET(Main!$E$14,0,0,4,(3*$B$7+1)),3*($B$7-1)+1+'JoytoKey Maps'!C$5,0)</f>
        <v>Down</v>
      </c>
      <c r="D11" s="49" t="str">
        <f ca="1">VLOOKUP($B11,OFFSET(Main!$E$14,0,0,4,(3*$B$7+1)),3*($B$7-1)+1+'JoytoKey Maps'!D$5,0)</f>
        <v>F</v>
      </c>
      <c r="E11" s="46" t="str">
        <f ca="1">VLOOKUP($B11,OFFSET(Main!$E$14,0,0,4,(3*$B$7+1)),3*($B$7-1)+1+'JoytoKey Maps'!E$5,0)</f>
        <v>Down</v>
      </c>
      <c r="F11" s="47" t="str">
        <f ca="1">VLOOKUP($B11,OFFSET(Main!$E$14,0,0,4,(3*$B$7+1)),3*($B$7-1)+1+'JoytoKey Maps'!F$5,0)</f>
        <v>F</v>
      </c>
      <c r="G11" s="48" t="str">
        <f ca="1">VLOOKUP($B11,OFFSET(Main!$E$14,0,0,4,(3*$B$7+1)),3*($B$7-1)+1+'JoytoKey Maps'!G$5,0)</f>
        <v>Down</v>
      </c>
      <c r="H11" s="49" t="str">
        <f ca="1">VLOOKUP($B11,OFFSET(Main!$E$14,0,0,4,(3*$B$7+1)),3*($B$7-1)+1+'JoytoKey Maps'!H$5,0)</f>
        <v>F</v>
      </c>
      <c r="I11" s="46" t="str">
        <f ca="1">VLOOKUP($B11,OFFSET(Main!$E$14,0,0,4,(3*$B$7+1)),3*($B$7-1)+1+'JoytoKey Maps'!I$5,0)</f>
        <v>Down</v>
      </c>
      <c r="J11" s="47" t="str">
        <f ca="1">VLOOKUP($B11,OFFSET(Main!$E$14,0,0,4,(3*$B$7+1)),3*($B$7-1)+1+'JoytoKey Maps'!J$5,0)</f>
        <v>F</v>
      </c>
      <c r="K11" s="4" t="str">
        <f ca="1">VLOOKUP($B11,OFFSET(Main!$E$14,0,0,4,(3*$B$7+1)),3*($B$7-1)+1+'JoytoKey Maps'!K$5,0)</f>
        <v>Down</v>
      </c>
      <c r="L11" s="29" t="str">
        <f ca="1">VLOOKUP($B11,OFFSET(Main!$E$14,0,0,4,(3*$B$7+1)),3*($B$7-1)+1+'JoytoKey Maps'!L$5,0)</f>
        <v>F</v>
      </c>
      <c r="M11" s="27" t="str">
        <f ca="1">VLOOKUP($B11,OFFSET(Main!$E$14,0,0,4,(3*$B$7+1)),3*($B$7-1)+1+'JoytoKey Maps'!M$5,0)</f>
        <v>Down</v>
      </c>
      <c r="N11" s="3" t="str">
        <f ca="1">VLOOKUP($B11,OFFSET(Main!$E$14,0,0,4,(3*$B$7+1)),3*($B$7-1)+1+'JoytoKey Maps'!N$5,0)</f>
        <v>F</v>
      </c>
    </row>
    <row r="12" spans="1:14" outlineLevel="1" x14ac:dyDescent="0.25">
      <c r="A12" s="177"/>
      <c r="B12" s="11">
        <v>1</v>
      </c>
      <c r="C12" s="21" t="str">
        <f ca="1">VLOOKUP($B12,OFFSET(Main!$D$1,C$3-1,0,10,(3*$B$7+1)),3*($B$7-1)+2+'JoytoKey Maps'!C$5,0)</f>
        <v>LCtrl</v>
      </c>
      <c r="D12" s="23" t="str">
        <f ca="1">VLOOKUP($B12,OFFSET(Main!$D$1,D$3-1,0,10,(3*$B$7+1)),3*($B$7-1)+2+'JoytoKey Maps'!D$5,0)</f>
        <v>A</v>
      </c>
      <c r="E12" s="21" t="str">
        <f ca="1">VLOOKUP($B12,OFFSET(Main!$D$1,E$3-1,0,10,(3*$B$7+1)),3*($B$7-1)+2+'JoytoKey Maps'!E$5,0)</f>
        <v>LShift</v>
      </c>
      <c r="F12" s="28" t="str">
        <f ca="1">VLOOKUP($B12,OFFSET(Main!$D$1,F$3-1,0,10,(3*$B$7+1)),3*($B$7-1)+2+'JoytoKey Maps'!F$5,0)</f>
        <v>W</v>
      </c>
      <c r="G12" s="26" t="str">
        <f ca="1">VLOOKUP($B12,OFFSET(Main!$D$1,G$3-1,0,10,(3*$B$7+1)),3*($B$7-1)+2+'JoytoKey Maps'!G$5,0)</f>
        <v>LCtrl</v>
      </c>
      <c r="H12" s="23" t="str">
        <f ca="1">VLOOKUP($B12,OFFSET(Main!$D$1,H$3-1,0,10,(3*$B$7+1)),3*($B$7-1)+2+'JoytoKey Maps'!H$5,0)</f>
        <v>A</v>
      </c>
      <c r="I12" s="21" t="str">
        <f ca="1">VLOOKUP($B12,OFFSET(Main!$D$1,I$3-1,0,10,(3*$B$7+1)),3*($B$7-1)+2+'JoytoKey Maps'!I$5,0)</f>
        <v>LCtrl</v>
      </c>
      <c r="J12" s="28" t="str">
        <f ca="1">VLOOKUP($B12,OFFSET(Main!$D$1,J$3-1,0,10,(3*$B$7+1)),3*($B$7-1)+2+'JoytoKey Maps'!J$5,0)</f>
        <v>A</v>
      </c>
      <c r="K12" s="21" t="str">
        <f ca="1">VLOOKUP($B12,OFFSET(Main!$D$1,K$3-1,0,10,(3*$B$7+1)),3*($B$7-1)+2+'JoytoKey Maps'!K$5,0)</f>
        <v>LCtrl</v>
      </c>
      <c r="L12" s="28" t="str">
        <f ca="1">VLOOKUP($B12,OFFSET(Main!$D$1,L$3-1,0,10,(3*$B$7+1)),3*($B$7-1)+2+'JoytoKey Maps'!L$5,0)</f>
        <v>A</v>
      </c>
      <c r="M12" s="26" t="str">
        <f ca="1">VLOOKUP($B12,OFFSET(Main!$D$1,M$3-1,0,10,(3*$B$7+1)),3*($B$7-1)+2+'JoytoKey Maps'!M$5,0)</f>
        <v/>
      </c>
      <c r="N12" s="139" t="str">
        <f ca="1">VLOOKUP($B12,OFFSET(Main!$D$1,N$3-1,0,10,(3*$B$7+1)),3*($B$7-1)+2+'JoytoKey Maps'!N$5,0)</f>
        <v/>
      </c>
    </row>
    <row r="13" spans="1:14" outlineLevel="1" x14ac:dyDescent="0.25">
      <c r="A13" s="177"/>
      <c r="B13" s="11">
        <v>2</v>
      </c>
      <c r="C13" s="4" t="str">
        <f ca="1">VLOOKUP($B13,OFFSET(Main!$D$1,C$3-1,0,10,(3*$B$7+1)),3*($B$7-1)+2+'JoytoKey Maps'!C$5,0)</f>
        <v>Alt</v>
      </c>
      <c r="D13" s="24" t="str">
        <f ca="1">VLOOKUP($B13,OFFSET(Main!$D$1,D$3-1,0,10,(3*$B$7+1)),3*($B$7-1)+2+'JoytoKey Maps'!D$5,0)</f>
        <v>S</v>
      </c>
      <c r="E13" s="4" t="str">
        <f ca="1">VLOOKUP($B13,OFFSET(Main!$D$1,E$3-1,0,10,(3*$B$7+1)),3*($B$7-1)+2+'JoytoKey Maps'!E$5,0)</f>
        <v>Alt</v>
      </c>
      <c r="F13" s="29" t="str">
        <f ca="1">VLOOKUP($B13,OFFSET(Main!$D$1,F$3-1,0,10,(3*$B$7+1)),3*($B$7-1)+2+'JoytoKey Maps'!F$5,0)</f>
        <v>S</v>
      </c>
      <c r="G13" s="27" t="str">
        <f ca="1">VLOOKUP($B13,OFFSET(Main!$D$1,G$3-1,0,10,(3*$B$7+1)),3*($B$7-1)+2+'JoytoKey Maps'!G$5,0)</f>
        <v>Alt</v>
      </c>
      <c r="H13" s="24" t="str">
        <f ca="1">VLOOKUP($B13,OFFSET(Main!$D$1,H$3-1,0,10,(3*$B$7+1)),3*($B$7-1)+2+'JoytoKey Maps'!H$5,0)</f>
        <v>S</v>
      </c>
      <c r="I13" s="4" t="str">
        <f ca="1">VLOOKUP($B13,OFFSET(Main!$D$1,I$3-1,0,10,(3*$B$7+1)),3*($B$7-1)+2+'JoytoKey Maps'!I$5,0)</f>
        <v>Alt</v>
      </c>
      <c r="J13" s="29" t="str">
        <f ca="1">VLOOKUP($B13,OFFSET(Main!$D$1,J$3-1,0,10,(3*$B$7+1)),3*($B$7-1)+2+'JoytoKey Maps'!J$5,0)</f>
        <v>S</v>
      </c>
      <c r="K13" s="4" t="str">
        <f ca="1">VLOOKUP($B13,OFFSET(Main!$D$1,K$3-1,0,10,(3*$B$7+1)),3*($B$7-1)+2+'JoytoKey Maps'!K$5,0)</f>
        <v>Alt</v>
      </c>
      <c r="L13" s="29" t="str">
        <f ca="1">VLOOKUP($B13,OFFSET(Main!$D$1,L$3-1,0,10,(3*$B$7+1)),3*($B$7-1)+2+'JoytoKey Maps'!L$5,0)</f>
        <v>S</v>
      </c>
      <c r="M13" s="27" t="e">
        <f ca="1">VLOOKUP($B13,OFFSET(Main!$D$1,M$3-1,0,10,(3*$B$7+1)),3*($B$7-1)+2+'JoytoKey Maps'!M$5,0)</f>
        <v>#N/A</v>
      </c>
      <c r="N13" s="3" t="e">
        <f ca="1">VLOOKUP($B13,OFFSET(Main!$D$1,N$3-1,0,10,(3*$B$7+1)),3*($B$7-1)+2+'JoytoKey Maps'!N$5,0)</f>
        <v>#N/A</v>
      </c>
    </row>
    <row r="14" spans="1:14" outlineLevel="1" x14ac:dyDescent="0.25">
      <c r="A14" s="177"/>
      <c r="B14" s="11">
        <v>3</v>
      </c>
      <c r="C14" s="4" t="str">
        <f ca="1">VLOOKUP($B14,OFFSET(Main!$D$1,C$3-1,0,10,(3*$B$7+1)),3*($B$7-1)+2+'JoytoKey Maps'!C$5,0)</f>
        <v>Space</v>
      </c>
      <c r="D14" s="24" t="str">
        <f ca="1">VLOOKUP($B14,OFFSET(Main!$D$1,D$3-1,0,10,(3*$B$7+1)),3*($B$7-1)+2+'JoytoKey Maps'!D$5,0)</f>
        <v>Q</v>
      </c>
      <c r="E14" s="4" t="str">
        <f ca="1">VLOOKUP($B14,OFFSET(Main!$D$1,E$3-1,0,10,(3*$B$7+1)),3*($B$7-1)+2+'JoytoKey Maps'!E$5,0)</f>
        <v>LCtrl</v>
      </c>
      <c r="F14" s="29" t="str">
        <f ca="1">VLOOKUP($B14,OFFSET(Main!$D$1,F$3-1,0,10,(3*$B$7+1)),3*($B$7-1)+2+'JoytoKey Maps'!F$5,0)</f>
        <v>A</v>
      </c>
      <c r="G14" s="27" t="str">
        <f ca="1">VLOOKUP($B14,OFFSET(Main!$D$1,G$3-1,0,10,(3*$B$7+1)),3*($B$7-1)+2+'JoytoKey Maps'!G$5,0)</f>
        <v>Space</v>
      </c>
      <c r="H14" s="24" t="str">
        <f ca="1">VLOOKUP($B14,OFFSET(Main!$D$1,H$3-1,0,10,(3*$B$7+1)),3*($B$7-1)+2+'JoytoKey Maps'!H$5,0)</f>
        <v>Q</v>
      </c>
      <c r="I14" s="4" t="str">
        <f ca="1">VLOOKUP($B14,OFFSET(Main!$D$1,I$3-1,0,10,(3*$B$7+1)),3*($B$7-1)+2+'JoytoKey Maps'!I$5,0)</f>
        <v>Space</v>
      </c>
      <c r="J14" s="29" t="str">
        <f ca="1">VLOOKUP($B14,OFFSET(Main!$D$1,J$3-1,0,10,(3*$B$7+1)),3*($B$7-1)+2+'JoytoKey Maps'!J$5,0)</f>
        <v>Q</v>
      </c>
      <c r="K14" s="4" t="str">
        <f ca="1">VLOOKUP($B14,OFFSET(Main!$D$1,K$3-1,0,10,(3*$B$7+1)),3*($B$7-1)+2+'JoytoKey Maps'!K$5,0)</f>
        <v>Space</v>
      </c>
      <c r="L14" s="29" t="str">
        <f ca="1">VLOOKUP($B14,OFFSET(Main!$D$1,L$3-1,0,10,(3*$B$7+1)),3*($B$7-1)+2+'JoytoKey Maps'!L$5,0)</f>
        <v>Q</v>
      </c>
      <c r="M14" s="27" t="e">
        <f ca="1">VLOOKUP($B14,OFFSET(Main!$D$1,M$3-1,0,10,(3*$B$7+1)),3*($B$7-1)+2+'JoytoKey Maps'!M$5,0)</f>
        <v>#N/A</v>
      </c>
      <c r="N14" s="3" t="e">
        <f ca="1">VLOOKUP($B14,OFFSET(Main!$D$1,N$3-1,0,10,(3*$B$7+1)),3*($B$7-1)+2+'JoytoKey Maps'!N$5,0)</f>
        <v>#N/A</v>
      </c>
    </row>
    <row r="15" spans="1:14" outlineLevel="1" x14ac:dyDescent="0.25">
      <c r="A15" s="177"/>
      <c r="B15" s="11">
        <v>4</v>
      </c>
      <c r="C15" s="4" t="str">
        <f ca="1">VLOOKUP($B15,OFFSET(Main!$D$1,C$3-1,0,10,(3*$B$7+1)),3*($B$7-1)+2+'JoytoKey Maps'!C$5,0)</f>
        <v>LShift</v>
      </c>
      <c r="D15" s="24" t="str">
        <f ca="1">VLOOKUP($B15,OFFSET(Main!$D$1,D$3-1,0,10,(3*$B$7+1)),3*($B$7-1)+2+'JoytoKey Maps'!D$5,0)</f>
        <v>W</v>
      </c>
      <c r="E15" s="4" t="str">
        <f ca="1">VLOOKUP($B15,OFFSET(Main!$D$1,E$3-1,0,10,(3*$B$7+1)),3*($B$7-1)+2+'JoytoKey Maps'!E$5,0)</f>
        <v>Space</v>
      </c>
      <c r="F15" s="29" t="str">
        <f ca="1">VLOOKUP($B15,OFFSET(Main!$D$1,F$3-1,0,10,(3*$B$7+1)),3*($B$7-1)+2+'JoytoKey Maps'!F$5,0)</f>
        <v>Q</v>
      </c>
      <c r="G15" s="27" t="str">
        <f ca="1">VLOOKUP($B15,OFFSET(Main!$D$1,G$3-1,0,10,(3*$B$7+1)),3*($B$7-1)+2+'JoytoKey Maps'!G$5,0)</f>
        <v>LShift</v>
      </c>
      <c r="H15" s="24" t="str">
        <f ca="1">VLOOKUP($B15,OFFSET(Main!$D$1,H$3-1,0,10,(3*$B$7+1)),3*($B$7-1)+2+'JoytoKey Maps'!H$5,0)</f>
        <v>W</v>
      </c>
      <c r="I15" s="4" t="str">
        <f ca="1">VLOOKUP($B15,OFFSET(Main!$D$1,I$3-1,0,10,(3*$B$7+1)),3*($B$7-1)+2+'JoytoKey Maps'!I$5,0)</f>
        <v>LShift</v>
      </c>
      <c r="J15" s="29" t="str">
        <f ca="1">VLOOKUP($B15,OFFSET(Main!$D$1,J$3-1,0,10,(3*$B$7+1)),3*($B$7-1)+2+'JoytoKey Maps'!J$5,0)</f>
        <v>W</v>
      </c>
      <c r="K15" s="4" t="str">
        <f ca="1">VLOOKUP($B15,OFFSET(Main!$D$1,K$3-1,0,10,(3*$B$7+1)),3*($B$7-1)+2+'JoytoKey Maps'!K$5,0)</f>
        <v>LShift</v>
      </c>
      <c r="L15" s="29" t="str">
        <f ca="1">VLOOKUP($B15,OFFSET(Main!$D$1,L$3-1,0,10,(3*$B$7+1)),3*($B$7-1)+2+'JoytoKey Maps'!L$5,0)</f>
        <v>W</v>
      </c>
      <c r="M15" s="27" t="e">
        <f ca="1">VLOOKUP($B15,OFFSET(Main!$D$1,M$3-1,0,10,(3*$B$7+1)),3*($B$7-1)+2+'JoytoKey Maps'!M$5,0)</f>
        <v>#N/A</v>
      </c>
      <c r="N15" s="3" t="e">
        <f ca="1">VLOOKUP($B15,OFFSET(Main!$D$1,N$3-1,0,10,(3*$B$7+1)),3*($B$7-1)+2+'JoytoKey Maps'!N$5,0)</f>
        <v>#N/A</v>
      </c>
    </row>
    <row r="16" spans="1:14" outlineLevel="1" x14ac:dyDescent="0.25">
      <c r="A16" s="177"/>
      <c r="B16" s="11">
        <v>5</v>
      </c>
      <c r="C16" s="4" t="str">
        <f ca="1">VLOOKUP($B16,OFFSET(Main!$D$1,C$3-1,0,10,(3*$B$7+1)),3*($B$7-1)+2+'JoytoKey Maps'!C$5,0)</f>
        <v>Z</v>
      </c>
      <c r="D16" s="24" t="str">
        <f ca="1">VLOOKUP($B16,OFFSET(Main!$D$1,D$3-1,0,10,(3*$B$7+1)),3*($B$7-1)+2+'JoytoKey Maps'!D$5,0)</f>
        <v>I</v>
      </c>
      <c r="E16" s="4" t="str">
        <f ca="1">VLOOKUP($B16,OFFSET(Main!$D$1,E$3-1,0,10,(3*$B$7+1)),3*($B$7-1)+2+'JoytoKey Maps'!E$5,0)</f>
        <v>Z</v>
      </c>
      <c r="F16" s="29" t="str">
        <f ca="1">VLOOKUP($B16,OFFSET(Main!$D$1,F$3-1,0,10,(3*$B$7+1)),3*($B$7-1)+2+'JoytoKey Maps'!F$5,0)</f>
        <v>I</v>
      </c>
      <c r="G16" s="27" t="str">
        <f ca="1">VLOOKUP($B16,OFFSET(Main!$D$1,G$3-1,0,10,(3*$B$7+1)),3*($B$7-1)+2+'JoytoKey Maps'!G$5,0)</f>
        <v>Z</v>
      </c>
      <c r="H16" s="24" t="str">
        <f ca="1">VLOOKUP($B16,OFFSET(Main!$D$1,H$3-1,0,10,(3*$B$7+1)),3*($B$7-1)+2+'JoytoKey Maps'!H$5,0)</f>
        <v>I</v>
      </c>
      <c r="I16" s="4" t="str">
        <f ca="1">VLOOKUP($B16,OFFSET(Main!$D$1,I$3-1,0,10,(3*$B$7+1)),3*($B$7-1)+2+'JoytoKey Maps'!I$5,0)</f>
        <v>Z</v>
      </c>
      <c r="J16" s="29" t="str">
        <f ca="1">VLOOKUP($B16,OFFSET(Main!$D$1,J$3-1,0,10,(3*$B$7+1)),3*($B$7-1)+2+'JoytoKey Maps'!J$5,0)</f>
        <v>I</v>
      </c>
      <c r="K16" s="4" t="str">
        <f ca="1">VLOOKUP($B16,OFFSET(Main!$D$1,K$3-1,0,10,(3*$B$7+1)),3*($B$7-1)+2+'JoytoKey Maps'!K$5,0)</f>
        <v>Z</v>
      </c>
      <c r="L16" s="29" t="str">
        <f ca="1">VLOOKUP($B16,OFFSET(Main!$D$1,L$3-1,0,10,(3*$B$7+1)),3*($B$7-1)+2+'JoytoKey Maps'!L$5,0)</f>
        <v>I</v>
      </c>
      <c r="M16" s="27" t="e">
        <f ca="1">VLOOKUP($B16,OFFSET(Main!$D$1,M$3-1,0,10,(3*$B$7+1)),3*($B$7-1)+2+'JoytoKey Maps'!M$5,0)</f>
        <v>#N/A</v>
      </c>
      <c r="N16" s="3" t="e">
        <f ca="1">VLOOKUP($B16,OFFSET(Main!$D$1,N$3-1,0,10,(3*$B$7+1)),3*($B$7-1)+2+'JoytoKey Maps'!N$5,0)</f>
        <v>#N/A</v>
      </c>
    </row>
    <row r="17" spans="1:14" outlineLevel="1" x14ac:dyDescent="0.25">
      <c r="A17" s="177"/>
      <c r="B17" s="11">
        <v>6</v>
      </c>
      <c r="C17" s="4" t="str">
        <f ca="1">VLOOKUP($B17,OFFSET(Main!$D$1,C$3-1,0,10,(3*$B$7+1)),3*($B$7-1)+2+'JoytoKey Maps'!C$5,0)</f>
        <v>X</v>
      </c>
      <c r="D17" s="24" t="str">
        <f ca="1">VLOOKUP($B17,OFFSET(Main!$D$1,D$3-1,0,10,(3*$B$7+1)),3*($B$7-1)+2+'JoytoKey Maps'!D$5,0)</f>
        <v>K</v>
      </c>
      <c r="E17" s="4" t="str">
        <f ca="1">VLOOKUP($B17,OFFSET(Main!$D$1,E$3-1,0,10,(3*$B$7+1)),3*($B$7-1)+2+'JoytoKey Maps'!E$5,0)</f>
        <v>X</v>
      </c>
      <c r="F17" s="29" t="str">
        <f ca="1">VLOOKUP($B17,OFFSET(Main!$D$1,F$3-1,0,10,(3*$B$7+1)),3*($B$7-1)+2+'JoytoKey Maps'!F$5,0)</f>
        <v>K</v>
      </c>
      <c r="G17" s="27" t="str">
        <f ca="1">VLOOKUP($B17,OFFSET(Main!$D$1,G$3-1,0,10,(3*$B$7+1)),3*($B$7-1)+2+'JoytoKey Maps'!G$5,0)</f>
        <v>X</v>
      </c>
      <c r="H17" s="24" t="str">
        <f ca="1">VLOOKUP($B17,OFFSET(Main!$D$1,H$3-1,0,10,(3*$B$7+1)),3*($B$7-1)+2+'JoytoKey Maps'!H$5,0)</f>
        <v>K</v>
      </c>
      <c r="I17" s="4" t="str">
        <f ca="1">VLOOKUP($B17,OFFSET(Main!$D$1,I$3-1,0,10,(3*$B$7+1)),3*($B$7-1)+2+'JoytoKey Maps'!I$5,0)</f>
        <v>X</v>
      </c>
      <c r="J17" s="29" t="str">
        <f ca="1">VLOOKUP($B17,OFFSET(Main!$D$1,J$3-1,0,10,(3*$B$7+1)),3*($B$7-1)+2+'JoytoKey Maps'!J$5,0)</f>
        <v>K</v>
      </c>
      <c r="K17" s="4" t="str">
        <f ca="1">VLOOKUP($B17,OFFSET(Main!$D$1,K$3-1,0,10,(3*$B$7+1)),3*($B$7-1)+2+'JoytoKey Maps'!K$5,0)</f>
        <v>X</v>
      </c>
      <c r="L17" s="29" t="str">
        <f ca="1">VLOOKUP($B17,OFFSET(Main!$D$1,L$3-1,0,10,(3*$B$7+1)),3*($B$7-1)+2+'JoytoKey Maps'!L$5,0)</f>
        <v>K</v>
      </c>
      <c r="M17" s="27" t="e">
        <f ca="1">VLOOKUP($B17,OFFSET(Main!$D$1,M$3-1,0,10,(3*$B$7+1)),3*($B$7-1)+2+'JoytoKey Maps'!M$5,0)</f>
        <v>#N/A</v>
      </c>
      <c r="N17" s="3" t="e">
        <f ca="1">VLOOKUP($B17,OFFSET(Main!$D$1,N$3-1,0,10,(3*$B$7+1)),3*($B$7-1)+2+'JoytoKey Maps'!N$5,0)</f>
        <v>#N/A</v>
      </c>
    </row>
    <row r="18" spans="1:14" outlineLevel="1" x14ac:dyDescent="0.25">
      <c r="A18" s="177"/>
      <c r="B18" s="11">
        <v>7</v>
      </c>
      <c r="C18" s="4">
        <f ca="1">VLOOKUP($B18,OFFSET(Main!$D$1,C$3-1,0,10,(3*$B$7+1)),3*($B$7-1)+2+'JoytoKey Maps'!C$5,0)</f>
        <v>1</v>
      </c>
      <c r="D18" s="24">
        <f ca="1">VLOOKUP($B18,OFFSET(Main!$D$1,D$3-1,0,10,(3*$B$7+1)),3*($B$7-1)+2+'JoytoKey Maps'!D$5,0)</f>
        <v>2</v>
      </c>
      <c r="E18" s="4" t="e">
        <f ca="1">VLOOKUP($B18,OFFSET(Main!$D$1,E$3-1,0,10,(3*$B$7+1)),3*($B$7-1)+2+'JoytoKey Maps'!E$5,0)</f>
        <v>#N/A</v>
      </c>
      <c r="F18" s="29" t="e">
        <f ca="1">VLOOKUP($B18,OFFSET(Main!$D$1,F$3-1,0,10,(3*$B$7+1)),3*($B$7-1)+2+'JoytoKey Maps'!F$5,0)</f>
        <v>#N/A</v>
      </c>
      <c r="G18" s="27">
        <f ca="1">VLOOKUP($B18,OFFSET(Main!$D$1,G$3-1,0,10,(3*$B$7+1)),3*($B$7-1)+2+'JoytoKey Maps'!G$5,0)</f>
        <v>1</v>
      </c>
      <c r="H18" s="24">
        <f ca="1">VLOOKUP($B18,OFFSET(Main!$D$1,H$3-1,0,10,(3*$B$7+1)),3*($B$7-1)+2+'JoytoKey Maps'!H$5,0)</f>
        <v>2</v>
      </c>
      <c r="I18" s="4">
        <f ca="1">VLOOKUP($B18,OFFSET(Main!$D$1,I$3-1,0,10,(3*$B$7+1)),3*($B$7-1)+2+'JoytoKey Maps'!I$5,0)</f>
        <v>5</v>
      </c>
      <c r="J18" s="29">
        <f ca="1">VLOOKUP($B18,OFFSET(Main!$D$1,J$3-1,0,10,(3*$B$7+1)),3*($B$7-1)+2+'JoytoKey Maps'!J$5,0)</f>
        <v>6</v>
      </c>
      <c r="K18" s="4">
        <f ca="1">VLOOKUP($B18,OFFSET(Main!$D$1,K$3-1,0,10,(3*$B$7+1)),3*($B$7-1)+2+'JoytoKey Maps'!K$5,0)</f>
        <v>5</v>
      </c>
      <c r="L18" s="29">
        <f ca="1">VLOOKUP($B18,OFFSET(Main!$D$1,L$3-1,0,10,(3*$B$7+1)),3*($B$7-1)+2+'JoytoKey Maps'!L$5,0)</f>
        <v>6</v>
      </c>
      <c r="M18" s="27" t="e">
        <f ca="1">VLOOKUP($B18,OFFSET(Main!$D$1,M$3-1,0,10,(3*$B$7+1)),3*($B$7-1)+2+'JoytoKey Maps'!M$5,0)</f>
        <v>#N/A</v>
      </c>
      <c r="N18" s="3" t="e">
        <f ca="1">VLOOKUP($B18,OFFSET(Main!$D$1,N$3-1,0,10,(3*$B$7+1)),3*($B$7-1)+2+'JoytoKey Maps'!N$5,0)</f>
        <v>#N/A</v>
      </c>
    </row>
    <row r="19" spans="1:14" outlineLevel="1" x14ac:dyDescent="0.25">
      <c r="A19" s="177"/>
      <c r="B19" s="11">
        <v>8</v>
      </c>
      <c r="C19" s="4">
        <f ca="1">VLOOKUP($B19,OFFSET(Main!$D$1,C$3-1,0,10,(3*$B$7+1)),3*($B$7-1)+2+'JoytoKey Maps'!C$5,0)</f>
        <v>5</v>
      </c>
      <c r="D19" s="24">
        <f ca="1">VLOOKUP($B19,OFFSET(Main!$D$1,D$3-1,0,10,(3*$B$7+1)),3*($B$7-1)+2+'JoytoKey Maps'!D$5,0)</f>
        <v>6</v>
      </c>
      <c r="E19" s="4" t="e">
        <f ca="1">VLOOKUP($B19,OFFSET(Main!$D$1,E$3-1,0,10,(3*$B$7+1)),3*($B$7-1)+2+'JoytoKey Maps'!E$5,0)</f>
        <v>#N/A</v>
      </c>
      <c r="F19" s="29" t="e">
        <f ca="1">VLOOKUP($B19,OFFSET(Main!$D$1,F$3-1,0,10,(3*$B$7+1)),3*($B$7-1)+2+'JoytoKey Maps'!F$5,0)</f>
        <v>#N/A</v>
      </c>
      <c r="G19" s="27">
        <f ca="1">VLOOKUP($B19,OFFSET(Main!$D$1,G$3-1,0,10,(3*$B$7+1)),3*($B$7-1)+2+'JoytoKey Maps'!G$5,0)</f>
        <v>5</v>
      </c>
      <c r="H19" s="24">
        <f ca="1">VLOOKUP($B19,OFFSET(Main!$D$1,H$3-1,0,10,(3*$B$7+1)),3*($B$7-1)+2+'JoytoKey Maps'!H$5,0)</f>
        <v>6</v>
      </c>
      <c r="I19" s="4">
        <f ca="1">VLOOKUP($B19,OFFSET(Main!$D$1,I$3-1,0,10,(3*$B$7+1)),3*($B$7-1)+2+'JoytoKey Maps'!I$5,0)</f>
        <v>1</v>
      </c>
      <c r="J19" s="29">
        <f ca="1">VLOOKUP($B19,OFFSET(Main!$D$1,J$3-1,0,10,(3*$B$7+1)),3*($B$7-1)+2+'JoytoKey Maps'!J$5,0)</f>
        <v>2</v>
      </c>
      <c r="K19" s="4">
        <f ca="1">VLOOKUP($B19,OFFSET(Main!$D$1,K$3-1,0,10,(3*$B$7+1)),3*($B$7-1)+2+'JoytoKey Maps'!K$5,0)</f>
        <v>5</v>
      </c>
      <c r="L19" s="29">
        <f ca="1">VLOOKUP($B19,OFFSET(Main!$D$1,L$3-1,0,10,(3*$B$7+1)),3*($B$7-1)+2+'JoytoKey Maps'!L$5,0)</f>
        <v>6</v>
      </c>
      <c r="M19" s="27" t="e">
        <f ca="1">VLOOKUP($B19,OFFSET(Main!$D$1,M$3-1,0,10,(3*$B$7+1)),3*($B$7-1)+2+'JoytoKey Maps'!M$5,0)</f>
        <v>#N/A</v>
      </c>
      <c r="N19" s="3" t="e">
        <f ca="1">VLOOKUP($B19,OFFSET(Main!$D$1,N$3-1,0,10,(3*$B$7+1)),3*($B$7-1)+2+'JoytoKey Maps'!N$5,0)</f>
        <v>#N/A</v>
      </c>
    </row>
    <row r="20" spans="1:14" outlineLevel="1" x14ac:dyDescent="0.25">
      <c r="A20" s="177"/>
      <c r="B20" s="11">
        <v>9</v>
      </c>
      <c r="C20" s="4" t="e">
        <f ca="1">VLOOKUP($B20,OFFSET(Main!$D$1,C$3-1,0,10,(3*$B$7+1)),3*($B$7-1)+2+'JoytoKey Maps'!C$5,0)</f>
        <v>#N/A</v>
      </c>
      <c r="D20" s="24" t="e">
        <f ca="1">VLOOKUP($B20,OFFSET(Main!$D$1,D$3-1,0,10,(3*$B$7+1)),3*($B$7-1)+2+'JoytoKey Maps'!D$5,0)</f>
        <v>#N/A</v>
      </c>
      <c r="E20" s="4">
        <f ca="1">VLOOKUP($B20,OFFSET(Main!$D$1,E$3-1,0,10,(3*$B$7+1)),3*($B$7-1)+2+'JoytoKey Maps'!E$5,0)</f>
        <v>5</v>
      </c>
      <c r="F20" s="29">
        <f ca="1">VLOOKUP($B20,OFFSET(Main!$D$1,F$3-1,0,10,(3*$B$7+1)),3*($B$7-1)+2+'JoytoKey Maps'!F$5,0)</f>
        <v>6</v>
      </c>
      <c r="G20" s="27" t="e">
        <f ca="1">VLOOKUP($B20,OFFSET(Main!$D$1,G$3-1,0,10,(3*$B$7+1)),3*($B$7-1)+2+'JoytoKey Maps'!G$5,0)</f>
        <v>#N/A</v>
      </c>
      <c r="H20" s="24" t="e">
        <f ca="1">VLOOKUP($B20,OFFSET(Main!$D$1,H$3-1,0,10,(3*$B$7+1)),3*($B$7-1)+2+'JoytoKey Maps'!H$5,0)</f>
        <v>#N/A</v>
      </c>
      <c r="I20" s="4" t="str">
        <f ca="1">VLOOKUP($B20,OFFSET(Main!$D$1,I$3-1,0,10,(3*$B$7+1)),3*($B$7-1)+2+'JoytoKey Maps'!I$5,0)</f>
        <v>Z</v>
      </c>
      <c r="J20" s="29" t="str">
        <f ca="1">VLOOKUP($B20,OFFSET(Main!$D$1,J$3-1,0,10,(3*$B$7+1)),3*($B$7-1)+2+'JoytoKey Maps'!J$5,0)</f>
        <v>I</v>
      </c>
      <c r="K20" s="4">
        <f ca="1">VLOOKUP($B20,OFFSET(Main!$D$1,K$3-1,0,10,(3*$B$7+1)),3*($B$7-1)+2+'JoytoKey Maps'!K$5,0)</f>
        <v>1</v>
      </c>
      <c r="L20" s="29">
        <f ca="1">VLOOKUP($B20,OFFSET(Main!$D$1,L$3-1,0,10,(3*$B$7+1)),3*($B$7-1)+2+'JoytoKey Maps'!L$5,0)</f>
        <v>2</v>
      </c>
      <c r="M20" s="27" t="e">
        <f ca="1">VLOOKUP($B20,OFFSET(Main!$D$1,M$3-1,0,10,(3*$B$7+1)),3*($B$7-1)+2+'JoytoKey Maps'!M$5,0)</f>
        <v>#N/A</v>
      </c>
      <c r="N20" s="3" t="e">
        <f ca="1">VLOOKUP($B20,OFFSET(Main!$D$1,N$3-1,0,10,(3*$B$7+1)),3*($B$7-1)+2+'JoytoKey Maps'!N$5,0)</f>
        <v>#N/A</v>
      </c>
    </row>
    <row r="21" spans="1:14" ht="15.75" outlineLevel="1" thickBot="1" x14ac:dyDescent="0.3">
      <c r="A21" s="177"/>
      <c r="B21" s="19">
        <v>10</v>
      </c>
      <c r="C21" s="46" t="e">
        <f ca="1">VLOOKUP($B21,OFFSET(Main!$D$1,C$3-1,0,10,(3*$B$7+1)),3*($B$7-1)+2+'JoytoKey Maps'!C$5,0)</f>
        <v>#N/A</v>
      </c>
      <c r="D21" s="49" t="e">
        <f ca="1">VLOOKUP($B21,OFFSET(Main!$D$1,D$3-1,0,10,(3*$B$7+1)),3*($B$7-1)+2+'JoytoKey Maps'!D$5,0)</f>
        <v>#N/A</v>
      </c>
      <c r="E21" s="46">
        <f ca="1">VLOOKUP($B21,OFFSET(Main!$D$1,E$3-1,0,10,(3*$B$7+1)),3*($B$7-1)+2+'JoytoKey Maps'!E$5,0)</f>
        <v>1</v>
      </c>
      <c r="F21" s="47">
        <f ca="1">VLOOKUP($B21,OFFSET(Main!$D$1,F$3-1,0,10,(3*$B$7+1)),3*($B$7-1)+2+'JoytoKey Maps'!F$5,0)</f>
        <v>2</v>
      </c>
      <c r="G21" s="48" t="e">
        <f ca="1">VLOOKUP($B21,OFFSET(Main!$D$1,G$3-1,0,10,(3*$B$7+1)),3*($B$7-1)+2+'JoytoKey Maps'!G$5,0)</f>
        <v>#N/A</v>
      </c>
      <c r="H21" s="49" t="e">
        <f ca="1">VLOOKUP($B21,OFFSET(Main!$D$1,H$3-1,0,10,(3*$B$7+1)),3*($B$7-1)+2+'JoytoKey Maps'!H$5,0)</f>
        <v>#N/A</v>
      </c>
      <c r="I21" s="46" t="str">
        <f ca="1">VLOOKUP($B21,OFFSET(Main!$D$1,I$3-1,0,10,(3*$B$7+1)),3*($B$7-1)+2+'JoytoKey Maps'!I$5,0)</f>
        <v>X</v>
      </c>
      <c r="J21" s="47" t="str">
        <f ca="1">VLOOKUP($B21,OFFSET(Main!$D$1,J$3-1,0,10,(3*$B$7+1)),3*($B$7-1)+2+'JoytoKey Maps'!J$5,0)</f>
        <v>K</v>
      </c>
      <c r="K21" s="5" t="e">
        <f ca="1">VLOOKUP($B21,OFFSET(Main!$D$1,K$3-1,0,10,(3*$B$7+1)),3*($B$7-1)+2+'JoytoKey Maps'!K$5,0)</f>
        <v>#N/A</v>
      </c>
      <c r="L21" s="140" t="e">
        <f ca="1">VLOOKUP($B21,OFFSET(Main!$D$1,L$3-1,0,10,(3*$B$7+1)),3*($B$7-1)+2+'JoytoKey Maps'!L$5,0)</f>
        <v>#N/A</v>
      </c>
      <c r="M21" s="48" t="e">
        <f ca="1">VLOOKUP($B21,OFFSET(Main!$D$1,M$3-1,0,10,(3*$B$7+1)),3*($B$7-1)+2+'JoytoKey Maps'!M$5,0)</f>
        <v>#N/A</v>
      </c>
      <c r="N21" s="141" t="e">
        <f ca="1">VLOOKUP($B21,OFFSET(Main!$D$1,N$3-1,0,10,(3*$B$7+1)),3*($B$7-1)+2+'JoytoKey Maps'!N$5,0)</f>
        <v>#N/A</v>
      </c>
    </row>
    <row r="22" spans="1:14" ht="15" customHeight="1" x14ac:dyDescent="0.25">
      <c r="A22" s="30" t="str">
        <f>HLOOKUP(B22,Main!$E$2:$AN$3,2,0)</f>
        <v>Atari 2600</v>
      </c>
      <c r="B22" s="52">
        <v>2</v>
      </c>
      <c r="C22" s="50"/>
      <c r="D22" s="50"/>
      <c r="E22" s="50"/>
      <c r="F22" s="50"/>
      <c r="G22" s="50"/>
      <c r="H22" s="50"/>
      <c r="I22" s="50"/>
      <c r="J22" s="50"/>
      <c r="K22" s="50"/>
      <c r="L22" s="50"/>
      <c r="M22" s="50"/>
      <c r="N22" s="51"/>
    </row>
    <row r="23" spans="1:14" ht="15" customHeight="1" outlineLevel="1" x14ac:dyDescent="0.25">
      <c r="A23" s="177" t="str">
        <f>HLOOKUP(B22,Main!$E$2:$AN$3,2,0)</f>
        <v>Atari 2600</v>
      </c>
      <c r="B23" s="16" t="s">
        <v>2</v>
      </c>
      <c r="C23" s="21" t="str">
        <f ca="1">VLOOKUP($B23,OFFSET(Main!$E$14,0,0,4,(3*$B$22+1)),3*($B$22-1)+1+'JoytoKey Maps'!C$5,0)</f>
        <v>Left</v>
      </c>
      <c r="D23" s="23" t="str">
        <f ca="1">VLOOKUP($B23,OFFSET(Main!$E$14,0,0,4,(3*$B$22+1)),3*($B$22-1)+1+'JoytoKey Maps'!D$5,0)</f>
        <v>Num4</v>
      </c>
      <c r="E23" s="21" t="str">
        <f ca="1">VLOOKUP($B23,OFFSET(Main!$E$14,0,0,4,(3*$B$22+1)),3*($B$22-1)+1+'JoytoKey Maps'!E$5,0)</f>
        <v>Left</v>
      </c>
      <c r="F23" s="28" t="str">
        <f ca="1">VLOOKUP($B23,OFFSET(Main!$E$14,0,0,4,(3*$B$22+1)),3*($B$22-1)+1+'JoytoKey Maps'!F$5,0)</f>
        <v>Num4</v>
      </c>
      <c r="G23" s="26" t="str">
        <f ca="1">VLOOKUP($B23,OFFSET(Main!$E$14,0,0,4,(3*$B$22+1)),3*($B$22-1)+1+'JoytoKey Maps'!G$5,0)</f>
        <v>Left</v>
      </c>
      <c r="H23" s="23" t="str">
        <f ca="1">VLOOKUP($B23,OFFSET(Main!$E$14,0,0,4,(3*$B$22+1)),3*($B$22-1)+1+'JoytoKey Maps'!H$5,0)</f>
        <v>Num4</v>
      </c>
      <c r="I23" s="21" t="str">
        <f ca="1">VLOOKUP($B23,OFFSET(Main!$E$14,0,0,4,(3*$B$22+1)),3*($B$22-1)+1+'JoytoKey Maps'!I$5,0)</f>
        <v>Left</v>
      </c>
      <c r="J23" s="28" t="str">
        <f ca="1">VLOOKUP($B23,OFFSET(Main!$E$14,0,0,4,(3*$B$22+1)),3*($B$22-1)+1+'JoytoKey Maps'!J$5,0)</f>
        <v>Num4</v>
      </c>
      <c r="K23" s="21" t="str">
        <f ca="1">VLOOKUP($B23,OFFSET(Main!$E$14,0,0,4,(3*$B$22+1)),3*($B$22-1)+1+'JoytoKey Maps'!K$5,0)</f>
        <v>Left</v>
      </c>
      <c r="L23" s="28" t="str">
        <f ca="1">VLOOKUP($B23,OFFSET(Main!$E$14,0,0,4,(3*$B$22+1)),3*($B$22-1)+1+'JoytoKey Maps'!L$5,0)</f>
        <v>Num4</v>
      </c>
      <c r="M23" s="26" t="str">
        <f ca="1">VLOOKUP($B23,OFFSET(Main!$E$14,0,0,4,(3*$B$22+1)),3*($B$22-1)+1+'JoytoKey Maps'!M$5,0)</f>
        <v>Left</v>
      </c>
      <c r="N23" s="139" t="str">
        <f ca="1">VLOOKUP($B23,OFFSET(Main!$E$14,0,0,4,(3*$B$22+1)),3*($B$22-1)+1+'JoytoKey Maps'!N$5,0)</f>
        <v>Num4</v>
      </c>
    </row>
    <row r="24" spans="1:14" outlineLevel="1" x14ac:dyDescent="0.25">
      <c r="A24" s="177"/>
      <c r="B24" s="11" t="s">
        <v>3</v>
      </c>
      <c r="C24" s="4" t="str">
        <f ca="1">VLOOKUP($B24,OFFSET(Main!$E$14,0,0,4,(3*$B$22+1)),3*($B$22-1)+1+'JoytoKey Maps'!C$5,0)</f>
        <v>Right</v>
      </c>
      <c r="D24" s="24" t="str">
        <f ca="1">VLOOKUP($B24,OFFSET(Main!$E$14,0,0,4,(3*$B$22+1)),3*($B$22-1)+1+'JoytoKey Maps'!D$5,0)</f>
        <v>Num6</v>
      </c>
      <c r="E24" s="4" t="str">
        <f ca="1">VLOOKUP($B24,OFFSET(Main!$E$14,0,0,4,(3*$B$22+1)),3*($B$22-1)+1+'JoytoKey Maps'!E$5,0)</f>
        <v>Right</v>
      </c>
      <c r="F24" s="29" t="str">
        <f ca="1">VLOOKUP($B24,OFFSET(Main!$E$14,0,0,4,(3*$B$22+1)),3*($B$22-1)+1+'JoytoKey Maps'!F$5,0)</f>
        <v>Num6</v>
      </c>
      <c r="G24" s="27" t="str">
        <f ca="1">VLOOKUP($B24,OFFSET(Main!$E$14,0,0,4,(3*$B$22+1)),3*($B$22-1)+1+'JoytoKey Maps'!G$5,0)</f>
        <v>Right</v>
      </c>
      <c r="H24" s="24" t="str">
        <f ca="1">VLOOKUP($B24,OFFSET(Main!$E$14,0,0,4,(3*$B$22+1)),3*($B$22-1)+1+'JoytoKey Maps'!H$5,0)</f>
        <v>Num6</v>
      </c>
      <c r="I24" s="4" t="str">
        <f ca="1">VLOOKUP($B24,OFFSET(Main!$E$14,0,0,4,(3*$B$22+1)),3*($B$22-1)+1+'JoytoKey Maps'!I$5,0)</f>
        <v>Right</v>
      </c>
      <c r="J24" s="29" t="str">
        <f ca="1">VLOOKUP($B24,OFFSET(Main!$E$14,0,0,4,(3*$B$22+1)),3*($B$22-1)+1+'JoytoKey Maps'!J$5,0)</f>
        <v>Num6</v>
      </c>
      <c r="K24" s="4" t="str">
        <f ca="1">VLOOKUP($B24,OFFSET(Main!$E$14,0,0,4,(3*$B$22+1)),3*($B$22-1)+1+'JoytoKey Maps'!K$5,0)</f>
        <v>Right</v>
      </c>
      <c r="L24" s="29" t="str">
        <f ca="1">VLOOKUP($B24,OFFSET(Main!$E$14,0,0,4,(3*$B$22+1)),3*($B$22-1)+1+'JoytoKey Maps'!L$5,0)</f>
        <v>Num6</v>
      </c>
      <c r="M24" s="27" t="str">
        <f ca="1">VLOOKUP($B24,OFFSET(Main!$E$14,0,0,4,(3*$B$22+1)),3*($B$22-1)+1+'JoytoKey Maps'!M$5,0)</f>
        <v>Right</v>
      </c>
      <c r="N24" s="3" t="str">
        <f ca="1">VLOOKUP($B24,OFFSET(Main!$E$14,0,0,4,(3*$B$22+1)),3*($B$22-1)+1+'JoytoKey Maps'!N$5,0)</f>
        <v>Num6</v>
      </c>
    </row>
    <row r="25" spans="1:14" outlineLevel="1" x14ac:dyDescent="0.25">
      <c r="A25" s="177"/>
      <c r="B25" s="11" t="s">
        <v>0</v>
      </c>
      <c r="C25" s="4" t="str">
        <f ca="1">VLOOKUP($B25,OFFSET(Main!$E$14,0,0,4,(3*$B$22+1)),3*($B$22-1)+1+'JoytoKey Maps'!C$5,0)</f>
        <v>Up</v>
      </c>
      <c r="D25" s="24" t="str">
        <f ca="1">VLOOKUP($B25,OFFSET(Main!$E$14,0,0,4,(3*$B$22+1)),3*($B$22-1)+1+'JoytoKey Maps'!D$5,0)</f>
        <v>Num8</v>
      </c>
      <c r="E25" s="4" t="str">
        <f ca="1">VLOOKUP($B25,OFFSET(Main!$E$14,0,0,4,(3*$B$22+1)),3*($B$22-1)+1+'JoytoKey Maps'!E$5,0)</f>
        <v>Up</v>
      </c>
      <c r="F25" s="29" t="str">
        <f ca="1">VLOOKUP($B25,OFFSET(Main!$E$14,0,0,4,(3*$B$22+1)),3*($B$22-1)+1+'JoytoKey Maps'!F$5,0)</f>
        <v>Num8</v>
      </c>
      <c r="G25" s="27" t="str">
        <f ca="1">VLOOKUP($B25,OFFSET(Main!$E$14,0,0,4,(3*$B$22+1)),3*($B$22-1)+1+'JoytoKey Maps'!G$5,0)</f>
        <v>Up</v>
      </c>
      <c r="H25" s="24" t="str">
        <f ca="1">VLOOKUP($B25,OFFSET(Main!$E$14,0,0,4,(3*$B$22+1)),3*($B$22-1)+1+'JoytoKey Maps'!H$5,0)</f>
        <v>Num8</v>
      </c>
      <c r="I25" s="4" t="str">
        <f ca="1">VLOOKUP($B25,OFFSET(Main!$E$14,0,0,4,(3*$B$22+1)),3*($B$22-1)+1+'JoytoKey Maps'!I$5,0)</f>
        <v>Up</v>
      </c>
      <c r="J25" s="29" t="str">
        <f ca="1">VLOOKUP($B25,OFFSET(Main!$E$14,0,0,4,(3*$B$22+1)),3*($B$22-1)+1+'JoytoKey Maps'!J$5,0)</f>
        <v>Num8</v>
      </c>
      <c r="K25" s="4" t="str">
        <f ca="1">VLOOKUP($B25,OFFSET(Main!$E$14,0,0,4,(3*$B$22+1)),3*($B$22-1)+1+'JoytoKey Maps'!K$5,0)</f>
        <v>Up</v>
      </c>
      <c r="L25" s="29" t="str">
        <f ca="1">VLOOKUP($B25,OFFSET(Main!$E$14,0,0,4,(3*$B$22+1)),3*($B$22-1)+1+'JoytoKey Maps'!L$5,0)</f>
        <v>Num8</v>
      </c>
      <c r="M25" s="27" t="str">
        <f ca="1">VLOOKUP($B25,OFFSET(Main!$E$14,0,0,4,(3*$B$22+1)),3*($B$22-1)+1+'JoytoKey Maps'!M$5,0)</f>
        <v>Up</v>
      </c>
      <c r="N25" s="3" t="str">
        <f ca="1">VLOOKUP($B25,OFFSET(Main!$E$14,0,0,4,(3*$B$22+1)),3*($B$22-1)+1+'JoytoKey Maps'!N$5,0)</f>
        <v>Num8</v>
      </c>
    </row>
    <row r="26" spans="1:14" outlineLevel="1" x14ac:dyDescent="0.25">
      <c r="A26" s="177"/>
      <c r="B26" s="19" t="s">
        <v>1</v>
      </c>
      <c r="C26" s="46" t="str">
        <f ca="1">VLOOKUP($B26,OFFSET(Main!$E$14,0,0,4,(3*$B$22+1)),3*($B$22-1)+1+'JoytoKey Maps'!C$5,0)</f>
        <v>Down</v>
      </c>
      <c r="D26" s="49" t="str">
        <f ca="1">VLOOKUP($B26,OFFSET(Main!$E$14,0,0,4,(3*$B$22+1)),3*($B$22-1)+1+'JoytoKey Maps'!D$5,0)</f>
        <v>Num2</v>
      </c>
      <c r="E26" s="46" t="str">
        <f ca="1">VLOOKUP($B26,OFFSET(Main!$E$14,0,0,4,(3*$B$22+1)),3*($B$22-1)+1+'JoytoKey Maps'!E$5,0)</f>
        <v>Down</v>
      </c>
      <c r="F26" s="47" t="str">
        <f ca="1">VLOOKUP($B26,OFFSET(Main!$E$14,0,0,4,(3*$B$22+1)),3*($B$22-1)+1+'JoytoKey Maps'!F$5,0)</f>
        <v>Num2</v>
      </c>
      <c r="G26" s="48" t="str">
        <f ca="1">VLOOKUP($B26,OFFSET(Main!$E$14,0,0,4,(3*$B$22+1)),3*($B$22-1)+1+'JoytoKey Maps'!G$5,0)</f>
        <v>Down</v>
      </c>
      <c r="H26" s="49" t="str">
        <f ca="1">VLOOKUP($B26,OFFSET(Main!$E$14,0,0,4,(3*$B$22+1)),3*($B$22-1)+1+'JoytoKey Maps'!H$5,0)</f>
        <v>Num2</v>
      </c>
      <c r="I26" s="46" t="str">
        <f ca="1">VLOOKUP($B26,OFFSET(Main!$E$14,0,0,4,(3*$B$22+1)),3*($B$22-1)+1+'JoytoKey Maps'!I$5,0)</f>
        <v>Down</v>
      </c>
      <c r="J26" s="47" t="str">
        <f ca="1">VLOOKUP($B26,OFFSET(Main!$E$14,0,0,4,(3*$B$22+1)),3*($B$22-1)+1+'JoytoKey Maps'!J$5,0)</f>
        <v>Num2</v>
      </c>
      <c r="K26" s="4" t="str">
        <f ca="1">VLOOKUP($B26,OFFSET(Main!$E$14,0,0,4,(3*$B$22+1)),3*($B$22-1)+1+'JoytoKey Maps'!K$5,0)</f>
        <v>Down</v>
      </c>
      <c r="L26" s="29" t="str">
        <f ca="1">VLOOKUP($B26,OFFSET(Main!$E$14,0,0,4,(3*$B$22+1)),3*($B$22-1)+1+'JoytoKey Maps'!L$5,0)</f>
        <v>Num2</v>
      </c>
      <c r="M26" s="27" t="str">
        <f ca="1">VLOOKUP($B26,OFFSET(Main!$E$14,0,0,4,(3*$B$22+1)),3*($B$22-1)+1+'JoytoKey Maps'!M$5,0)</f>
        <v>Down</v>
      </c>
      <c r="N26" s="3" t="str">
        <f ca="1">VLOOKUP($B26,OFFSET(Main!$E$14,0,0,4,(3*$B$22+1)),3*($B$22-1)+1+'JoytoKey Maps'!N$5,0)</f>
        <v>Num2</v>
      </c>
    </row>
    <row r="27" spans="1:14" outlineLevel="1" x14ac:dyDescent="0.25">
      <c r="A27" s="177"/>
      <c r="B27" s="11">
        <v>1</v>
      </c>
      <c r="C27" s="21" t="str">
        <f ca="1">VLOOKUP($B27,OFFSET(Main!$D$1,C$3-1,0,10,(3*$B$22+1)),3*($B$22-1)+2+'JoytoKey Maps'!C$5,0)</f>
        <v>z</v>
      </c>
      <c r="D27" s="23" t="str">
        <f ca="1">VLOOKUP($B27,OFFSET(Main!$D$1,D$3-1,0,10,(3*$B$22+1)),3*($B$22-1)+2+'JoytoKey Maps'!D$5,0)</f>
        <v>Num0</v>
      </c>
      <c r="E27" s="21" t="str">
        <f ca="1">VLOOKUP($B27,OFFSET(Main!$D$1,E$3-1,0,10,(3*$B$22+1)),3*($B$22-1)+2+'JoytoKey Maps'!E$5,0)</f>
        <v>z</v>
      </c>
      <c r="F27" s="28" t="str">
        <f ca="1">VLOOKUP($B27,OFFSET(Main!$D$1,F$3-1,0,10,(3*$B$22+1)),3*($B$22-1)+2+'JoytoKey Maps'!F$5,0)</f>
        <v>Num0</v>
      </c>
      <c r="G27" s="26" t="str">
        <f ca="1">VLOOKUP($B27,OFFSET(Main!$D$1,G$3-1,0,10,(3*$B$22+1)),3*($B$22-1)+2+'JoytoKey Maps'!G$5,0)</f>
        <v>RShift</v>
      </c>
      <c r="H27" s="23" t="str">
        <f ca="1">VLOOKUP($B27,OFFSET(Main!$D$1,H$3-1,0,10,(3*$B$22+1)),3*($B$22-1)+2+'JoytoKey Maps'!H$5,0)</f>
        <v>RShift</v>
      </c>
      <c r="I27" s="21" t="str">
        <f ca="1">VLOOKUP($B27,OFFSET(Main!$D$1,I$3-1,0,10,(3*$B$22+1)),3*($B$22-1)+2+'JoytoKey Maps'!I$5,0)</f>
        <v>z</v>
      </c>
      <c r="J27" s="28" t="str">
        <f ca="1">VLOOKUP($B27,OFFSET(Main!$D$1,J$3-1,0,10,(3*$B$22+1)),3*($B$22-1)+2+'JoytoKey Maps'!J$5,0)</f>
        <v>Num0</v>
      </c>
      <c r="K27" s="21" t="str">
        <f ca="1">VLOOKUP($B27,OFFSET(Main!$D$1,K$3-1,0,10,(3*$B$22+1)),3*($B$22-1)+2+'JoytoKey Maps'!K$5,0)</f>
        <v>z</v>
      </c>
      <c r="L27" s="28" t="str">
        <f ca="1">VLOOKUP($B27,OFFSET(Main!$D$1,L$3-1,0,10,(3*$B$22+1)),3*($B$22-1)+2+'JoytoKey Maps'!L$5,0)</f>
        <v>Num0</v>
      </c>
      <c r="M27" s="26" t="str">
        <f ca="1">VLOOKUP($B27,OFFSET(Main!$D$1,M$3-1,0,10,(3*$B$22+1)),3*($B$22-1)+2+'JoytoKey Maps'!M$5,0)</f>
        <v>z</v>
      </c>
      <c r="N27" s="139" t="str">
        <f ca="1">VLOOKUP($B27,OFFSET(Main!$D$1,N$3-1,0,10,(3*$B$22+1)),3*($B$22-1)+2+'JoytoKey Maps'!N$5,0)</f>
        <v>Num0</v>
      </c>
    </row>
    <row r="28" spans="1:14" outlineLevel="1" x14ac:dyDescent="0.25">
      <c r="A28" s="177"/>
      <c r="B28" s="11">
        <v>2</v>
      </c>
      <c r="C28" s="4" t="str">
        <f ca="1">VLOOKUP($B28,OFFSET(Main!$D$1,C$3-1,0,10,(3*$B$22+1)),3*($B$22-1)+2+'JoytoKey Maps'!C$5,0)</f>
        <v>z</v>
      </c>
      <c r="D28" s="24" t="str">
        <f ca="1">VLOOKUP($B28,OFFSET(Main!$D$1,D$3-1,0,10,(3*$B$22+1)),3*($B$22-1)+2+'JoytoKey Maps'!D$5,0)</f>
        <v>Num0</v>
      </c>
      <c r="E28" s="4" t="str">
        <f ca="1">VLOOKUP($B28,OFFSET(Main!$D$1,E$3-1,0,10,(3*$B$22+1)),3*($B$22-1)+2+'JoytoKey Maps'!E$5,0)</f>
        <v>z</v>
      </c>
      <c r="F28" s="29" t="str">
        <f ca="1">VLOOKUP($B28,OFFSET(Main!$D$1,F$3-1,0,10,(3*$B$22+1)),3*($B$22-1)+2+'JoytoKey Maps'!F$5,0)</f>
        <v>Num0</v>
      </c>
      <c r="G28" s="27" t="str">
        <f ca="1">VLOOKUP($B28,OFFSET(Main!$D$1,G$3-1,0,10,(3*$B$22+1)),3*($B$22-1)+2+'JoytoKey Maps'!G$5,0)</f>
        <v>z</v>
      </c>
      <c r="H28" s="24" t="str">
        <f ca="1">VLOOKUP($B28,OFFSET(Main!$D$1,H$3-1,0,10,(3*$B$22+1)),3*($B$22-1)+2+'JoytoKey Maps'!H$5,0)</f>
        <v>Num0</v>
      </c>
      <c r="I28" s="4" t="str">
        <f ca="1">VLOOKUP($B28,OFFSET(Main!$D$1,I$3-1,0,10,(3*$B$22+1)),3*($B$22-1)+2+'JoytoKey Maps'!I$5,0)</f>
        <v>z</v>
      </c>
      <c r="J28" s="29" t="str">
        <f ca="1">VLOOKUP($B28,OFFSET(Main!$D$1,J$3-1,0,10,(3*$B$22+1)),3*($B$22-1)+2+'JoytoKey Maps'!J$5,0)</f>
        <v>Num0</v>
      </c>
      <c r="K28" s="4" t="str">
        <f ca="1">VLOOKUP($B28,OFFSET(Main!$D$1,K$3-1,0,10,(3*$B$22+1)),3*($B$22-1)+2+'JoytoKey Maps'!K$5,0)</f>
        <v>z</v>
      </c>
      <c r="L28" s="29" t="str">
        <f ca="1">VLOOKUP($B28,OFFSET(Main!$D$1,L$3-1,0,10,(3*$B$22+1)),3*($B$22-1)+2+'JoytoKey Maps'!L$5,0)</f>
        <v>Num0</v>
      </c>
      <c r="M28" s="27" t="e">
        <f ca="1">VLOOKUP($B28,OFFSET(Main!$D$1,M$3-1,0,10,(3*$B$22+1)),3*($B$22-1)+2+'JoytoKey Maps'!M$5,0)</f>
        <v>#N/A</v>
      </c>
      <c r="N28" s="3" t="e">
        <f ca="1">VLOOKUP($B28,OFFSET(Main!$D$1,N$3-1,0,10,(3*$B$22+1)),3*($B$22-1)+2+'JoytoKey Maps'!N$5,0)</f>
        <v>#N/A</v>
      </c>
    </row>
    <row r="29" spans="1:14" outlineLevel="1" x14ac:dyDescent="0.25">
      <c r="A29" s="177"/>
      <c r="B29" s="11">
        <v>3</v>
      </c>
      <c r="C29" s="4" t="str">
        <f ca="1">VLOOKUP($B29,OFFSET(Main!$D$1,C$3-1,0,10,(3*$B$22+1)),3*($B$22-1)+2+'JoytoKey Maps'!C$5,0)</f>
        <v>q</v>
      </c>
      <c r="D29" s="24" t="str">
        <f ca="1">VLOOKUP($B29,OFFSET(Main!$D$1,D$3-1,0,10,(3*$B$22+1)),3*($B$22-1)+2+'JoytoKey Maps'!D$5,0)</f>
        <v>w</v>
      </c>
      <c r="E29" s="4" t="str">
        <f ca="1">VLOOKUP($B29,OFFSET(Main!$D$1,E$3-1,0,10,(3*$B$22+1)),3*($B$22-1)+2+'JoytoKey Maps'!E$5,0)</f>
        <v>z</v>
      </c>
      <c r="F29" s="29" t="str">
        <f ca="1">VLOOKUP($B29,OFFSET(Main!$D$1,F$3-1,0,10,(3*$B$22+1)),3*($B$22-1)+2+'JoytoKey Maps'!F$5,0)</f>
        <v>Num0</v>
      </c>
      <c r="G29" s="27" t="str">
        <f ca="1">VLOOKUP($B29,OFFSET(Main!$D$1,G$3-1,0,10,(3*$B$22+1)),3*($B$22-1)+2+'JoytoKey Maps'!G$5,0)</f>
        <v>q</v>
      </c>
      <c r="H29" s="24" t="str">
        <f ca="1">VLOOKUP($B29,OFFSET(Main!$D$1,H$3-1,0,10,(3*$B$22+1)),3*($B$22-1)+2+'JoytoKey Maps'!H$5,0)</f>
        <v>w</v>
      </c>
      <c r="I29" s="4" t="str">
        <f ca="1">VLOOKUP($B29,OFFSET(Main!$D$1,I$3-1,0,10,(3*$B$22+1)),3*($B$22-1)+2+'JoytoKey Maps'!I$5,0)</f>
        <v>z</v>
      </c>
      <c r="J29" s="29" t="str">
        <f ca="1">VLOOKUP($B29,OFFSET(Main!$D$1,J$3-1,0,10,(3*$B$22+1)),3*($B$22-1)+2+'JoytoKey Maps'!J$5,0)</f>
        <v>Num0</v>
      </c>
      <c r="K29" s="4" t="str">
        <f ca="1">VLOOKUP($B29,OFFSET(Main!$D$1,K$3-1,0,10,(3*$B$22+1)),3*($B$22-1)+2+'JoytoKey Maps'!K$5,0)</f>
        <v>RShift</v>
      </c>
      <c r="L29" s="29" t="str">
        <f ca="1">VLOOKUP($B29,OFFSET(Main!$D$1,L$3-1,0,10,(3*$B$22+1)),3*($B$22-1)+2+'JoytoKey Maps'!L$5,0)</f>
        <v>RShift</v>
      </c>
      <c r="M29" s="27" t="e">
        <f ca="1">VLOOKUP($B29,OFFSET(Main!$D$1,M$3-1,0,10,(3*$B$22+1)),3*($B$22-1)+2+'JoytoKey Maps'!M$5,0)</f>
        <v>#N/A</v>
      </c>
      <c r="N29" s="3" t="e">
        <f ca="1">VLOOKUP($B29,OFFSET(Main!$D$1,N$3-1,0,10,(3*$B$22+1)),3*($B$22-1)+2+'JoytoKey Maps'!N$5,0)</f>
        <v>#N/A</v>
      </c>
    </row>
    <row r="30" spans="1:14" outlineLevel="1" x14ac:dyDescent="0.25">
      <c r="A30" s="177"/>
      <c r="B30" s="11">
        <v>4</v>
      </c>
      <c r="C30" s="4" t="str">
        <f ca="1">VLOOKUP($B30,OFFSET(Main!$D$1,C$3-1,0,10,(3*$B$22+1)),3*($B$22-1)+2+'JoytoKey Maps'!C$5,0)</f>
        <v>z</v>
      </c>
      <c r="D30" s="24" t="str">
        <f ca="1">VLOOKUP($B30,OFFSET(Main!$D$1,D$3-1,0,10,(3*$B$22+1)),3*($B$22-1)+2+'JoytoKey Maps'!D$5,0)</f>
        <v>Num0</v>
      </c>
      <c r="E30" s="4" t="str">
        <f ca="1">VLOOKUP($B30,OFFSET(Main!$D$1,E$3-1,0,10,(3*$B$22+1)),3*($B$22-1)+2+'JoytoKey Maps'!E$5,0)</f>
        <v>z</v>
      </c>
      <c r="F30" s="29" t="str">
        <f ca="1">VLOOKUP($B30,OFFSET(Main!$D$1,F$3-1,0,10,(3*$B$22+1)),3*($B$22-1)+2+'JoytoKey Maps'!F$5,0)</f>
        <v>Num0</v>
      </c>
      <c r="G30" s="27" t="str">
        <f ca="1">VLOOKUP($B30,OFFSET(Main!$D$1,G$3-1,0,10,(3*$B$22+1)),3*($B$22-1)+2+'JoytoKey Maps'!G$5,0)</f>
        <v>q</v>
      </c>
      <c r="H30" s="24" t="str">
        <f ca="1">VLOOKUP($B30,OFFSET(Main!$D$1,H$3-1,0,10,(3*$B$22+1)),3*($B$22-1)+2+'JoytoKey Maps'!H$5,0)</f>
        <v>w</v>
      </c>
      <c r="I30" s="4" t="str">
        <f ca="1">VLOOKUP($B30,OFFSET(Main!$D$1,I$3-1,0,10,(3*$B$22+1)),3*($B$22-1)+2+'JoytoKey Maps'!I$5,0)</f>
        <v>z</v>
      </c>
      <c r="J30" s="29" t="str">
        <f ca="1">VLOOKUP($B30,OFFSET(Main!$D$1,J$3-1,0,10,(3*$B$22+1)),3*($B$22-1)+2+'JoytoKey Maps'!J$5,0)</f>
        <v>Num0</v>
      </c>
      <c r="K30" s="4" t="str">
        <f ca="1">VLOOKUP($B30,OFFSET(Main!$D$1,K$3-1,0,10,(3*$B$22+1)),3*($B$22-1)+2+'JoytoKey Maps'!K$5,0)</f>
        <v>z</v>
      </c>
      <c r="L30" s="29" t="str">
        <f ca="1">VLOOKUP($B30,OFFSET(Main!$D$1,L$3-1,0,10,(3*$B$22+1)),3*($B$22-1)+2+'JoytoKey Maps'!L$5,0)</f>
        <v>Num0</v>
      </c>
      <c r="M30" s="27" t="e">
        <f ca="1">VLOOKUP($B30,OFFSET(Main!$D$1,M$3-1,0,10,(3*$B$22+1)),3*($B$22-1)+2+'JoytoKey Maps'!M$5,0)</f>
        <v>#N/A</v>
      </c>
      <c r="N30" s="3" t="e">
        <f ca="1">VLOOKUP($B30,OFFSET(Main!$D$1,N$3-1,0,10,(3*$B$22+1)),3*($B$22-1)+2+'JoytoKey Maps'!N$5,0)</f>
        <v>#N/A</v>
      </c>
    </row>
    <row r="31" spans="1:14" outlineLevel="1" x14ac:dyDescent="0.25">
      <c r="A31" s="177"/>
      <c r="B31" s="11">
        <v>5</v>
      </c>
      <c r="C31" s="4" t="str">
        <f ca="1">VLOOKUP($B31,OFFSET(Main!$D$1,C$3-1,0,10,(3*$B$22+1)),3*($B$22-1)+2+'JoytoKey Maps'!C$5,0)</f>
        <v>z</v>
      </c>
      <c r="D31" s="24" t="str">
        <f ca="1">VLOOKUP($B31,OFFSET(Main!$D$1,D$3-1,0,10,(3*$B$22+1)),3*($B$22-1)+2+'JoytoKey Maps'!D$5,0)</f>
        <v>Num0</v>
      </c>
      <c r="E31" s="4" t="str">
        <f ca="1">VLOOKUP($B31,OFFSET(Main!$D$1,E$3-1,0,10,(3*$B$22+1)),3*($B$22-1)+2+'JoytoKey Maps'!E$5,0)</f>
        <v>q</v>
      </c>
      <c r="F31" s="29" t="str">
        <f ca="1">VLOOKUP($B31,OFFSET(Main!$D$1,F$3-1,0,10,(3*$B$22+1)),3*($B$22-1)+2+'JoytoKey Maps'!F$5,0)</f>
        <v>w</v>
      </c>
      <c r="G31" s="27" t="str">
        <f ca="1">VLOOKUP($B31,OFFSET(Main!$D$1,G$3-1,0,10,(3*$B$22+1)),3*($B$22-1)+2+'JoytoKey Maps'!G$5,0)</f>
        <v>x</v>
      </c>
      <c r="H31" s="24" t="str">
        <f ca="1">VLOOKUP($B31,OFFSET(Main!$D$1,H$3-1,0,10,(3*$B$22+1)),3*($B$22-1)+2+'JoytoKey Maps'!H$5,0)</f>
        <v>s</v>
      </c>
      <c r="I31" s="4" t="str">
        <f ca="1">VLOOKUP($B31,OFFSET(Main!$D$1,I$3-1,0,10,(3*$B$22+1)),3*($B$22-1)+2+'JoytoKey Maps'!I$5,0)</f>
        <v>q</v>
      </c>
      <c r="J31" s="29" t="str">
        <f ca="1">VLOOKUP($B31,OFFSET(Main!$D$1,J$3-1,0,10,(3*$B$22+1)),3*($B$22-1)+2+'JoytoKey Maps'!J$5,0)</f>
        <v>w</v>
      </c>
      <c r="K31" s="4" t="str">
        <f ca="1">VLOOKUP($B31,OFFSET(Main!$D$1,K$3-1,0,10,(3*$B$22+1)),3*($B$22-1)+2+'JoytoKey Maps'!K$5,0)</f>
        <v>z</v>
      </c>
      <c r="L31" s="29" t="str">
        <f ca="1">VLOOKUP($B31,OFFSET(Main!$D$1,L$3-1,0,10,(3*$B$22+1)),3*($B$22-1)+2+'JoytoKey Maps'!L$5,0)</f>
        <v>Num0</v>
      </c>
      <c r="M31" s="27" t="e">
        <f ca="1">VLOOKUP($B31,OFFSET(Main!$D$1,M$3-1,0,10,(3*$B$22+1)),3*($B$22-1)+2+'JoytoKey Maps'!M$5,0)</f>
        <v>#N/A</v>
      </c>
      <c r="N31" s="3" t="e">
        <f ca="1">VLOOKUP($B31,OFFSET(Main!$D$1,N$3-1,0,10,(3*$B$22+1)),3*($B$22-1)+2+'JoytoKey Maps'!N$5,0)</f>
        <v>#N/A</v>
      </c>
    </row>
    <row r="32" spans="1:14" outlineLevel="1" x14ac:dyDescent="0.25">
      <c r="A32" s="177"/>
      <c r="B32" s="11">
        <v>6</v>
      </c>
      <c r="C32" s="4" t="str">
        <f ca="1">VLOOKUP($B32,OFFSET(Main!$D$1,C$3-1,0,10,(3*$B$22+1)),3*($B$22-1)+2+'JoytoKey Maps'!C$5,0)</f>
        <v>x</v>
      </c>
      <c r="D32" s="24" t="str">
        <f ca="1">VLOOKUP($B32,OFFSET(Main!$D$1,D$3-1,0,10,(3*$B$22+1)),3*($B$22-1)+2+'JoytoKey Maps'!D$5,0)</f>
        <v>s</v>
      </c>
      <c r="E32" s="4" t="str">
        <f ca="1">VLOOKUP($B32,OFFSET(Main!$D$1,E$3-1,0,10,(3*$B$22+1)),3*($B$22-1)+2+'JoytoKey Maps'!E$5,0)</f>
        <v>x</v>
      </c>
      <c r="F32" s="29" t="str">
        <f ca="1">VLOOKUP($B32,OFFSET(Main!$D$1,F$3-1,0,10,(3*$B$22+1)),3*($B$22-1)+2+'JoytoKey Maps'!F$5,0)</f>
        <v>s</v>
      </c>
      <c r="G32" s="27" t="str">
        <f ca="1">VLOOKUP($B32,OFFSET(Main!$D$1,G$3-1,0,10,(3*$B$22+1)),3*($B$22-1)+2+'JoytoKey Maps'!G$5,0)</f>
        <v>RShift</v>
      </c>
      <c r="H32" s="24" t="str">
        <f ca="1">VLOOKUP($B32,OFFSET(Main!$D$1,H$3-1,0,10,(3*$B$22+1)),3*($B$22-1)+2+'JoytoKey Maps'!H$5,0)</f>
        <v>RShift</v>
      </c>
      <c r="I32" s="4" t="str">
        <f ca="1">VLOOKUP($B32,OFFSET(Main!$D$1,I$3-1,0,10,(3*$B$22+1)),3*($B$22-1)+2+'JoytoKey Maps'!I$5,0)</f>
        <v>x</v>
      </c>
      <c r="J32" s="29" t="str">
        <f ca="1">VLOOKUP($B32,OFFSET(Main!$D$1,J$3-1,0,10,(3*$B$22+1)),3*($B$22-1)+2+'JoytoKey Maps'!J$5,0)</f>
        <v>s</v>
      </c>
      <c r="K32" s="4" t="str">
        <f ca="1">VLOOKUP($B32,OFFSET(Main!$D$1,K$3-1,0,10,(3*$B$22+1)),3*($B$22-1)+2+'JoytoKey Maps'!K$5,0)</f>
        <v/>
      </c>
      <c r="L32" s="29" t="str">
        <f ca="1">VLOOKUP($B32,OFFSET(Main!$D$1,L$3-1,0,10,(3*$B$22+1)),3*($B$22-1)+2+'JoytoKey Maps'!L$5,0)</f>
        <v/>
      </c>
      <c r="M32" s="27" t="e">
        <f ca="1">VLOOKUP($B32,OFFSET(Main!$D$1,M$3-1,0,10,(3*$B$22+1)),3*($B$22-1)+2+'JoytoKey Maps'!M$5,0)</f>
        <v>#N/A</v>
      </c>
      <c r="N32" s="3" t="e">
        <f ca="1">VLOOKUP($B32,OFFSET(Main!$D$1,N$3-1,0,10,(3*$B$22+1)),3*($B$22-1)+2+'JoytoKey Maps'!N$5,0)</f>
        <v>#N/A</v>
      </c>
    </row>
    <row r="33" spans="1:14" outlineLevel="1" x14ac:dyDescent="0.25">
      <c r="A33" s="177"/>
      <c r="B33" s="11">
        <v>7</v>
      </c>
      <c r="C33" s="4" t="str">
        <f ca="1">VLOOKUP($B33,OFFSET(Main!$D$1,C$3-1,0,10,(3*$B$22+1)),3*($B$22-1)+2+'JoytoKey Maps'!C$5,0)</f>
        <v>Enter</v>
      </c>
      <c r="D33" s="24" t="str">
        <f ca="1">VLOOKUP($B33,OFFSET(Main!$D$1,D$3-1,0,10,(3*$B$22+1)),3*($B$22-1)+2+'JoytoKey Maps'!D$5,0)</f>
        <v>Enter</v>
      </c>
      <c r="E33" s="4" t="e">
        <f ca="1">VLOOKUP($B33,OFFSET(Main!$D$1,E$3-1,0,10,(3*$B$22+1)),3*($B$22-1)+2+'JoytoKey Maps'!E$5,0)</f>
        <v>#N/A</v>
      </c>
      <c r="F33" s="29" t="e">
        <f ca="1">VLOOKUP($B33,OFFSET(Main!$D$1,F$3-1,0,10,(3*$B$22+1)),3*($B$22-1)+2+'JoytoKey Maps'!F$5,0)</f>
        <v>#N/A</v>
      </c>
      <c r="G33" s="27" t="str">
        <f ca="1">VLOOKUP($B33,OFFSET(Main!$D$1,G$3-1,0,10,(3*$B$22+1)),3*($B$22-1)+2+'JoytoKey Maps'!G$5,0)</f>
        <v>Enter</v>
      </c>
      <c r="H33" s="24" t="str">
        <f ca="1">VLOOKUP($B33,OFFSET(Main!$D$1,H$3-1,0,10,(3*$B$22+1)),3*($B$22-1)+2+'JoytoKey Maps'!H$5,0)</f>
        <v>Enter</v>
      </c>
      <c r="I33" s="4" t="str">
        <f ca="1">VLOOKUP($B33,OFFSET(Main!$D$1,I$3-1,0,10,(3*$B$22+1)),3*($B$22-1)+2+'JoytoKey Maps'!I$5,0)</f>
        <v>RShift</v>
      </c>
      <c r="J33" s="29" t="str">
        <f ca="1">VLOOKUP($B33,OFFSET(Main!$D$1,J$3-1,0,10,(3*$B$22+1)),3*($B$22-1)+2+'JoytoKey Maps'!J$5,0)</f>
        <v>RShift</v>
      </c>
      <c r="K33" s="4" t="str">
        <f ca="1">VLOOKUP($B33,OFFSET(Main!$D$1,K$3-1,0,10,(3*$B$22+1)),3*($B$22-1)+2+'JoytoKey Maps'!K$5,0)</f>
        <v>q</v>
      </c>
      <c r="L33" s="29" t="str">
        <f ca="1">VLOOKUP($B33,OFFSET(Main!$D$1,L$3-1,0,10,(3*$B$22+1)),3*($B$22-1)+2+'JoytoKey Maps'!L$5,0)</f>
        <v>w</v>
      </c>
      <c r="M33" s="27" t="e">
        <f ca="1">VLOOKUP($B33,OFFSET(Main!$D$1,M$3-1,0,10,(3*$B$22+1)),3*($B$22-1)+2+'JoytoKey Maps'!M$5,0)</f>
        <v>#N/A</v>
      </c>
      <c r="N33" s="3" t="e">
        <f ca="1">VLOOKUP($B33,OFFSET(Main!$D$1,N$3-1,0,10,(3*$B$22+1)),3*($B$22-1)+2+'JoytoKey Maps'!N$5,0)</f>
        <v>#N/A</v>
      </c>
    </row>
    <row r="34" spans="1:14" outlineLevel="1" x14ac:dyDescent="0.25">
      <c r="A34" s="177"/>
      <c r="B34" s="11">
        <v>8</v>
      </c>
      <c r="C34" s="4" t="str">
        <f ca="1">VLOOKUP($B34,OFFSET(Main!$D$1,C$3-1,0,10,(3*$B$22+1)),3*($B$22-1)+2+'JoytoKey Maps'!C$5,0)</f>
        <v>RShift</v>
      </c>
      <c r="D34" s="24" t="str">
        <f ca="1">VLOOKUP($B34,OFFSET(Main!$D$1,D$3-1,0,10,(3*$B$22+1)),3*($B$22-1)+2+'JoytoKey Maps'!D$5,0)</f>
        <v>RShift</v>
      </c>
      <c r="E34" s="4" t="e">
        <f ca="1">VLOOKUP($B34,OFFSET(Main!$D$1,E$3-1,0,10,(3*$B$22+1)),3*($B$22-1)+2+'JoytoKey Maps'!E$5,0)</f>
        <v>#N/A</v>
      </c>
      <c r="F34" s="29" t="e">
        <f ca="1">VLOOKUP($B34,OFFSET(Main!$D$1,F$3-1,0,10,(3*$B$22+1)),3*($B$22-1)+2+'JoytoKey Maps'!F$5,0)</f>
        <v>#N/A</v>
      </c>
      <c r="G34" s="27" t="str">
        <f ca="1">VLOOKUP($B34,OFFSET(Main!$D$1,G$3-1,0,10,(3*$B$22+1)),3*($B$22-1)+2+'JoytoKey Maps'!G$5,0)</f>
        <v>RShift</v>
      </c>
      <c r="H34" s="24" t="str">
        <f ca="1">VLOOKUP($B34,OFFSET(Main!$D$1,H$3-1,0,10,(3*$B$22+1)),3*($B$22-1)+2+'JoytoKey Maps'!H$5,0)</f>
        <v>RShift</v>
      </c>
      <c r="I34" s="4" t="str">
        <f ca="1">VLOOKUP($B34,OFFSET(Main!$D$1,I$3-1,0,10,(3*$B$22+1)),3*($B$22-1)+2+'JoytoKey Maps'!I$5,0)</f>
        <v>Enter</v>
      </c>
      <c r="J34" s="29" t="str">
        <f ca="1">VLOOKUP($B34,OFFSET(Main!$D$1,J$3-1,0,10,(3*$B$22+1)),3*($B$22-1)+2+'JoytoKey Maps'!J$5,0)</f>
        <v>Enter</v>
      </c>
      <c r="K34" s="4" t="str">
        <f ca="1">VLOOKUP($B34,OFFSET(Main!$D$1,K$3-1,0,10,(3*$B$22+1)),3*($B$22-1)+2+'JoytoKey Maps'!K$5,0)</f>
        <v>x</v>
      </c>
      <c r="L34" s="29" t="str">
        <f ca="1">VLOOKUP($B34,OFFSET(Main!$D$1,L$3-1,0,10,(3*$B$22+1)),3*($B$22-1)+2+'JoytoKey Maps'!L$5,0)</f>
        <v>s</v>
      </c>
      <c r="M34" s="27" t="e">
        <f ca="1">VLOOKUP($B34,OFFSET(Main!$D$1,M$3-1,0,10,(3*$B$22+1)),3*($B$22-1)+2+'JoytoKey Maps'!M$5,0)</f>
        <v>#N/A</v>
      </c>
      <c r="N34" s="3" t="e">
        <f ca="1">VLOOKUP($B34,OFFSET(Main!$D$1,N$3-1,0,10,(3*$B$22+1)),3*($B$22-1)+2+'JoytoKey Maps'!N$5,0)</f>
        <v>#N/A</v>
      </c>
    </row>
    <row r="35" spans="1:14" outlineLevel="1" x14ac:dyDescent="0.25">
      <c r="A35" s="177"/>
      <c r="B35" s="11">
        <v>9</v>
      </c>
      <c r="C35" s="4" t="e">
        <f ca="1">VLOOKUP($B35,OFFSET(Main!$D$1,C$3-1,0,10,(3*$B$22+1)),3*($B$22-1)+2+'JoytoKey Maps'!C$5,0)</f>
        <v>#N/A</v>
      </c>
      <c r="D35" s="24" t="e">
        <f ca="1">VLOOKUP($B35,OFFSET(Main!$D$1,D$3-1,0,10,(3*$B$22+1)),3*($B$22-1)+2+'JoytoKey Maps'!D$5,0)</f>
        <v>#N/A</v>
      </c>
      <c r="E35" s="4" t="str">
        <f ca="1">VLOOKUP($B35,OFFSET(Main!$D$1,E$3-1,0,10,(3*$B$22+1)),3*($B$22-1)+2+'JoytoKey Maps'!E$5,0)</f>
        <v>RShift</v>
      </c>
      <c r="F35" s="29" t="str">
        <f ca="1">VLOOKUP($B35,OFFSET(Main!$D$1,F$3-1,0,10,(3*$B$22+1)),3*($B$22-1)+2+'JoytoKey Maps'!F$5,0)</f>
        <v>RShift</v>
      </c>
      <c r="G35" s="27" t="e">
        <f ca="1">VLOOKUP($B35,OFFSET(Main!$D$1,G$3-1,0,10,(3*$B$22+1)),3*($B$22-1)+2+'JoytoKey Maps'!G$5,0)</f>
        <v>#N/A</v>
      </c>
      <c r="H35" s="24" t="e">
        <f ca="1">VLOOKUP($B35,OFFSET(Main!$D$1,H$3-1,0,10,(3*$B$22+1)),3*($B$22-1)+2+'JoytoKey Maps'!H$5,0)</f>
        <v>#N/A</v>
      </c>
      <c r="I35" s="4" t="str">
        <f ca="1">VLOOKUP($B35,OFFSET(Main!$D$1,I$3-1,0,10,(3*$B$22+1)),3*($B$22-1)+2+'JoytoKey Maps'!I$5,0)</f>
        <v/>
      </c>
      <c r="J35" s="29" t="str">
        <f ca="1">VLOOKUP($B35,OFFSET(Main!$D$1,J$3-1,0,10,(3*$B$22+1)),3*($B$22-1)+2+'JoytoKey Maps'!J$5,0)</f>
        <v/>
      </c>
      <c r="K35" s="4" t="str">
        <f ca="1">VLOOKUP($B35,OFFSET(Main!$D$1,K$3-1,0,10,(3*$B$22+1)),3*($B$22-1)+2+'JoytoKey Maps'!K$5,0)</f>
        <v>Enter</v>
      </c>
      <c r="L35" s="29" t="str">
        <f ca="1">VLOOKUP($B35,OFFSET(Main!$D$1,L$3-1,0,10,(3*$B$22+1)),3*($B$22-1)+2+'JoytoKey Maps'!L$5,0)</f>
        <v>Enter</v>
      </c>
      <c r="M35" s="27" t="e">
        <f ca="1">VLOOKUP($B35,OFFSET(Main!$D$1,M$3-1,0,10,(3*$B$22+1)),3*($B$22-1)+2+'JoytoKey Maps'!M$5,0)</f>
        <v>#N/A</v>
      </c>
      <c r="N35" s="3" t="e">
        <f ca="1">VLOOKUP($B35,OFFSET(Main!$D$1,N$3-1,0,10,(3*$B$22+1)),3*($B$22-1)+2+'JoytoKey Maps'!N$5,0)</f>
        <v>#N/A</v>
      </c>
    </row>
    <row r="36" spans="1:14" ht="15.75" outlineLevel="1" thickBot="1" x14ac:dyDescent="0.3">
      <c r="A36" s="177"/>
      <c r="B36" s="19">
        <v>10</v>
      </c>
      <c r="C36" s="46" t="e">
        <f ca="1">VLOOKUP($B36,OFFSET(Main!$D$1,C$3-1,0,10,(3*$B$22+1)),3*($B$22-1)+2+'JoytoKey Maps'!C$5,0)</f>
        <v>#N/A</v>
      </c>
      <c r="D36" s="49" t="e">
        <f ca="1">VLOOKUP($B36,OFFSET(Main!$D$1,D$3-1,0,10,(3*$B$22+1)),3*($B$22-1)+2+'JoytoKey Maps'!D$5,0)</f>
        <v>#N/A</v>
      </c>
      <c r="E36" s="46" t="str">
        <f ca="1">VLOOKUP($B36,OFFSET(Main!$D$1,E$3-1,0,10,(3*$B$22+1)),3*($B$22-1)+2+'JoytoKey Maps'!E$5,0)</f>
        <v>Enter</v>
      </c>
      <c r="F36" s="47" t="str">
        <f ca="1">VLOOKUP($B36,OFFSET(Main!$D$1,F$3-1,0,10,(3*$B$22+1)),3*($B$22-1)+2+'JoytoKey Maps'!F$5,0)</f>
        <v>Enter</v>
      </c>
      <c r="G36" s="48" t="e">
        <f ca="1">VLOOKUP($B36,OFFSET(Main!$D$1,G$3-1,0,10,(3*$B$22+1)),3*($B$22-1)+2+'JoytoKey Maps'!G$5,0)</f>
        <v>#N/A</v>
      </c>
      <c r="H36" s="49" t="e">
        <f ca="1">VLOOKUP($B36,OFFSET(Main!$D$1,H$3-1,0,10,(3*$B$22+1)),3*($B$22-1)+2+'JoytoKey Maps'!H$5,0)</f>
        <v>#N/A</v>
      </c>
      <c r="I36" s="46" t="str">
        <f ca="1">VLOOKUP($B36,OFFSET(Main!$D$1,I$3-1,0,10,(3*$B$22+1)),3*($B$22-1)+2+'JoytoKey Maps'!I$5,0)</f>
        <v/>
      </c>
      <c r="J36" s="47" t="str">
        <f ca="1">VLOOKUP($B36,OFFSET(Main!$D$1,J$3-1,0,10,(3*$B$22+1)),3*($B$22-1)+2+'JoytoKey Maps'!J$5,0)</f>
        <v/>
      </c>
      <c r="K36" s="5" t="e">
        <f ca="1">VLOOKUP($B36,OFFSET(Main!$D$1,K$3-1,0,10,(3*$B$22+1)),3*($B$22-1)+2+'JoytoKey Maps'!K$5,0)</f>
        <v>#N/A</v>
      </c>
      <c r="L36" s="140" t="e">
        <f ca="1">VLOOKUP($B36,OFFSET(Main!$D$1,L$3-1,0,10,(3*$B$22+1)),3*($B$22-1)+2+'JoytoKey Maps'!L$5,0)</f>
        <v>#N/A</v>
      </c>
      <c r="M36" s="48" t="e">
        <f ca="1">VLOOKUP($B36,OFFSET(Main!$D$1,M$3-1,0,10,(3*$B$22+1)),3*($B$22-1)+2+'JoytoKey Maps'!M$5,0)</f>
        <v>#N/A</v>
      </c>
      <c r="N36" s="141" t="e">
        <f ca="1">VLOOKUP($B36,OFFSET(Main!$D$1,N$3-1,0,10,(3*$B$22+1)),3*($B$22-1)+2+'JoytoKey Maps'!N$5,0)</f>
        <v>#N/A</v>
      </c>
    </row>
    <row r="37" spans="1:14" ht="15" customHeight="1" x14ac:dyDescent="0.25">
      <c r="A37" s="30" t="str">
        <f>HLOOKUP(B37,Main!$E$2:$AN$3,2,0)</f>
        <v>Sega SG-1000, SMS</v>
      </c>
      <c r="B37" s="52">
        <v>3</v>
      </c>
      <c r="C37" s="50"/>
      <c r="D37" s="50"/>
      <c r="E37" s="50"/>
      <c r="F37" s="50"/>
      <c r="G37" s="50"/>
      <c r="H37" s="50"/>
      <c r="I37" s="50"/>
      <c r="J37" s="50"/>
      <c r="K37" s="50"/>
      <c r="L37" s="50"/>
      <c r="M37" s="50"/>
      <c r="N37" s="51"/>
    </row>
    <row r="38" spans="1:14" ht="15" customHeight="1" outlineLevel="1" x14ac:dyDescent="0.25">
      <c r="A38" s="177" t="str">
        <f>HLOOKUP(B37,Main!$E$2:$AN$3,2,0)</f>
        <v>Sega SG-1000, SMS</v>
      </c>
      <c r="B38" s="16" t="s">
        <v>2</v>
      </c>
      <c r="C38" s="21" t="str">
        <f ca="1">VLOOKUP($B38,OFFSET(Main!$E$14,0,0,4,(3*$B$37+1)),3*($B$37-1)+1+'JoytoKey Maps'!C$5,0)</f>
        <v>Left</v>
      </c>
      <c r="D38" s="23" t="str">
        <f ca="1">VLOOKUP($B38,OFFSET(Main!$E$14,0,0,4,(3*$B$37+1)),3*($B$37-1)+1+'JoytoKey Maps'!D$5,0)</f>
        <v>Num4</v>
      </c>
      <c r="E38" s="21" t="str">
        <f ca="1">VLOOKUP($B38,OFFSET(Main!$E$14,0,0,4,(3*$B$37+1)),3*($B$37-1)+1+'JoytoKey Maps'!E$5,0)</f>
        <v>Left</v>
      </c>
      <c r="F38" s="28" t="str">
        <f ca="1">VLOOKUP($B38,OFFSET(Main!$E$14,0,0,4,(3*$B$37+1)),3*($B$37-1)+1+'JoytoKey Maps'!F$5,0)</f>
        <v>Num4</v>
      </c>
      <c r="G38" s="26" t="str">
        <f ca="1">VLOOKUP($B38,OFFSET(Main!$E$14,0,0,4,(3*$B$37+1)),3*($B$37-1)+1+'JoytoKey Maps'!G$5,0)</f>
        <v>Left</v>
      </c>
      <c r="H38" s="23" t="str">
        <f ca="1">VLOOKUP($B38,OFFSET(Main!$E$14,0,0,4,(3*$B$37+1)),3*($B$37-1)+1+'JoytoKey Maps'!H$5,0)</f>
        <v>Num4</v>
      </c>
      <c r="I38" s="21" t="str">
        <f ca="1">VLOOKUP($B38,OFFSET(Main!$E$14,0,0,4,(3*$B$37+1)),3*($B$37-1)+1+'JoytoKey Maps'!I$5,0)</f>
        <v>Left</v>
      </c>
      <c r="J38" s="28" t="str">
        <f ca="1">VLOOKUP($B38,OFFSET(Main!$E$14,0,0,4,(3*$B$37+1)),3*($B$37-1)+1+'JoytoKey Maps'!J$5,0)</f>
        <v>Num4</v>
      </c>
      <c r="K38" s="21" t="str">
        <f ca="1">VLOOKUP($B38,OFFSET(Main!$E$14,0,0,4,(3*$B$37+1)),3*($B$37-1)+1+'JoytoKey Maps'!K$5,0)</f>
        <v>Left</v>
      </c>
      <c r="L38" s="28" t="str">
        <f ca="1">VLOOKUP($B38,OFFSET(Main!$E$14,0,0,4,(3*$B$37+1)),3*($B$37-1)+1+'JoytoKey Maps'!L$5,0)</f>
        <v>Num4</v>
      </c>
      <c r="M38" s="26" t="str">
        <f ca="1">VLOOKUP($B38,OFFSET(Main!$E$14,0,0,4,(3*$B$37+1)),3*($B$37-1)+1+'JoytoKey Maps'!M$5,0)</f>
        <v>Left</v>
      </c>
      <c r="N38" s="139" t="str">
        <f ca="1">VLOOKUP($B38,OFFSET(Main!$E$14,0,0,4,(3*$B$37+1)),3*($B$37-1)+1+'JoytoKey Maps'!N$5,0)</f>
        <v>Num4</v>
      </c>
    </row>
    <row r="39" spans="1:14" outlineLevel="1" x14ac:dyDescent="0.25">
      <c r="A39" s="177"/>
      <c r="B39" s="11" t="s">
        <v>3</v>
      </c>
      <c r="C39" s="4" t="str">
        <f ca="1">VLOOKUP($B39,OFFSET(Main!$E$14,0,0,4,(3*$B$37+1)),3*($B$37-1)+1+'JoytoKey Maps'!C$5,0)</f>
        <v>Right</v>
      </c>
      <c r="D39" s="24" t="str">
        <f ca="1">VLOOKUP($B39,OFFSET(Main!$E$14,0,0,4,(3*$B$37+1)),3*($B$37-1)+1+'JoytoKey Maps'!D$5,0)</f>
        <v>Num6</v>
      </c>
      <c r="E39" s="4" t="str">
        <f ca="1">VLOOKUP($B39,OFFSET(Main!$E$14,0,0,4,(3*$B$37+1)),3*($B$37-1)+1+'JoytoKey Maps'!E$5,0)</f>
        <v>Right</v>
      </c>
      <c r="F39" s="29" t="str">
        <f ca="1">VLOOKUP($B39,OFFSET(Main!$E$14,0,0,4,(3*$B$37+1)),3*($B$37-1)+1+'JoytoKey Maps'!F$5,0)</f>
        <v>Num6</v>
      </c>
      <c r="G39" s="27" t="str">
        <f ca="1">VLOOKUP($B39,OFFSET(Main!$E$14,0,0,4,(3*$B$37+1)),3*($B$37-1)+1+'JoytoKey Maps'!G$5,0)</f>
        <v>Right</v>
      </c>
      <c r="H39" s="24" t="str">
        <f ca="1">VLOOKUP($B39,OFFSET(Main!$E$14,0,0,4,(3*$B$37+1)),3*($B$37-1)+1+'JoytoKey Maps'!H$5,0)</f>
        <v>Num6</v>
      </c>
      <c r="I39" s="4" t="str">
        <f ca="1">VLOOKUP($B39,OFFSET(Main!$E$14,0,0,4,(3*$B$37+1)),3*($B$37-1)+1+'JoytoKey Maps'!I$5,0)</f>
        <v>Right</v>
      </c>
      <c r="J39" s="29" t="str">
        <f ca="1">VLOOKUP($B39,OFFSET(Main!$E$14,0,0,4,(3*$B$37+1)),3*($B$37-1)+1+'JoytoKey Maps'!J$5,0)</f>
        <v>Num6</v>
      </c>
      <c r="K39" s="4" t="str">
        <f ca="1">VLOOKUP($B39,OFFSET(Main!$E$14,0,0,4,(3*$B$37+1)),3*($B$37-1)+1+'JoytoKey Maps'!K$5,0)</f>
        <v>Right</v>
      </c>
      <c r="L39" s="29" t="str">
        <f ca="1">VLOOKUP($B39,OFFSET(Main!$E$14,0,0,4,(3*$B$37+1)),3*($B$37-1)+1+'JoytoKey Maps'!L$5,0)</f>
        <v>Num6</v>
      </c>
      <c r="M39" s="27" t="str">
        <f ca="1">VLOOKUP($B39,OFFSET(Main!$E$14,0,0,4,(3*$B$37+1)),3*($B$37-1)+1+'JoytoKey Maps'!M$5,0)</f>
        <v>Right</v>
      </c>
      <c r="N39" s="3" t="str">
        <f ca="1">VLOOKUP($B39,OFFSET(Main!$E$14,0,0,4,(3*$B$37+1)),3*($B$37-1)+1+'JoytoKey Maps'!N$5,0)</f>
        <v>Num6</v>
      </c>
    </row>
    <row r="40" spans="1:14" outlineLevel="1" x14ac:dyDescent="0.25">
      <c r="A40" s="177"/>
      <c r="B40" s="11" t="s">
        <v>0</v>
      </c>
      <c r="C40" s="4" t="str">
        <f ca="1">VLOOKUP($B40,OFFSET(Main!$E$14,0,0,4,(3*$B$37+1)),3*($B$37-1)+1+'JoytoKey Maps'!C$5,0)</f>
        <v>Up</v>
      </c>
      <c r="D40" s="24" t="str">
        <f ca="1">VLOOKUP($B40,OFFSET(Main!$E$14,0,0,4,(3*$B$37+1)),3*($B$37-1)+1+'JoytoKey Maps'!D$5,0)</f>
        <v>Num8</v>
      </c>
      <c r="E40" s="4" t="str">
        <f ca="1">VLOOKUP($B40,OFFSET(Main!$E$14,0,0,4,(3*$B$37+1)),3*($B$37-1)+1+'JoytoKey Maps'!E$5,0)</f>
        <v>Up</v>
      </c>
      <c r="F40" s="29" t="str">
        <f ca="1">VLOOKUP($B40,OFFSET(Main!$E$14,0,0,4,(3*$B$37+1)),3*($B$37-1)+1+'JoytoKey Maps'!F$5,0)</f>
        <v>Num8</v>
      </c>
      <c r="G40" s="27" t="str">
        <f ca="1">VLOOKUP($B40,OFFSET(Main!$E$14,0,0,4,(3*$B$37+1)),3*($B$37-1)+1+'JoytoKey Maps'!G$5,0)</f>
        <v>Up</v>
      </c>
      <c r="H40" s="24" t="str">
        <f ca="1">VLOOKUP($B40,OFFSET(Main!$E$14,0,0,4,(3*$B$37+1)),3*($B$37-1)+1+'JoytoKey Maps'!H$5,0)</f>
        <v>Num8</v>
      </c>
      <c r="I40" s="4" t="str">
        <f ca="1">VLOOKUP($B40,OFFSET(Main!$E$14,0,0,4,(3*$B$37+1)),3*($B$37-1)+1+'JoytoKey Maps'!I$5,0)</f>
        <v>Up</v>
      </c>
      <c r="J40" s="29" t="str">
        <f ca="1">VLOOKUP($B40,OFFSET(Main!$E$14,0,0,4,(3*$B$37+1)),3*($B$37-1)+1+'JoytoKey Maps'!J$5,0)</f>
        <v>Num8</v>
      </c>
      <c r="K40" s="4" t="str">
        <f ca="1">VLOOKUP($B40,OFFSET(Main!$E$14,0,0,4,(3*$B$37+1)),3*($B$37-1)+1+'JoytoKey Maps'!K$5,0)</f>
        <v>Up</v>
      </c>
      <c r="L40" s="29" t="str">
        <f ca="1">VLOOKUP($B40,OFFSET(Main!$E$14,0,0,4,(3*$B$37+1)),3*($B$37-1)+1+'JoytoKey Maps'!L$5,0)</f>
        <v>Num8</v>
      </c>
      <c r="M40" s="27" t="str">
        <f ca="1">VLOOKUP($B40,OFFSET(Main!$E$14,0,0,4,(3*$B$37+1)),3*($B$37-1)+1+'JoytoKey Maps'!M$5,0)</f>
        <v>Up</v>
      </c>
      <c r="N40" s="3" t="str">
        <f ca="1">VLOOKUP($B40,OFFSET(Main!$E$14,0,0,4,(3*$B$37+1)),3*($B$37-1)+1+'JoytoKey Maps'!N$5,0)</f>
        <v>Num8</v>
      </c>
    </row>
    <row r="41" spans="1:14" outlineLevel="1" x14ac:dyDescent="0.25">
      <c r="A41" s="177"/>
      <c r="B41" s="19" t="s">
        <v>1</v>
      </c>
      <c r="C41" s="46" t="str">
        <f ca="1">VLOOKUP($B41,OFFSET(Main!$E$14,0,0,4,(3*$B$37+1)),3*($B$37-1)+1+'JoytoKey Maps'!C$5,0)</f>
        <v>Down</v>
      </c>
      <c r="D41" s="49" t="str">
        <f ca="1">VLOOKUP($B41,OFFSET(Main!$E$14,0,0,4,(3*$B$37+1)),3*($B$37-1)+1+'JoytoKey Maps'!D$5,0)</f>
        <v>Num2</v>
      </c>
      <c r="E41" s="46" t="str">
        <f ca="1">VLOOKUP($B41,OFFSET(Main!$E$14,0,0,4,(3*$B$37+1)),3*($B$37-1)+1+'JoytoKey Maps'!E$5,0)</f>
        <v>Down</v>
      </c>
      <c r="F41" s="47" t="str">
        <f ca="1">VLOOKUP($B41,OFFSET(Main!$E$14,0,0,4,(3*$B$37+1)),3*($B$37-1)+1+'JoytoKey Maps'!F$5,0)</f>
        <v>Num2</v>
      </c>
      <c r="G41" s="48" t="str">
        <f ca="1">VLOOKUP($B41,OFFSET(Main!$E$14,0,0,4,(3*$B$37+1)),3*($B$37-1)+1+'JoytoKey Maps'!G$5,0)</f>
        <v>Down</v>
      </c>
      <c r="H41" s="49" t="str">
        <f ca="1">VLOOKUP($B41,OFFSET(Main!$E$14,0,0,4,(3*$B$37+1)),3*($B$37-1)+1+'JoytoKey Maps'!H$5,0)</f>
        <v>Num2</v>
      </c>
      <c r="I41" s="46" t="str">
        <f ca="1">VLOOKUP($B41,OFFSET(Main!$E$14,0,0,4,(3*$B$37+1)),3*($B$37-1)+1+'JoytoKey Maps'!I$5,0)</f>
        <v>Down</v>
      </c>
      <c r="J41" s="47" t="str">
        <f ca="1">VLOOKUP($B41,OFFSET(Main!$E$14,0,0,4,(3*$B$37+1)),3*($B$37-1)+1+'JoytoKey Maps'!J$5,0)</f>
        <v>Num2</v>
      </c>
      <c r="K41" s="4" t="str">
        <f ca="1">VLOOKUP($B41,OFFSET(Main!$E$14,0,0,4,(3*$B$37+1)),3*($B$37-1)+1+'JoytoKey Maps'!K$5,0)</f>
        <v>Down</v>
      </c>
      <c r="L41" s="29" t="str">
        <f ca="1">VLOOKUP($B41,OFFSET(Main!$E$14,0,0,4,(3*$B$37+1)),3*($B$37-1)+1+'JoytoKey Maps'!L$5,0)</f>
        <v>Num2</v>
      </c>
      <c r="M41" s="27" t="str">
        <f ca="1">VLOOKUP($B41,OFFSET(Main!$E$14,0,0,4,(3*$B$37+1)),3*($B$37-1)+1+'JoytoKey Maps'!M$5,0)</f>
        <v>Down</v>
      </c>
      <c r="N41" s="3" t="str">
        <f ca="1">VLOOKUP($B41,OFFSET(Main!$E$14,0,0,4,(3*$B$37+1)),3*($B$37-1)+1+'JoytoKey Maps'!N$5,0)</f>
        <v>Num2</v>
      </c>
    </row>
    <row r="42" spans="1:14" outlineLevel="1" x14ac:dyDescent="0.25">
      <c r="A42" s="177"/>
      <c r="B42" s="11">
        <v>1</v>
      </c>
      <c r="C42" s="21" t="str">
        <f ca="1">VLOOKUP($B42,OFFSET(Main!$D$1,C$3-1,0,10,(3*$B$37+1)),3*($B$37-1)+2+'JoytoKey Maps'!C$5,0)</f>
        <v>z</v>
      </c>
      <c r="D42" s="23" t="str">
        <f ca="1">VLOOKUP($B42,OFFSET(Main!$D$1,D$3-1,0,10,(3*$B$37+1)),3*($B$37-1)+2+'JoytoKey Maps'!D$5,0)</f>
        <v>Num0</v>
      </c>
      <c r="E42" s="21" t="str">
        <f ca="1">VLOOKUP($B42,OFFSET(Main!$D$1,E$3-1,0,10,(3*$B$37+1)),3*($B$37-1)+2+'JoytoKey Maps'!E$5,0)</f>
        <v>x</v>
      </c>
      <c r="F42" s="28" t="str">
        <f ca="1">VLOOKUP($B42,OFFSET(Main!$D$1,F$3-1,0,10,(3*$B$37+1)),3*($B$37-1)+2+'JoytoKey Maps'!F$5,0)</f>
        <v>Num1</v>
      </c>
      <c r="G42" s="26" t="str">
        <f ca="1">VLOOKUP($B42,OFFSET(Main!$D$1,G$3-1,0,10,(3*$B$37+1)),3*($B$37-1)+2+'JoytoKey Maps'!G$5,0)</f>
        <v/>
      </c>
      <c r="H42" s="23" t="str">
        <f ca="1">VLOOKUP($B42,OFFSET(Main!$D$1,H$3-1,0,10,(3*$B$37+1)),3*($B$37-1)+2+'JoytoKey Maps'!H$5,0)</f>
        <v/>
      </c>
      <c r="I42" s="21" t="str">
        <f ca="1">VLOOKUP($B42,OFFSET(Main!$D$1,I$3-1,0,10,(3*$B$37+1)),3*($B$37-1)+2+'JoytoKey Maps'!I$5,0)</f>
        <v>z</v>
      </c>
      <c r="J42" s="28" t="str">
        <f ca="1">VLOOKUP($B42,OFFSET(Main!$D$1,J$3-1,0,10,(3*$B$37+1)),3*($B$37-1)+2+'JoytoKey Maps'!J$5,0)</f>
        <v>Num0</v>
      </c>
      <c r="K42" s="21" t="str">
        <f ca="1">VLOOKUP($B42,OFFSET(Main!$D$1,K$3-1,0,10,(3*$B$37+1)),3*($B$37-1)+2+'JoytoKey Maps'!K$5,0)</f>
        <v/>
      </c>
      <c r="L42" s="28" t="str">
        <f ca="1">VLOOKUP($B42,OFFSET(Main!$D$1,L$3-1,0,10,(3*$B$37+1)),3*($B$37-1)+2+'JoytoKey Maps'!L$5,0)</f>
        <v/>
      </c>
      <c r="M42" s="26" t="str">
        <f ca="1">VLOOKUP($B42,OFFSET(Main!$D$1,M$3-1,0,10,(3*$B$37+1)),3*($B$37-1)+2+'JoytoKey Maps'!M$5,0)</f>
        <v/>
      </c>
      <c r="N42" s="139" t="str">
        <f ca="1">VLOOKUP($B42,OFFSET(Main!$D$1,N$3-1,0,10,(3*$B$37+1)),3*($B$37-1)+2+'JoytoKey Maps'!N$5,0)</f>
        <v/>
      </c>
    </row>
    <row r="43" spans="1:14" outlineLevel="1" x14ac:dyDescent="0.25">
      <c r="A43" s="177"/>
      <c r="B43" s="11">
        <v>2</v>
      </c>
      <c r="C43" s="4" t="str">
        <f ca="1">VLOOKUP($B43,OFFSET(Main!$D$1,C$3-1,0,10,(3*$B$37+1)),3*($B$37-1)+2+'JoytoKey Maps'!C$5,0)</f>
        <v>x</v>
      </c>
      <c r="D43" s="24" t="str">
        <f ca="1">VLOOKUP($B43,OFFSET(Main!$D$1,D$3-1,0,10,(3*$B$37+1)),3*($B$37-1)+2+'JoytoKey Maps'!D$5,0)</f>
        <v>Num1</v>
      </c>
      <c r="E43" s="4" t="str">
        <f ca="1">VLOOKUP($B43,OFFSET(Main!$D$1,E$3-1,0,10,(3*$B$37+1)),3*($B$37-1)+2+'JoytoKey Maps'!E$5,0)</f>
        <v>x</v>
      </c>
      <c r="F43" s="29" t="str">
        <f ca="1">VLOOKUP($B43,OFFSET(Main!$D$1,F$3-1,0,10,(3*$B$37+1)),3*($B$37-1)+2+'JoytoKey Maps'!F$5,0)</f>
        <v>Num1</v>
      </c>
      <c r="G43" s="27" t="str">
        <f ca="1">VLOOKUP($B43,OFFSET(Main!$D$1,G$3-1,0,10,(3*$B$37+1)),3*($B$37-1)+2+'JoytoKey Maps'!G$5,0)</f>
        <v>z</v>
      </c>
      <c r="H43" s="24" t="str">
        <f ca="1">VLOOKUP($B43,OFFSET(Main!$D$1,H$3-1,0,10,(3*$B$37+1)),3*($B$37-1)+2+'JoytoKey Maps'!H$5,0)</f>
        <v>Num0</v>
      </c>
      <c r="I43" s="4" t="str">
        <f ca="1">VLOOKUP($B43,OFFSET(Main!$D$1,I$3-1,0,10,(3*$B$37+1)),3*($B$37-1)+2+'JoytoKey Maps'!I$5,0)</f>
        <v>x</v>
      </c>
      <c r="J43" s="29" t="str">
        <f ca="1">VLOOKUP($B43,OFFSET(Main!$D$1,J$3-1,0,10,(3*$B$37+1)),3*($B$37-1)+2+'JoytoKey Maps'!J$5,0)</f>
        <v>Num1</v>
      </c>
      <c r="K43" s="4" t="str">
        <f ca="1">VLOOKUP($B43,OFFSET(Main!$D$1,K$3-1,0,10,(3*$B$37+1)),3*($B$37-1)+2+'JoytoKey Maps'!K$5,0)</f>
        <v>z</v>
      </c>
      <c r="L43" s="29" t="str">
        <f ca="1">VLOOKUP($B43,OFFSET(Main!$D$1,L$3-1,0,10,(3*$B$37+1)),3*($B$37-1)+2+'JoytoKey Maps'!L$5,0)</f>
        <v>Num0</v>
      </c>
      <c r="M43" s="27" t="e">
        <f ca="1">VLOOKUP($B43,OFFSET(Main!$D$1,M$3-1,0,10,(3*$B$37+1)),3*($B$37-1)+2+'JoytoKey Maps'!M$5,0)</f>
        <v>#N/A</v>
      </c>
      <c r="N43" s="3" t="e">
        <f ca="1">VLOOKUP($B43,OFFSET(Main!$D$1,N$3-1,0,10,(3*$B$37+1)),3*($B$37-1)+2+'JoytoKey Maps'!N$5,0)</f>
        <v>#N/A</v>
      </c>
    </row>
    <row r="44" spans="1:14" outlineLevel="1" x14ac:dyDescent="0.25">
      <c r="A44" s="177"/>
      <c r="B44" s="11">
        <v>3</v>
      </c>
      <c r="C44" s="4" t="str">
        <f ca="1">VLOOKUP($B44,OFFSET(Main!$D$1,C$3-1,0,10,(3*$B$37+1)),3*($B$37-1)+2+'JoytoKey Maps'!C$5,0)</f>
        <v/>
      </c>
      <c r="D44" s="24" t="str">
        <f ca="1">VLOOKUP($B44,OFFSET(Main!$D$1,D$3-1,0,10,(3*$B$37+1)),3*($B$37-1)+2+'JoytoKey Maps'!D$5,0)</f>
        <v/>
      </c>
      <c r="E44" s="4" t="str">
        <f ca="1">VLOOKUP($B44,OFFSET(Main!$D$1,E$3-1,0,10,(3*$B$37+1)),3*($B$37-1)+2+'JoytoKey Maps'!E$5,0)</f>
        <v>z</v>
      </c>
      <c r="F44" s="29" t="str">
        <f ca="1">VLOOKUP($B44,OFFSET(Main!$D$1,F$3-1,0,10,(3*$B$37+1)),3*($B$37-1)+2+'JoytoKey Maps'!F$5,0)</f>
        <v>Num0</v>
      </c>
      <c r="G44" s="27" t="str">
        <f ca="1">VLOOKUP($B44,OFFSET(Main!$D$1,G$3-1,0,10,(3*$B$37+1)),3*($B$37-1)+2+'JoytoKey Maps'!G$5,0)</f>
        <v>x</v>
      </c>
      <c r="H44" s="24" t="str">
        <f ca="1">VLOOKUP($B44,OFFSET(Main!$D$1,H$3-1,0,10,(3*$B$37+1)),3*($B$37-1)+2+'JoytoKey Maps'!H$5,0)</f>
        <v>Num1</v>
      </c>
      <c r="I44" s="4" t="str">
        <f ca="1">VLOOKUP($B44,OFFSET(Main!$D$1,I$3-1,0,10,(3*$B$37+1)),3*($B$37-1)+2+'JoytoKey Maps'!I$5,0)</f>
        <v>z</v>
      </c>
      <c r="J44" s="29" t="str">
        <f ca="1">VLOOKUP($B44,OFFSET(Main!$D$1,J$3-1,0,10,(3*$B$37+1)),3*($B$37-1)+2+'JoytoKey Maps'!J$5,0)</f>
        <v>Num0</v>
      </c>
      <c r="K44" s="4" t="str">
        <f ca="1">VLOOKUP($B44,OFFSET(Main!$D$1,K$3-1,0,10,(3*$B$37+1)),3*($B$37-1)+2+'JoytoKey Maps'!K$5,0)</f>
        <v>x</v>
      </c>
      <c r="L44" s="29" t="str">
        <f ca="1">VLOOKUP($B44,OFFSET(Main!$D$1,L$3-1,0,10,(3*$B$37+1)),3*($B$37-1)+2+'JoytoKey Maps'!L$5,0)</f>
        <v>Num1</v>
      </c>
      <c r="M44" s="27" t="e">
        <f ca="1">VLOOKUP($B44,OFFSET(Main!$D$1,M$3-1,0,10,(3*$B$37+1)),3*($B$37-1)+2+'JoytoKey Maps'!M$5,0)</f>
        <v>#N/A</v>
      </c>
      <c r="N44" s="3" t="e">
        <f ca="1">VLOOKUP($B44,OFFSET(Main!$D$1,N$3-1,0,10,(3*$B$37+1)),3*($B$37-1)+2+'JoytoKey Maps'!N$5,0)</f>
        <v>#N/A</v>
      </c>
    </row>
    <row r="45" spans="1:14" outlineLevel="1" x14ac:dyDescent="0.25">
      <c r="A45" s="177"/>
      <c r="B45" s="11">
        <v>4</v>
      </c>
      <c r="C45" s="4" t="str">
        <f ca="1">VLOOKUP($B45,OFFSET(Main!$D$1,C$3-1,0,10,(3*$B$37+1)),3*($B$37-1)+2+'JoytoKey Maps'!C$5,0)</f>
        <v>z</v>
      </c>
      <c r="D45" s="24" t="str">
        <f ca="1">VLOOKUP($B45,OFFSET(Main!$D$1,D$3-1,0,10,(3*$B$37+1)),3*($B$37-1)+2+'JoytoKey Maps'!D$5,0)</f>
        <v>Num0</v>
      </c>
      <c r="E45" s="4" t="str">
        <f ca="1">VLOOKUP($B45,OFFSET(Main!$D$1,E$3-1,0,10,(3*$B$37+1)),3*($B$37-1)+2+'JoytoKey Maps'!E$5,0)</f>
        <v>z</v>
      </c>
      <c r="F45" s="29" t="str">
        <f ca="1">VLOOKUP($B45,OFFSET(Main!$D$1,F$3-1,0,10,(3*$B$37+1)),3*($B$37-1)+2+'JoytoKey Maps'!F$5,0)</f>
        <v>Num0</v>
      </c>
      <c r="G45" s="27" t="str">
        <f ca="1">VLOOKUP($B45,OFFSET(Main!$D$1,G$3-1,0,10,(3*$B$37+1)),3*($B$37-1)+2+'JoytoKey Maps'!G$5,0)</f>
        <v/>
      </c>
      <c r="H45" s="24" t="str">
        <f ca="1">VLOOKUP($B45,OFFSET(Main!$D$1,H$3-1,0,10,(3*$B$37+1)),3*($B$37-1)+2+'JoytoKey Maps'!H$5,0)</f>
        <v/>
      </c>
      <c r="I45" s="4" t="str">
        <f ca="1">VLOOKUP($B45,OFFSET(Main!$D$1,I$3-1,0,10,(3*$B$37+1)),3*($B$37-1)+2+'JoytoKey Maps'!I$5,0)</f>
        <v>x</v>
      </c>
      <c r="J45" s="29" t="str">
        <f ca="1">VLOOKUP($B45,OFFSET(Main!$D$1,J$3-1,0,10,(3*$B$37+1)),3*($B$37-1)+2+'JoytoKey Maps'!J$5,0)</f>
        <v>Num1</v>
      </c>
      <c r="K45" s="4" t="str">
        <f ca="1">VLOOKUP($B45,OFFSET(Main!$D$1,K$3-1,0,10,(3*$B$37+1)),3*($B$37-1)+2+'JoytoKey Maps'!K$5,0)</f>
        <v/>
      </c>
      <c r="L45" s="29" t="str">
        <f ca="1">VLOOKUP($B45,OFFSET(Main!$D$1,L$3-1,0,10,(3*$B$37+1)),3*($B$37-1)+2+'JoytoKey Maps'!L$5,0)</f>
        <v/>
      </c>
      <c r="M45" s="27" t="e">
        <f ca="1">VLOOKUP($B45,OFFSET(Main!$D$1,M$3-1,0,10,(3*$B$37+1)),3*($B$37-1)+2+'JoytoKey Maps'!M$5,0)</f>
        <v>#N/A</v>
      </c>
      <c r="N45" s="3" t="e">
        <f ca="1">VLOOKUP($B45,OFFSET(Main!$D$1,N$3-1,0,10,(3*$B$37+1)),3*($B$37-1)+2+'JoytoKey Maps'!N$5,0)</f>
        <v>#N/A</v>
      </c>
    </row>
    <row r="46" spans="1:14" outlineLevel="1" x14ac:dyDescent="0.25">
      <c r="A46" s="177"/>
      <c r="B46" s="11">
        <v>5</v>
      </c>
      <c r="C46" s="4" t="str">
        <f ca="1">VLOOKUP($B46,OFFSET(Main!$D$1,C$3-1,0,10,(3*$B$37+1)),3*($B$37-1)+2+'JoytoKey Maps'!C$5,0)</f>
        <v>x</v>
      </c>
      <c r="D46" s="24" t="str">
        <f ca="1">VLOOKUP($B46,OFFSET(Main!$D$1,D$3-1,0,10,(3*$B$37+1)),3*($B$37-1)+2+'JoytoKey Maps'!D$5,0)</f>
        <v>Num1</v>
      </c>
      <c r="E46" s="4" t="str">
        <f ca="1">VLOOKUP($B46,OFFSET(Main!$D$1,E$3-1,0,10,(3*$B$37+1)),3*($B$37-1)+2+'JoytoKey Maps'!E$5,0)</f>
        <v/>
      </c>
      <c r="F46" s="29" t="str">
        <f ca="1">VLOOKUP($B46,OFFSET(Main!$D$1,F$3-1,0,10,(3*$B$37+1)),3*($B$37-1)+2+'JoytoKey Maps'!F$5,0)</f>
        <v/>
      </c>
      <c r="G46" s="27" t="str">
        <f ca="1">VLOOKUP($B46,OFFSET(Main!$D$1,G$3-1,0,10,(3*$B$37+1)),3*($B$37-1)+2+'JoytoKey Maps'!G$5,0)</f>
        <v>z</v>
      </c>
      <c r="H46" s="24" t="str">
        <f ca="1">VLOOKUP($B46,OFFSET(Main!$D$1,H$3-1,0,10,(3*$B$37+1)),3*($B$37-1)+2+'JoytoKey Maps'!H$5,0)</f>
        <v>Num0</v>
      </c>
      <c r="I46" s="4" t="str">
        <f ca="1">VLOOKUP($B46,OFFSET(Main!$D$1,I$3-1,0,10,(3*$B$37+1)),3*($B$37-1)+2+'JoytoKey Maps'!I$5,0)</f>
        <v/>
      </c>
      <c r="J46" s="29" t="str">
        <f ca="1">VLOOKUP($B46,OFFSET(Main!$D$1,J$3-1,0,10,(3*$B$37+1)),3*($B$37-1)+2+'JoytoKey Maps'!J$5,0)</f>
        <v/>
      </c>
      <c r="K46" s="4" t="str">
        <f ca="1">VLOOKUP($B46,OFFSET(Main!$D$1,K$3-1,0,10,(3*$B$37+1)),3*($B$37-1)+2+'JoytoKey Maps'!K$5,0)</f>
        <v>z</v>
      </c>
      <c r="L46" s="29" t="str">
        <f ca="1">VLOOKUP($B46,OFFSET(Main!$D$1,L$3-1,0,10,(3*$B$37+1)),3*($B$37-1)+2+'JoytoKey Maps'!L$5,0)</f>
        <v>Num0</v>
      </c>
      <c r="M46" s="27" t="e">
        <f ca="1">VLOOKUP($B46,OFFSET(Main!$D$1,M$3-1,0,10,(3*$B$37+1)),3*($B$37-1)+2+'JoytoKey Maps'!M$5,0)</f>
        <v>#N/A</v>
      </c>
      <c r="N46" s="3" t="e">
        <f ca="1">VLOOKUP($B46,OFFSET(Main!$D$1,N$3-1,0,10,(3*$B$37+1)),3*($B$37-1)+2+'JoytoKey Maps'!N$5,0)</f>
        <v>#N/A</v>
      </c>
    </row>
    <row r="47" spans="1:14" outlineLevel="1" x14ac:dyDescent="0.25">
      <c r="A47" s="177"/>
      <c r="B47" s="11">
        <v>6</v>
      </c>
      <c r="C47" s="4" t="str">
        <f ca="1">VLOOKUP($B47,OFFSET(Main!$D$1,C$3-1,0,10,(3*$B$37+1)),3*($B$37-1)+2+'JoytoKey Maps'!C$5,0)</f>
        <v/>
      </c>
      <c r="D47" s="24" t="str">
        <f ca="1">VLOOKUP($B47,OFFSET(Main!$D$1,D$3-1,0,10,(3*$B$37+1)),3*($B$37-1)+2+'JoytoKey Maps'!D$5,0)</f>
        <v/>
      </c>
      <c r="E47" s="4" t="str">
        <f ca="1">VLOOKUP($B47,OFFSET(Main!$D$1,E$3-1,0,10,(3*$B$37+1)),3*($B$37-1)+2+'JoytoKey Maps'!E$5,0)</f>
        <v/>
      </c>
      <c r="F47" s="29" t="str">
        <f ca="1">VLOOKUP($B47,OFFSET(Main!$D$1,F$3-1,0,10,(3*$B$37+1)),3*($B$37-1)+2+'JoytoKey Maps'!F$5,0)</f>
        <v/>
      </c>
      <c r="G47" s="27" t="str">
        <f ca="1">VLOOKUP($B47,OFFSET(Main!$D$1,G$3-1,0,10,(3*$B$37+1)),3*($B$37-1)+2+'JoytoKey Maps'!G$5,0)</f>
        <v>x</v>
      </c>
      <c r="H47" s="24" t="str">
        <f ca="1">VLOOKUP($B47,OFFSET(Main!$D$1,H$3-1,0,10,(3*$B$37+1)),3*($B$37-1)+2+'JoytoKey Maps'!H$5,0)</f>
        <v>Num1</v>
      </c>
      <c r="I47" s="4" t="str">
        <f ca="1">VLOOKUP($B47,OFFSET(Main!$D$1,I$3-1,0,10,(3*$B$37+1)),3*($B$37-1)+2+'JoytoKey Maps'!I$5,0)</f>
        <v/>
      </c>
      <c r="J47" s="29" t="str">
        <f ca="1">VLOOKUP($B47,OFFSET(Main!$D$1,J$3-1,0,10,(3*$B$37+1)),3*($B$37-1)+2+'JoytoKey Maps'!J$5,0)</f>
        <v/>
      </c>
      <c r="K47" s="4" t="str">
        <f ca="1">VLOOKUP($B47,OFFSET(Main!$D$1,K$3-1,0,10,(3*$B$37+1)),3*($B$37-1)+2+'JoytoKey Maps'!K$5,0)</f>
        <v>x</v>
      </c>
      <c r="L47" s="29" t="str">
        <f ca="1">VLOOKUP($B47,OFFSET(Main!$D$1,L$3-1,0,10,(3*$B$37+1)),3*($B$37-1)+2+'JoytoKey Maps'!L$5,0)</f>
        <v>Num1</v>
      </c>
      <c r="M47" s="27" t="e">
        <f ca="1">VLOOKUP($B47,OFFSET(Main!$D$1,M$3-1,0,10,(3*$B$37+1)),3*($B$37-1)+2+'JoytoKey Maps'!M$5,0)</f>
        <v>#N/A</v>
      </c>
      <c r="N47" s="3" t="e">
        <f ca="1">VLOOKUP($B47,OFFSET(Main!$D$1,N$3-1,0,10,(3*$B$37+1)),3*($B$37-1)+2+'JoytoKey Maps'!N$5,0)</f>
        <v>#N/A</v>
      </c>
    </row>
    <row r="48" spans="1:14" outlineLevel="1" x14ac:dyDescent="0.25">
      <c r="A48" s="177"/>
      <c r="B48" s="11">
        <v>7</v>
      </c>
      <c r="C48" s="4" t="str">
        <f ca="1">VLOOKUP($B48,OFFSET(Main!$D$1,C$3-1,0,10,(3*$B$37+1)),3*($B$37-1)+2+'JoytoKey Maps'!C$5,0)</f>
        <v>z</v>
      </c>
      <c r="D48" s="24" t="str">
        <f ca="1">VLOOKUP($B48,OFFSET(Main!$D$1,D$3-1,0,10,(3*$B$37+1)),3*($B$37-1)+2+'JoytoKey Maps'!D$5,0)</f>
        <v>Num0</v>
      </c>
      <c r="E48" s="4" t="e">
        <f ca="1">VLOOKUP($B48,OFFSET(Main!$D$1,E$3-1,0,10,(3*$B$37+1)),3*($B$37-1)+2+'JoytoKey Maps'!E$5,0)</f>
        <v>#N/A</v>
      </c>
      <c r="F48" s="29" t="e">
        <f ca="1">VLOOKUP($B48,OFFSET(Main!$D$1,F$3-1,0,10,(3*$B$37+1)),3*($B$37-1)+2+'JoytoKey Maps'!F$5,0)</f>
        <v>#N/A</v>
      </c>
      <c r="G48" s="27" t="str">
        <f ca="1">VLOOKUP($B48,OFFSET(Main!$D$1,G$3-1,0,10,(3*$B$37+1)),3*($B$37-1)+2+'JoytoKey Maps'!G$5,0)</f>
        <v>z</v>
      </c>
      <c r="H48" s="24" t="str">
        <f ca="1">VLOOKUP($B48,OFFSET(Main!$D$1,H$3-1,0,10,(3*$B$37+1)),3*($B$37-1)+2+'JoytoKey Maps'!H$5,0)</f>
        <v>Num0</v>
      </c>
      <c r="I48" s="4" t="str">
        <f ca="1">VLOOKUP($B48,OFFSET(Main!$D$1,I$3-1,0,10,(3*$B$37+1)),3*($B$37-1)+2+'JoytoKey Maps'!I$5,0)</f>
        <v/>
      </c>
      <c r="J48" s="29" t="str">
        <f ca="1">VLOOKUP($B48,OFFSET(Main!$D$1,J$3-1,0,10,(3*$B$37+1)),3*($B$37-1)+2+'JoytoKey Maps'!J$5,0)</f>
        <v/>
      </c>
      <c r="K48" s="4" t="str">
        <f ca="1">VLOOKUP($B48,OFFSET(Main!$D$1,K$3-1,0,10,(3*$B$37+1)),3*($B$37-1)+2+'JoytoKey Maps'!K$5,0)</f>
        <v/>
      </c>
      <c r="L48" s="29" t="str">
        <f ca="1">VLOOKUP($B48,OFFSET(Main!$D$1,L$3-1,0,10,(3*$B$37+1)),3*($B$37-1)+2+'JoytoKey Maps'!L$5,0)</f>
        <v/>
      </c>
      <c r="M48" s="27" t="e">
        <f ca="1">VLOOKUP($B48,OFFSET(Main!$D$1,M$3-1,0,10,(3*$B$37+1)),3*($B$37-1)+2+'JoytoKey Maps'!M$5,0)</f>
        <v>#N/A</v>
      </c>
      <c r="N48" s="3" t="e">
        <f ca="1">VLOOKUP($B48,OFFSET(Main!$D$1,N$3-1,0,10,(3*$B$37+1)),3*($B$37-1)+2+'JoytoKey Maps'!N$5,0)</f>
        <v>#N/A</v>
      </c>
    </row>
    <row r="49" spans="1:14" outlineLevel="1" x14ac:dyDescent="0.25">
      <c r="A49" s="177"/>
      <c r="B49" s="11">
        <v>8</v>
      </c>
      <c r="C49" s="4" t="str">
        <f ca="1">VLOOKUP($B49,OFFSET(Main!$D$1,C$3-1,0,10,(3*$B$37+1)),3*($B$37-1)+2+'JoytoKey Maps'!C$5,0)</f>
        <v/>
      </c>
      <c r="D49" s="24" t="str">
        <f ca="1">VLOOKUP($B49,OFFSET(Main!$D$1,D$3-1,0,10,(3*$B$37+1)),3*($B$37-1)+2+'JoytoKey Maps'!D$5,0)</f>
        <v/>
      </c>
      <c r="E49" s="4" t="e">
        <f ca="1">VLOOKUP($B49,OFFSET(Main!$D$1,E$3-1,0,10,(3*$B$37+1)),3*($B$37-1)+2+'JoytoKey Maps'!E$5,0)</f>
        <v>#N/A</v>
      </c>
      <c r="F49" s="29" t="e">
        <f ca="1">VLOOKUP($B49,OFFSET(Main!$D$1,F$3-1,0,10,(3*$B$37+1)),3*($B$37-1)+2+'JoytoKey Maps'!F$5,0)</f>
        <v>#N/A</v>
      </c>
      <c r="G49" s="27" t="str">
        <f ca="1">VLOOKUP($B49,OFFSET(Main!$D$1,G$3-1,0,10,(3*$B$37+1)),3*($B$37-1)+2+'JoytoKey Maps'!G$5,0)</f>
        <v/>
      </c>
      <c r="H49" s="24" t="str">
        <f ca="1">VLOOKUP($B49,OFFSET(Main!$D$1,H$3-1,0,10,(3*$B$37+1)),3*($B$37-1)+2+'JoytoKey Maps'!H$5,0)</f>
        <v/>
      </c>
      <c r="I49" s="4" t="str">
        <f ca="1">VLOOKUP($B49,OFFSET(Main!$D$1,I$3-1,0,10,(3*$B$37+1)),3*($B$37-1)+2+'JoytoKey Maps'!I$5,0)</f>
        <v>z</v>
      </c>
      <c r="J49" s="29" t="str">
        <f ca="1">VLOOKUP($B49,OFFSET(Main!$D$1,J$3-1,0,10,(3*$B$37+1)),3*($B$37-1)+2+'JoytoKey Maps'!J$5,0)</f>
        <v>Num0</v>
      </c>
      <c r="K49" s="4" t="str">
        <f ca="1">VLOOKUP($B49,OFFSET(Main!$D$1,K$3-1,0,10,(3*$B$37+1)),3*($B$37-1)+2+'JoytoKey Maps'!K$5,0)</f>
        <v/>
      </c>
      <c r="L49" s="29" t="str">
        <f ca="1">VLOOKUP($B49,OFFSET(Main!$D$1,L$3-1,0,10,(3*$B$37+1)),3*($B$37-1)+2+'JoytoKey Maps'!L$5,0)</f>
        <v/>
      </c>
      <c r="M49" s="27" t="e">
        <f ca="1">VLOOKUP($B49,OFFSET(Main!$D$1,M$3-1,0,10,(3*$B$37+1)),3*($B$37-1)+2+'JoytoKey Maps'!M$5,0)</f>
        <v>#N/A</v>
      </c>
      <c r="N49" s="3" t="e">
        <f ca="1">VLOOKUP($B49,OFFSET(Main!$D$1,N$3-1,0,10,(3*$B$37+1)),3*($B$37-1)+2+'JoytoKey Maps'!N$5,0)</f>
        <v>#N/A</v>
      </c>
    </row>
    <row r="50" spans="1:14" outlineLevel="1" x14ac:dyDescent="0.25">
      <c r="A50" s="177"/>
      <c r="B50" s="11">
        <v>9</v>
      </c>
      <c r="C50" s="4" t="e">
        <f ca="1">VLOOKUP($B50,OFFSET(Main!$D$1,C$3-1,0,10,(3*$B$37+1)),3*($B$37-1)+2+'JoytoKey Maps'!C$5,0)</f>
        <v>#N/A</v>
      </c>
      <c r="D50" s="24" t="e">
        <f ca="1">VLOOKUP($B50,OFFSET(Main!$D$1,D$3-1,0,10,(3*$B$37+1)),3*($B$37-1)+2+'JoytoKey Maps'!D$5,0)</f>
        <v>#N/A</v>
      </c>
      <c r="E50" s="4" t="str">
        <f ca="1">VLOOKUP($B50,OFFSET(Main!$D$1,E$3-1,0,10,(3*$B$37+1)),3*($B$37-1)+2+'JoytoKey Maps'!E$5,0)</f>
        <v/>
      </c>
      <c r="F50" s="29" t="str">
        <f ca="1">VLOOKUP($B50,OFFSET(Main!$D$1,F$3-1,0,10,(3*$B$37+1)),3*($B$37-1)+2+'JoytoKey Maps'!F$5,0)</f>
        <v/>
      </c>
      <c r="G50" s="27" t="e">
        <f ca="1">VLOOKUP($B50,OFFSET(Main!$D$1,G$3-1,0,10,(3*$B$37+1)),3*($B$37-1)+2+'JoytoKey Maps'!G$5,0)</f>
        <v>#N/A</v>
      </c>
      <c r="H50" s="24" t="e">
        <f ca="1">VLOOKUP($B50,OFFSET(Main!$D$1,H$3-1,0,10,(3*$B$37+1)),3*($B$37-1)+2+'JoytoKey Maps'!H$5,0)</f>
        <v>#N/A</v>
      </c>
      <c r="I50" s="4" t="str">
        <f ca="1">VLOOKUP($B50,OFFSET(Main!$D$1,I$3-1,0,10,(3*$B$37+1)),3*($B$37-1)+2+'JoytoKey Maps'!I$5,0)</f>
        <v/>
      </c>
      <c r="J50" s="29" t="str">
        <f ca="1">VLOOKUP($B50,OFFSET(Main!$D$1,J$3-1,0,10,(3*$B$37+1)),3*($B$37-1)+2+'JoytoKey Maps'!J$5,0)</f>
        <v/>
      </c>
      <c r="K50" s="4" t="str">
        <f ca="1">VLOOKUP($B50,OFFSET(Main!$D$1,K$3-1,0,10,(3*$B$37+1)),3*($B$37-1)+2+'JoytoKey Maps'!K$5,0)</f>
        <v>z</v>
      </c>
      <c r="L50" s="29" t="str">
        <f ca="1">VLOOKUP($B50,OFFSET(Main!$D$1,L$3-1,0,10,(3*$B$37+1)),3*($B$37-1)+2+'JoytoKey Maps'!L$5,0)</f>
        <v>Num0</v>
      </c>
      <c r="M50" s="27" t="e">
        <f ca="1">VLOOKUP($B50,OFFSET(Main!$D$1,M$3-1,0,10,(3*$B$37+1)),3*($B$37-1)+2+'JoytoKey Maps'!M$5,0)</f>
        <v>#N/A</v>
      </c>
      <c r="N50" s="3" t="e">
        <f ca="1">VLOOKUP($B50,OFFSET(Main!$D$1,N$3-1,0,10,(3*$B$37+1)),3*($B$37-1)+2+'JoytoKey Maps'!N$5,0)</f>
        <v>#N/A</v>
      </c>
    </row>
    <row r="51" spans="1:14" ht="15.75" outlineLevel="1" thickBot="1" x14ac:dyDescent="0.3">
      <c r="A51" s="178"/>
      <c r="B51" s="152">
        <v>10</v>
      </c>
      <c r="C51" s="5" t="e">
        <f ca="1">VLOOKUP($B51,OFFSET(Main!$D$1,C$3-1,0,10,(3*$B$37+1)),3*($B$37-1)+2+'JoytoKey Maps'!C$5,0)</f>
        <v>#N/A</v>
      </c>
      <c r="D51" s="153" t="e">
        <f ca="1">VLOOKUP($B51,OFFSET(Main!$D$1,D$3-1,0,10,(3*$B$37+1)),3*($B$37-1)+2+'JoytoKey Maps'!D$5,0)</f>
        <v>#N/A</v>
      </c>
      <c r="E51" s="5" t="str">
        <f ca="1">VLOOKUP($B51,OFFSET(Main!$D$1,E$3-1,0,10,(3*$B$37+1)),3*($B$37-1)+2+'JoytoKey Maps'!E$5,0)</f>
        <v>z</v>
      </c>
      <c r="F51" s="140" t="str">
        <f ca="1">VLOOKUP($B51,OFFSET(Main!$D$1,F$3-1,0,10,(3*$B$37+1)),3*($B$37-1)+2+'JoytoKey Maps'!F$5,0)</f>
        <v>Num0</v>
      </c>
      <c r="G51" s="154" t="e">
        <f ca="1">VLOOKUP($B51,OFFSET(Main!$D$1,G$3-1,0,10,(3*$B$37+1)),3*($B$37-1)+2+'JoytoKey Maps'!G$5,0)</f>
        <v>#N/A</v>
      </c>
      <c r="H51" s="153" t="e">
        <f ca="1">VLOOKUP($B51,OFFSET(Main!$D$1,H$3-1,0,10,(3*$B$37+1)),3*($B$37-1)+2+'JoytoKey Maps'!H$5,0)</f>
        <v>#N/A</v>
      </c>
      <c r="I51" s="5" t="str">
        <f ca="1">VLOOKUP($B51,OFFSET(Main!$D$1,I$3-1,0,10,(3*$B$37+1)),3*($B$37-1)+2+'JoytoKey Maps'!I$5,0)</f>
        <v/>
      </c>
      <c r="J51" s="140" t="str">
        <f ca="1">VLOOKUP($B51,OFFSET(Main!$D$1,J$3-1,0,10,(3*$B$37+1)),3*($B$37-1)+2+'JoytoKey Maps'!J$5,0)</f>
        <v/>
      </c>
      <c r="K51" s="5" t="e">
        <f ca="1">VLOOKUP($B51,OFFSET(Main!$D$1,K$3-1,0,10,(3*$B$37+1)),3*($B$37-1)+2+'JoytoKey Maps'!K$5,0)</f>
        <v>#N/A</v>
      </c>
      <c r="L51" s="140" t="e">
        <f ca="1">VLOOKUP($B51,OFFSET(Main!$D$1,L$3-1,0,10,(3*$B$37+1)),3*($B$37-1)+2+'JoytoKey Maps'!L$5,0)</f>
        <v>#N/A</v>
      </c>
      <c r="M51" s="154" t="e">
        <f ca="1">VLOOKUP($B51,OFFSET(Main!$D$1,M$3-1,0,10,(3*$B$37+1)),3*($B$37-1)+2+'JoytoKey Maps'!M$5,0)</f>
        <v>#N/A</v>
      </c>
      <c r="N51" s="155" t="e">
        <f ca="1">VLOOKUP($B51,OFFSET(Main!$D$1,N$3-1,0,10,(3*$B$37+1)),3*($B$37-1)+2+'JoytoKey Maps'!N$5,0)</f>
        <v>#N/A</v>
      </c>
    </row>
    <row r="52" spans="1:14" ht="15" customHeight="1" x14ac:dyDescent="0.25">
      <c r="A52" s="30" t="str">
        <f>HLOOKUP(B52,Main!$E$2:$AN$3,2,0)</f>
        <v>Atari 7800</v>
      </c>
      <c r="B52" s="52">
        <v>4</v>
      </c>
      <c r="C52" s="50"/>
      <c r="D52" s="50"/>
      <c r="E52" s="50"/>
      <c r="F52" s="50"/>
      <c r="G52" s="50"/>
      <c r="H52" s="50"/>
      <c r="I52" s="50"/>
      <c r="J52" s="50"/>
      <c r="K52" s="50"/>
      <c r="L52" s="50"/>
      <c r="M52" s="50"/>
      <c r="N52" s="51"/>
    </row>
    <row r="53" spans="1:14" ht="15" customHeight="1" outlineLevel="1" x14ac:dyDescent="0.25">
      <c r="A53" s="177" t="str">
        <f>HLOOKUP(B52,Main!$E$2:$AN$3,2,0)</f>
        <v>Atari 7800</v>
      </c>
      <c r="B53" s="16" t="s">
        <v>2</v>
      </c>
      <c r="C53" s="21" t="str">
        <f ca="1">VLOOKUP($B53,OFFSET(Main!$E$14,0,0,4,(3*$B$52+1)),3*($B$52-1)+1+'JoytoKey Maps'!C$5,0)</f>
        <v>Left</v>
      </c>
      <c r="D53" s="23" t="str">
        <f ca="1">VLOOKUP($B53,OFFSET(Main!$E$14,0,0,4,(3*$B$52+1)),3*($B$52-1)+1+'JoytoKey Maps'!D$5,0)</f>
        <v>Num4</v>
      </c>
      <c r="E53" s="21" t="str">
        <f ca="1">VLOOKUP($B53,OFFSET(Main!$E$14,0,0,4,(3*$B$52+1)),3*($B$52-1)+1+'JoytoKey Maps'!E$5,0)</f>
        <v>Left</v>
      </c>
      <c r="F53" s="28" t="str">
        <f ca="1">VLOOKUP($B53,OFFSET(Main!$E$14,0,0,4,(3*$B$52+1)),3*($B$52-1)+1+'JoytoKey Maps'!F$5,0)</f>
        <v>Num4</v>
      </c>
      <c r="G53" s="26" t="str">
        <f ca="1">VLOOKUP($B53,OFFSET(Main!$E$14,0,0,4,(3*$B$52+1)),3*($B$52-1)+1+'JoytoKey Maps'!G$5,0)</f>
        <v>Left</v>
      </c>
      <c r="H53" s="23" t="str">
        <f ca="1">VLOOKUP($B53,OFFSET(Main!$E$14,0,0,4,(3*$B$52+1)),3*($B$52-1)+1+'JoytoKey Maps'!H$5,0)</f>
        <v>Num4</v>
      </c>
      <c r="I53" s="21" t="str">
        <f ca="1">VLOOKUP($B53,OFFSET(Main!$E$14,0,0,4,(3*$B$52+1)),3*($B$52-1)+1+'JoytoKey Maps'!I$5,0)</f>
        <v>Left</v>
      </c>
      <c r="J53" s="28" t="str">
        <f ca="1">VLOOKUP($B53,OFFSET(Main!$E$14,0,0,4,(3*$B$52+1)),3*($B$52-1)+1+'JoytoKey Maps'!J$5,0)</f>
        <v>Num4</v>
      </c>
      <c r="K53" s="21" t="str">
        <f ca="1">VLOOKUP($B53,OFFSET(Main!$E$14,0,0,4,(3*$B$52+1)),3*($B$52-1)+1+'JoytoKey Maps'!K$5,0)</f>
        <v>Left</v>
      </c>
      <c r="L53" s="28" t="str">
        <f ca="1">VLOOKUP($B53,OFFSET(Main!$E$14,0,0,4,(3*$B$52+1)),3*($B$52-1)+1+'JoytoKey Maps'!L$5,0)</f>
        <v>Num4</v>
      </c>
      <c r="M53" s="26" t="str">
        <f ca="1">VLOOKUP($B53,OFFSET(Main!$E$14,0,0,4,(3*$B$52+1)),3*($B$52-1)+1+'JoytoKey Maps'!M$5,0)</f>
        <v>Left</v>
      </c>
      <c r="N53" s="139" t="str">
        <f ca="1">VLOOKUP($B53,OFFSET(Main!$E$14,0,0,4,(3*$B$52+1)),3*($B$52-1)+1+'JoytoKey Maps'!N$5,0)</f>
        <v>Num4</v>
      </c>
    </row>
    <row r="54" spans="1:14" outlineLevel="1" x14ac:dyDescent="0.25">
      <c r="A54" s="177"/>
      <c r="B54" s="11" t="s">
        <v>3</v>
      </c>
      <c r="C54" s="4" t="str">
        <f ca="1">VLOOKUP($B54,OFFSET(Main!$E$14,0,0,4,(3*$B$52+1)),3*($B$52-1)+1+'JoytoKey Maps'!C$5,0)</f>
        <v>Right</v>
      </c>
      <c r="D54" s="24" t="str">
        <f ca="1">VLOOKUP($B54,OFFSET(Main!$E$14,0,0,4,(3*$B$52+1)),3*($B$52-1)+1+'JoytoKey Maps'!D$5,0)</f>
        <v>Num6</v>
      </c>
      <c r="E54" s="4" t="str">
        <f ca="1">VLOOKUP($B54,OFFSET(Main!$E$14,0,0,4,(3*$B$52+1)),3*($B$52-1)+1+'JoytoKey Maps'!E$5,0)</f>
        <v>Right</v>
      </c>
      <c r="F54" s="29" t="str">
        <f ca="1">VLOOKUP($B54,OFFSET(Main!$E$14,0,0,4,(3*$B$52+1)),3*($B$52-1)+1+'JoytoKey Maps'!F$5,0)</f>
        <v>Num6</v>
      </c>
      <c r="G54" s="27" t="str">
        <f ca="1">VLOOKUP($B54,OFFSET(Main!$E$14,0,0,4,(3*$B$52+1)),3*($B$52-1)+1+'JoytoKey Maps'!G$5,0)</f>
        <v>Right</v>
      </c>
      <c r="H54" s="24" t="str">
        <f ca="1">VLOOKUP($B54,OFFSET(Main!$E$14,0,0,4,(3*$B$52+1)),3*($B$52-1)+1+'JoytoKey Maps'!H$5,0)</f>
        <v>Num6</v>
      </c>
      <c r="I54" s="4" t="str">
        <f ca="1">VLOOKUP($B54,OFFSET(Main!$E$14,0,0,4,(3*$B$52+1)),3*($B$52-1)+1+'JoytoKey Maps'!I$5,0)</f>
        <v>Right</v>
      </c>
      <c r="J54" s="29" t="str">
        <f ca="1">VLOOKUP($B54,OFFSET(Main!$E$14,0,0,4,(3*$B$52+1)),3*($B$52-1)+1+'JoytoKey Maps'!J$5,0)</f>
        <v>Num6</v>
      </c>
      <c r="K54" s="4" t="str">
        <f ca="1">VLOOKUP($B54,OFFSET(Main!$E$14,0,0,4,(3*$B$52+1)),3*($B$52-1)+1+'JoytoKey Maps'!K$5,0)</f>
        <v>Right</v>
      </c>
      <c r="L54" s="29" t="str">
        <f ca="1">VLOOKUP($B54,OFFSET(Main!$E$14,0,0,4,(3*$B$52+1)),3*($B$52-1)+1+'JoytoKey Maps'!L$5,0)</f>
        <v>Num6</v>
      </c>
      <c r="M54" s="27" t="str">
        <f ca="1">VLOOKUP($B54,OFFSET(Main!$E$14,0,0,4,(3*$B$52+1)),3*($B$52-1)+1+'JoytoKey Maps'!M$5,0)</f>
        <v>Right</v>
      </c>
      <c r="N54" s="3" t="str">
        <f ca="1">VLOOKUP($B54,OFFSET(Main!$E$14,0,0,4,(3*$B$52+1)),3*($B$52-1)+1+'JoytoKey Maps'!N$5,0)</f>
        <v>Num6</v>
      </c>
    </row>
    <row r="55" spans="1:14" outlineLevel="1" x14ac:dyDescent="0.25">
      <c r="A55" s="177"/>
      <c r="B55" s="11" t="s">
        <v>0</v>
      </c>
      <c r="C55" s="4" t="str">
        <f ca="1">VLOOKUP($B55,OFFSET(Main!$E$14,0,0,4,(3*$B$52+1)),3*($B$52-1)+1+'JoytoKey Maps'!C$5,0)</f>
        <v>Up</v>
      </c>
      <c r="D55" s="24" t="str">
        <f ca="1">VLOOKUP($B55,OFFSET(Main!$E$14,0,0,4,(3*$B$52+1)),3*($B$52-1)+1+'JoytoKey Maps'!D$5,0)</f>
        <v>Num8</v>
      </c>
      <c r="E55" s="4" t="str">
        <f ca="1">VLOOKUP($B55,OFFSET(Main!$E$14,0,0,4,(3*$B$52+1)),3*($B$52-1)+1+'JoytoKey Maps'!E$5,0)</f>
        <v>Up</v>
      </c>
      <c r="F55" s="29" t="str">
        <f ca="1">VLOOKUP($B55,OFFSET(Main!$E$14,0,0,4,(3*$B$52+1)),3*($B$52-1)+1+'JoytoKey Maps'!F$5,0)</f>
        <v>Num8</v>
      </c>
      <c r="G55" s="27" t="str">
        <f ca="1">VLOOKUP($B55,OFFSET(Main!$E$14,0,0,4,(3*$B$52+1)),3*($B$52-1)+1+'JoytoKey Maps'!G$5,0)</f>
        <v>Up</v>
      </c>
      <c r="H55" s="24" t="str">
        <f ca="1">VLOOKUP($B55,OFFSET(Main!$E$14,0,0,4,(3*$B$52+1)),3*($B$52-1)+1+'JoytoKey Maps'!H$5,0)</f>
        <v>Num8</v>
      </c>
      <c r="I55" s="4" t="str">
        <f ca="1">VLOOKUP($B55,OFFSET(Main!$E$14,0,0,4,(3*$B$52+1)),3*($B$52-1)+1+'JoytoKey Maps'!I$5,0)</f>
        <v>Up</v>
      </c>
      <c r="J55" s="29" t="str">
        <f ca="1">VLOOKUP($B55,OFFSET(Main!$E$14,0,0,4,(3*$B$52+1)),3*($B$52-1)+1+'JoytoKey Maps'!J$5,0)</f>
        <v>Num8</v>
      </c>
      <c r="K55" s="4" t="str">
        <f ca="1">VLOOKUP($B55,OFFSET(Main!$E$14,0,0,4,(3*$B$52+1)),3*($B$52-1)+1+'JoytoKey Maps'!K$5,0)</f>
        <v>Up</v>
      </c>
      <c r="L55" s="29" t="str">
        <f ca="1">VLOOKUP($B55,OFFSET(Main!$E$14,0,0,4,(3*$B$52+1)),3*($B$52-1)+1+'JoytoKey Maps'!L$5,0)</f>
        <v>Num8</v>
      </c>
      <c r="M55" s="27" t="str">
        <f ca="1">VLOOKUP($B55,OFFSET(Main!$E$14,0,0,4,(3*$B$52+1)),3*($B$52-1)+1+'JoytoKey Maps'!M$5,0)</f>
        <v>Up</v>
      </c>
      <c r="N55" s="3" t="str">
        <f ca="1">VLOOKUP($B55,OFFSET(Main!$E$14,0,0,4,(3*$B$52+1)),3*($B$52-1)+1+'JoytoKey Maps'!N$5,0)</f>
        <v>Num8</v>
      </c>
    </row>
    <row r="56" spans="1:14" outlineLevel="1" x14ac:dyDescent="0.25">
      <c r="A56" s="177"/>
      <c r="B56" s="19" t="s">
        <v>1</v>
      </c>
      <c r="C56" s="46" t="str">
        <f ca="1">VLOOKUP($B56,OFFSET(Main!$E$14,0,0,4,(3*$B$52+1)),3*($B$52-1)+1+'JoytoKey Maps'!C$5,0)</f>
        <v>Down</v>
      </c>
      <c r="D56" s="49" t="str">
        <f ca="1">VLOOKUP($B56,OFFSET(Main!$E$14,0,0,4,(3*$B$52+1)),3*($B$52-1)+1+'JoytoKey Maps'!D$5,0)</f>
        <v>Num2</v>
      </c>
      <c r="E56" s="46" t="str">
        <f ca="1">VLOOKUP($B56,OFFSET(Main!$E$14,0,0,4,(3*$B$52+1)),3*($B$52-1)+1+'JoytoKey Maps'!E$5,0)</f>
        <v>Down</v>
      </c>
      <c r="F56" s="47" t="str">
        <f ca="1">VLOOKUP($B56,OFFSET(Main!$E$14,0,0,4,(3*$B$52+1)),3*($B$52-1)+1+'JoytoKey Maps'!F$5,0)</f>
        <v>Num2</v>
      </c>
      <c r="G56" s="48" t="str">
        <f ca="1">VLOOKUP($B56,OFFSET(Main!$E$14,0,0,4,(3*$B$52+1)),3*($B$52-1)+1+'JoytoKey Maps'!G$5,0)</f>
        <v>Down</v>
      </c>
      <c r="H56" s="49" t="str">
        <f ca="1">VLOOKUP($B56,OFFSET(Main!$E$14,0,0,4,(3*$B$52+1)),3*($B$52-1)+1+'JoytoKey Maps'!H$5,0)</f>
        <v>Num2</v>
      </c>
      <c r="I56" s="46" t="str">
        <f ca="1">VLOOKUP($B56,OFFSET(Main!$E$14,0,0,4,(3*$B$52+1)),3*($B$52-1)+1+'JoytoKey Maps'!I$5,0)</f>
        <v>Down</v>
      </c>
      <c r="J56" s="47" t="str">
        <f ca="1">VLOOKUP($B56,OFFSET(Main!$E$14,0,0,4,(3*$B$52+1)),3*($B$52-1)+1+'JoytoKey Maps'!J$5,0)</f>
        <v>Num2</v>
      </c>
      <c r="K56" s="4" t="str">
        <f ca="1">VLOOKUP($B56,OFFSET(Main!$E$14,0,0,4,(3*$B$52+1)),3*($B$52-1)+1+'JoytoKey Maps'!K$5,0)</f>
        <v>Down</v>
      </c>
      <c r="L56" s="29" t="str">
        <f ca="1">VLOOKUP($B56,OFFSET(Main!$E$14,0,0,4,(3*$B$52+1)),3*($B$52-1)+1+'JoytoKey Maps'!L$5,0)</f>
        <v>Num2</v>
      </c>
      <c r="M56" s="27" t="str">
        <f ca="1">VLOOKUP($B56,OFFSET(Main!$E$14,0,0,4,(3*$B$52+1)),3*($B$52-1)+1+'JoytoKey Maps'!M$5,0)</f>
        <v>Down</v>
      </c>
      <c r="N56" s="3" t="str">
        <f ca="1">VLOOKUP($B56,OFFSET(Main!$E$14,0,0,4,(3*$B$52+1)),3*($B$52-1)+1+'JoytoKey Maps'!N$5,0)</f>
        <v>Num2</v>
      </c>
    </row>
    <row r="57" spans="1:14" outlineLevel="1" x14ac:dyDescent="0.25">
      <c r="A57" s="177"/>
      <c r="B57" s="11">
        <v>1</v>
      </c>
      <c r="C57" s="21" t="str">
        <f ca="1">VLOOKUP($B57,OFFSET(Main!$D$1,C$3-1,0,10,(3*$B$52+1)),3*($B$52-1)+2+'JoytoKey Maps'!C$5,0)</f>
        <v>x</v>
      </c>
      <c r="D57" s="23" t="str">
        <f ca="1">VLOOKUP($B57,OFFSET(Main!$D$1,D$3-1,0,10,(3*$B$52+1)),3*($B$52-1)+2+'JoytoKey Maps'!D$5,0)</f>
        <v>Num1</v>
      </c>
      <c r="E57" s="21" t="str">
        <f ca="1">VLOOKUP($B57,OFFSET(Main!$D$1,E$3-1,0,10,(3*$B$52+1)),3*($B$52-1)+2+'JoytoKey Maps'!E$5,0)</f>
        <v>z</v>
      </c>
      <c r="F57" s="28" t="str">
        <f ca="1">VLOOKUP($B57,OFFSET(Main!$D$1,F$3-1,0,10,(3*$B$52+1)),3*($B$52-1)+2+'JoytoKey Maps'!F$5,0)</f>
        <v>Num0</v>
      </c>
      <c r="G57" s="26" t="str">
        <f ca="1">VLOOKUP($B57,OFFSET(Main!$D$1,G$3-1,0,10,(3*$B$52+1)),3*($B$52-1)+2+'JoytoKey Maps'!G$5,0)</f>
        <v>RShift</v>
      </c>
      <c r="H57" s="23" t="str">
        <f ca="1">VLOOKUP($B57,OFFSET(Main!$D$1,H$3-1,0,10,(3*$B$52+1)),3*($B$52-1)+2+'JoytoKey Maps'!H$5,0)</f>
        <v>RShift</v>
      </c>
      <c r="I57" s="21" t="str">
        <f ca="1">VLOOKUP($B57,OFFSET(Main!$D$1,I$3-1,0,10,(3*$B$52+1)),3*($B$52-1)+2+'JoytoKey Maps'!I$5,0)</f>
        <v>x</v>
      </c>
      <c r="J57" s="28" t="str">
        <f ca="1">VLOOKUP($B57,OFFSET(Main!$D$1,J$3-1,0,10,(3*$B$52+1)),3*($B$52-1)+2+'JoytoKey Maps'!J$5,0)</f>
        <v>Num1</v>
      </c>
      <c r="K57" s="21" t="str">
        <f ca="1">VLOOKUP($B57,OFFSET(Main!$D$1,K$3-1,0,10,(3*$B$52+1)),3*($B$52-1)+2+'JoytoKey Maps'!K$5,0)</f>
        <v>x</v>
      </c>
      <c r="L57" s="28" t="str">
        <f ca="1">VLOOKUP($B57,OFFSET(Main!$D$1,L$3-1,0,10,(3*$B$52+1)),3*($B$52-1)+2+'JoytoKey Maps'!L$5,0)</f>
        <v>Num1</v>
      </c>
      <c r="M57" s="26" t="str">
        <f ca="1">VLOOKUP($B57,OFFSET(Main!$D$1,M$3-1,0,10,(3*$B$52+1)),3*($B$52-1)+2+'JoytoKey Maps'!M$5,0)</f>
        <v>x</v>
      </c>
      <c r="N57" s="139" t="str">
        <f ca="1">VLOOKUP($B57,OFFSET(Main!$D$1,N$3-1,0,10,(3*$B$52+1)),3*($B$52-1)+2+'JoytoKey Maps'!N$5,0)</f>
        <v>Num1</v>
      </c>
    </row>
    <row r="58" spans="1:14" outlineLevel="1" x14ac:dyDescent="0.25">
      <c r="A58" s="177"/>
      <c r="B58" s="11">
        <v>2</v>
      </c>
      <c r="C58" s="4" t="str">
        <f ca="1">VLOOKUP($B58,OFFSET(Main!$D$1,C$3-1,0,10,(3*$B$52+1)),3*($B$52-1)+2+'JoytoKey Maps'!C$5,0)</f>
        <v>z</v>
      </c>
      <c r="D58" s="24" t="str">
        <f ca="1">VLOOKUP($B58,OFFSET(Main!$D$1,D$3-1,0,10,(3*$B$52+1)),3*($B$52-1)+2+'JoytoKey Maps'!D$5,0)</f>
        <v>Num0</v>
      </c>
      <c r="E58" s="4" t="str">
        <f ca="1">VLOOKUP($B58,OFFSET(Main!$D$1,E$3-1,0,10,(3*$B$52+1)),3*($B$52-1)+2+'JoytoKey Maps'!E$5,0)</f>
        <v>z</v>
      </c>
      <c r="F58" s="29" t="str">
        <f ca="1">VLOOKUP($B58,OFFSET(Main!$D$1,F$3-1,0,10,(3*$B$52+1)),3*($B$52-1)+2+'JoytoKey Maps'!F$5,0)</f>
        <v>Num0</v>
      </c>
      <c r="G58" s="27" t="str">
        <f ca="1">VLOOKUP($B58,OFFSET(Main!$D$1,G$3-1,0,10,(3*$B$52+1)),3*($B$52-1)+2+'JoytoKey Maps'!G$5,0)</f>
        <v>x</v>
      </c>
      <c r="H58" s="24" t="str">
        <f ca="1">VLOOKUP($B58,OFFSET(Main!$D$1,H$3-1,0,10,(3*$B$52+1)),3*($B$52-1)+2+'JoytoKey Maps'!H$5,0)</f>
        <v>Num1</v>
      </c>
      <c r="I58" s="4" t="str">
        <f ca="1">VLOOKUP($B58,OFFSET(Main!$D$1,I$3-1,0,10,(3*$B$52+1)),3*($B$52-1)+2+'JoytoKey Maps'!I$5,0)</f>
        <v>z</v>
      </c>
      <c r="J58" s="29" t="str">
        <f ca="1">VLOOKUP($B58,OFFSET(Main!$D$1,J$3-1,0,10,(3*$B$52+1)),3*($B$52-1)+2+'JoytoKey Maps'!J$5,0)</f>
        <v>Num0</v>
      </c>
      <c r="K58" s="4" t="str">
        <f ca="1">VLOOKUP($B58,OFFSET(Main!$D$1,K$3-1,0,10,(3*$B$52+1)),3*($B$52-1)+2+'JoytoKey Maps'!K$5,0)</f>
        <v>z</v>
      </c>
      <c r="L58" s="29" t="str">
        <f ca="1">VLOOKUP($B58,OFFSET(Main!$D$1,L$3-1,0,10,(3*$B$52+1)),3*($B$52-1)+2+'JoytoKey Maps'!L$5,0)</f>
        <v>Num0</v>
      </c>
      <c r="M58" s="27" t="e">
        <f ca="1">VLOOKUP($B58,OFFSET(Main!$D$1,M$3-1,0,10,(3*$B$52+1)),3*($B$52-1)+2+'JoytoKey Maps'!M$5,0)</f>
        <v>#N/A</v>
      </c>
      <c r="N58" s="3" t="e">
        <f ca="1">VLOOKUP($B58,OFFSET(Main!$D$1,N$3-1,0,10,(3*$B$52+1)),3*($B$52-1)+2+'JoytoKey Maps'!N$5,0)</f>
        <v>#N/A</v>
      </c>
    </row>
    <row r="59" spans="1:14" outlineLevel="1" x14ac:dyDescent="0.25">
      <c r="A59" s="177"/>
      <c r="B59" s="11">
        <v>3</v>
      </c>
      <c r="C59" s="4" t="str">
        <f ca="1">VLOOKUP($B59,OFFSET(Main!$D$1,C$3-1,0,10,(3*$B$52+1)),3*($B$52-1)+2+'JoytoKey Maps'!C$5,0)</f>
        <v/>
      </c>
      <c r="D59" s="24" t="str">
        <f ca="1">VLOOKUP($B59,OFFSET(Main!$D$1,D$3-1,0,10,(3*$B$52+1)),3*($B$52-1)+2+'JoytoKey Maps'!D$5,0)</f>
        <v/>
      </c>
      <c r="E59" s="4" t="str">
        <f ca="1">VLOOKUP($B59,OFFSET(Main!$D$1,E$3-1,0,10,(3*$B$52+1)),3*($B$52-1)+2+'JoytoKey Maps'!E$5,0)</f>
        <v>x</v>
      </c>
      <c r="F59" s="29" t="str">
        <f ca="1">VLOOKUP($B59,OFFSET(Main!$D$1,F$3-1,0,10,(3*$B$52+1)),3*($B$52-1)+2+'JoytoKey Maps'!F$5,0)</f>
        <v>Num1</v>
      </c>
      <c r="G59" s="27" t="str">
        <f ca="1">VLOOKUP($B59,OFFSET(Main!$D$1,G$3-1,0,10,(3*$B$52+1)),3*($B$52-1)+2+'JoytoKey Maps'!G$5,0)</f>
        <v>z</v>
      </c>
      <c r="H59" s="24" t="str">
        <f ca="1">VLOOKUP($B59,OFFSET(Main!$D$1,H$3-1,0,10,(3*$B$52+1)),3*($B$52-1)+2+'JoytoKey Maps'!H$5,0)</f>
        <v>Num0</v>
      </c>
      <c r="I59" s="4" t="str">
        <f ca="1">VLOOKUP($B59,OFFSET(Main!$D$1,I$3-1,0,10,(3*$B$52+1)),3*($B$52-1)+2+'JoytoKey Maps'!I$5,0)</f>
        <v>x</v>
      </c>
      <c r="J59" s="29" t="str">
        <f ca="1">VLOOKUP($B59,OFFSET(Main!$D$1,J$3-1,0,10,(3*$B$52+1)),3*($B$52-1)+2+'JoytoKey Maps'!J$5,0)</f>
        <v>Num1</v>
      </c>
      <c r="K59" s="4" t="str">
        <f ca="1">VLOOKUP($B59,OFFSET(Main!$D$1,K$3-1,0,10,(3*$B$52+1)),3*($B$52-1)+2+'JoytoKey Maps'!K$5,0)</f>
        <v>RShift</v>
      </c>
      <c r="L59" s="29" t="str">
        <f ca="1">VLOOKUP($B59,OFFSET(Main!$D$1,L$3-1,0,10,(3*$B$52+1)),3*($B$52-1)+2+'JoytoKey Maps'!L$5,0)</f>
        <v>RShift</v>
      </c>
      <c r="M59" s="27" t="e">
        <f ca="1">VLOOKUP($B59,OFFSET(Main!$D$1,M$3-1,0,10,(3*$B$52+1)),3*($B$52-1)+2+'JoytoKey Maps'!M$5,0)</f>
        <v>#N/A</v>
      </c>
      <c r="N59" s="3" t="e">
        <f ca="1">VLOOKUP($B59,OFFSET(Main!$D$1,N$3-1,0,10,(3*$B$52+1)),3*($B$52-1)+2+'JoytoKey Maps'!N$5,0)</f>
        <v>#N/A</v>
      </c>
    </row>
    <row r="60" spans="1:14" outlineLevel="1" x14ac:dyDescent="0.25">
      <c r="A60" s="177"/>
      <c r="B60" s="11">
        <v>4</v>
      </c>
      <c r="C60" s="4" t="str">
        <f ca="1">VLOOKUP($B60,OFFSET(Main!$D$1,C$3-1,0,10,(3*$B$52+1)),3*($B$52-1)+2+'JoytoKey Maps'!C$5,0)</f>
        <v>x</v>
      </c>
      <c r="D60" s="24" t="str">
        <f ca="1">VLOOKUP($B60,OFFSET(Main!$D$1,D$3-1,0,10,(3*$B$52+1)),3*($B$52-1)+2+'JoytoKey Maps'!D$5,0)</f>
        <v>Num1</v>
      </c>
      <c r="E60" s="4" t="str">
        <f ca="1">VLOOKUP($B60,OFFSET(Main!$D$1,E$3-1,0,10,(3*$B$52+1)),3*($B$52-1)+2+'JoytoKey Maps'!E$5,0)</f>
        <v>x</v>
      </c>
      <c r="F60" s="29" t="str">
        <f ca="1">VLOOKUP($B60,OFFSET(Main!$D$1,F$3-1,0,10,(3*$B$52+1)),3*($B$52-1)+2+'JoytoKey Maps'!F$5,0)</f>
        <v>Num1</v>
      </c>
      <c r="G60" s="27" t="str">
        <f ca="1">VLOOKUP($B60,OFFSET(Main!$D$1,G$3-1,0,10,(3*$B$52+1)),3*($B$52-1)+2+'JoytoKey Maps'!G$5,0)</f>
        <v>q</v>
      </c>
      <c r="H60" s="24" t="str">
        <f ca="1">VLOOKUP($B60,OFFSET(Main!$D$1,H$3-1,0,10,(3*$B$52+1)),3*($B$52-1)+2+'JoytoKey Maps'!H$5,0)</f>
        <v>w</v>
      </c>
      <c r="I60" s="4" t="str">
        <f ca="1">VLOOKUP($B60,OFFSET(Main!$D$1,I$3-1,0,10,(3*$B$52+1)),3*($B$52-1)+2+'JoytoKey Maps'!I$5,0)</f>
        <v>z</v>
      </c>
      <c r="J60" s="29" t="str">
        <f ca="1">VLOOKUP($B60,OFFSET(Main!$D$1,J$3-1,0,10,(3*$B$52+1)),3*($B$52-1)+2+'JoytoKey Maps'!J$5,0)</f>
        <v>Num0</v>
      </c>
      <c r="K60" s="4" t="str">
        <f ca="1">VLOOKUP($B60,OFFSET(Main!$D$1,K$3-1,0,10,(3*$B$52+1)),3*($B$52-1)+2+'JoytoKey Maps'!K$5,0)</f>
        <v>x</v>
      </c>
      <c r="L60" s="29" t="str">
        <f ca="1">VLOOKUP($B60,OFFSET(Main!$D$1,L$3-1,0,10,(3*$B$52+1)),3*($B$52-1)+2+'JoytoKey Maps'!L$5,0)</f>
        <v>Num1</v>
      </c>
      <c r="M60" s="27" t="e">
        <f ca="1">VLOOKUP($B60,OFFSET(Main!$D$1,M$3-1,0,10,(3*$B$52+1)),3*($B$52-1)+2+'JoytoKey Maps'!M$5,0)</f>
        <v>#N/A</v>
      </c>
      <c r="N60" s="3" t="e">
        <f ca="1">VLOOKUP($B60,OFFSET(Main!$D$1,N$3-1,0,10,(3*$B$52+1)),3*($B$52-1)+2+'JoytoKey Maps'!N$5,0)</f>
        <v>#N/A</v>
      </c>
    </row>
    <row r="61" spans="1:14" outlineLevel="1" x14ac:dyDescent="0.25">
      <c r="A61" s="177"/>
      <c r="B61" s="11">
        <v>5</v>
      </c>
      <c r="C61" s="4" t="str">
        <f ca="1">VLOOKUP($B61,OFFSET(Main!$D$1,C$3-1,0,10,(3*$B$52+1)),3*($B$52-1)+2+'JoytoKey Maps'!C$5,0)</f>
        <v>z</v>
      </c>
      <c r="D61" s="24" t="str">
        <f ca="1">VLOOKUP($B61,OFFSET(Main!$D$1,D$3-1,0,10,(3*$B$52+1)),3*($B$52-1)+2+'JoytoKey Maps'!D$5,0)</f>
        <v>Num0</v>
      </c>
      <c r="E61" s="4" t="str">
        <f ca="1">VLOOKUP($B61,OFFSET(Main!$D$1,E$3-1,0,10,(3*$B$52+1)),3*($B$52-1)+2+'JoytoKey Maps'!E$5,0)</f>
        <v>q</v>
      </c>
      <c r="F61" s="29" t="str">
        <f ca="1">VLOOKUP($B61,OFFSET(Main!$D$1,F$3-1,0,10,(3*$B$52+1)),3*($B$52-1)+2+'JoytoKey Maps'!F$5,0)</f>
        <v>w</v>
      </c>
      <c r="G61" s="27" t="str">
        <f ca="1">VLOOKUP($B61,OFFSET(Main!$D$1,G$3-1,0,10,(3*$B$52+1)),3*($B$52-1)+2+'JoytoKey Maps'!G$5,0)</f>
        <v>x</v>
      </c>
      <c r="H61" s="24" t="str">
        <f ca="1">VLOOKUP($B61,OFFSET(Main!$D$1,H$3-1,0,10,(3*$B$52+1)),3*($B$52-1)+2+'JoytoKey Maps'!H$5,0)</f>
        <v>Num1</v>
      </c>
      <c r="I61" s="4" t="str">
        <f ca="1">VLOOKUP($B61,OFFSET(Main!$D$1,I$3-1,0,10,(3*$B$52+1)),3*($B$52-1)+2+'JoytoKey Maps'!I$5,0)</f>
        <v>q</v>
      </c>
      <c r="J61" s="29" t="str">
        <f ca="1">VLOOKUP($B61,OFFSET(Main!$D$1,J$3-1,0,10,(3*$B$52+1)),3*($B$52-1)+2+'JoytoKey Maps'!J$5,0)</f>
        <v>w</v>
      </c>
      <c r="K61" s="4" t="str">
        <f ca="1">VLOOKUP($B61,OFFSET(Main!$D$1,K$3-1,0,10,(3*$B$52+1)),3*($B$52-1)+2+'JoytoKey Maps'!K$5,0)</f>
        <v>z</v>
      </c>
      <c r="L61" s="29" t="str">
        <f ca="1">VLOOKUP($B61,OFFSET(Main!$D$1,L$3-1,0,10,(3*$B$52+1)),3*($B$52-1)+2+'JoytoKey Maps'!L$5,0)</f>
        <v>Num0</v>
      </c>
      <c r="M61" s="27" t="e">
        <f ca="1">VLOOKUP($B61,OFFSET(Main!$D$1,M$3-1,0,10,(3*$B$52+1)),3*($B$52-1)+2+'JoytoKey Maps'!M$5,0)</f>
        <v>#N/A</v>
      </c>
      <c r="N61" s="3" t="e">
        <f ca="1">VLOOKUP($B61,OFFSET(Main!$D$1,N$3-1,0,10,(3*$B$52+1)),3*($B$52-1)+2+'JoytoKey Maps'!N$5,0)</f>
        <v>#N/A</v>
      </c>
    </row>
    <row r="62" spans="1:14" outlineLevel="1" x14ac:dyDescent="0.25">
      <c r="A62" s="177"/>
      <c r="B62" s="11">
        <v>6</v>
      </c>
      <c r="C62" s="4" t="str">
        <f ca="1">VLOOKUP($B62,OFFSET(Main!$D$1,C$3-1,0,10,(3*$B$52+1)),3*($B$52-1)+2+'JoytoKey Maps'!C$5,0)</f>
        <v/>
      </c>
      <c r="D62" s="24" t="str">
        <f ca="1">VLOOKUP($B62,OFFSET(Main!$D$1,D$3-1,0,10,(3*$B$52+1)),3*($B$52-1)+2+'JoytoKey Maps'!D$5,0)</f>
        <v/>
      </c>
      <c r="E62" s="4" t="str">
        <f ca="1">VLOOKUP($B62,OFFSET(Main!$D$1,E$3-1,0,10,(3*$B$52+1)),3*($B$52-1)+2+'JoytoKey Maps'!E$5,0)</f>
        <v>q</v>
      </c>
      <c r="F62" s="29" t="str">
        <f ca="1">VLOOKUP($B62,OFFSET(Main!$D$1,F$3-1,0,10,(3*$B$52+1)),3*($B$52-1)+2+'JoytoKey Maps'!F$5,0)</f>
        <v>w</v>
      </c>
      <c r="G62" s="27" t="str">
        <f ca="1">VLOOKUP($B62,OFFSET(Main!$D$1,G$3-1,0,10,(3*$B$52+1)),3*($B$52-1)+2+'JoytoKey Maps'!G$5,0)</f>
        <v>z</v>
      </c>
      <c r="H62" s="24" t="str">
        <f ca="1">VLOOKUP($B62,OFFSET(Main!$D$1,H$3-1,0,10,(3*$B$52+1)),3*($B$52-1)+2+'JoytoKey Maps'!H$5,0)</f>
        <v>Num0</v>
      </c>
      <c r="I62" s="4" t="str">
        <f ca="1">VLOOKUP($B62,OFFSET(Main!$D$1,I$3-1,0,10,(3*$B$52+1)),3*($B$52-1)+2+'JoytoKey Maps'!I$5,0)</f>
        <v>q</v>
      </c>
      <c r="J62" s="29" t="str">
        <f ca="1">VLOOKUP($B62,OFFSET(Main!$D$1,J$3-1,0,10,(3*$B$52+1)),3*($B$52-1)+2+'JoytoKey Maps'!J$5,0)</f>
        <v>w</v>
      </c>
      <c r="K62" s="4" t="str">
        <f ca="1">VLOOKUP($B62,OFFSET(Main!$D$1,K$3-1,0,10,(3*$B$52+1)),3*($B$52-1)+2+'JoytoKey Maps'!K$5,0)</f>
        <v/>
      </c>
      <c r="L62" s="29" t="str">
        <f ca="1">VLOOKUP($B62,OFFSET(Main!$D$1,L$3-1,0,10,(3*$B$52+1)),3*($B$52-1)+2+'JoytoKey Maps'!L$5,0)</f>
        <v/>
      </c>
      <c r="M62" s="27" t="e">
        <f ca="1">VLOOKUP($B62,OFFSET(Main!$D$1,M$3-1,0,10,(3*$B$52+1)),3*($B$52-1)+2+'JoytoKey Maps'!M$5,0)</f>
        <v>#N/A</v>
      </c>
      <c r="N62" s="3" t="e">
        <f ca="1">VLOOKUP($B62,OFFSET(Main!$D$1,N$3-1,0,10,(3*$B$52+1)),3*($B$52-1)+2+'JoytoKey Maps'!N$5,0)</f>
        <v>#N/A</v>
      </c>
    </row>
    <row r="63" spans="1:14" outlineLevel="1" x14ac:dyDescent="0.25">
      <c r="A63" s="177"/>
      <c r="B63" s="11">
        <v>7</v>
      </c>
      <c r="C63" s="4" t="str">
        <f ca="1">VLOOKUP($B63,OFFSET(Main!$D$1,C$3-1,0,10,(3*$B$52+1)),3*($B$52-1)+2+'JoytoKey Maps'!C$5,0)</f>
        <v>s</v>
      </c>
      <c r="D63" s="24" t="str">
        <f ca="1">VLOOKUP($B63,OFFSET(Main!$D$1,D$3-1,0,10,(3*$B$52+1)),3*($B$52-1)+2+'JoytoKey Maps'!D$5,0)</f>
        <v>s</v>
      </c>
      <c r="E63" s="4" t="e">
        <f ca="1">VLOOKUP($B63,OFFSET(Main!$D$1,E$3-1,0,10,(3*$B$52+1)),3*($B$52-1)+2+'JoytoKey Maps'!E$5,0)</f>
        <v>#N/A</v>
      </c>
      <c r="F63" s="29" t="e">
        <f ca="1">VLOOKUP($B63,OFFSET(Main!$D$1,F$3-1,0,10,(3*$B$52+1)),3*($B$52-1)+2+'JoytoKey Maps'!F$5,0)</f>
        <v>#N/A</v>
      </c>
      <c r="G63" s="27" t="str">
        <f ca="1">VLOOKUP($B63,OFFSET(Main!$D$1,G$3-1,0,10,(3*$B$52+1)),3*($B$52-1)+2+'JoytoKey Maps'!G$5,0)</f>
        <v>s</v>
      </c>
      <c r="H63" s="24" t="str">
        <f ca="1">VLOOKUP($B63,OFFSET(Main!$D$1,H$3-1,0,10,(3*$B$52+1)),3*($B$52-1)+2+'JoytoKey Maps'!H$5,0)</f>
        <v>s</v>
      </c>
      <c r="I63" s="4" t="str">
        <f ca="1">VLOOKUP($B63,OFFSET(Main!$D$1,I$3-1,0,10,(3*$B$52+1)),3*($B$52-1)+2+'JoytoKey Maps'!I$5,0)</f>
        <v>RShift</v>
      </c>
      <c r="J63" s="29" t="str">
        <f ca="1">VLOOKUP($B63,OFFSET(Main!$D$1,J$3-1,0,10,(3*$B$52+1)),3*($B$52-1)+2+'JoytoKey Maps'!J$5,0)</f>
        <v>RShift</v>
      </c>
      <c r="K63" s="4" t="str">
        <f ca="1">VLOOKUP($B63,OFFSET(Main!$D$1,K$3-1,0,10,(3*$B$52+1)),3*($B$52-1)+2+'JoytoKey Maps'!K$5,0)</f>
        <v>q</v>
      </c>
      <c r="L63" s="29" t="str">
        <f ca="1">VLOOKUP($B63,OFFSET(Main!$D$1,L$3-1,0,10,(3*$B$52+1)),3*($B$52-1)+2+'JoytoKey Maps'!L$5,0)</f>
        <v>w</v>
      </c>
      <c r="M63" s="27" t="e">
        <f ca="1">VLOOKUP($B63,OFFSET(Main!$D$1,M$3-1,0,10,(3*$B$52+1)),3*($B$52-1)+2+'JoytoKey Maps'!M$5,0)</f>
        <v>#N/A</v>
      </c>
      <c r="N63" s="3" t="e">
        <f ca="1">VLOOKUP($B63,OFFSET(Main!$D$1,N$3-1,0,10,(3*$B$52+1)),3*($B$52-1)+2+'JoytoKey Maps'!N$5,0)</f>
        <v>#N/A</v>
      </c>
    </row>
    <row r="64" spans="1:14" outlineLevel="1" x14ac:dyDescent="0.25">
      <c r="A64" s="177"/>
      <c r="B64" s="11">
        <v>8</v>
      </c>
      <c r="C64" s="4" t="str">
        <f ca="1">VLOOKUP($B64,OFFSET(Main!$D$1,C$3-1,0,10,(3*$B$52+1)),3*($B$52-1)+2+'JoytoKey Maps'!C$5,0)</f>
        <v>RShift</v>
      </c>
      <c r="D64" s="24" t="str">
        <f ca="1">VLOOKUP($B64,OFFSET(Main!$D$1,D$3-1,0,10,(3*$B$52+1)),3*($B$52-1)+2+'JoytoKey Maps'!D$5,0)</f>
        <v>RShift</v>
      </c>
      <c r="E64" s="4" t="e">
        <f ca="1">VLOOKUP($B64,OFFSET(Main!$D$1,E$3-1,0,10,(3*$B$52+1)),3*($B$52-1)+2+'JoytoKey Maps'!E$5,0)</f>
        <v>#N/A</v>
      </c>
      <c r="F64" s="29" t="e">
        <f ca="1">VLOOKUP($B64,OFFSET(Main!$D$1,F$3-1,0,10,(3*$B$52+1)),3*($B$52-1)+2+'JoytoKey Maps'!F$5,0)</f>
        <v>#N/A</v>
      </c>
      <c r="G64" s="27" t="str">
        <f ca="1">VLOOKUP($B64,OFFSET(Main!$D$1,G$3-1,0,10,(3*$B$52+1)),3*($B$52-1)+2+'JoytoKey Maps'!G$5,0)</f>
        <v>RShift</v>
      </c>
      <c r="H64" s="24" t="str">
        <f ca="1">VLOOKUP($B64,OFFSET(Main!$D$1,H$3-1,0,10,(3*$B$52+1)),3*($B$52-1)+2+'JoytoKey Maps'!H$5,0)</f>
        <v>RShift</v>
      </c>
      <c r="I64" s="4" t="str">
        <f ca="1">VLOOKUP($B64,OFFSET(Main!$D$1,I$3-1,0,10,(3*$B$52+1)),3*($B$52-1)+2+'JoytoKey Maps'!I$5,0)</f>
        <v>s</v>
      </c>
      <c r="J64" s="29" t="str">
        <f ca="1">VLOOKUP($B64,OFFSET(Main!$D$1,J$3-1,0,10,(3*$B$52+1)),3*($B$52-1)+2+'JoytoKey Maps'!J$5,0)</f>
        <v>s</v>
      </c>
      <c r="K64" s="4" t="str">
        <f ca="1">VLOOKUP($B64,OFFSET(Main!$D$1,K$3-1,0,10,(3*$B$52+1)),3*($B$52-1)+2+'JoytoKey Maps'!K$5,0)</f>
        <v>q</v>
      </c>
      <c r="L64" s="29" t="str">
        <f ca="1">VLOOKUP($B64,OFFSET(Main!$D$1,L$3-1,0,10,(3*$B$52+1)),3*($B$52-1)+2+'JoytoKey Maps'!L$5,0)</f>
        <v>w</v>
      </c>
      <c r="M64" s="27" t="e">
        <f ca="1">VLOOKUP($B64,OFFSET(Main!$D$1,M$3-1,0,10,(3*$B$52+1)),3*($B$52-1)+2+'JoytoKey Maps'!M$5,0)</f>
        <v>#N/A</v>
      </c>
      <c r="N64" s="3" t="e">
        <f ca="1">VLOOKUP($B64,OFFSET(Main!$D$1,N$3-1,0,10,(3*$B$52+1)),3*($B$52-1)+2+'JoytoKey Maps'!N$5,0)</f>
        <v>#N/A</v>
      </c>
    </row>
    <row r="65" spans="1:14" outlineLevel="1" x14ac:dyDescent="0.25">
      <c r="A65" s="177"/>
      <c r="B65" s="11">
        <v>9</v>
      </c>
      <c r="C65" s="4" t="e">
        <f ca="1">VLOOKUP($B65,OFFSET(Main!$D$1,C$3-1,0,10,(3*$B$52+1)),3*($B$52-1)+2+'JoytoKey Maps'!C$5,0)</f>
        <v>#N/A</v>
      </c>
      <c r="D65" s="24" t="e">
        <f ca="1">VLOOKUP($B65,OFFSET(Main!$D$1,D$3-1,0,10,(3*$B$52+1)),3*($B$52-1)+2+'JoytoKey Maps'!D$5,0)</f>
        <v>#N/A</v>
      </c>
      <c r="E65" s="4" t="str">
        <f ca="1">VLOOKUP($B65,OFFSET(Main!$D$1,E$3-1,0,10,(3*$B$52+1)),3*($B$52-1)+2+'JoytoKey Maps'!E$5,0)</f>
        <v>RShift</v>
      </c>
      <c r="F65" s="29" t="str">
        <f ca="1">VLOOKUP($B65,OFFSET(Main!$D$1,F$3-1,0,10,(3*$B$52+1)),3*($B$52-1)+2+'JoytoKey Maps'!F$5,0)</f>
        <v>RShift</v>
      </c>
      <c r="G65" s="27" t="e">
        <f ca="1">VLOOKUP($B65,OFFSET(Main!$D$1,G$3-1,0,10,(3*$B$52+1)),3*($B$52-1)+2+'JoytoKey Maps'!G$5,0)</f>
        <v>#N/A</v>
      </c>
      <c r="H65" s="24" t="e">
        <f ca="1">VLOOKUP($B65,OFFSET(Main!$D$1,H$3-1,0,10,(3*$B$52+1)),3*($B$52-1)+2+'JoytoKey Maps'!H$5,0)</f>
        <v>#N/A</v>
      </c>
      <c r="I65" s="4" t="str">
        <f ca="1">VLOOKUP($B65,OFFSET(Main!$D$1,I$3-1,0,10,(3*$B$52+1)),3*($B$52-1)+2+'JoytoKey Maps'!I$5,0)</f>
        <v>Enter</v>
      </c>
      <c r="J65" s="29" t="str">
        <f ca="1">VLOOKUP($B65,OFFSET(Main!$D$1,J$3-1,0,10,(3*$B$52+1)),3*($B$52-1)+2+'JoytoKey Maps'!J$5,0)</f>
        <v>Enter</v>
      </c>
      <c r="K65" s="4" t="str">
        <f ca="1">VLOOKUP($B65,OFFSET(Main!$D$1,K$3-1,0,10,(3*$B$52+1)),3*($B$52-1)+2+'JoytoKey Maps'!K$5,0)</f>
        <v>s</v>
      </c>
      <c r="L65" s="29" t="str">
        <f ca="1">VLOOKUP($B65,OFFSET(Main!$D$1,L$3-1,0,10,(3*$B$52+1)),3*($B$52-1)+2+'JoytoKey Maps'!L$5,0)</f>
        <v>s</v>
      </c>
      <c r="M65" s="27" t="e">
        <f ca="1">VLOOKUP($B65,OFFSET(Main!$D$1,M$3-1,0,10,(3*$B$52+1)),3*($B$52-1)+2+'JoytoKey Maps'!M$5,0)</f>
        <v>#N/A</v>
      </c>
      <c r="N65" s="3" t="e">
        <f ca="1">VLOOKUP($B65,OFFSET(Main!$D$1,N$3-1,0,10,(3*$B$52+1)),3*($B$52-1)+2+'JoytoKey Maps'!N$5,0)</f>
        <v>#N/A</v>
      </c>
    </row>
    <row r="66" spans="1:14" ht="15.75" outlineLevel="1" thickBot="1" x14ac:dyDescent="0.3">
      <c r="A66" s="177"/>
      <c r="B66" s="19">
        <v>10</v>
      </c>
      <c r="C66" s="46" t="e">
        <f ca="1">VLOOKUP($B66,OFFSET(Main!$D$1,C$3-1,0,10,(3*$B$52+1)),3*($B$52-1)+2+'JoytoKey Maps'!C$5,0)</f>
        <v>#N/A</v>
      </c>
      <c r="D66" s="49" t="e">
        <f ca="1">VLOOKUP($B66,OFFSET(Main!$D$1,D$3-1,0,10,(3*$B$52+1)),3*($B$52-1)+2+'JoytoKey Maps'!D$5,0)</f>
        <v>#N/A</v>
      </c>
      <c r="E66" s="46" t="str">
        <f ca="1">VLOOKUP($B66,OFFSET(Main!$D$1,E$3-1,0,10,(3*$B$52+1)),3*($B$52-1)+2+'JoytoKey Maps'!E$5,0)</f>
        <v>s</v>
      </c>
      <c r="F66" s="47" t="str">
        <f ca="1">VLOOKUP($B66,OFFSET(Main!$D$1,F$3-1,0,10,(3*$B$52+1)),3*($B$52-1)+2+'JoytoKey Maps'!F$5,0)</f>
        <v>s</v>
      </c>
      <c r="G66" s="48" t="e">
        <f ca="1">VLOOKUP($B66,OFFSET(Main!$D$1,G$3-1,0,10,(3*$B$52+1)),3*($B$52-1)+2+'JoytoKey Maps'!G$5,0)</f>
        <v>#N/A</v>
      </c>
      <c r="H66" s="49" t="e">
        <f ca="1">VLOOKUP($B66,OFFSET(Main!$D$1,H$3-1,0,10,(3*$B$52+1)),3*($B$52-1)+2+'JoytoKey Maps'!H$5,0)</f>
        <v>#N/A</v>
      </c>
      <c r="I66" s="46" t="str">
        <f ca="1">VLOOKUP($B66,OFFSET(Main!$D$1,I$3-1,0,10,(3*$B$52+1)),3*($B$52-1)+2+'JoytoKey Maps'!I$5,0)</f>
        <v>Enter</v>
      </c>
      <c r="J66" s="47" t="str">
        <f ca="1">VLOOKUP($B66,OFFSET(Main!$D$1,J$3-1,0,10,(3*$B$52+1)),3*($B$52-1)+2+'JoytoKey Maps'!J$5,0)</f>
        <v>Enter</v>
      </c>
      <c r="K66" s="5" t="e">
        <f ca="1">VLOOKUP($B66,OFFSET(Main!$D$1,K$3-1,0,10,(3*$B$52+1)),3*($B$52-1)+2+'JoytoKey Maps'!K$5,0)</f>
        <v>#N/A</v>
      </c>
      <c r="L66" s="140" t="e">
        <f ca="1">VLOOKUP($B66,OFFSET(Main!$D$1,L$3-1,0,10,(3*$B$52+1)),3*($B$52-1)+2+'JoytoKey Maps'!L$5,0)</f>
        <v>#N/A</v>
      </c>
      <c r="M66" s="48" t="e">
        <f ca="1">VLOOKUP($B66,OFFSET(Main!$D$1,M$3-1,0,10,(3*$B$52+1)),3*($B$52-1)+2+'JoytoKey Maps'!M$5,0)</f>
        <v>#N/A</v>
      </c>
      <c r="N66" s="141" t="e">
        <f ca="1">VLOOKUP($B66,OFFSET(Main!$D$1,N$3-1,0,10,(3*$B$52+1)),3*($B$52-1)+2+'JoytoKey Maps'!N$5,0)</f>
        <v>#N/A</v>
      </c>
    </row>
    <row r="67" spans="1:14" x14ac:dyDescent="0.25">
      <c r="A67" s="30" t="str">
        <f>HLOOKUP(B67,Main!$E$2:$AN$3,2,0)</f>
        <v>NES, Famicom</v>
      </c>
      <c r="B67" s="52">
        <v>5</v>
      </c>
      <c r="C67" s="50"/>
      <c r="D67" s="50"/>
      <c r="E67" s="50"/>
      <c r="F67" s="50"/>
      <c r="G67" s="50"/>
      <c r="H67" s="50"/>
      <c r="I67" s="50"/>
      <c r="J67" s="50"/>
      <c r="K67" s="50"/>
      <c r="L67" s="50"/>
      <c r="M67" s="50"/>
      <c r="N67" s="51"/>
    </row>
    <row r="68" spans="1:14" ht="15" customHeight="1" outlineLevel="1" x14ac:dyDescent="0.25">
      <c r="A68" s="177" t="str">
        <f>HLOOKUP(B67,Main!$E$2:$AN$3,2,0)</f>
        <v>NES, Famicom</v>
      </c>
      <c r="B68" s="16" t="s">
        <v>2</v>
      </c>
      <c r="C68" s="21" t="str">
        <f ca="1">VLOOKUP($B68,OFFSET(Main!$E$14,0,0,4,(3*$B$67+1)),3*($B$67-1)+1+'JoytoKey Maps'!C$5,0)</f>
        <v>Left</v>
      </c>
      <c r="D68" s="23" t="str">
        <f ca="1">VLOOKUP($B68,OFFSET(Main!$E$14,0,0,4,(3*$B$67+1)),3*($B$67-1)+1+'JoytoKey Maps'!D$5,0)</f>
        <v>Num4</v>
      </c>
      <c r="E68" s="21" t="str">
        <f ca="1">VLOOKUP($B68,OFFSET(Main!$E$14,0,0,4,(3*$B$67+1)),3*($B$67-1)+1+'JoytoKey Maps'!E$5,0)</f>
        <v>Left</v>
      </c>
      <c r="F68" s="28" t="str">
        <f ca="1">VLOOKUP($B68,OFFSET(Main!$E$14,0,0,4,(3*$B$67+1)),3*($B$67-1)+1+'JoytoKey Maps'!F$5,0)</f>
        <v>Num4</v>
      </c>
      <c r="G68" s="26" t="str">
        <f ca="1">VLOOKUP($B68,OFFSET(Main!$E$14,0,0,4,(3*$B$67+1)),3*($B$67-1)+1+'JoytoKey Maps'!G$5,0)</f>
        <v>Left</v>
      </c>
      <c r="H68" s="23" t="str">
        <f ca="1">VLOOKUP($B68,OFFSET(Main!$E$14,0,0,4,(3*$B$67+1)),3*($B$67-1)+1+'JoytoKey Maps'!H$5,0)</f>
        <v>Num4</v>
      </c>
      <c r="I68" s="21" t="str">
        <f ca="1">VLOOKUP($B68,OFFSET(Main!$E$14,0,0,4,(3*$B$67+1)),3*($B$67-1)+1+'JoytoKey Maps'!I$5,0)</f>
        <v>Left</v>
      </c>
      <c r="J68" s="28" t="str">
        <f ca="1">VLOOKUP($B68,OFFSET(Main!$E$14,0,0,4,(3*$B$67+1)),3*($B$67-1)+1+'JoytoKey Maps'!J$5,0)</f>
        <v>Num4</v>
      </c>
      <c r="K68" s="21" t="str">
        <f ca="1">VLOOKUP($B68,OFFSET(Main!$E$14,0,0,4,(3*$B$67+1)),3*($B$67-1)+1+'JoytoKey Maps'!K$5,0)</f>
        <v>Left</v>
      </c>
      <c r="L68" s="28" t="str">
        <f ca="1">VLOOKUP($B68,OFFSET(Main!$E$14,0,0,4,(3*$B$67+1)),3*($B$67-1)+1+'JoytoKey Maps'!L$5,0)</f>
        <v>Num4</v>
      </c>
      <c r="M68" s="26" t="str">
        <f ca="1">VLOOKUP($B68,OFFSET(Main!$E$14,0,0,4,(3*$B$67+1)),3*($B$67-1)+1+'JoytoKey Maps'!M$5,0)</f>
        <v>Left</v>
      </c>
      <c r="N68" s="139" t="str">
        <f ca="1">VLOOKUP($B68,OFFSET(Main!$E$14,0,0,4,(3*$B$67+1)),3*($B$67-1)+1+'JoytoKey Maps'!N$5,0)</f>
        <v>Num4</v>
      </c>
    </row>
    <row r="69" spans="1:14" outlineLevel="1" x14ac:dyDescent="0.25">
      <c r="A69" s="177"/>
      <c r="B69" s="11" t="s">
        <v>3</v>
      </c>
      <c r="C69" s="4" t="str">
        <f ca="1">VLOOKUP($B69,OFFSET(Main!$E$14,0,0,4,(3*$B$67+1)),3*($B$67-1)+1+'JoytoKey Maps'!C$5,0)</f>
        <v>Right</v>
      </c>
      <c r="D69" s="24" t="str">
        <f ca="1">VLOOKUP($B69,OFFSET(Main!$E$14,0,0,4,(3*$B$67+1)),3*($B$67-1)+1+'JoytoKey Maps'!D$5,0)</f>
        <v>Num6</v>
      </c>
      <c r="E69" s="4" t="str">
        <f ca="1">VLOOKUP($B69,OFFSET(Main!$E$14,0,0,4,(3*$B$67+1)),3*($B$67-1)+1+'JoytoKey Maps'!E$5,0)</f>
        <v>Right</v>
      </c>
      <c r="F69" s="29" t="str">
        <f ca="1">VLOOKUP($B69,OFFSET(Main!$E$14,0,0,4,(3*$B$67+1)),3*($B$67-1)+1+'JoytoKey Maps'!F$5,0)</f>
        <v>Num6</v>
      </c>
      <c r="G69" s="27" t="str">
        <f ca="1">VLOOKUP($B69,OFFSET(Main!$E$14,0,0,4,(3*$B$67+1)),3*($B$67-1)+1+'JoytoKey Maps'!G$5,0)</f>
        <v>Right</v>
      </c>
      <c r="H69" s="24" t="str">
        <f ca="1">VLOOKUP($B69,OFFSET(Main!$E$14,0,0,4,(3*$B$67+1)),3*($B$67-1)+1+'JoytoKey Maps'!H$5,0)</f>
        <v>Num6</v>
      </c>
      <c r="I69" s="4" t="str">
        <f ca="1">VLOOKUP($B69,OFFSET(Main!$E$14,0,0,4,(3*$B$67+1)),3*($B$67-1)+1+'JoytoKey Maps'!I$5,0)</f>
        <v>Right</v>
      </c>
      <c r="J69" s="29" t="str">
        <f ca="1">VLOOKUP($B69,OFFSET(Main!$E$14,0,0,4,(3*$B$67+1)),3*($B$67-1)+1+'JoytoKey Maps'!J$5,0)</f>
        <v>Num6</v>
      </c>
      <c r="K69" s="4" t="str">
        <f ca="1">VLOOKUP($B69,OFFSET(Main!$E$14,0,0,4,(3*$B$67+1)),3*($B$67-1)+1+'JoytoKey Maps'!K$5,0)</f>
        <v>Right</v>
      </c>
      <c r="L69" s="29" t="str">
        <f ca="1">VLOOKUP($B69,OFFSET(Main!$E$14,0,0,4,(3*$B$67+1)),3*($B$67-1)+1+'JoytoKey Maps'!L$5,0)</f>
        <v>Num6</v>
      </c>
      <c r="M69" s="27" t="str">
        <f ca="1">VLOOKUP($B69,OFFSET(Main!$E$14,0,0,4,(3*$B$67+1)),3*($B$67-1)+1+'JoytoKey Maps'!M$5,0)</f>
        <v>Right</v>
      </c>
      <c r="N69" s="3" t="str">
        <f ca="1">VLOOKUP($B69,OFFSET(Main!$E$14,0,0,4,(3*$B$67+1)),3*($B$67-1)+1+'JoytoKey Maps'!N$5,0)</f>
        <v>Num6</v>
      </c>
    </row>
    <row r="70" spans="1:14" outlineLevel="1" x14ac:dyDescent="0.25">
      <c r="A70" s="177"/>
      <c r="B70" s="11" t="s">
        <v>0</v>
      </c>
      <c r="C70" s="4" t="str">
        <f ca="1">VLOOKUP($B70,OFFSET(Main!$E$14,0,0,4,(3*$B$67+1)),3*($B$67-1)+1+'JoytoKey Maps'!C$5,0)</f>
        <v>Up</v>
      </c>
      <c r="D70" s="24" t="str">
        <f ca="1">VLOOKUP($B70,OFFSET(Main!$E$14,0,0,4,(3*$B$67+1)),3*($B$67-1)+1+'JoytoKey Maps'!D$5,0)</f>
        <v>Num8</v>
      </c>
      <c r="E70" s="4" t="str">
        <f ca="1">VLOOKUP($B70,OFFSET(Main!$E$14,0,0,4,(3*$B$67+1)),3*($B$67-1)+1+'JoytoKey Maps'!E$5,0)</f>
        <v>Up</v>
      </c>
      <c r="F70" s="29" t="str">
        <f ca="1">VLOOKUP($B70,OFFSET(Main!$E$14,0,0,4,(3*$B$67+1)),3*($B$67-1)+1+'JoytoKey Maps'!F$5,0)</f>
        <v>Num8</v>
      </c>
      <c r="G70" s="27" t="str">
        <f ca="1">VLOOKUP($B70,OFFSET(Main!$E$14,0,0,4,(3*$B$67+1)),3*($B$67-1)+1+'JoytoKey Maps'!G$5,0)</f>
        <v>Up</v>
      </c>
      <c r="H70" s="24" t="str">
        <f ca="1">VLOOKUP($B70,OFFSET(Main!$E$14,0,0,4,(3*$B$67+1)),3*($B$67-1)+1+'JoytoKey Maps'!H$5,0)</f>
        <v>Num8</v>
      </c>
      <c r="I70" s="4" t="str">
        <f ca="1">VLOOKUP($B70,OFFSET(Main!$E$14,0,0,4,(3*$B$67+1)),3*($B$67-1)+1+'JoytoKey Maps'!I$5,0)</f>
        <v>Up</v>
      </c>
      <c r="J70" s="29" t="str">
        <f ca="1">VLOOKUP($B70,OFFSET(Main!$E$14,0,0,4,(3*$B$67+1)),3*($B$67-1)+1+'JoytoKey Maps'!J$5,0)</f>
        <v>Num8</v>
      </c>
      <c r="K70" s="4" t="str">
        <f ca="1">VLOOKUP($B70,OFFSET(Main!$E$14,0,0,4,(3*$B$67+1)),3*($B$67-1)+1+'JoytoKey Maps'!K$5,0)</f>
        <v>Up</v>
      </c>
      <c r="L70" s="29" t="str">
        <f ca="1">VLOOKUP($B70,OFFSET(Main!$E$14,0,0,4,(3*$B$67+1)),3*($B$67-1)+1+'JoytoKey Maps'!L$5,0)</f>
        <v>Num8</v>
      </c>
      <c r="M70" s="27" t="str">
        <f ca="1">VLOOKUP($B70,OFFSET(Main!$E$14,0,0,4,(3*$B$67+1)),3*($B$67-1)+1+'JoytoKey Maps'!M$5,0)</f>
        <v>Up</v>
      </c>
      <c r="N70" s="3" t="str">
        <f ca="1">VLOOKUP($B70,OFFSET(Main!$E$14,0,0,4,(3*$B$67+1)),3*($B$67-1)+1+'JoytoKey Maps'!N$5,0)</f>
        <v>Num8</v>
      </c>
    </row>
    <row r="71" spans="1:14" outlineLevel="1" x14ac:dyDescent="0.25">
      <c r="A71" s="177"/>
      <c r="B71" s="19" t="s">
        <v>1</v>
      </c>
      <c r="C71" s="46" t="str">
        <f ca="1">VLOOKUP($B71,OFFSET(Main!$E$14,0,0,4,(3*$B$67+1)),3*($B$67-1)+1+'JoytoKey Maps'!C$5,0)</f>
        <v>Down</v>
      </c>
      <c r="D71" s="49" t="str">
        <f ca="1">VLOOKUP($B71,OFFSET(Main!$E$14,0,0,4,(3*$B$67+1)),3*($B$67-1)+1+'JoytoKey Maps'!D$5,0)</f>
        <v>Num2</v>
      </c>
      <c r="E71" s="46" t="str">
        <f ca="1">VLOOKUP($B71,OFFSET(Main!$E$14,0,0,4,(3*$B$67+1)),3*($B$67-1)+1+'JoytoKey Maps'!E$5,0)</f>
        <v>Down</v>
      </c>
      <c r="F71" s="47" t="str">
        <f ca="1">VLOOKUP($B71,OFFSET(Main!$E$14,0,0,4,(3*$B$67+1)),3*($B$67-1)+1+'JoytoKey Maps'!F$5,0)</f>
        <v>Num2</v>
      </c>
      <c r="G71" s="48" t="str">
        <f ca="1">VLOOKUP($B71,OFFSET(Main!$E$14,0,0,4,(3*$B$67+1)),3*($B$67-1)+1+'JoytoKey Maps'!G$5,0)</f>
        <v>Down</v>
      </c>
      <c r="H71" s="49" t="str">
        <f ca="1">VLOOKUP($B71,OFFSET(Main!$E$14,0,0,4,(3*$B$67+1)),3*($B$67-1)+1+'JoytoKey Maps'!H$5,0)</f>
        <v>Num2</v>
      </c>
      <c r="I71" s="46" t="str">
        <f ca="1">VLOOKUP($B71,OFFSET(Main!$E$14,0,0,4,(3*$B$67+1)),3*($B$67-1)+1+'JoytoKey Maps'!I$5,0)</f>
        <v>Down</v>
      </c>
      <c r="J71" s="47" t="str">
        <f ca="1">VLOOKUP($B71,OFFSET(Main!$E$14,0,0,4,(3*$B$67+1)),3*($B$67-1)+1+'JoytoKey Maps'!J$5,0)</f>
        <v>Num2</v>
      </c>
      <c r="K71" s="4" t="str">
        <f ca="1">VLOOKUP($B71,OFFSET(Main!$E$14,0,0,4,(3*$B$67+1)),3*($B$67-1)+1+'JoytoKey Maps'!K$5,0)</f>
        <v>Down</v>
      </c>
      <c r="L71" s="29" t="str">
        <f ca="1">VLOOKUP($B71,OFFSET(Main!$E$14,0,0,4,(3*$B$67+1)),3*($B$67-1)+1+'JoytoKey Maps'!L$5,0)</f>
        <v>Num2</v>
      </c>
      <c r="M71" s="27" t="str">
        <f ca="1">VLOOKUP($B71,OFFSET(Main!$E$14,0,0,4,(3*$B$67+1)),3*($B$67-1)+1+'JoytoKey Maps'!M$5,0)</f>
        <v>Down</v>
      </c>
      <c r="N71" s="3" t="str">
        <f ca="1">VLOOKUP($B71,OFFSET(Main!$E$14,0,0,4,(3*$B$67+1)),3*($B$67-1)+1+'JoytoKey Maps'!N$5,0)</f>
        <v>Num2</v>
      </c>
    </row>
    <row r="72" spans="1:14" outlineLevel="1" x14ac:dyDescent="0.25">
      <c r="A72" s="177"/>
      <c r="B72" s="11">
        <v>1</v>
      </c>
      <c r="C72" s="21" t="str">
        <f ca="1">VLOOKUP($B72,OFFSET(Main!$D$1,C$3-1,0,10,(3*$B$67+1)),3*($B$67-1)+2+'JoytoKey Maps'!C$5,0)</f>
        <v>z</v>
      </c>
      <c r="D72" s="23" t="str">
        <f ca="1">VLOOKUP($B72,OFFSET(Main!$D$1,D$3-1,0,10,(3*$B$67+1)),3*($B$67-1)+2+'JoytoKey Maps'!D$5,0)</f>
        <v>Num0</v>
      </c>
      <c r="E72" s="21" t="str">
        <f ca="1">VLOOKUP($B72,OFFSET(Main!$D$1,E$3-1,0,10,(3*$B$67+1)),3*($B$67-1)+2+'JoytoKey Maps'!E$5,0)</f>
        <v>x</v>
      </c>
      <c r="F72" s="28" t="str">
        <f ca="1">VLOOKUP($B72,OFFSET(Main!$D$1,F$3-1,0,10,(3*$B$67+1)),3*($B$67-1)+2+'JoytoKey Maps'!F$5,0)</f>
        <v>Num1</v>
      </c>
      <c r="G72" s="26" t="str">
        <f ca="1">VLOOKUP($B72,OFFSET(Main!$D$1,G$3-1,0,10,(3*$B$67+1)),3*($B$67-1)+2+'JoytoKey Maps'!G$5,0)</f>
        <v>RShift</v>
      </c>
      <c r="H72" s="23" t="str">
        <f ca="1">VLOOKUP($B72,OFFSET(Main!$D$1,H$3-1,0,10,(3*$B$67+1)),3*($B$67-1)+2+'JoytoKey Maps'!H$5,0)</f>
        <v>LShift</v>
      </c>
      <c r="I72" s="21" t="str">
        <f ca="1">VLOOKUP($B72,OFFSET(Main!$D$1,I$3-1,0,10,(3*$B$67+1)),3*($B$67-1)+2+'JoytoKey Maps'!I$5,0)</f>
        <v>z</v>
      </c>
      <c r="J72" s="28" t="str">
        <f ca="1">VLOOKUP($B72,OFFSET(Main!$D$1,J$3-1,0,10,(3*$B$67+1)),3*($B$67-1)+2+'JoytoKey Maps'!J$5,0)</f>
        <v>Num0</v>
      </c>
      <c r="K72" s="21" t="str">
        <f ca="1">VLOOKUP($B72,OFFSET(Main!$D$1,K$3-1,0,10,(3*$B$67+1)),3*($B$67-1)+2+'JoytoKey Maps'!K$5,0)</f>
        <v>z</v>
      </c>
      <c r="L72" s="28" t="str">
        <f ca="1">VLOOKUP($B72,OFFSET(Main!$D$1,L$3-1,0,10,(3*$B$67+1)),3*($B$67-1)+2+'JoytoKey Maps'!L$5,0)</f>
        <v>Num0</v>
      </c>
      <c r="M72" s="26" t="str">
        <f ca="1">VLOOKUP($B72,OFFSET(Main!$D$1,M$3-1,0,10,(3*$B$67+1)),3*($B$67-1)+2+'JoytoKey Maps'!M$5,0)</f>
        <v/>
      </c>
      <c r="N72" s="139" t="str">
        <f ca="1">VLOOKUP($B72,OFFSET(Main!$D$1,N$3-1,0,10,(3*$B$67+1)),3*($B$67-1)+2+'JoytoKey Maps'!N$5,0)</f>
        <v/>
      </c>
    </row>
    <row r="73" spans="1:14" outlineLevel="1" x14ac:dyDescent="0.25">
      <c r="A73" s="177"/>
      <c r="B73" s="11">
        <v>2</v>
      </c>
      <c r="C73" s="4" t="str">
        <f ca="1">VLOOKUP($B73,OFFSET(Main!$D$1,C$3-1,0,10,(3*$B$67+1)),3*($B$67-1)+2+'JoytoKey Maps'!C$5,0)</f>
        <v>x</v>
      </c>
      <c r="D73" s="24" t="str">
        <f ca="1">VLOOKUP($B73,OFFSET(Main!$D$1,D$3-1,0,10,(3*$B$67+1)),3*($B$67-1)+2+'JoytoKey Maps'!D$5,0)</f>
        <v>Num1</v>
      </c>
      <c r="E73" s="4" t="str">
        <f ca="1">VLOOKUP($B73,OFFSET(Main!$D$1,E$3-1,0,10,(3*$B$67+1)),3*($B$67-1)+2+'JoytoKey Maps'!E$5,0)</f>
        <v>x</v>
      </c>
      <c r="F73" s="29" t="str">
        <f ca="1">VLOOKUP($B73,OFFSET(Main!$D$1,F$3-1,0,10,(3*$B$67+1)),3*($B$67-1)+2+'JoytoKey Maps'!F$5,0)</f>
        <v>Num1</v>
      </c>
      <c r="G73" s="27" t="str">
        <f ca="1">VLOOKUP($B73,OFFSET(Main!$D$1,G$3-1,0,10,(3*$B$67+1)),3*($B$67-1)+2+'JoytoKey Maps'!G$5,0)</f>
        <v>z</v>
      </c>
      <c r="H73" s="24" t="str">
        <f ca="1">VLOOKUP($B73,OFFSET(Main!$D$1,H$3-1,0,10,(3*$B$67+1)),3*($B$67-1)+2+'JoytoKey Maps'!H$5,0)</f>
        <v>Num0</v>
      </c>
      <c r="I73" s="4" t="str">
        <f ca="1">VLOOKUP($B73,OFFSET(Main!$D$1,I$3-1,0,10,(3*$B$67+1)),3*($B$67-1)+2+'JoytoKey Maps'!I$5,0)</f>
        <v>x</v>
      </c>
      <c r="J73" s="29" t="str">
        <f ca="1">VLOOKUP($B73,OFFSET(Main!$D$1,J$3-1,0,10,(3*$B$67+1)),3*($B$67-1)+2+'JoytoKey Maps'!J$5,0)</f>
        <v>Num1</v>
      </c>
      <c r="K73" s="4" t="str">
        <f ca="1">VLOOKUP($B73,OFFSET(Main!$D$1,K$3-1,0,10,(3*$B$67+1)),3*($B$67-1)+2+'JoytoKey Maps'!K$5,0)</f>
        <v>x</v>
      </c>
      <c r="L73" s="29" t="str">
        <f ca="1">VLOOKUP($B73,OFFSET(Main!$D$1,L$3-1,0,10,(3*$B$67+1)),3*($B$67-1)+2+'JoytoKey Maps'!L$5,0)</f>
        <v>Num1</v>
      </c>
      <c r="M73" s="27" t="e">
        <f ca="1">VLOOKUP($B73,OFFSET(Main!$D$1,M$3-1,0,10,(3*$B$67+1)),3*($B$67-1)+2+'JoytoKey Maps'!M$5,0)</f>
        <v>#N/A</v>
      </c>
      <c r="N73" s="3" t="e">
        <f ca="1">VLOOKUP($B73,OFFSET(Main!$D$1,N$3-1,0,10,(3*$B$67+1)),3*($B$67-1)+2+'JoytoKey Maps'!N$5,0)</f>
        <v>#N/A</v>
      </c>
    </row>
    <row r="74" spans="1:14" outlineLevel="1" x14ac:dyDescent="0.25">
      <c r="A74" s="177"/>
      <c r="B74" s="11">
        <v>3</v>
      </c>
      <c r="C74" s="4" t="str">
        <f ca="1">VLOOKUP($B74,OFFSET(Main!$D$1,C$3-1,0,10,(3*$B$67+1)),3*($B$67-1)+2+'JoytoKey Maps'!C$5,0)</f>
        <v/>
      </c>
      <c r="D74" s="24" t="str">
        <f ca="1">VLOOKUP($B74,OFFSET(Main!$D$1,D$3-1,0,10,(3*$B$67+1)),3*($B$67-1)+2+'JoytoKey Maps'!D$5,0)</f>
        <v/>
      </c>
      <c r="E74" s="4" t="str">
        <f ca="1">VLOOKUP($B74,OFFSET(Main!$D$1,E$3-1,0,10,(3*$B$67+1)),3*($B$67-1)+2+'JoytoKey Maps'!E$5,0)</f>
        <v>z</v>
      </c>
      <c r="F74" s="29" t="str">
        <f ca="1">VLOOKUP($B74,OFFSET(Main!$D$1,F$3-1,0,10,(3*$B$67+1)),3*($B$67-1)+2+'JoytoKey Maps'!F$5,0)</f>
        <v>Num0</v>
      </c>
      <c r="G74" s="27" t="str">
        <f ca="1">VLOOKUP($B74,OFFSET(Main!$D$1,G$3-1,0,10,(3*$B$67+1)),3*($B$67-1)+2+'JoytoKey Maps'!G$5,0)</f>
        <v>x</v>
      </c>
      <c r="H74" s="24" t="str">
        <f ca="1">VLOOKUP($B74,OFFSET(Main!$D$1,H$3-1,0,10,(3*$B$67+1)),3*($B$67-1)+2+'JoytoKey Maps'!H$5,0)</f>
        <v>Num1</v>
      </c>
      <c r="I74" s="4" t="str">
        <f ca="1">VLOOKUP($B74,OFFSET(Main!$D$1,I$3-1,0,10,(3*$B$67+1)),3*($B$67-1)+2+'JoytoKey Maps'!I$5,0)</f>
        <v>z</v>
      </c>
      <c r="J74" s="29" t="str">
        <f ca="1">VLOOKUP($B74,OFFSET(Main!$D$1,J$3-1,0,10,(3*$B$67+1)),3*($B$67-1)+2+'JoytoKey Maps'!J$5,0)</f>
        <v>Num0</v>
      </c>
      <c r="K74" s="4" t="str">
        <f ca="1">VLOOKUP($B74,OFFSET(Main!$D$1,K$3-1,0,10,(3*$B$67+1)),3*($B$67-1)+2+'JoytoKey Maps'!K$5,0)</f>
        <v>RShift</v>
      </c>
      <c r="L74" s="29" t="str">
        <f ca="1">VLOOKUP($B74,OFFSET(Main!$D$1,L$3-1,0,10,(3*$B$67+1)),3*($B$67-1)+2+'JoytoKey Maps'!L$5,0)</f>
        <v>LShift</v>
      </c>
      <c r="M74" s="27" t="e">
        <f ca="1">VLOOKUP($B74,OFFSET(Main!$D$1,M$3-1,0,10,(3*$B$67+1)),3*($B$67-1)+2+'JoytoKey Maps'!M$5,0)</f>
        <v>#N/A</v>
      </c>
      <c r="N74" s="3" t="e">
        <f ca="1">VLOOKUP($B74,OFFSET(Main!$D$1,N$3-1,0,10,(3*$B$67+1)),3*($B$67-1)+2+'JoytoKey Maps'!N$5,0)</f>
        <v>#N/A</v>
      </c>
    </row>
    <row r="75" spans="1:14" outlineLevel="1" x14ac:dyDescent="0.25">
      <c r="A75" s="177"/>
      <c r="B75" s="11">
        <v>4</v>
      </c>
      <c r="C75" s="4" t="str">
        <f ca="1">VLOOKUP($B75,OFFSET(Main!$D$1,C$3-1,0,10,(3*$B$67+1)),3*($B$67-1)+2+'JoytoKey Maps'!C$5,0)</f>
        <v>z</v>
      </c>
      <c r="D75" s="24" t="str">
        <f ca="1">VLOOKUP($B75,OFFSET(Main!$D$1,D$3-1,0,10,(3*$B$67+1)),3*($B$67-1)+2+'JoytoKey Maps'!D$5,0)</f>
        <v>Num0</v>
      </c>
      <c r="E75" s="4" t="str">
        <f ca="1">VLOOKUP($B75,OFFSET(Main!$D$1,E$3-1,0,10,(3*$B$67+1)),3*($B$67-1)+2+'JoytoKey Maps'!E$5,0)</f>
        <v>z</v>
      </c>
      <c r="F75" s="29" t="str">
        <f ca="1">VLOOKUP($B75,OFFSET(Main!$D$1,F$3-1,0,10,(3*$B$67+1)),3*($B$67-1)+2+'JoytoKey Maps'!F$5,0)</f>
        <v>Num0</v>
      </c>
      <c r="G75" s="27" t="str">
        <f ca="1">VLOOKUP($B75,OFFSET(Main!$D$1,G$3-1,0,10,(3*$B$67+1)),3*($B$67-1)+2+'JoytoKey Maps'!G$5,0)</f>
        <v>RShift</v>
      </c>
      <c r="H75" s="24" t="str">
        <f ca="1">VLOOKUP($B75,OFFSET(Main!$D$1,H$3-1,0,10,(3*$B$67+1)),3*($B$67-1)+2+'JoytoKey Maps'!H$5,0)</f>
        <v>LShift</v>
      </c>
      <c r="I75" s="4" t="str">
        <f ca="1">VLOOKUP($B75,OFFSET(Main!$D$1,I$3-1,0,10,(3*$B$67+1)),3*($B$67-1)+2+'JoytoKey Maps'!I$5,0)</f>
        <v>x</v>
      </c>
      <c r="J75" s="29" t="str">
        <f ca="1">VLOOKUP($B75,OFFSET(Main!$D$1,J$3-1,0,10,(3*$B$67+1)),3*($B$67-1)+2+'JoytoKey Maps'!J$5,0)</f>
        <v>Num1</v>
      </c>
      <c r="K75" s="4" t="str">
        <f ca="1">VLOOKUP($B75,OFFSET(Main!$D$1,K$3-1,0,10,(3*$B$67+1)),3*($B$67-1)+2+'JoytoKey Maps'!K$5,0)</f>
        <v>z</v>
      </c>
      <c r="L75" s="29" t="str">
        <f ca="1">VLOOKUP($B75,OFFSET(Main!$D$1,L$3-1,0,10,(3*$B$67+1)),3*($B$67-1)+2+'JoytoKey Maps'!L$5,0)</f>
        <v>Num0</v>
      </c>
      <c r="M75" s="27" t="e">
        <f ca="1">VLOOKUP($B75,OFFSET(Main!$D$1,M$3-1,0,10,(3*$B$67+1)),3*($B$67-1)+2+'JoytoKey Maps'!M$5,0)</f>
        <v>#N/A</v>
      </c>
      <c r="N75" s="3" t="e">
        <f ca="1">VLOOKUP($B75,OFFSET(Main!$D$1,N$3-1,0,10,(3*$B$67+1)),3*($B$67-1)+2+'JoytoKey Maps'!N$5,0)</f>
        <v>#N/A</v>
      </c>
    </row>
    <row r="76" spans="1:14" outlineLevel="1" x14ac:dyDescent="0.25">
      <c r="A76" s="177"/>
      <c r="B76" s="11">
        <v>5</v>
      </c>
      <c r="C76" s="4" t="str">
        <f ca="1">VLOOKUP($B76,OFFSET(Main!$D$1,C$3-1,0,10,(3*$B$67+1)),3*($B$67-1)+2+'JoytoKey Maps'!C$5,0)</f>
        <v>x</v>
      </c>
      <c r="D76" s="24" t="str">
        <f ca="1">VLOOKUP($B76,OFFSET(Main!$D$1,D$3-1,0,10,(3*$B$67+1)),3*($B$67-1)+2+'JoytoKey Maps'!D$5,0)</f>
        <v>Num1</v>
      </c>
      <c r="E76" s="4" t="str">
        <f ca="1">VLOOKUP($B76,OFFSET(Main!$D$1,E$3-1,0,10,(3*$B$67+1)),3*($B$67-1)+2+'JoytoKey Maps'!E$5,0)</f>
        <v/>
      </c>
      <c r="F76" s="29" t="str">
        <f ca="1">VLOOKUP($B76,OFFSET(Main!$D$1,F$3-1,0,10,(3*$B$67+1)),3*($B$67-1)+2+'JoytoKey Maps'!F$5,0)</f>
        <v/>
      </c>
      <c r="G76" s="27" t="str">
        <f ca="1">VLOOKUP($B76,OFFSET(Main!$D$1,G$3-1,0,10,(3*$B$67+1)),3*($B$67-1)+2+'JoytoKey Maps'!G$5,0)</f>
        <v>z</v>
      </c>
      <c r="H76" s="24" t="str">
        <f ca="1">VLOOKUP($B76,OFFSET(Main!$D$1,H$3-1,0,10,(3*$B$67+1)),3*($B$67-1)+2+'JoytoKey Maps'!H$5,0)</f>
        <v>Num0</v>
      </c>
      <c r="I76" s="4" t="str">
        <f ca="1">VLOOKUP($B76,OFFSET(Main!$D$1,I$3-1,0,10,(3*$B$67+1)),3*($B$67-1)+2+'JoytoKey Maps'!I$5,0)</f>
        <v/>
      </c>
      <c r="J76" s="29" t="str">
        <f ca="1">VLOOKUP($B76,OFFSET(Main!$D$1,J$3-1,0,10,(3*$B$67+1)),3*($B$67-1)+2+'JoytoKey Maps'!J$5,0)</f>
        <v/>
      </c>
      <c r="K76" s="4" t="str">
        <f ca="1">VLOOKUP($B76,OFFSET(Main!$D$1,K$3-1,0,10,(3*$B$67+1)),3*($B$67-1)+2+'JoytoKey Maps'!K$5,0)</f>
        <v>x</v>
      </c>
      <c r="L76" s="29" t="str">
        <f ca="1">VLOOKUP($B76,OFFSET(Main!$D$1,L$3-1,0,10,(3*$B$67+1)),3*($B$67-1)+2+'JoytoKey Maps'!L$5,0)</f>
        <v>Num1</v>
      </c>
      <c r="M76" s="27" t="e">
        <f ca="1">VLOOKUP($B76,OFFSET(Main!$D$1,M$3-1,0,10,(3*$B$67+1)),3*($B$67-1)+2+'JoytoKey Maps'!M$5,0)</f>
        <v>#N/A</v>
      </c>
      <c r="N76" s="3" t="e">
        <f ca="1">VLOOKUP($B76,OFFSET(Main!$D$1,N$3-1,0,10,(3*$B$67+1)),3*($B$67-1)+2+'JoytoKey Maps'!N$5,0)</f>
        <v>#N/A</v>
      </c>
    </row>
    <row r="77" spans="1:14" outlineLevel="1" x14ac:dyDescent="0.25">
      <c r="A77" s="177"/>
      <c r="B77" s="11">
        <v>6</v>
      </c>
      <c r="C77" s="4" t="str">
        <f ca="1">VLOOKUP($B77,OFFSET(Main!$D$1,C$3-1,0,10,(3*$B$67+1)),3*($B$67-1)+2+'JoytoKey Maps'!C$5,0)</f>
        <v/>
      </c>
      <c r="D77" s="24" t="str">
        <f ca="1">VLOOKUP($B77,OFFSET(Main!$D$1,D$3-1,0,10,(3*$B$67+1)),3*($B$67-1)+2+'JoytoKey Maps'!D$5,0)</f>
        <v/>
      </c>
      <c r="E77" s="4" t="str">
        <f ca="1">VLOOKUP($B77,OFFSET(Main!$D$1,E$3-1,0,10,(3*$B$67+1)),3*($B$67-1)+2+'JoytoKey Maps'!E$5,0)</f>
        <v/>
      </c>
      <c r="F77" s="29" t="str">
        <f ca="1">VLOOKUP($B77,OFFSET(Main!$D$1,F$3-1,0,10,(3*$B$67+1)),3*($B$67-1)+2+'JoytoKey Maps'!F$5,0)</f>
        <v/>
      </c>
      <c r="G77" s="27" t="str">
        <f ca="1">VLOOKUP($B77,OFFSET(Main!$D$1,G$3-1,0,10,(3*$B$67+1)),3*($B$67-1)+2+'JoytoKey Maps'!G$5,0)</f>
        <v>x</v>
      </c>
      <c r="H77" s="24" t="str">
        <f ca="1">VLOOKUP($B77,OFFSET(Main!$D$1,H$3-1,0,10,(3*$B$67+1)),3*($B$67-1)+2+'JoytoKey Maps'!H$5,0)</f>
        <v>Num1</v>
      </c>
      <c r="I77" s="4" t="str">
        <f ca="1">VLOOKUP($B77,OFFSET(Main!$D$1,I$3-1,0,10,(3*$B$67+1)),3*($B$67-1)+2+'JoytoKey Maps'!I$5,0)</f>
        <v/>
      </c>
      <c r="J77" s="29" t="str">
        <f ca="1">VLOOKUP($B77,OFFSET(Main!$D$1,J$3-1,0,10,(3*$B$67+1)),3*($B$67-1)+2+'JoytoKey Maps'!J$5,0)</f>
        <v/>
      </c>
      <c r="K77" s="4" t="str">
        <f ca="1">VLOOKUP($B77,OFFSET(Main!$D$1,K$3-1,0,10,(3*$B$67+1)),3*($B$67-1)+2+'JoytoKey Maps'!K$5,0)</f>
        <v/>
      </c>
      <c r="L77" s="29" t="str">
        <f ca="1">VLOOKUP($B77,OFFSET(Main!$D$1,L$3-1,0,10,(3*$B$67+1)),3*($B$67-1)+2+'JoytoKey Maps'!L$5,0)</f>
        <v/>
      </c>
      <c r="M77" s="27" t="e">
        <f ca="1">VLOOKUP($B77,OFFSET(Main!$D$1,M$3-1,0,10,(3*$B$67+1)),3*($B$67-1)+2+'JoytoKey Maps'!M$5,0)</f>
        <v>#N/A</v>
      </c>
      <c r="N77" s="3" t="e">
        <f ca="1">VLOOKUP($B77,OFFSET(Main!$D$1,N$3-1,0,10,(3*$B$67+1)),3*($B$67-1)+2+'JoytoKey Maps'!N$5,0)</f>
        <v>#N/A</v>
      </c>
    </row>
    <row r="78" spans="1:14" outlineLevel="1" x14ac:dyDescent="0.25">
      <c r="A78" s="177"/>
      <c r="B78" s="11">
        <v>7</v>
      </c>
      <c r="C78" s="4" t="str">
        <f ca="1">VLOOKUP($B78,OFFSET(Main!$D$1,C$3-1,0,10,(3*$B$67+1)),3*($B$67-1)+2+'JoytoKey Maps'!C$5,0)</f>
        <v>Enter</v>
      </c>
      <c r="D78" s="24" t="str">
        <f ca="1">VLOOKUP($B78,OFFSET(Main!$D$1,D$3-1,0,10,(3*$B$67+1)),3*($B$67-1)+2+'JoytoKey Maps'!D$5,0)</f>
        <v>LCtrl</v>
      </c>
      <c r="E78" s="4" t="e">
        <f ca="1">VLOOKUP($B78,OFFSET(Main!$D$1,E$3-1,0,10,(3*$B$67+1)),3*($B$67-1)+2+'JoytoKey Maps'!E$5,0)</f>
        <v>#N/A</v>
      </c>
      <c r="F78" s="29" t="e">
        <f ca="1">VLOOKUP($B78,OFFSET(Main!$D$1,F$3-1,0,10,(3*$B$67+1)),3*($B$67-1)+2+'JoytoKey Maps'!F$5,0)</f>
        <v>#N/A</v>
      </c>
      <c r="G78" s="27" t="str">
        <f ca="1">VLOOKUP($B78,OFFSET(Main!$D$1,G$3-1,0,10,(3*$B$67+1)),3*($B$67-1)+2+'JoytoKey Maps'!G$5,0)</f>
        <v>Enter</v>
      </c>
      <c r="H78" s="24" t="str">
        <f ca="1">VLOOKUP($B78,OFFSET(Main!$D$1,H$3-1,0,10,(3*$B$67+1)),3*($B$67-1)+2+'JoytoKey Maps'!H$5,0)</f>
        <v>LCtrl</v>
      </c>
      <c r="I78" s="4" t="str">
        <f ca="1">VLOOKUP($B78,OFFSET(Main!$D$1,I$3-1,0,10,(3*$B$67+1)),3*($B$67-1)+2+'JoytoKey Maps'!I$5,0)</f>
        <v>RShift</v>
      </c>
      <c r="J78" s="29" t="str">
        <f ca="1">VLOOKUP($B78,OFFSET(Main!$D$1,J$3-1,0,10,(3*$B$67+1)),3*($B$67-1)+2+'JoytoKey Maps'!J$5,0)</f>
        <v>LShift</v>
      </c>
      <c r="K78" s="4" t="str">
        <f ca="1">VLOOKUP($B78,OFFSET(Main!$D$1,K$3-1,0,10,(3*$B$67+1)),3*($B$67-1)+2+'JoytoKey Maps'!K$5,0)</f>
        <v>RShift</v>
      </c>
      <c r="L78" s="29" t="str">
        <f ca="1">VLOOKUP($B78,OFFSET(Main!$D$1,L$3-1,0,10,(3*$B$67+1)),3*($B$67-1)+2+'JoytoKey Maps'!L$5,0)</f>
        <v>LShift</v>
      </c>
      <c r="M78" s="27" t="e">
        <f ca="1">VLOOKUP($B78,OFFSET(Main!$D$1,M$3-1,0,10,(3*$B$67+1)),3*($B$67-1)+2+'JoytoKey Maps'!M$5,0)</f>
        <v>#N/A</v>
      </c>
      <c r="N78" s="3" t="e">
        <f ca="1">VLOOKUP($B78,OFFSET(Main!$D$1,N$3-1,0,10,(3*$B$67+1)),3*($B$67-1)+2+'JoytoKey Maps'!N$5,0)</f>
        <v>#N/A</v>
      </c>
    </row>
    <row r="79" spans="1:14" outlineLevel="1" x14ac:dyDescent="0.25">
      <c r="A79" s="177"/>
      <c r="B79" s="11">
        <v>8</v>
      </c>
      <c r="C79" s="4" t="str">
        <f ca="1">VLOOKUP($B79,OFFSET(Main!$D$1,C$3-1,0,10,(3*$B$67+1)),3*($B$67-1)+2+'JoytoKey Maps'!C$5,0)</f>
        <v>RShift</v>
      </c>
      <c r="D79" s="24" t="str">
        <f ca="1">VLOOKUP($B79,OFFSET(Main!$D$1,D$3-1,0,10,(3*$B$67+1)),3*($B$67-1)+2+'JoytoKey Maps'!D$5,0)</f>
        <v>LShift</v>
      </c>
      <c r="E79" s="4" t="e">
        <f ca="1">VLOOKUP($B79,OFFSET(Main!$D$1,E$3-1,0,10,(3*$B$67+1)),3*($B$67-1)+2+'JoytoKey Maps'!E$5,0)</f>
        <v>#N/A</v>
      </c>
      <c r="F79" s="29" t="e">
        <f ca="1">VLOOKUP($B79,OFFSET(Main!$D$1,F$3-1,0,10,(3*$B$67+1)),3*($B$67-1)+2+'JoytoKey Maps'!F$5,0)</f>
        <v>#N/A</v>
      </c>
      <c r="G79" s="27" t="str">
        <f ca="1">VLOOKUP($B79,OFFSET(Main!$D$1,G$3-1,0,10,(3*$B$67+1)),3*($B$67-1)+2+'JoytoKey Maps'!G$5,0)</f>
        <v>RShift</v>
      </c>
      <c r="H79" s="24" t="str">
        <f ca="1">VLOOKUP($B79,OFFSET(Main!$D$1,H$3-1,0,10,(3*$B$67+1)),3*($B$67-1)+2+'JoytoKey Maps'!H$5,0)</f>
        <v>LShift</v>
      </c>
      <c r="I79" s="4" t="str">
        <f ca="1">VLOOKUP($B79,OFFSET(Main!$D$1,I$3-1,0,10,(3*$B$67+1)),3*($B$67-1)+2+'JoytoKey Maps'!I$5,0)</f>
        <v>Enter</v>
      </c>
      <c r="J79" s="29" t="str">
        <f ca="1">VLOOKUP($B79,OFFSET(Main!$D$1,J$3-1,0,10,(3*$B$67+1)),3*($B$67-1)+2+'JoytoKey Maps'!J$5,0)</f>
        <v>LCtrl</v>
      </c>
      <c r="K79" s="4" t="str">
        <f ca="1">VLOOKUP($B79,OFFSET(Main!$D$1,K$3-1,0,10,(3*$B$67+1)),3*($B$67-1)+2+'JoytoKey Maps'!K$5,0)</f>
        <v>RShift</v>
      </c>
      <c r="L79" s="29" t="str">
        <f ca="1">VLOOKUP($B79,OFFSET(Main!$D$1,L$3-1,0,10,(3*$B$67+1)),3*($B$67-1)+2+'JoytoKey Maps'!L$5,0)</f>
        <v>LShift</v>
      </c>
      <c r="M79" s="27" t="e">
        <f ca="1">VLOOKUP($B79,OFFSET(Main!$D$1,M$3-1,0,10,(3*$B$67+1)),3*($B$67-1)+2+'JoytoKey Maps'!M$5,0)</f>
        <v>#N/A</v>
      </c>
      <c r="N79" s="3" t="e">
        <f ca="1">VLOOKUP($B79,OFFSET(Main!$D$1,N$3-1,0,10,(3*$B$67+1)),3*($B$67-1)+2+'JoytoKey Maps'!N$5,0)</f>
        <v>#N/A</v>
      </c>
    </row>
    <row r="80" spans="1:14" outlineLevel="1" x14ac:dyDescent="0.25">
      <c r="A80" s="177"/>
      <c r="B80" s="11">
        <v>9</v>
      </c>
      <c r="C80" s="4" t="e">
        <f ca="1">VLOOKUP($B80,OFFSET(Main!$D$1,C$3-1,0,10,(3*$B$67+1)),3*($B$67-1)+2+'JoytoKey Maps'!C$5,0)</f>
        <v>#N/A</v>
      </c>
      <c r="D80" s="24" t="e">
        <f ca="1">VLOOKUP($B80,OFFSET(Main!$D$1,D$3-1,0,10,(3*$B$67+1)),3*($B$67-1)+2+'JoytoKey Maps'!D$5,0)</f>
        <v>#N/A</v>
      </c>
      <c r="E80" s="4" t="str">
        <f ca="1">VLOOKUP($B80,OFFSET(Main!$D$1,E$3-1,0,10,(3*$B$67+1)),3*($B$67-1)+2+'JoytoKey Maps'!E$5,0)</f>
        <v>RShift</v>
      </c>
      <c r="F80" s="29" t="str">
        <f ca="1">VLOOKUP($B80,OFFSET(Main!$D$1,F$3-1,0,10,(3*$B$67+1)),3*($B$67-1)+2+'JoytoKey Maps'!F$5,0)</f>
        <v>LShift</v>
      </c>
      <c r="G80" s="27" t="e">
        <f ca="1">VLOOKUP($B80,OFFSET(Main!$D$1,G$3-1,0,10,(3*$B$67+1)),3*($B$67-1)+2+'JoytoKey Maps'!G$5,0)</f>
        <v>#N/A</v>
      </c>
      <c r="H80" s="24" t="e">
        <f ca="1">VLOOKUP($B80,OFFSET(Main!$D$1,H$3-1,0,10,(3*$B$67+1)),3*($B$67-1)+2+'JoytoKey Maps'!H$5,0)</f>
        <v>#N/A</v>
      </c>
      <c r="I80" s="4" t="str">
        <f ca="1">VLOOKUP($B80,OFFSET(Main!$D$1,I$3-1,0,10,(3*$B$67+1)),3*($B$67-1)+2+'JoytoKey Maps'!I$5,0)</f>
        <v/>
      </c>
      <c r="J80" s="29" t="str">
        <f ca="1">VLOOKUP($B80,OFFSET(Main!$D$1,J$3-1,0,10,(3*$B$67+1)),3*($B$67-1)+2+'JoytoKey Maps'!J$5,0)</f>
        <v/>
      </c>
      <c r="K80" s="4" t="str">
        <f ca="1">VLOOKUP($B80,OFFSET(Main!$D$1,K$3-1,0,10,(3*$B$67+1)),3*($B$67-1)+2+'JoytoKey Maps'!K$5,0)</f>
        <v>Enter</v>
      </c>
      <c r="L80" s="29" t="str">
        <f ca="1">VLOOKUP($B80,OFFSET(Main!$D$1,L$3-1,0,10,(3*$B$67+1)),3*($B$67-1)+2+'JoytoKey Maps'!L$5,0)</f>
        <v>LCtrl</v>
      </c>
      <c r="M80" s="27" t="e">
        <f ca="1">VLOOKUP($B80,OFFSET(Main!$D$1,M$3-1,0,10,(3*$B$67+1)),3*($B$67-1)+2+'JoytoKey Maps'!M$5,0)</f>
        <v>#N/A</v>
      </c>
      <c r="N80" s="3" t="e">
        <f ca="1">VLOOKUP($B80,OFFSET(Main!$D$1,N$3-1,0,10,(3*$B$67+1)),3*($B$67-1)+2+'JoytoKey Maps'!N$5,0)</f>
        <v>#N/A</v>
      </c>
    </row>
    <row r="81" spans="1:14" ht="15.75" outlineLevel="1" thickBot="1" x14ac:dyDescent="0.3">
      <c r="A81" s="177"/>
      <c r="B81" s="19">
        <v>10</v>
      </c>
      <c r="C81" s="46" t="e">
        <f ca="1">VLOOKUP($B81,OFFSET(Main!$D$1,C$3-1,0,10,(3*$B$67+1)),3*($B$67-1)+2+'JoytoKey Maps'!C$5,0)</f>
        <v>#N/A</v>
      </c>
      <c r="D81" s="49" t="e">
        <f ca="1">VLOOKUP($B81,OFFSET(Main!$D$1,D$3-1,0,10,(3*$B$67+1)),3*($B$67-1)+2+'JoytoKey Maps'!D$5,0)</f>
        <v>#N/A</v>
      </c>
      <c r="E81" s="46" t="str">
        <f ca="1">VLOOKUP($B81,OFFSET(Main!$D$1,E$3-1,0,10,(3*$B$67+1)),3*($B$67-1)+2+'JoytoKey Maps'!E$5,0)</f>
        <v>Enter</v>
      </c>
      <c r="F81" s="47" t="str">
        <f ca="1">VLOOKUP($B81,OFFSET(Main!$D$1,F$3-1,0,10,(3*$B$67+1)),3*($B$67-1)+2+'JoytoKey Maps'!F$5,0)</f>
        <v>LCtrl</v>
      </c>
      <c r="G81" s="48" t="e">
        <f ca="1">VLOOKUP($B81,OFFSET(Main!$D$1,G$3-1,0,10,(3*$B$67+1)),3*($B$67-1)+2+'JoytoKey Maps'!G$5,0)</f>
        <v>#N/A</v>
      </c>
      <c r="H81" s="49" t="e">
        <f ca="1">VLOOKUP($B81,OFFSET(Main!$D$1,H$3-1,0,10,(3*$B$67+1)),3*($B$67-1)+2+'JoytoKey Maps'!H$5,0)</f>
        <v>#N/A</v>
      </c>
      <c r="I81" s="46" t="str">
        <f ca="1">VLOOKUP($B81,OFFSET(Main!$D$1,I$3-1,0,10,(3*$B$67+1)),3*($B$67-1)+2+'JoytoKey Maps'!I$5,0)</f>
        <v/>
      </c>
      <c r="J81" s="47" t="str">
        <f ca="1">VLOOKUP($B81,OFFSET(Main!$D$1,J$3-1,0,10,(3*$B$67+1)),3*($B$67-1)+2+'JoytoKey Maps'!J$5,0)</f>
        <v/>
      </c>
      <c r="K81" s="5" t="e">
        <f ca="1">VLOOKUP($B81,OFFSET(Main!$D$1,K$3-1,0,10,(3*$B$67+1)),3*($B$67-1)+2+'JoytoKey Maps'!K$5,0)</f>
        <v>#N/A</v>
      </c>
      <c r="L81" s="140" t="e">
        <f ca="1">VLOOKUP($B81,OFFSET(Main!$D$1,L$3-1,0,10,(3*$B$67+1)),3*($B$67-1)+2+'JoytoKey Maps'!L$5,0)</f>
        <v>#N/A</v>
      </c>
      <c r="M81" s="48" t="e">
        <f ca="1">VLOOKUP($B81,OFFSET(Main!$D$1,M$3-1,0,10,(3*$B$67+1)),3*($B$67-1)+2+'JoytoKey Maps'!M$5,0)</f>
        <v>#N/A</v>
      </c>
      <c r="N81" s="141" t="e">
        <f ca="1">VLOOKUP($B81,OFFSET(Main!$D$1,N$3-1,0,10,(3*$B$67+1)),3*($B$67-1)+2+'JoytoKey Maps'!N$5,0)</f>
        <v>#N/A</v>
      </c>
    </row>
    <row r="82" spans="1:14" s="31" customFormat="1" x14ac:dyDescent="0.25">
      <c r="A82" s="30" t="str">
        <f>HLOOKUP(B82,Main!$E$2:$AN$3,2,0)</f>
        <v>SNES, Super Famicom</v>
      </c>
      <c r="B82" s="52">
        <v>6</v>
      </c>
      <c r="C82" s="50"/>
      <c r="D82" s="50"/>
      <c r="E82" s="50"/>
      <c r="F82" s="50"/>
      <c r="G82" s="50"/>
      <c r="H82" s="50"/>
      <c r="I82" s="50"/>
      <c r="J82" s="50"/>
      <c r="K82" s="50"/>
      <c r="L82" s="50"/>
      <c r="M82" s="50"/>
      <c r="N82" s="51"/>
    </row>
    <row r="83" spans="1:14" ht="15" customHeight="1" outlineLevel="1" x14ac:dyDescent="0.25">
      <c r="A83" s="177" t="str">
        <f>HLOOKUP(B82,Main!$E$2:$AN$3,2,0)</f>
        <v>SNES, Super Famicom</v>
      </c>
      <c r="B83" s="16" t="s">
        <v>2</v>
      </c>
      <c r="C83" s="21" t="str">
        <f ca="1">VLOOKUP($B83,OFFSET(Main!$E$14,0,0,4,(3*$B$82+1)),3*($B$82-1)+1+'JoytoKey Maps'!C$5,0)</f>
        <v>Left</v>
      </c>
      <c r="D83" s="23" t="str">
        <f ca="1">VLOOKUP($B83,OFFSET(Main!$E$14,0,0,4,(3*$B$82+1)),3*($B$82-1)+1+'JoytoKey Maps'!D$5,0)</f>
        <v>Num4</v>
      </c>
      <c r="E83" s="21" t="str">
        <f ca="1">VLOOKUP($B83,OFFSET(Main!$E$14,0,0,4,(3*$B$82+1)),3*($B$82-1)+1+'JoytoKey Maps'!E$5,0)</f>
        <v>Left</v>
      </c>
      <c r="F83" s="28" t="str">
        <f ca="1">VLOOKUP($B83,OFFSET(Main!$E$14,0,0,4,(3*$B$82+1)),3*($B$82-1)+1+'JoytoKey Maps'!F$5,0)</f>
        <v>Num4</v>
      </c>
      <c r="G83" s="26" t="str">
        <f ca="1">VLOOKUP($B83,OFFSET(Main!$E$14,0,0,4,(3*$B$82+1)),3*($B$82-1)+1+'JoytoKey Maps'!G$5,0)</f>
        <v>Left</v>
      </c>
      <c r="H83" s="23" t="str">
        <f ca="1">VLOOKUP($B83,OFFSET(Main!$E$14,0,0,4,(3*$B$82+1)),3*($B$82-1)+1+'JoytoKey Maps'!H$5,0)</f>
        <v>Num4</v>
      </c>
      <c r="I83" s="21" t="str">
        <f ca="1">VLOOKUP($B83,OFFSET(Main!$E$14,0,0,4,(3*$B$82+1)),3*($B$82-1)+1+'JoytoKey Maps'!I$5,0)</f>
        <v>Left</v>
      </c>
      <c r="J83" s="28" t="str">
        <f ca="1">VLOOKUP($B83,OFFSET(Main!$E$14,0,0,4,(3*$B$82+1)),3*($B$82-1)+1+'JoytoKey Maps'!J$5,0)</f>
        <v>Num4</v>
      </c>
      <c r="K83" s="21" t="str">
        <f ca="1">VLOOKUP($B83,OFFSET(Main!$E$14,0,0,4,(3*$B$82+1)),3*($B$82-1)+1+'JoytoKey Maps'!K$5,0)</f>
        <v>Left</v>
      </c>
      <c r="L83" s="28" t="str">
        <f ca="1">VLOOKUP($B83,OFFSET(Main!$E$14,0,0,4,(3*$B$82+1)),3*($B$82-1)+1+'JoytoKey Maps'!L$5,0)</f>
        <v>Num4</v>
      </c>
      <c r="M83" s="26" t="str">
        <f ca="1">VLOOKUP($B83,OFFSET(Main!$E$14,0,0,4,(3*$B$82+1)),3*($B$82-1)+1+'JoytoKey Maps'!M$5,0)</f>
        <v>Left</v>
      </c>
      <c r="N83" s="139" t="str">
        <f ca="1">VLOOKUP($B83,OFFSET(Main!$E$14,0,0,4,(3*$B$82+1)),3*($B$82-1)+1+'JoytoKey Maps'!N$5,0)</f>
        <v>Num4</v>
      </c>
    </row>
    <row r="84" spans="1:14" outlineLevel="1" x14ac:dyDescent="0.25">
      <c r="A84" s="177"/>
      <c r="B84" s="11" t="s">
        <v>3</v>
      </c>
      <c r="C84" s="4" t="str">
        <f ca="1">VLOOKUP($B84,OFFSET(Main!$E$14,0,0,4,(3*$B$82+1)),3*($B$82-1)+1+'JoytoKey Maps'!C$5,0)</f>
        <v>Right</v>
      </c>
      <c r="D84" s="24" t="str">
        <f ca="1">VLOOKUP($B84,OFFSET(Main!$E$14,0,0,4,(3*$B$82+1)),3*($B$82-1)+1+'JoytoKey Maps'!D$5,0)</f>
        <v>Num6</v>
      </c>
      <c r="E84" s="4" t="str">
        <f ca="1">VLOOKUP($B84,OFFSET(Main!$E$14,0,0,4,(3*$B$82+1)),3*($B$82-1)+1+'JoytoKey Maps'!E$5,0)</f>
        <v>Right</v>
      </c>
      <c r="F84" s="29" t="str">
        <f ca="1">VLOOKUP($B84,OFFSET(Main!$E$14,0,0,4,(3*$B$82+1)),3*($B$82-1)+1+'JoytoKey Maps'!F$5,0)</f>
        <v>Num6</v>
      </c>
      <c r="G84" s="27" t="str">
        <f ca="1">VLOOKUP($B84,OFFSET(Main!$E$14,0,0,4,(3*$B$82+1)),3*($B$82-1)+1+'JoytoKey Maps'!G$5,0)</f>
        <v>Right</v>
      </c>
      <c r="H84" s="24" t="str">
        <f ca="1">VLOOKUP($B84,OFFSET(Main!$E$14,0,0,4,(3*$B$82+1)),3*($B$82-1)+1+'JoytoKey Maps'!H$5,0)</f>
        <v>Num6</v>
      </c>
      <c r="I84" s="4" t="str">
        <f ca="1">VLOOKUP($B84,OFFSET(Main!$E$14,0,0,4,(3*$B$82+1)),3*($B$82-1)+1+'JoytoKey Maps'!I$5,0)</f>
        <v>Right</v>
      </c>
      <c r="J84" s="29" t="str">
        <f ca="1">VLOOKUP($B84,OFFSET(Main!$E$14,0,0,4,(3*$B$82+1)),3*($B$82-1)+1+'JoytoKey Maps'!J$5,0)</f>
        <v>Num6</v>
      </c>
      <c r="K84" s="4" t="str">
        <f ca="1">VLOOKUP($B84,OFFSET(Main!$E$14,0,0,4,(3*$B$82+1)),3*($B$82-1)+1+'JoytoKey Maps'!K$5,0)</f>
        <v>Right</v>
      </c>
      <c r="L84" s="29" t="str">
        <f ca="1">VLOOKUP($B84,OFFSET(Main!$E$14,0,0,4,(3*$B$82+1)),3*($B$82-1)+1+'JoytoKey Maps'!L$5,0)</f>
        <v>Num6</v>
      </c>
      <c r="M84" s="27" t="str">
        <f ca="1">VLOOKUP($B84,OFFSET(Main!$E$14,0,0,4,(3*$B$82+1)),3*($B$82-1)+1+'JoytoKey Maps'!M$5,0)</f>
        <v>Right</v>
      </c>
      <c r="N84" s="3" t="str">
        <f ca="1">VLOOKUP($B84,OFFSET(Main!$E$14,0,0,4,(3*$B$82+1)),3*($B$82-1)+1+'JoytoKey Maps'!N$5,0)</f>
        <v>Num6</v>
      </c>
    </row>
    <row r="85" spans="1:14" outlineLevel="1" x14ac:dyDescent="0.25">
      <c r="A85" s="177"/>
      <c r="B85" s="11" t="s">
        <v>0</v>
      </c>
      <c r="C85" s="4" t="str">
        <f ca="1">VLOOKUP($B85,OFFSET(Main!$E$14,0,0,4,(3*$B$82+1)),3*($B$82-1)+1+'JoytoKey Maps'!C$5,0)</f>
        <v>Up</v>
      </c>
      <c r="D85" s="24" t="str">
        <f ca="1">VLOOKUP($B85,OFFSET(Main!$E$14,0,0,4,(3*$B$82+1)),3*($B$82-1)+1+'JoytoKey Maps'!D$5,0)</f>
        <v>Num8</v>
      </c>
      <c r="E85" s="4" t="str">
        <f ca="1">VLOOKUP($B85,OFFSET(Main!$E$14,0,0,4,(3*$B$82+1)),3*($B$82-1)+1+'JoytoKey Maps'!E$5,0)</f>
        <v>Up</v>
      </c>
      <c r="F85" s="29" t="str">
        <f ca="1">VLOOKUP($B85,OFFSET(Main!$E$14,0,0,4,(3*$B$82+1)),3*($B$82-1)+1+'JoytoKey Maps'!F$5,0)</f>
        <v>Num8</v>
      </c>
      <c r="G85" s="27" t="str">
        <f ca="1">VLOOKUP($B85,OFFSET(Main!$E$14,0,0,4,(3*$B$82+1)),3*($B$82-1)+1+'JoytoKey Maps'!G$5,0)</f>
        <v>Up</v>
      </c>
      <c r="H85" s="24" t="str">
        <f ca="1">VLOOKUP($B85,OFFSET(Main!$E$14,0,0,4,(3*$B$82+1)),3*($B$82-1)+1+'JoytoKey Maps'!H$5,0)</f>
        <v>Num8</v>
      </c>
      <c r="I85" s="4" t="str">
        <f ca="1">VLOOKUP($B85,OFFSET(Main!$E$14,0,0,4,(3*$B$82+1)),3*($B$82-1)+1+'JoytoKey Maps'!I$5,0)</f>
        <v>Up</v>
      </c>
      <c r="J85" s="29" t="str">
        <f ca="1">VLOOKUP($B85,OFFSET(Main!$E$14,0,0,4,(3*$B$82+1)),3*($B$82-1)+1+'JoytoKey Maps'!J$5,0)</f>
        <v>Num8</v>
      </c>
      <c r="K85" s="4" t="str">
        <f ca="1">VLOOKUP($B85,OFFSET(Main!$E$14,0,0,4,(3*$B$82+1)),3*($B$82-1)+1+'JoytoKey Maps'!K$5,0)</f>
        <v>Up</v>
      </c>
      <c r="L85" s="29" t="str">
        <f ca="1">VLOOKUP($B85,OFFSET(Main!$E$14,0,0,4,(3*$B$82+1)),3*($B$82-1)+1+'JoytoKey Maps'!L$5,0)</f>
        <v>Num8</v>
      </c>
      <c r="M85" s="27" t="str">
        <f ca="1">VLOOKUP($B85,OFFSET(Main!$E$14,0,0,4,(3*$B$82+1)),3*($B$82-1)+1+'JoytoKey Maps'!M$5,0)</f>
        <v>Up</v>
      </c>
      <c r="N85" s="3" t="str">
        <f ca="1">VLOOKUP($B85,OFFSET(Main!$E$14,0,0,4,(3*$B$82+1)),3*($B$82-1)+1+'JoytoKey Maps'!N$5,0)</f>
        <v>Num8</v>
      </c>
    </row>
    <row r="86" spans="1:14" outlineLevel="1" x14ac:dyDescent="0.25">
      <c r="A86" s="177"/>
      <c r="B86" s="19" t="s">
        <v>1</v>
      </c>
      <c r="C86" s="46" t="str">
        <f ca="1">VLOOKUP($B86,OFFSET(Main!$E$14,0,0,4,(3*$B$82+1)),3*($B$82-1)+1+'JoytoKey Maps'!C$5,0)</f>
        <v>Down</v>
      </c>
      <c r="D86" s="49" t="str">
        <f ca="1">VLOOKUP($B86,OFFSET(Main!$E$14,0,0,4,(3*$B$82+1)),3*($B$82-1)+1+'JoytoKey Maps'!D$5,0)</f>
        <v>Num2</v>
      </c>
      <c r="E86" s="46" t="str">
        <f ca="1">VLOOKUP($B86,OFFSET(Main!$E$14,0,0,4,(3*$B$82+1)),3*($B$82-1)+1+'JoytoKey Maps'!E$5,0)</f>
        <v>Down</v>
      </c>
      <c r="F86" s="47" t="str">
        <f ca="1">VLOOKUP($B86,OFFSET(Main!$E$14,0,0,4,(3*$B$82+1)),3*($B$82-1)+1+'JoytoKey Maps'!F$5,0)</f>
        <v>Num2</v>
      </c>
      <c r="G86" s="48" t="str">
        <f ca="1">VLOOKUP($B86,OFFSET(Main!$E$14,0,0,4,(3*$B$82+1)),3*($B$82-1)+1+'JoytoKey Maps'!G$5,0)</f>
        <v>Down</v>
      </c>
      <c r="H86" s="49" t="str">
        <f ca="1">VLOOKUP($B86,OFFSET(Main!$E$14,0,0,4,(3*$B$82+1)),3*($B$82-1)+1+'JoytoKey Maps'!H$5,0)</f>
        <v>Num2</v>
      </c>
      <c r="I86" s="46" t="str">
        <f ca="1">VLOOKUP($B86,OFFSET(Main!$E$14,0,0,4,(3*$B$82+1)),3*($B$82-1)+1+'JoytoKey Maps'!I$5,0)</f>
        <v>Down</v>
      </c>
      <c r="J86" s="47" t="str">
        <f ca="1">VLOOKUP($B86,OFFSET(Main!$E$14,0,0,4,(3*$B$82+1)),3*($B$82-1)+1+'JoytoKey Maps'!J$5,0)</f>
        <v>Num2</v>
      </c>
      <c r="K86" s="4" t="str">
        <f ca="1">VLOOKUP($B86,OFFSET(Main!$E$14,0,0,4,(3*$B$82+1)),3*($B$82-1)+1+'JoytoKey Maps'!K$5,0)</f>
        <v>Down</v>
      </c>
      <c r="L86" s="29" t="str">
        <f ca="1">VLOOKUP($B86,OFFSET(Main!$E$14,0,0,4,(3*$B$82+1)),3*($B$82-1)+1+'JoytoKey Maps'!L$5,0)</f>
        <v>Num2</v>
      </c>
      <c r="M86" s="27" t="str">
        <f ca="1">VLOOKUP($B86,OFFSET(Main!$E$14,0,0,4,(3*$B$82+1)),3*($B$82-1)+1+'JoytoKey Maps'!M$5,0)</f>
        <v>Down</v>
      </c>
      <c r="N86" s="3" t="str">
        <f ca="1">VLOOKUP($B86,OFFSET(Main!$E$14,0,0,4,(3*$B$82+1)),3*($B$82-1)+1+'JoytoKey Maps'!N$5,0)</f>
        <v>Num2</v>
      </c>
    </row>
    <row r="87" spans="1:14" outlineLevel="1" x14ac:dyDescent="0.25">
      <c r="A87" s="177"/>
      <c r="B87" s="11">
        <v>1</v>
      </c>
      <c r="C87" s="21" t="str">
        <f ca="1">VLOOKUP($B87,OFFSET(Main!$D$1,C$3-1,0,10,(3*$B$82+1)),3*($B$82-1)+2+'JoytoKey Maps'!C$5,0)</f>
        <v>z</v>
      </c>
      <c r="D87" s="23" t="str">
        <f ca="1">VLOOKUP($B87,OFFSET(Main!$D$1,D$3-1,0,10,(3*$B$82+1)),3*($B$82-1)+2+'JoytoKey Maps'!D$5,0)</f>
        <v>Num0</v>
      </c>
      <c r="E87" s="21" t="str">
        <f ca="1">VLOOKUP($B87,OFFSET(Main!$D$1,E$3-1,0,10,(3*$B$82+1)),3*($B$82-1)+2+'JoytoKey Maps'!E$5,0)</f>
        <v>s</v>
      </c>
      <c r="F87" s="28" t="str">
        <f ca="1">VLOOKUP($B87,OFFSET(Main!$D$1,F$3-1,0,10,(3*$B$82+1)),3*($B$82-1)+2+'JoytoKey Maps'!F$5,0)</f>
        <v>Num5</v>
      </c>
      <c r="G87" s="26" t="str">
        <f ca="1">VLOOKUP($B87,OFFSET(Main!$D$1,G$3-1,0,10,(3*$B$82+1)),3*($B$82-1)+2+'JoytoKey Maps'!G$5,0)</f>
        <v>q</v>
      </c>
      <c r="H87" s="23" t="str">
        <f ca="1">VLOOKUP($B87,OFFSET(Main!$D$1,H$3-1,0,10,(3*$B$82+1)),3*($B$82-1)+2+'JoytoKey Maps'!H$5,0)</f>
        <v>Num7</v>
      </c>
      <c r="I87" s="21" t="str">
        <f ca="1">VLOOKUP($B87,OFFSET(Main!$D$1,I$3-1,0,10,(3*$B$82+1)),3*($B$82-1)+2+'JoytoKey Maps'!I$5,0)</f>
        <v>z</v>
      </c>
      <c r="J87" s="28" t="str">
        <f ca="1">VLOOKUP($B87,OFFSET(Main!$D$1,J$3-1,0,10,(3*$B$82+1)),3*($B$82-1)+2+'JoytoKey Maps'!J$5,0)</f>
        <v>Num0</v>
      </c>
      <c r="K87" s="21" t="str">
        <f ca="1">VLOOKUP($B87,OFFSET(Main!$D$1,K$3-1,0,10,(3*$B$82+1)),3*($B$82-1)+2+'JoytoKey Maps'!K$5,0)</f>
        <v>z</v>
      </c>
      <c r="L87" s="28" t="str">
        <f ca="1">VLOOKUP($B87,OFFSET(Main!$D$1,L$3-1,0,10,(3*$B$82+1)),3*($B$82-1)+2+'JoytoKey Maps'!L$5,0)</f>
        <v>Num0</v>
      </c>
      <c r="M87" s="26" t="str">
        <f ca="1">VLOOKUP($B87,OFFSET(Main!$D$1,M$3-1,0,10,(3*$B$82+1)),3*($B$82-1)+2+'JoytoKey Maps'!M$5,0)</f>
        <v/>
      </c>
      <c r="N87" s="139" t="str">
        <f ca="1">VLOOKUP($B87,OFFSET(Main!$D$1,N$3-1,0,10,(3*$B$82+1)),3*($B$82-1)+2+'JoytoKey Maps'!N$5,0)</f>
        <v/>
      </c>
    </row>
    <row r="88" spans="1:14" outlineLevel="1" x14ac:dyDescent="0.25">
      <c r="A88" s="177"/>
      <c r="B88" s="11">
        <v>2</v>
      </c>
      <c r="C88" s="4" t="str">
        <f ca="1">VLOOKUP($B88,OFFSET(Main!$D$1,C$3-1,0,10,(3*$B$82+1)),3*($B$82-1)+2+'JoytoKey Maps'!C$5,0)</f>
        <v>x</v>
      </c>
      <c r="D88" s="24" t="str">
        <f ca="1">VLOOKUP($B88,OFFSET(Main!$D$1,D$3-1,0,10,(3*$B$82+1)),3*($B$82-1)+2+'JoytoKey Maps'!D$5,0)</f>
        <v>Num1</v>
      </c>
      <c r="E88" s="4" t="str">
        <f ca="1">VLOOKUP($B88,OFFSET(Main!$D$1,E$3-1,0,10,(3*$B$82+1)),3*($B$82-1)+2+'JoytoKey Maps'!E$5,0)</f>
        <v>x</v>
      </c>
      <c r="F88" s="29" t="str">
        <f ca="1">VLOOKUP($B88,OFFSET(Main!$D$1,F$3-1,0,10,(3*$B$82+1)),3*($B$82-1)+2+'JoytoKey Maps'!F$5,0)</f>
        <v>Num1</v>
      </c>
      <c r="G88" s="27" t="str">
        <f ca="1">VLOOKUP($B88,OFFSET(Main!$D$1,G$3-1,0,10,(3*$B$82+1)),3*($B$82-1)+2+'JoytoKey Maps'!G$5,0)</f>
        <v>z</v>
      </c>
      <c r="H88" s="24" t="str">
        <f ca="1">VLOOKUP($B88,OFFSET(Main!$D$1,H$3-1,0,10,(3*$B$82+1)),3*($B$82-1)+2+'JoytoKey Maps'!H$5,0)</f>
        <v>Num0</v>
      </c>
      <c r="I88" s="4" t="str">
        <f ca="1">VLOOKUP($B88,OFFSET(Main!$D$1,I$3-1,0,10,(3*$B$82+1)),3*($B$82-1)+2+'JoytoKey Maps'!I$5,0)</f>
        <v>x</v>
      </c>
      <c r="J88" s="29" t="str">
        <f ca="1">VLOOKUP($B88,OFFSET(Main!$D$1,J$3-1,0,10,(3*$B$82+1)),3*($B$82-1)+2+'JoytoKey Maps'!J$5,0)</f>
        <v>Num1</v>
      </c>
      <c r="K88" s="4" t="str">
        <f ca="1">VLOOKUP($B88,OFFSET(Main!$D$1,K$3-1,0,10,(3*$B$82+1)),3*($B$82-1)+2+'JoytoKey Maps'!K$5,0)</f>
        <v>x</v>
      </c>
      <c r="L88" s="29" t="str">
        <f ca="1">VLOOKUP($B88,OFFSET(Main!$D$1,L$3-1,0,10,(3*$B$82+1)),3*($B$82-1)+2+'JoytoKey Maps'!L$5,0)</f>
        <v>Num1</v>
      </c>
      <c r="M88" s="27" t="e">
        <f ca="1">VLOOKUP($B88,OFFSET(Main!$D$1,M$3-1,0,10,(3*$B$82+1)),3*($B$82-1)+2+'JoytoKey Maps'!M$5,0)</f>
        <v>#N/A</v>
      </c>
      <c r="N88" s="3" t="e">
        <f ca="1">VLOOKUP($B88,OFFSET(Main!$D$1,N$3-1,0,10,(3*$B$82+1)),3*($B$82-1)+2+'JoytoKey Maps'!N$5,0)</f>
        <v>#N/A</v>
      </c>
    </row>
    <row r="89" spans="1:14" outlineLevel="1" x14ac:dyDescent="0.25">
      <c r="A89" s="177"/>
      <c r="B89" s="11">
        <v>3</v>
      </c>
      <c r="C89" s="4" t="str">
        <f ca="1">VLOOKUP($B89,OFFSET(Main!$D$1,C$3-1,0,10,(3*$B$82+1)),3*($B$82-1)+2+'JoytoKey Maps'!C$5,0)</f>
        <v>q</v>
      </c>
      <c r="D89" s="24" t="str">
        <f ca="1">VLOOKUP($B89,OFFSET(Main!$D$1,D$3-1,0,10,(3*$B$82+1)),3*($B$82-1)+2+'JoytoKey Maps'!D$5,0)</f>
        <v>Num7</v>
      </c>
      <c r="E89" s="4" t="str">
        <f ca="1">VLOOKUP($B89,OFFSET(Main!$D$1,E$3-1,0,10,(3*$B$82+1)),3*($B$82-1)+2+'JoytoKey Maps'!E$5,0)</f>
        <v>z</v>
      </c>
      <c r="F89" s="29" t="str">
        <f ca="1">VLOOKUP($B89,OFFSET(Main!$D$1,F$3-1,0,10,(3*$B$82+1)),3*($B$82-1)+2+'JoytoKey Maps'!F$5,0)</f>
        <v>Num0</v>
      </c>
      <c r="G89" s="27" t="str">
        <f ca="1">VLOOKUP($B89,OFFSET(Main!$D$1,G$3-1,0,10,(3*$B$82+1)),3*($B$82-1)+2+'JoytoKey Maps'!G$5,0)</f>
        <v>x</v>
      </c>
      <c r="H89" s="24" t="str">
        <f ca="1">VLOOKUP($B89,OFFSET(Main!$D$1,H$3-1,0,10,(3*$B$82+1)),3*($B$82-1)+2+'JoytoKey Maps'!H$5,0)</f>
        <v>Num1</v>
      </c>
      <c r="I89" s="4" t="str">
        <f ca="1">VLOOKUP($B89,OFFSET(Main!$D$1,I$3-1,0,10,(3*$B$82+1)),3*($B$82-1)+2+'JoytoKey Maps'!I$5,0)</f>
        <v>a</v>
      </c>
      <c r="J89" s="29" t="str">
        <f ca="1">VLOOKUP($B89,OFFSET(Main!$D$1,J$3-1,0,10,(3*$B$82+1)),3*($B$82-1)+2+'JoytoKey Maps'!J$5,0)</f>
        <v>Num3</v>
      </c>
      <c r="K89" s="4" t="str">
        <f ca="1">VLOOKUP($B89,OFFSET(Main!$D$1,K$3-1,0,10,(3*$B$82+1)),3*($B$82-1)+2+'JoytoKey Maps'!K$5,0)</f>
        <v>RShift</v>
      </c>
      <c r="L89" s="29" t="str">
        <f ca="1">VLOOKUP($B89,OFFSET(Main!$D$1,L$3-1,0,10,(3*$B$82+1)),3*($B$82-1)+2+'JoytoKey Maps'!L$5,0)</f>
        <v>LShift</v>
      </c>
      <c r="M89" s="27" t="e">
        <f ca="1">VLOOKUP($B89,OFFSET(Main!$D$1,M$3-1,0,10,(3*$B$82+1)),3*($B$82-1)+2+'JoytoKey Maps'!M$5,0)</f>
        <v>#N/A</v>
      </c>
      <c r="N89" s="3" t="e">
        <f ca="1">VLOOKUP($B89,OFFSET(Main!$D$1,N$3-1,0,10,(3*$B$82+1)),3*($B$82-1)+2+'JoytoKey Maps'!N$5,0)</f>
        <v>#N/A</v>
      </c>
    </row>
    <row r="90" spans="1:14" outlineLevel="1" x14ac:dyDescent="0.25">
      <c r="A90" s="177"/>
      <c r="B90" s="11">
        <v>4</v>
      </c>
      <c r="C90" s="4" t="str">
        <f ca="1">VLOOKUP($B90,OFFSET(Main!$D$1,C$3-1,0,10,(3*$B$82+1)),3*($B$82-1)+2+'JoytoKey Maps'!C$5,0)</f>
        <v>a</v>
      </c>
      <c r="D90" s="24" t="str">
        <f ca="1">VLOOKUP($B90,OFFSET(Main!$D$1,D$3-1,0,10,(3*$B$82+1)),3*($B$82-1)+2+'JoytoKey Maps'!D$5,0)</f>
        <v>Num3</v>
      </c>
      <c r="E90" s="4" t="str">
        <f ca="1">VLOOKUP($B90,OFFSET(Main!$D$1,E$3-1,0,10,(3*$B$82+1)),3*($B$82-1)+2+'JoytoKey Maps'!E$5,0)</f>
        <v>a</v>
      </c>
      <c r="F90" s="29" t="str">
        <f ca="1">VLOOKUP($B90,OFFSET(Main!$D$1,F$3-1,0,10,(3*$B$82+1)),3*($B$82-1)+2+'JoytoKey Maps'!F$5,0)</f>
        <v>Num3</v>
      </c>
      <c r="G90" s="27" t="str">
        <f ca="1">VLOOKUP($B90,OFFSET(Main!$D$1,G$3-1,0,10,(3*$B$82+1)),3*($B$82-1)+2+'JoytoKey Maps'!G$5,0)</f>
        <v>w</v>
      </c>
      <c r="H90" s="24" t="str">
        <f ca="1">VLOOKUP($B90,OFFSET(Main!$D$1,H$3-1,0,10,(3*$B$82+1)),3*($B$82-1)+2+'JoytoKey Maps'!H$5,0)</f>
        <v>Num9</v>
      </c>
      <c r="I90" s="4" t="str">
        <f ca="1">VLOOKUP($B90,OFFSET(Main!$D$1,I$3-1,0,10,(3*$B$82+1)),3*($B$82-1)+2+'JoytoKey Maps'!I$5,0)</f>
        <v>s</v>
      </c>
      <c r="J90" s="29" t="str">
        <f ca="1">VLOOKUP($B90,OFFSET(Main!$D$1,J$3-1,0,10,(3*$B$82+1)),3*($B$82-1)+2+'JoytoKey Maps'!J$5,0)</f>
        <v>Num5</v>
      </c>
      <c r="K90" s="4" t="str">
        <f ca="1">VLOOKUP($B90,OFFSET(Main!$D$1,K$3-1,0,10,(3*$B$82+1)),3*($B$82-1)+2+'JoytoKey Maps'!K$5,0)</f>
        <v>a</v>
      </c>
      <c r="L90" s="29" t="str">
        <f ca="1">VLOOKUP($B90,OFFSET(Main!$D$1,L$3-1,0,10,(3*$B$82+1)),3*($B$82-1)+2+'JoytoKey Maps'!L$5,0)</f>
        <v>Num3</v>
      </c>
      <c r="M90" s="27" t="e">
        <f ca="1">VLOOKUP($B90,OFFSET(Main!$D$1,M$3-1,0,10,(3*$B$82+1)),3*($B$82-1)+2+'JoytoKey Maps'!M$5,0)</f>
        <v>#N/A</v>
      </c>
      <c r="N90" s="3" t="e">
        <f ca="1">VLOOKUP($B90,OFFSET(Main!$D$1,N$3-1,0,10,(3*$B$82+1)),3*($B$82-1)+2+'JoytoKey Maps'!N$5,0)</f>
        <v>#N/A</v>
      </c>
    </row>
    <row r="91" spans="1:14" outlineLevel="1" x14ac:dyDescent="0.25">
      <c r="A91" s="177"/>
      <c r="B91" s="11">
        <v>5</v>
      </c>
      <c r="C91" s="4" t="str">
        <f ca="1">VLOOKUP($B91,OFFSET(Main!$D$1,C$3-1,0,10,(3*$B$82+1)),3*($B$82-1)+2+'JoytoKey Maps'!C$5,0)</f>
        <v>s</v>
      </c>
      <c r="D91" s="24" t="str">
        <f ca="1">VLOOKUP($B91,OFFSET(Main!$D$1,D$3-1,0,10,(3*$B$82+1)),3*($B$82-1)+2+'JoytoKey Maps'!D$5,0)</f>
        <v>Num5</v>
      </c>
      <c r="E91" s="4" t="str">
        <f ca="1">VLOOKUP($B91,OFFSET(Main!$D$1,E$3-1,0,10,(3*$B$82+1)),3*($B$82-1)+2+'JoytoKey Maps'!E$5,0)</f>
        <v>q</v>
      </c>
      <c r="F91" s="29" t="str">
        <f ca="1">VLOOKUP($B91,OFFSET(Main!$D$1,F$3-1,0,10,(3*$B$82+1)),3*($B$82-1)+2+'JoytoKey Maps'!F$5,0)</f>
        <v>Num7</v>
      </c>
      <c r="G91" s="27" t="str">
        <f ca="1">VLOOKUP($B91,OFFSET(Main!$D$1,G$3-1,0,10,(3*$B$82+1)),3*($B$82-1)+2+'JoytoKey Maps'!G$5,0)</f>
        <v>a</v>
      </c>
      <c r="H91" s="24" t="str">
        <f ca="1">VLOOKUP($B91,OFFSET(Main!$D$1,H$3-1,0,10,(3*$B$82+1)),3*($B$82-1)+2+'JoytoKey Maps'!H$5,0)</f>
        <v>Num3</v>
      </c>
      <c r="I91" s="4" t="str">
        <f ca="1">VLOOKUP($B91,OFFSET(Main!$D$1,I$3-1,0,10,(3*$B$82+1)),3*($B$82-1)+2+'JoytoKey Maps'!I$5,0)</f>
        <v>q</v>
      </c>
      <c r="J91" s="29" t="str">
        <f ca="1">VLOOKUP($B91,OFFSET(Main!$D$1,J$3-1,0,10,(3*$B$82+1)),3*($B$82-1)+2+'JoytoKey Maps'!J$5,0)</f>
        <v>Num7</v>
      </c>
      <c r="K91" s="4" t="str">
        <f ca="1">VLOOKUP($B91,OFFSET(Main!$D$1,K$3-1,0,10,(3*$B$82+1)),3*($B$82-1)+2+'JoytoKey Maps'!K$5,0)</f>
        <v>s</v>
      </c>
      <c r="L91" s="29" t="str">
        <f ca="1">VLOOKUP($B91,OFFSET(Main!$D$1,L$3-1,0,10,(3*$B$82+1)),3*($B$82-1)+2+'JoytoKey Maps'!L$5,0)</f>
        <v>Num5</v>
      </c>
      <c r="M91" s="27" t="e">
        <f ca="1">VLOOKUP($B91,OFFSET(Main!$D$1,M$3-1,0,10,(3*$B$82+1)),3*($B$82-1)+2+'JoytoKey Maps'!M$5,0)</f>
        <v>#N/A</v>
      </c>
      <c r="N91" s="3" t="e">
        <f ca="1">VLOOKUP($B91,OFFSET(Main!$D$1,N$3-1,0,10,(3*$B$82+1)),3*($B$82-1)+2+'JoytoKey Maps'!N$5,0)</f>
        <v>#N/A</v>
      </c>
    </row>
    <row r="92" spans="1:14" outlineLevel="1" x14ac:dyDescent="0.25">
      <c r="A92" s="177"/>
      <c r="B92" s="11">
        <v>6</v>
      </c>
      <c r="C92" s="4" t="str">
        <f ca="1">VLOOKUP($B92,OFFSET(Main!$D$1,C$3-1,0,10,(3*$B$82+1)),3*($B$82-1)+2+'JoytoKey Maps'!C$5,0)</f>
        <v>w</v>
      </c>
      <c r="D92" s="24" t="str">
        <f ca="1">VLOOKUP($B92,OFFSET(Main!$D$1,D$3-1,0,10,(3*$B$82+1)),3*($B$82-1)+2+'JoytoKey Maps'!D$5,0)</f>
        <v>Num9</v>
      </c>
      <c r="E92" s="4" t="str">
        <f ca="1">VLOOKUP($B92,OFFSET(Main!$D$1,E$3-1,0,10,(3*$B$82+1)),3*($B$82-1)+2+'JoytoKey Maps'!E$5,0)</f>
        <v>w</v>
      </c>
      <c r="F92" s="29" t="str">
        <f ca="1">VLOOKUP($B92,OFFSET(Main!$D$1,F$3-1,0,10,(3*$B$82+1)),3*($B$82-1)+2+'JoytoKey Maps'!F$5,0)</f>
        <v>Num9</v>
      </c>
      <c r="G92" s="27" t="str">
        <f ca="1">VLOOKUP($B92,OFFSET(Main!$D$1,G$3-1,0,10,(3*$B$82+1)),3*($B$82-1)+2+'JoytoKey Maps'!G$5,0)</f>
        <v>s</v>
      </c>
      <c r="H92" s="24" t="str">
        <f ca="1">VLOOKUP($B92,OFFSET(Main!$D$1,H$3-1,0,10,(3*$B$82+1)),3*($B$82-1)+2+'JoytoKey Maps'!H$5,0)</f>
        <v>Num5</v>
      </c>
      <c r="I92" s="4" t="str">
        <f ca="1">VLOOKUP($B92,OFFSET(Main!$D$1,I$3-1,0,10,(3*$B$82+1)),3*($B$82-1)+2+'JoytoKey Maps'!I$5,0)</f>
        <v>w</v>
      </c>
      <c r="J92" s="29" t="str">
        <f ca="1">VLOOKUP($B92,OFFSET(Main!$D$1,J$3-1,0,10,(3*$B$82+1)),3*($B$82-1)+2+'JoytoKey Maps'!J$5,0)</f>
        <v>Num9</v>
      </c>
      <c r="K92" s="4" t="str">
        <f ca="1">VLOOKUP($B92,OFFSET(Main!$D$1,K$3-1,0,10,(3*$B$82+1)),3*($B$82-1)+2+'JoytoKey Maps'!K$5,0)</f>
        <v/>
      </c>
      <c r="L92" s="29" t="str">
        <f ca="1">VLOOKUP($B92,OFFSET(Main!$D$1,L$3-1,0,10,(3*$B$82+1)),3*($B$82-1)+2+'JoytoKey Maps'!L$5,0)</f>
        <v/>
      </c>
      <c r="M92" s="27" t="e">
        <f ca="1">VLOOKUP($B92,OFFSET(Main!$D$1,M$3-1,0,10,(3*$B$82+1)),3*($B$82-1)+2+'JoytoKey Maps'!M$5,0)</f>
        <v>#N/A</v>
      </c>
      <c r="N92" s="3" t="e">
        <f ca="1">VLOOKUP($B92,OFFSET(Main!$D$1,N$3-1,0,10,(3*$B$82+1)),3*($B$82-1)+2+'JoytoKey Maps'!N$5,0)</f>
        <v>#N/A</v>
      </c>
    </row>
    <row r="93" spans="1:14" outlineLevel="1" x14ac:dyDescent="0.25">
      <c r="A93" s="177"/>
      <c r="B93" s="11">
        <v>7</v>
      </c>
      <c r="C93" s="4" t="str">
        <f ca="1">VLOOKUP($B93,OFFSET(Main!$D$1,C$3-1,0,10,(3*$B$82+1)),3*($B$82-1)+2+'JoytoKey Maps'!C$5,0)</f>
        <v>Enter</v>
      </c>
      <c r="D93" s="24" t="str">
        <f ca="1">VLOOKUP($B93,OFFSET(Main!$D$1,D$3-1,0,10,(3*$B$82+1)),3*($B$82-1)+2+'JoytoKey Maps'!D$5,0)</f>
        <v>LCtrl</v>
      </c>
      <c r="E93" s="4" t="e">
        <f ca="1">VLOOKUP($B93,OFFSET(Main!$D$1,E$3-1,0,10,(3*$B$82+1)),3*($B$82-1)+2+'JoytoKey Maps'!E$5,0)</f>
        <v>#N/A</v>
      </c>
      <c r="F93" s="29" t="e">
        <f ca="1">VLOOKUP($B93,OFFSET(Main!$D$1,F$3-1,0,10,(3*$B$82+1)),3*($B$82-1)+2+'JoytoKey Maps'!F$5,0)</f>
        <v>#N/A</v>
      </c>
      <c r="G93" s="27" t="str">
        <f ca="1">VLOOKUP($B93,OFFSET(Main!$D$1,G$3-1,0,10,(3*$B$82+1)),3*($B$82-1)+2+'JoytoKey Maps'!G$5,0)</f>
        <v>Enter</v>
      </c>
      <c r="H93" s="24" t="str">
        <f ca="1">VLOOKUP($B93,OFFSET(Main!$D$1,H$3-1,0,10,(3*$B$82+1)),3*($B$82-1)+2+'JoytoKey Maps'!H$5,0)</f>
        <v>LCtrl</v>
      </c>
      <c r="I93" s="4" t="str">
        <f ca="1">VLOOKUP($B93,OFFSET(Main!$D$1,I$3-1,0,10,(3*$B$82+1)),3*($B$82-1)+2+'JoytoKey Maps'!I$5,0)</f>
        <v>RShift</v>
      </c>
      <c r="J93" s="29" t="str">
        <f ca="1">VLOOKUP($B93,OFFSET(Main!$D$1,J$3-1,0,10,(3*$B$82+1)),3*($B$82-1)+2+'JoytoKey Maps'!J$5,0)</f>
        <v>LShift</v>
      </c>
      <c r="K93" s="4" t="str">
        <f ca="1">VLOOKUP($B93,OFFSET(Main!$D$1,K$3-1,0,10,(3*$B$82+1)),3*($B$82-1)+2+'JoytoKey Maps'!K$5,0)</f>
        <v>q</v>
      </c>
      <c r="L93" s="29" t="str">
        <f ca="1">VLOOKUP($B93,OFFSET(Main!$D$1,L$3-1,0,10,(3*$B$82+1)),3*($B$82-1)+2+'JoytoKey Maps'!L$5,0)</f>
        <v>Num7</v>
      </c>
      <c r="M93" s="27" t="e">
        <f ca="1">VLOOKUP($B93,OFFSET(Main!$D$1,M$3-1,0,10,(3*$B$82+1)),3*($B$82-1)+2+'JoytoKey Maps'!M$5,0)</f>
        <v>#N/A</v>
      </c>
      <c r="N93" s="3" t="e">
        <f ca="1">VLOOKUP($B93,OFFSET(Main!$D$1,N$3-1,0,10,(3*$B$82+1)),3*($B$82-1)+2+'JoytoKey Maps'!N$5,0)</f>
        <v>#N/A</v>
      </c>
    </row>
    <row r="94" spans="1:14" outlineLevel="1" x14ac:dyDescent="0.25">
      <c r="A94" s="177"/>
      <c r="B94" s="11">
        <v>8</v>
      </c>
      <c r="C94" s="4" t="str">
        <f ca="1">VLOOKUP($B94,OFFSET(Main!$D$1,C$3-1,0,10,(3*$B$82+1)),3*($B$82-1)+2+'JoytoKey Maps'!C$5,0)</f>
        <v>RShift</v>
      </c>
      <c r="D94" s="24" t="str">
        <f ca="1">VLOOKUP($B94,OFFSET(Main!$D$1,D$3-1,0,10,(3*$B$82+1)),3*($B$82-1)+2+'JoytoKey Maps'!D$5,0)</f>
        <v>LShift</v>
      </c>
      <c r="E94" s="4" t="e">
        <f ca="1">VLOOKUP($B94,OFFSET(Main!$D$1,E$3-1,0,10,(3*$B$82+1)),3*($B$82-1)+2+'JoytoKey Maps'!E$5,0)</f>
        <v>#N/A</v>
      </c>
      <c r="F94" s="29" t="e">
        <f ca="1">VLOOKUP($B94,OFFSET(Main!$D$1,F$3-1,0,10,(3*$B$82+1)),3*($B$82-1)+2+'JoytoKey Maps'!F$5,0)</f>
        <v>#N/A</v>
      </c>
      <c r="G94" s="27" t="str">
        <f ca="1">VLOOKUP($B94,OFFSET(Main!$D$1,G$3-1,0,10,(3*$B$82+1)),3*($B$82-1)+2+'JoytoKey Maps'!G$5,0)</f>
        <v>RShift</v>
      </c>
      <c r="H94" s="24" t="str">
        <f ca="1">VLOOKUP($B94,OFFSET(Main!$D$1,H$3-1,0,10,(3*$B$82+1)),3*($B$82-1)+2+'JoytoKey Maps'!H$5,0)</f>
        <v>LShift</v>
      </c>
      <c r="I94" s="4" t="str">
        <f ca="1">VLOOKUP($B94,OFFSET(Main!$D$1,I$3-1,0,10,(3*$B$82+1)),3*($B$82-1)+2+'JoytoKey Maps'!I$5,0)</f>
        <v>Enter</v>
      </c>
      <c r="J94" s="29" t="str">
        <f ca="1">VLOOKUP($B94,OFFSET(Main!$D$1,J$3-1,0,10,(3*$B$82+1)),3*($B$82-1)+2+'JoytoKey Maps'!J$5,0)</f>
        <v>LCtrl</v>
      </c>
      <c r="K94" s="4" t="str">
        <f ca="1">VLOOKUP($B94,OFFSET(Main!$D$1,K$3-1,0,10,(3*$B$82+1)),3*($B$82-1)+2+'JoytoKey Maps'!K$5,0)</f>
        <v>q</v>
      </c>
      <c r="L94" s="29" t="str">
        <f ca="1">VLOOKUP($B94,OFFSET(Main!$D$1,L$3-1,0,10,(3*$B$82+1)),3*($B$82-1)+2+'JoytoKey Maps'!L$5,0)</f>
        <v>Num7</v>
      </c>
      <c r="M94" s="27" t="e">
        <f ca="1">VLOOKUP($B94,OFFSET(Main!$D$1,M$3-1,0,10,(3*$B$82+1)),3*($B$82-1)+2+'JoytoKey Maps'!M$5,0)</f>
        <v>#N/A</v>
      </c>
      <c r="N94" s="3" t="e">
        <f ca="1">VLOOKUP($B94,OFFSET(Main!$D$1,N$3-1,0,10,(3*$B$82+1)),3*($B$82-1)+2+'JoytoKey Maps'!N$5,0)</f>
        <v>#N/A</v>
      </c>
    </row>
    <row r="95" spans="1:14" outlineLevel="1" x14ac:dyDescent="0.25">
      <c r="A95" s="177"/>
      <c r="B95" s="11">
        <v>9</v>
      </c>
      <c r="C95" s="4" t="e">
        <f ca="1">VLOOKUP($B95,OFFSET(Main!$D$1,C$3-1,0,10,(3*$B$82+1)),3*($B$82-1)+2+'JoytoKey Maps'!C$5,0)</f>
        <v>#N/A</v>
      </c>
      <c r="D95" s="24" t="e">
        <f ca="1">VLOOKUP($B95,OFFSET(Main!$D$1,D$3-1,0,10,(3*$B$82+1)),3*($B$82-1)+2+'JoytoKey Maps'!D$5,0)</f>
        <v>#N/A</v>
      </c>
      <c r="E95" s="4" t="str">
        <f ca="1">VLOOKUP($B95,OFFSET(Main!$D$1,E$3-1,0,10,(3*$B$82+1)),3*($B$82-1)+2+'JoytoKey Maps'!E$5,0)</f>
        <v>RShift</v>
      </c>
      <c r="F95" s="29" t="str">
        <f ca="1">VLOOKUP($B95,OFFSET(Main!$D$1,F$3-1,0,10,(3*$B$82+1)),3*($B$82-1)+2+'JoytoKey Maps'!F$5,0)</f>
        <v>LShift</v>
      </c>
      <c r="G95" s="27" t="e">
        <f ca="1">VLOOKUP($B95,OFFSET(Main!$D$1,G$3-1,0,10,(3*$B$82+1)),3*($B$82-1)+2+'JoytoKey Maps'!G$5,0)</f>
        <v>#N/A</v>
      </c>
      <c r="H95" s="24" t="e">
        <f ca="1">VLOOKUP($B95,OFFSET(Main!$D$1,H$3-1,0,10,(3*$B$82+1)),3*($B$82-1)+2+'JoytoKey Maps'!H$5,0)</f>
        <v>#N/A</v>
      </c>
      <c r="I95" s="4" t="str">
        <f ca="1">VLOOKUP($B95,OFFSET(Main!$D$1,I$3-1,0,10,(3*$B$82+1)),3*($B$82-1)+2+'JoytoKey Maps'!I$5,0)</f>
        <v/>
      </c>
      <c r="J95" s="29" t="str">
        <f ca="1">VLOOKUP($B95,OFFSET(Main!$D$1,J$3-1,0,10,(3*$B$82+1)),3*($B$82-1)+2+'JoytoKey Maps'!J$5,0)</f>
        <v/>
      </c>
      <c r="K95" s="4" t="str">
        <f ca="1">VLOOKUP($B95,OFFSET(Main!$D$1,K$3-1,0,10,(3*$B$82+1)),3*($B$82-1)+2+'JoytoKey Maps'!K$5,0)</f>
        <v>Enter</v>
      </c>
      <c r="L95" s="29" t="str">
        <f ca="1">VLOOKUP($B95,OFFSET(Main!$D$1,L$3-1,0,10,(3*$B$82+1)),3*($B$82-1)+2+'JoytoKey Maps'!L$5,0)</f>
        <v>LCtrl</v>
      </c>
      <c r="M95" s="27" t="e">
        <f ca="1">VLOOKUP($B95,OFFSET(Main!$D$1,M$3-1,0,10,(3*$B$82+1)),3*($B$82-1)+2+'JoytoKey Maps'!M$5,0)</f>
        <v>#N/A</v>
      </c>
      <c r="N95" s="3" t="e">
        <f ca="1">VLOOKUP($B95,OFFSET(Main!$D$1,N$3-1,0,10,(3*$B$82+1)),3*($B$82-1)+2+'JoytoKey Maps'!N$5,0)</f>
        <v>#N/A</v>
      </c>
    </row>
    <row r="96" spans="1:14" ht="15.75" outlineLevel="1" thickBot="1" x14ac:dyDescent="0.3">
      <c r="A96" s="178"/>
      <c r="B96" s="152">
        <v>10</v>
      </c>
      <c r="C96" s="5" t="e">
        <f ca="1">VLOOKUP($B96,OFFSET(Main!$D$1,C$3-1,0,10,(3*$B$82+1)),3*($B$82-1)+2+'JoytoKey Maps'!C$5,0)</f>
        <v>#N/A</v>
      </c>
      <c r="D96" s="153" t="e">
        <f ca="1">VLOOKUP($B96,OFFSET(Main!$D$1,D$3-1,0,10,(3*$B$82+1)),3*($B$82-1)+2+'JoytoKey Maps'!D$5,0)</f>
        <v>#N/A</v>
      </c>
      <c r="E96" s="5" t="str">
        <f ca="1">VLOOKUP($B96,OFFSET(Main!$D$1,E$3-1,0,10,(3*$B$82+1)),3*($B$82-1)+2+'JoytoKey Maps'!E$5,0)</f>
        <v>Enter</v>
      </c>
      <c r="F96" s="140" t="str">
        <f ca="1">VLOOKUP($B96,OFFSET(Main!$D$1,F$3-1,0,10,(3*$B$82+1)),3*($B$82-1)+2+'JoytoKey Maps'!F$5,0)</f>
        <v>LCtrl</v>
      </c>
      <c r="G96" s="154" t="e">
        <f ca="1">VLOOKUP($B96,OFFSET(Main!$D$1,G$3-1,0,10,(3*$B$82+1)),3*($B$82-1)+2+'JoytoKey Maps'!G$5,0)</f>
        <v>#N/A</v>
      </c>
      <c r="H96" s="153" t="e">
        <f ca="1">VLOOKUP($B96,OFFSET(Main!$D$1,H$3-1,0,10,(3*$B$82+1)),3*($B$82-1)+2+'JoytoKey Maps'!H$5,0)</f>
        <v>#N/A</v>
      </c>
      <c r="I96" s="5" t="str">
        <f ca="1">VLOOKUP($B96,OFFSET(Main!$D$1,I$3-1,0,10,(3*$B$82+1)),3*($B$82-1)+2+'JoytoKey Maps'!I$5,0)</f>
        <v/>
      </c>
      <c r="J96" s="140" t="str">
        <f ca="1">VLOOKUP($B96,OFFSET(Main!$D$1,J$3-1,0,10,(3*$B$82+1)),3*($B$82-1)+2+'JoytoKey Maps'!J$5,0)</f>
        <v/>
      </c>
      <c r="K96" s="5" t="e">
        <f ca="1">VLOOKUP($B96,OFFSET(Main!$D$1,K$3-1,0,10,(3*$B$82+1)),3*($B$82-1)+2+'JoytoKey Maps'!K$5,0)</f>
        <v>#N/A</v>
      </c>
      <c r="L96" s="140" t="e">
        <f ca="1">VLOOKUP($B96,OFFSET(Main!$D$1,L$3-1,0,10,(3*$B$82+1)),3*($B$82-1)+2+'JoytoKey Maps'!L$5,0)</f>
        <v>#N/A</v>
      </c>
      <c r="M96" s="154" t="e">
        <f ca="1">VLOOKUP($B96,OFFSET(Main!$D$1,M$3-1,0,10,(3*$B$82+1)),3*($B$82-1)+2+'JoytoKey Maps'!M$5,0)</f>
        <v>#N/A</v>
      </c>
      <c r="N96" s="155" t="e">
        <f ca="1">VLOOKUP($B96,OFFSET(Main!$D$1,N$3-1,0,10,(3*$B$82+1)),3*($B$82-1)+2+'JoytoKey Maps'!N$5,0)</f>
        <v>#N/A</v>
      </c>
    </row>
    <row r="97" spans="1:14" x14ac:dyDescent="0.25">
      <c r="A97" s="30" t="str">
        <f>HLOOKUP(B97,Main!$E$2:$AN$3,2,0)</f>
        <v>Sega Genesis, 32X, CD</v>
      </c>
      <c r="B97" s="52">
        <v>7</v>
      </c>
      <c r="C97" s="50"/>
      <c r="D97" s="50"/>
      <c r="E97" s="50"/>
      <c r="F97" s="50"/>
      <c r="G97" s="50"/>
      <c r="H97" s="50"/>
      <c r="I97" s="50"/>
      <c r="J97" s="50"/>
      <c r="K97" s="50"/>
      <c r="L97" s="50"/>
      <c r="M97" s="50"/>
      <c r="N97" s="51"/>
    </row>
    <row r="98" spans="1:14" ht="15" customHeight="1" outlineLevel="1" x14ac:dyDescent="0.25">
      <c r="A98" s="177" t="str">
        <f>HLOOKUP(B97,Main!$E$2:$AN$3,2,0)</f>
        <v>Sega Genesis, 32X, CD</v>
      </c>
      <c r="B98" s="16" t="s">
        <v>2</v>
      </c>
      <c r="C98" s="21" t="str">
        <f ca="1">VLOOKUP($B98,OFFSET(Main!$E$14,0,0,4,(3*$B$97+1)),3*($B$97-1)+1+'JoytoKey Maps'!C$5,0)</f>
        <v>Left</v>
      </c>
      <c r="D98" s="23" t="str">
        <f ca="1">VLOOKUP($B98,OFFSET(Main!$E$14,0,0,4,(3*$B$97+1)),3*($B$97-1)+1+'JoytoKey Maps'!D$5,0)</f>
        <v>Num4</v>
      </c>
      <c r="E98" s="21" t="str">
        <f ca="1">VLOOKUP($B98,OFFSET(Main!$E$14,0,0,4,(3*$B$97+1)),3*($B$97-1)+1+'JoytoKey Maps'!E$5,0)</f>
        <v>Left</v>
      </c>
      <c r="F98" s="28" t="str">
        <f ca="1">VLOOKUP($B98,OFFSET(Main!$E$14,0,0,4,(3*$B$97+1)),3*($B$97-1)+1+'JoytoKey Maps'!F$5,0)</f>
        <v>Num4</v>
      </c>
      <c r="G98" s="26" t="str">
        <f ca="1">VLOOKUP($B98,OFFSET(Main!$E$14,0,0,4,(3*$B$97+1)),3*($B$97-1)+1+'JoytoKey Maps'!G$5,0)</f>
        <v>Left</v>
      </c>
      <c r="H98" s="23" t="str">
        <f ca="1">VLOOKUP($B98,OFFSET(Main!$E$14,0,0,4,(3*$B$97+1)),3*($B$97-1)+1+'JoytoKey Maps'!H$5,0)</f>
        <v>Num4</v>
      </c>
      <c r="I98" s="21" t="str">
        <f ca="1">VLOOKUP($B98,OFFSET(Main!$E$14,0,0,4,(3*$B$97+1)),3*($B$97-1)+1+'JoytoKey Maps'!I$5,0)</f>
        <v>Left</v>
      </c>
      <c r="J98" s="28" t="str">
        <f ca="1">VLOOKUP($B98,OFFSET(Main!$E$14,0,0,4,(3*$B$97+1)),3*($B$97-1)+1+'JoytoKey Maps'!J$5,0)</f>
        <v>Num4</v>
      </c>
      <c r="K98" s="21" t="str">
        <f ca="1">VLOOKUP($B98,OFFSET(Main!$E$14,0,0,4,(3*$B$97+1)),3*($B$97-1)+1+'JoytoKey Maps'!K$5,0)</f>
        <v>Left</v>
      </c>
      <c r="L98" s="28" t="str">
        <f ca="1">VLOOKUP($B98,OFFSET(Main!$E$14,0,0,4,(3*$B$97+1)),3*($B$97-1)+1+'JoytoKey Maps'!L$5,0)</f>
        <v>Num4</v>
      </c>
      <c r="M98" s="26" t="str">
        <f ca="1">VLOOKUP($B98,OFFSET(Main!$E$14,0,0,4,(3*$B$97+1)),3*($B$97-1)+1+'JoytoKey Maps'!M$5,0)</f>
        <v>Left</v>
      </c>
      <c r="N98" s="139" t="str">
        <f ca="1">VLOOKUP($B98,OFFSET(Main!$E$14,0,0,4,(3*$B$97+1)),3*($B$97-1)+1+'JoytoKey Maps'!N$5,0)</f>
        <v>Num4</v>
      </c>
    </row>
    <row r="99" spans="1:14" outlineLevel="1" x14ac:dyDescent="0.25">
      <c r="A99" s="177"/>
      <c r="B99" s="11" t="s">
        <v>3</v>
      </c>
      <c r="C99" s="4" t="str">
        <f ca="1">VLOOKUP($B99,OFFSET(Main!$E$14,0,0,4,(3*$B$97+1)),3*($B$97-1)+1+'JoytoKey Maps'!C$5,0)</f>
        <v>Right</v>
      </c>
      <c r="D99" s="24" t="str">
        <f ca="1">VLOOKUP($B99,OFFSET(Main!$E$14,0,0,4,(3*$B$97+1)),3*($B$97-1)+1+'JoytoKey Maps'!D$5,0)</f>
        <v>Num6</v>
      </c>
      <c r="E99" s="4" t="str">
        <f ca="1">VLOOKUP($B99,OFFSET(Main!$E$14,0,0,4,(3*$B$97+1)),3*($B$97-1)+1+'JoytoKey Maps'!E$5,0)</f>
        <v>Right</v>
      </c>
      <c r="F99" s="29" t="str">
        <f ca="1">VLOOKUP($B99,OFFSET(Main!$E$14,0,0,4,(3*$B$97+1)),3*($B$97-1)+1+'JoytoKey Maps'!F$5,0)</f>
        <v>Num6</v>
      </c>
      <c r="G99" s="27" t="str">
        <f ca="1">VLOOKUP($B99,OFFSET(Main!$E$14,0,0,4,(3*$B$97+1)),3*($B$97-1)+1+'JoytoKey Maps'!G$5,0)</f>
        <v>Right</v>
      </c>
      <c r="H99" s="24" t="str">
        <f ca="1">VLOOKUP($B99,OFFSET(Main!$E$14,0,0,4,(3*$B$97+1)),3*($B$97-1)+1+'JoytoKey Maps'!H$5,0)</f>
        <v>Num6</v>
      </c>
      <c r="I99" s="4" t="str">
        <f ca="1">VLOOKUP($B99,OFFSET(Main!$E$14,0,0,4,(3*$B$97+1)),3*($B$97-1)+1+'JoytoKey Maps'!I$5,0)</f>
        <v>Right</v>
      </c>
      <c r="J99" s="29" t="str">
        <f ca="1">VLOOKUP($B99,OFFSET(Main!$E$14,0,0,4,(3*$B$97+1)),3*($B$97-1)+1+'JoytoKey Maps'!J$5,0)</f>
        <v>Num6</v>
      </c>
      <c r="K99" s="4" t="str">
        <f ca="1">VLOOKUP($B99,OFFSET(Main!$E$14,0,0,4,(3*$B$97+1)),3*($B$97-1)+1+'JoytoKey Maps'!K$5,0)</f>
        <v>Right</v>
      </c>
      <c r="L99" s="29" t="str">
        <f ca="1">VLOOKUP($B99,OFFSET(Main!$E$14,0,0,4,(3*$B$97+1)),3*($B$97-1)+1+'JoytoKey Maps'!L$5,0)</f>
        <v>Num6</v>
      </c>
      <c r="M99" s="27" t="str">
        <f ca="1">VLOOKUP($B99,OFFSET(Main!$E$14,0,0,4,(3*$B$97+1)),3*($B$97-1)+1+'JoytoKey Maps'!M$5,0)</f>
        <v>Right</v>
      </c>
      <c r="N99" s="3" t="str">
        <f ca="1">VLOOKUP($B99,OFFSET(Main!$E$14,0,0,4,(3*$B$97+1)),3*($B$97-1)+1+'JoytoKey Maps'!N$5,0)</f>
        <v>Num6</v>
      </c>
    </row>
    <row r="100" spans="1:14" outlineLevel="1" x14ac:dyDescent="0.25">
      <c r="A100" s="177"/>
      <c r="B100" s="11" t="s">
        <v>0</v>
      </c>
      <c r="C100" s="4" t="str">
        <f ca="1">VLOOKUP($B100,OFFSET(Main!$E$14,0,0,4,(3*$B$97+1)),3*($B$97-1)+1+'JoytoKey Maps'!C$5,0)</f>
        <v>Up</v>
      </c>
      <c r="D100" s="24" t="str">
        <f ca="1">VLOOKUP($B100,OFFSET(Main!$E$14,0,0,4,(3*$B$97+1)),3*($B$97-1)+1+'JoytoKey Maps'!D$5,0)</f>
        <v>Num8</v>
      </c>
      <c r="E100" s="4" t="str">
        <f ca="1">VLOOKUP($B100,OFFSET(Main!$E$14,0,0,4,(3*$B$97+1)),3*($B$97-1)+1+'JoytoKey Maps'!E$5,0)</f>
        <v>Up</v>
      </c>
      <c r="F100" s="29" t="str">
        <f ca="1">VLOOKUP($B100,OFFSET(Main!$E$14,0,0,4,(3*$B$97+1)),3*($B$97-1)+1+'JoytoKey Maps'!F$5,0)</f>
        <v>Num8</v>
      </c>
      <c r="G100" s="27" t="str">
        <f ca="1">VLOOKUP($B100,OFFSET(Main!$E$14,0,0,4,(3*$B$97+1)),3*($B$97-1)+1+'JoytoKey Maps'!G$5,0)</f>
        <v>Up</v>
      </c>
      <c r="H100" s="24" t="str">
        <f ca="1">VLOOKUP($B100,OFFSET(Main!$E$14,0,0,4,(3*$B$97+1)),3*($B$97-1)+1+'JoytoKey Maps'!H$5,0)</f>
        <v>Num8</v>
      </c>
      <c r="I100" s="4" t="str">
        <f ca="1">VLOOKUP($B100,OFFSET(Main!$E$14,0,0,4,(3*$B$97+1)),3*($B$97-1)+1+'JoytoKey Maps'!I$5,0)</f>
        <v>Up</v>
      </c>
      <c r="J100" s="29" t="str">
        <f ca="1">VLOOKUP($B100,OFFSET(Main!$E$14,0,0,4,(3*$B$97+1)),3*($B$97-1)+1+'JoytoKey Maps'!J$5,0)</f>
        <v>Num8</v>
      </c>
      <c r="K100" s="4" t="str">
        <f ca="1">VLOOKUP($B100,OFFSET(Main!$E$14,0,0,4,(3*$B$97+1)),3*($B$97-1)+1+'JoytoKey Maps'!K$5,0)</f>
        <v>Up</v>
      </c>
      <c r="L100" s="29" t="str">
        <f ca="1">VLOOKUP($B100,OFFSET(Main!$E$14,0,0,4,(3*$B$97+1)),3*($B$97-1)+1+'JoytoKey Maps'!L$5,0)</f>
        <v>Num8</v>
      </c>
      <c r="M100" s="27" t="str">
        <f ca="1">VLOOKUP($B100,OFFSET(Main!$E$14,0,0,4,(3*$B$97+1)),3*($B$97-1)+1+'JoytoKey Maps'!M$5,0)</f>
        <v>Up</v>
      </c>
      <c r="N100" s="3" t="str">
        <f ca="1">VLOOKUP($B100,OFFSET(Main!$E$14,0,0,4,(3*$B$97+1)),3*($B$97-1)+1+'JoytoKey Maps'!N$5,0)</f>
        <v>Num8</v>
      </c>
    </row>
    <row r="101" spans="1:14" outlineLevel="1" x14ac:dyDescent="0.25">
      <c r="A101" s="177"/>
      <c r="B101" s="19" t="s">
        <v>1</v>
      </c>
      <c r="C101" s="46" t="str">
        <f ca="1">VLOOKUP($B101,OFFSET(Main!$E$14,0,0,4,(3*$B$97+1)),3*($B$97-1)+1+'JoytoKey Maps'!C$5,0)</f>
        <v>Down</v>
      </c>
      <c r="D101" s="49" t="str">
        <f ca="1">VLOOKUP($B101,OFFSET(Main!$E$14,0,0,4,(3*$B$97+1)),3*($B$97-1)+1+'JoytoKey Maps'!D$5,0)</f>
        <v>Num2</v>
      </c>
      <c r="E101" s="46" t="str">
        <f ca="1">VLOOKUP($B101,OFFSET(Main!$E$14,0,0,4,(3*$B$97+1)),3*($B$97-1)+1+'JoytoKey Maps'!E$5,0)</f>
        <v>Down</v>
      </c>
      <c r="F101" s="47" t="str">
        <f ca="1">VLOOKUP($B101,OFFSET(Main!$E$14,0,0,4,(3*$B$97+1)),3*($B$97-1)+1+'JoytoKey Maps'!F$5,0)</f>
        <v>Num2</v>
      </c>
      <c r="G101" s="48" t="str">
        <f ca="1">VLOOKUP($B101,OFFSET(Main!$E$14,0,0,4,(3*$B$97+1)),3*($B$97-1)+1+'JoytoKey Maps'!G$5,0)</f>
        <v>Down</v>
      </c>
      <c r="H101" s="49" t="str">
        <f ca="1">VLOOKUP($B101,OFFSET(Main!$E$14,0,0,4,(3*$B$97+1)),3*($B$97-1)+1+'JoytoKey Maps'!H$5,0)</f>
        <v>Num2</v>
      </c>
      <c r="I101" s="46" t="str">
        <f ca="1">VLOOKUP($B101,OFFSET(Main!$E$14,0,0,4,(3*$B$97+1)),3*($B$97-1)+1+'JoytoKey Maps'!I$5,0)</f>
        <v>Down</v>
      </c>
      <c r="J101" s="47" t="str">
        <f ca="1">VLOOKUP($B101,OFFSET(Main!$E$14,0,0,4,(3*$B$97+1)),3*($B$97-1)+1+'JoytoKey Maps'!J$5,0)</f>
        <v>Num2</v>
      </c>
      <c r="K101" s="4" t="str">
        <f ca="1">VLOOKUP($B101,OFFSET(Main!$E$14,0,0,4,(3*$B$97+1)),3*($B$97-1)+1+'JoytoKey Maps'!K$5,0)</f>
        <v>Down</v>
      </c>
      <c r="L101" s="29" t="str">
        <f ca="1">VLOOKUP($B101,OFFSET(Main!$E$14,0,0,4,(3*$B$97+1)),3*($B$97-1)+1+'JoytoKey Maps'!L$5,0)</f>
        <v>Num2</v>
      </c>
      <c r="M101" s="27" t="str">
        <f ca="1">VLOOKUP($B101,OFFSET(Main!$E$14,0,0,4,(3*$B$97+1)),3*($B$97-1)+1+'JoytoKey Maps'!M$5,0)</f>
        <v>Down</v>
      </c>
      <c r="N101" s="3" t="str">
        <f ca="1">VLOOKUP($B101,OFFSET(Main!$E$14,0,0,4,(3*$B$97+1)),3*($B$97-1)+1+'JoytoKey Maps'!N$5,0)</f>
        <v>Num2</v>
      </c>
    </row>
    <row r="102" spans="1:14" outlineLevel="1" x14ac:dyDescent="0.25">
      <c r="A102" s="177"/>
      <c r="B102" s="11">
        <v>1</v>
      </c>
      <c r="C102" s="21" t="str">
        <f ca="1">VLOOKUP($B102,OFFSET(Main!$D$1,C$3-1,0,10,(3*$B$97+1)),3*($B$97-1)+2+'JoytoKey Maps'!C$5,0)</f>
        <v>a</v>
      </c>
      <c r="D102" s="23" t="str">
        <f ca="1">VLOOKUP($B102,OFFSET(Main!$D$1,D$3-1,0,10,(3*$B$97+1)),3*($B$97-1)+2+'JoytoKey Maps'!D$5,0)</f>
        <v>Num3</v>
      </c>
      <c r="E102" s="21" t="str">
        <f ca="1">VLOOKUP($B102,OFFSET(Main!$D$1,E$3-1,0,10,(3*$B$97+1)),3*($B$97-1)+2+'JoytoKey Maps'!E$5,0)</f>
        <v>q</v>
      </c>
      <c r="F102" s="28" t="str">
        <f ca="1">VLOOKUP($B102,OFFSET(Main!$D$1,F$3-1,0,10,(3*$B$97+1)),3*($B$97-1)+2+'JoytoKey Maps'!F$5,0)</f>
        <v>Num7</v>
      </c>
      <c r="G102" s="26" t="str">
        <f ca="1">VLOOKUP($B102,OFFSET(Main!$D$1,G$3-1,0,10,(3*$B$97+1)),3*($B$97-1)+2+'JoytoKey Maps'!G$5,0)</f>
        <v>a</v>
      </c>
      <c r="H102" s="23" t="str">
        <f ca="1">VLOOKUP($B102,OFFSET(Main!$D$1,H$3-1,0,10,(3*$B$97+1)),3*($B$97-1)+2+'JoytoKey Maps'!H$5,0)</f>
        <v>Num3</v>
      </c>
      <c r="I102" s="21" t="str">
        <f ca="1">VLOOKUP($B102,OFFSET(Main!$D$1,I$3-1,0,10,(3*$B$97+1)),3*($B$97-1)+2+'JoytoKey Maps'!I$5,0)</f>
        <v>a</v>
      </c>
      <c r="J102" s="28" t="str">
        <f ca="1">VLOOKUP($B102,OFFSET(Main!$D$1,J$3-1,0,10,(3*$B$97+1)),3*($B$97-1)+2+'JoytoKey Maps'!J$5,0)</f>
        <v>Num3</v>
      </c>
      <c r="K102" s="21" t="str">
        <f ca="1">VLOOKUP($B102,OFFSET(Main!$D$1,K$3-1,0,10,(3*$B$97+1)),3*($B$97-1)+2+'JoytoKey Maps'!K$5,0)</f>
        <v>a</v>
      </c>
      <c r="L102" s="28" t="str">
        <f ca="1">VLOOKUP($B102,OFFSET(Main!$D$1,L$3-1,0,10,(3*$B$97+1)),3*($B$97-1)+2+'JoytoKey Maps'!L$5,0)</f>
        <v>Num3</v>
      </c>
      <c r="M102" s="26" t="str">
        <f ca="1">VLOOKUP($B102,OFFSET(Main!$D$1,M$3-1,0,10,(3*$B$97+1)),3*($B$97-1)+2+'JoytoKey Maps'!M$5,0)</f>
        <v/>
      </c>
      <c r="N102" s="139" t="str">
        <f ca="1">VLOOKUP($B102,OFFSET(Main!$D$1,N$3-1,0,10,(3*$B$97+1)),3*($B$97-1)+2+'JoytoKey Maps'!N$5,0)</f>
        <v/>
      </c>
    </row>
    <row r="103" spans="1:14" outlineLevel="1" x14ac:dyDescent="0.25">
      <c r="A103" s="177"/>
      <c r="B103" s="11">
        <v>2</v>
      </c>
      <c r="C103" s="4" t="str">
        <f ca="1">VLOOKUP($B103,OFFSET(Main!$D$1,C$3-1,0,10,(3*$B$97+1)),3*($B$97-1)+2+'JoytoKey Maps'!C$5,0)</f>
        <v>z</v>
      </c>
      <c r="D103" s="24" t="str">
        <f ca="1">VLOOKUP($B103,OFFSET(Main!$D$1,D$3-1,0,10,(3*$B$97+1)),3*($B$97-1)+2+'JoytoKey Maps'!D$5,0)</f>
        <v>Num0</v>
      </c>
      <c r="E103" s="4" t="str">
        <f ca="1">VLOOKUP($B103,OFFSET(Main!$D$1,E$3-1,0,10,(3*$B$97+1)),3*($B$97-1)+2+'JoytoKey Maps'!E$5,0)</f>
        <v>z</v>
      </c>
      <c r="F103" s="29" t="str">
        <f ca="1">VLOOKUP($B103,OFFSET(Main!$D$1,F$3-1,0,10,(3*$B$97+1)),3*($B$97-1)+2+'JoytoKey Maps'!F$5,0)</f>
        <v>Num0</v>
      </c>
      <c r="G103" s="27" t="str">
        <f ca="1">VLOOKUP($B103,OFFSET(Main!$D$1,G$3-1,0,10,(3*$B$97+1)),3*($B$97-1)+2+'JoytoKey Maps'!G$5,0)</f>
        <v>z</v>
      </c>
      <c r="H103" s="24" t="str">
        <f ca="1">VLOOKUP($B103,OFFSET(Main!$D$1,H$3-1,0,10,(3*$B$97+1)),3*($B$97-1)+2+'JoytoKey Maps'!H$5,0)</f>
        <v>Num0</v>
      </c>
      <c r="I103" s="4" t="str">
        <f ca="1">VLOOKUP($B103,OFFSET(Main!$D$1,I$3-1,0,10,(3*$B$97+1)),3*($B$97-1)+2+'JoytoKey Maps'!I$5,0)</f>
        <v>z</v>
      </c>
      <c r="J103" s="29" t="str">
        <f ca="1">VLOOKUP($B103,OFFSET(Main!$D$1,J$3-1,0,10,(3*$B$97+1)),3*($B$97-1)+2+'JoytoKey Maps'!J$5,0)</f>
        <v>Num0</v>
      </c>
      <c r="K103" s="4" t="str">
        <f ca="1">VLOOKUP($B103,OFFSET(Main!$D$1,K$3-1,0,10,(3*$B$97+1)),3*($B$97-1)+2+'JoytoKey Maps'!K$5,0)</f>
        <v>z</v>
      </c>
      <c r="L103" s="29" t="str">
        <f ca="1">VLOOKUP($B103,OFFSET(Main!$D$1,L$3-1,0,10,(3*$B$97+1)),3*($B$97-1)+2+'JoytoKey Maps'!L$5,0)</f>
        <v>Num0</v>
      </c>
      <c r="M103" s="27" t="e">
        <f ca="1">VLOOKUP($B103,OFFSET(Main!$D$1,M$3-1,0,10,(3*$B$97+1)),3*($B$97-1)+2+'JoytoKey Maps'!M$5,0)</f>
        <v>#N/A</v>
      </c>
      <c r="N103" s="3" t="e">
        <f ca="1">VLOOKUP($B103,OFFSET(Main!$D$1,N$3-1,0,10,(3*$B$97+1)),3*($B$97-1)+2+'JoytoKey Maps'!N$5,0)</f>
        <v>#N/A</v>
      </c>
    </row>
    <row r="104" spans="1:14" outlineLevel="1" x14ac:dyDescent="0.25">
      <c r="A104" s="177"/>
      <c r="B104" s="11">
        <v>3</v>
      </c>
      <c r="C104" s="4" t="str">
        <f ca="1">VLOOKUP($B104,OFFSET(Main!$D$1,C$3-1,0,10,(3*$B$97+1)),3*($B$97-1)+2+'JoytoKey Maps'!C$5,0)</f>
        <v>x</v>
      </c>
      <c r="D104" s="24" t="str">
        <f ca="1">VLOOKUP($B104,OFFSET(Main!$D$1,D$3-1,0,10,(3*$B$97+1)),3*($B$97-1)+2+'JoytoKey Maps'!D$5,0)</f>
        <v>Num1</v>
      </c>
      <c r="E104" s="4" t="str">
        <f ca="1">VLOOKUP($B104,OFFSET(Main!$D$1,E$3-1,0,10,(3*$B$97+1)),3*($B$97-1)+2+'JoytoKey Maps'!E$5,0)</f>
        <v>a</v>
      </c>
      <c r="F104" s="29" t="str">
        <f ca="1">VLOOKUP($B104,OFFSET(Main!$D$1,F$3-1,0,10,(3*$B$97+1)),3*($B$97-1)+2+'JoytoKey Maps'!F$5,0)</f>
        <v>Num3</v>
      </c>
      <c r="G104" s="27" t="str">
        <f ca="1">VLOOKUP($B104,OFFSET(Main!$D$1,G$3-1,0,10,(3*$B$97+1)),3*($B$97-1)+2+'JoytoKey Maps'!G$5,0)</f>
        <v>x</v>
      </c>
      <c r="H104" s="24" t="str">
        <f ca="1">VLOOKUP($B104,OFFSET(Main!$D$1,H$3-1,0,10,(3*$B$97+1)),3*($B$97-1)+2+'JoytoKey Maps'!H$5,0)</f>
        <v>Num1</v>
      </c>
      <c r="I104" s="4" t="str">
        <f ca="1">VLOOKUP($B104,OFFSET(Main!$D$1,I$3-1,0,10,(3*$B$97+1)),3*($B$97-1)+2+'JoytoKey Maps'!I$5,0)</f>
        <v>q</v>
      </c>
      <c r="J104" s="29" t="str">
        <f ca="1">VLOOKUP($B104,OFFSET(Main!$D$1,J$3-1,0,10,(3*$B$97+1)),3*($B$97-1)+2+'JoytoKey Maps'!J$5,0)</f>
        <v>Num7</v>
      </c>
      <c r="K104" s="4" t="str">
        <f ca="1">VLOOKUP($B104,OFFSET(Main!$D$1,K$3-1,0,10,(3*$B$97+1)),3*($B$97-1)+2+'JoytoKey Maps'!K$5,0)</f>
        <v>x</v>
      </c>
      <c r="L104" s="29" t="str">
        <f ca="1">VLOOKUP($B104,OFFSET(Main!$D$1,L$3-1,0,10,(3*$B$97+1)),3*($B$97-1)+2+'JoytoKey Maps'!L$5,0)</f>
        <v>Num1</v>
      </c>
      <c r="M104" s="27" t="e">
        <f ca="1">VLOOKUP($B104,OFFSET(Main!$D$1,M$3-1,0,10,(3*$B$97+1)),3*($B$97-1)+2+'JoytoKey Maps'!M$5,0)</f>
        <v>#N/A</v>
      </c>
      <c r="N104" s="3" t="e">
        <f ca="1">VLOOKUP($B104,OFFSET(Main!$D$1,N$3-1,0,10,(3*$B$97+1)),3*($B$97-1)+2+'JoytoKey Maps'!N$5,0)</f>
        <v>#N/A</v>
      </c>
    </row>
    <row r="105" spans="1:14" outlineLevel="1" x14ac:dyDescent="0.25">
      <c r="A105" s="177"/>
      <c r="B105" s="11">
        <v>4</v>
      </c>
      <c r="C105" s="4" t="str">
        <f ca="1">VLOOKUP($B105,OFFSET(Main!$D$1,C$3-1,0,10,(3*$B$97+1)),3*($B$97-1)+2+'JoytoKey Maps'!C$5,0)</f>
        <v>q</v>
      </c>
      <c r="D105" s="24" t="str">
        <f ca="1">VLOOKUP($B105,OFFSET(Main!$D$1,D$3-1,0,10,(3*$B$97+1)),3*($B$97-1)+2+'JoytoKey Maps'!D$5,0)</f>
        <v>Num7</v>
      </c>
      <c r="E105" s="4" t="str">
        <f ca="1">VLOOKUP($B105,OFFSET(Main!$D$1,E$3-1,0,10,(3*$B$97+1)),3*($B$97-1)+2+'JoytoKey Maps'!E$5,0)</f>
        <v>x</v>
      </c>
      <c r="F105" s="29" t="str">
        <f ca="1">VLOOKUP($B105,OFFSET(Main!$D$1,F$3-1,0,10,(3*$B$97+1)),3*($B$97-1)+2+'JoytoKey Maps'!F$5,0)</f>
        <v>Num1</v>
      </c>
      <c r="G105" s="27" t="str">
        <f ca="1">VLOOKUP($B105,OFFSET(Main!$D$1,G$3-1,0,10,(3*$B$97+1)),3*($B$97-1)+2+'JoytoKey Maps'!G$5,0)</f>
        <v>q</v>
      </c>
      <c r="H105" s="24" t="str">
        <f ca="1">VLOOKUP($B105,OFFSET(Main!$D$1,H$3-1,0,10,(3*$B$97+1)),3*($B$97-1)+2+'JoytoKey Maps'!H$5,0)</f>
        <v>Num7</v>
      </c>
      <c r="I105" s="4" t="str">
        <f ca="1">VLOOKUP($B105,OFFSET(Main!$D$1,I$3-1,0,10,(3*$B$97+1)),3*($B$97-1)+2+'JoytoKey Maps'!I$5,0)</f>
        <v>s</v>
      </c>
      <c r="J105" s="29" t="str">
        <f ca="1">VLOOKUP($B105,OFFSET(Main!$D$1,J$3-1,0,10,(3*$B$97+1)),3*($B$97-1)+2+'JoytoKey Maps'!J$5,0)</f>
        <v>Num5</v>
      </c>
      <c r="K105" s="4" t="str">
        <f ca="1">VLOOKUP($B105,OFFSET(Main!$D$1,K$3-1,0,10,(3*$B$97+1)),3*($B$97-1)+2+'JoytoKey Maps'!K$5,0)</f>
        <v>q</v>
      </c>
      <c r="L105" s="29" t="str">
        <f ca="1">VLOOKUP($B105,OFFSET(Main!$D$1,L$3-1,0,10,(3*$B$97+1)),3*($B$97-1)+2+'JoytoKey Maps'!L$5,0)</f>
        <v>Num7</v>
      </c>
      <c r="M105" s="27" t="e">
        <f ca="1">VLOOKUP($B105,OFFSET(Main!$D$1,M$3-1,0,10,(3*$B$97+1)),3*($B$97-1)+2+'JoytoKey Maps'!M$5,0)</f>
        <v>#N/A</v>
      </c>
      <c r="N105" s="3" t="e">
        <f ca="1">VLOOKUP($B105,OFFSET(Main!$D$1,N$3-1,0,10,(3*$B$97+1)),3*($B$97-1)+2+'JoytoKey Maps'!N$5,0)</f>
        <v>#N/A</v>
      </c>
    </row>
    <row r="106" spans="1:14" outlineLevel="1" x14ac:dyDescent="0.25">
      <c r="A106" s="177"/>
      <c r="B106" s="11">
        <v>5</v>
      </c>
      <c r="C106" s="4" t="str">
        <f ca="1">VLOOKUP($B106,OFFSET(Main!$D$1,C$3-1,0,10,(3*$B$97+1)),3*($B$97-1)+2+'JoytoKey Maps'!C$5,0)</f>
        <v>s</v>
      </c>
      <c r="D106" s="24" t="str">
        <f ca="1">VLOOKUP($B106,OFFSET(Main!$D$1,D$3-1,0,10,(3*$B$97+1)),3*($B$97-1)+2+'JoytoKey Maps'!D$5,0)</f>
        <v>Num5</v>
      </c>
      <c r="E106" s="4" t="str">
        <f ca="1">VLOOKUP($B106,OFFSET(Main!$D$1,E$3-1,0,10,(3*$B$97+1)),3*($B$97-1)+2+'JoytoKey Maps'!E$5,0)</f>
        <v>s</v>
      </c>
      <c r="F106" s="29" t="str">
        <f ca="1">VLOOKUP($B106,OFFSET(Main!$D$1,F$3-1,0,10,(3*$B$97+1)),3*($B$97-1)+2+'JoytoKey Maps'!F$5,0)</f>
        <v>Num5</v>
      </c>
      <c r="G106" s="27" t="str">
        <f ca="1">VLOOKUP($B106,OFFSET(Main!$D$1,G$3-1,0,10,(3*$B$97+1)),3*($B$97-1)+2+'JoytoKey Maps'!G$5,0)</f>
        <v>s</v>
      </c>
      <c r="H106" s="24" t="str">
        <f ca="1">VLOOKUP($B106,OFFSET(Main!$D$1,H$3-1,0,10,(3*$B$97+1)),3*($B$97-1)+2+'JoytoKey Maps'!H$5,0)</f>
        <v>Num5</v>
      </c>
      <c r="I106" s="4" t="str">
        <f ca="1">VLOOKUP($B106,OFFSET(Main!$D$1,I$3-1,0,10,(3*$B$97+1)),3*($B$97-1)+2+'JoytoKey Maps'!I$5,0)</f>
        <v/>
      </c>
      <c r="J106" s="29" t="str">
        <f ca="1">VLOOKUP($B106,OFFSET(Main!$D$1,J$3-1,0,10,(3*$B$97+1)),3*($B$97-1)+2+'JoytoKey Maps'!J$5,0)</f>
        <v/>
      </c>
      <c r="K106" s="4" t="str">
        <f ca="1">VLOOKUP($B106,OFFSET(Main!$D$1,K$3-1,0,10,(3*$B$97+1)),3*($B$97-1)+2+'JoytoKey Maps'!K$5,0)</f>
        <v>s</v>
      </c>
      <c r="L106" s="29" t="str">
        <f ca="1">VLOOKUP($B106,OFFSET(Main!$D$1,L$3-1,0,10,(3*$B$97+1)),3*($B$97-1)+2+'JoytoKey Maps'!L$5,0)</f>
        <v>Num5</v>
      </c>
      <c r="M106" s="27" t="e">
        <f ca="1">VLOOKUP($B106,OFFSET(Main!$D$1,M$3-1,0,10,(3*$B$97+1)),3*($B$97-1)+2+'JoytoKey Maps'!M$5,0)</f>
        <v>#N/A</v>
      </c>
      <c r="N106" s="3" t="e">
        <f ca="1">VLOOKUP($B106,OFFSET(Main!$D$1,N$3-1,0,10,(3*$B$97+1)),3*($B$97-1)+2+'JoytoKey Maps'!N$5,0)</f>
        <v>#N/A</v>
      </c>
    </row>
    <row r="107" spans="1:14" outlineLevel="1" x14ac:dyDescent="0.25">
      <c r="A107" s="177"/>
      <c r="B107" s="11">
        <v>6</v>
      </c>
      <c r="C107" s="4" t="str">
        <f ca="1">VLOOKUP($B107,OFFSET(Main!$D$1,C$3-1,0,10,(3*$B$97+1)),3*($B$97-1)+2+'JoytoKey Maps'!C$5,0)</f>
        <v>w</v>
      </c>
      <c r="D107" s="24" t="str">
        <f ca="1">VLOOKUP($B107,OFFSET(Main!$D$1,D$3-1,0,10,(3*$B$97+1)),3*($B$97-1)+2+'JoytoKey Maps'!D$5,0)</f>
        <v>Num9</v>
      </c>
      <c r="E107" s="4" t="str">
        <f ca="1">VLOOKUP($B107,OFFSET(Main!$D$1,E$3-1,0,10,(3*$B$97+1)),3*($B$97-1)+2+'JoytoKey Maps'!E$5,0)</f>
        <v>w</v>
      </c>
      <c r="F107" s="29" t="str">
        <f ca="1">VLOOKUP($B107,OFFSET(Main!$D$1,F$3-1,0,10,(3*$B$97+1)),3*($B$97-1)+2+'JoytoKey Maps'!F$5,0)</f>
        <v>Num9</v>
      </c>
      <c r="G107" s="27" t="str">
        <f ca="1">VLOOKUP($B107,OFFSET(Main!$D$1,G$3-1,0,10,(3*$B$97+1)),3*($B$97-1)+2+'JoytoKey Maps'!G$5,0)</f>
        <v>w</v>
      </c>
      <c r="H107" s="24" t="str">
        <f ca="1">VLOOKUP($B107,OFFSET(Main!$D$1,H$3-1,0,10,(3*$B$97+1)),3*($B$97-1)+2+'JoytoKey Maps'!H$5,0)</f>
        <v>Num9</v>
      </c>
      <c r="I107" s="4" t="str">
        <f ca="1">VLOOKUP($B107,OFFSET(Main!$D$1,I$3-1,0,10,(3*$B$97+1)),3*($B$97-1)+2+'JoytoKey Maps'!I$5,0)</f>
        <v/>
      </c>
      <c r="J107" s="29" t="str">
        <f ca="1">VLOOKUP($B107,OFFSET(Main!$D$1,J$3-1,0,10,(3*$B$97+1)),3*($B$97-1)+2+'JoytoKey Maps'!J$5,0)</f>
        <v/>
      </c>
      <c r="K107" s="4" t="str">
        <f ca="1">VLOOKUP($B107,OFFSET(Main!$D$1,K$3-1,0,10,(3*$B$97+1)),3*($B$97-1)+2+'JoytoKey Maps'!K$5,0)</f>
        <v>w</v>
      </c>
      <c r="L107" s="29" t="str">
        <f ca="1">VLOOKUP($B107,OFFSET(Main!$D$1,L$3-1,0,10,(3*$B$97+1)),3*($B$97-1)+2+'JoytoKey Maps'!L$5,0)</f>
        <v>Num9</v>
      </c>
      <c r="M107" s="27" t="e">
        <f ca="1">VLOOKUP($B107,OFFSET(Main!$D$1,M$3-1,0,10,(3*$B$97+1)),3*($B$97-1)+2+'JoytoKey Maps'!M$5,0)</f>
        <v>#N/A</v>
      </c>
      <c r="N107" s="3" t="e">
        <f ca="1">VLOOKUP($B107,OFFSET(Main!$D$1,N$3-1,0,10,(3*$B$97+1)),3*($B$97-1)+2+'JoytoKey Maps'!N$5,0)</f>
        <v>#N/A</v>
      </c>
    </row>
    <row r="108" spans="1:14" outlineLevel="1" x14ac:dyDescent="0.25">
      <c r="A108" s="177"/>
      <c r="B108" s="11">
        <v>7</v>
      </c>
      <c r="C108" s="4" t="str">
        <f ca="1">VLOOKUP($B108,OFFSET(Main!$D$1,C$3-1,0,10,(3*$B$97+1)),3*($B$97-1)+2+'JoytoKey Maps'!C$5,0)</f>
        <v>Enter</v>
      </c>
      <c r="D108" s="24" t="str">
        <f ca="1">VLOOKUP($B108,OFFSET(Main!$D$1,D$3-1,0,10,(3*$B$97+1)),3*($B$97-1)+2+'JoytoKey Maps'!D$5,0)</f>
        <v>LCtrl</v>
      </c>
      <c r="E108" s="4" t="e">
        <f ca="1">VLOOKUP($B108,OFFSET(Main!$D$1,E$3-1,0,10,(3*$B$97+1)),3*($B$97-1)+2+'JoytoKey Maps'!E$5,0)</f>
        <v>#N/A</v>
      </c>
      <c r="F108" s="29" t="e">
        <f ca="1">VLOOKUP($B108,OFFSET(Main!$D$1,F$3-1,0,10,(3*$B$97+1)),3*($B$97-1)+2+'JoytoKey Maps'!F$5,0)</f>
        <v>#N/A</v>
      </c>
      <c r="G108" s="27" t="str">
        <f ca="1">VLOOKUP($B108,OFFSET(Main!$D$1,G$3-1,0,10,(3*$B$97+1)),3*($B$97-1)+2+'JoytoKey Maps'!G$5,0)</f>
        <v>Enter</v>
      </c>
      <c r="H108" s="24" t="str">
        <f ca="1">VLOOKUP($B108,OFFSET(Main!$D$1,H$3-1,0,10,(3*$B$97+1)),3*($B$97-1)+2+'JoytoKey Maps'!H$5,0)</f>
        <v>LCtrl</v>
      </c>
      <c r="I108" s="4" t="str">
        <f ca="1">VLOOKUP($B108,OFFSET(Main!$D$1,I$3-1,0,10,(3*$B$97+1)),3*($B$97-1)+2+'JoytoKey Maps'!I$5,0)</f>
        <v>RShift</v>
      </c>
      <c r="J108" s="29" t="str">
        <f ca="1">VLOOKUP($B108,OFFSET(Main!$D$1,J$3-1,0,10,(3*$B$97+1)),3*($B$97-1)+2+'JoytoKey Maps'!J$5,0)</f>
        <v>LShift</v>
      </c>
      <c r="K108" s="4" t="str">
        <f ca="1">VLOOKUP($B108,OFFSET(Main!$D$1,K$3-1,0,10,(3*$B$97+1)),3*($B$97-1)+2+'JoytoKey Maps'!K$5,0)</f>
        <v>RShift</v>
      </c>
      <c r="L108" s="29" t="str">
        <f ca="1">VLOOKUP($B108,OFFSET(Main!$D$1,L$3-1,0,10,(3*$B$97+1)),3*($B$97-1)+2+'JoytoKey Maps'!L$5,0)</f>
        <v>LShift</v>
      </c>
      <c r="M108" s="27" t="e">
        <f ca="1">VLOOKUP($B108,OFFSET(Main!$D$1,M$3-1,0,10,(3*$B$97+1)),3*($B$97-1)+2+'JoytoKey Maps'!M$5,0)</f>
        <v>#N/A</v>
      </c>
      <c r="N108" s="3" t="e">
        <f ca="1">VLOOKUP($B108,OFFSET(Main!$D$1,N$3-1,0,10,(3*$B$97+1)),3*($B$97-1)+2+'JoytoKey Maps'!N$5,0)</f>
        <v>#N/A</v>
      </c>
    </row>
    <row r="109" spans="1:14" outlineLevel="1" x14ac:dyDescent="0.25">
      <c r="A109" s="177"/>
      <c r="B109" s="11">
        <v>8</v>
      </c>
      <c r="C109" s="4" t="str">
        <f ca="1">VLOOKUP($B109,OFFSET(Main!$D$1,C$3-1,0,10,(3*$B$97+1)),3*($B$97-1)+2+'JoytoKey Maps'!C$5,0)</f>
        <v>RShift</v>
      </c>
      <c r="D109" s="24" t="str">
        <f ca="1">VLOOKUP($B109,OFFSET(Main!$D$1,D$3-1,0,10,(3*$B$97+1)),3*($B$97-1)+2+'JoytoKey Maps'!D$5,0)</f>
        <v>LShift</v>
      </c>
      <c r="E109" s="4" t="e">
        <f ca="1">VLOOKUP($B109,OFFSET(Main!$D$1,E$3-1,0,10,(3*$B$97+1)),3*($B$97-1)+2+'JoytoKey Maps'!E$5,0)</f>
        <v>#N/A</v>
      </c>
      <c r="F109" s="29" t="e">
        <f ca="1">VLOOKUP($B109,OFFSET(Main!$D$1,F$3-1,0,10,(3*$B$97+1)),3*($B$97-1)+2+'JoytoKey Maps'!F$5,0)</f>
        <v>#N/A</v>
      </c>
      <c r="G109" s="27" t="str">
        <f ca="1">VLOOKUP($B109,OFFSET(Main!$D$1,G$3-1,0,10,(3*$B$97+1)),3*($B$97-1)+2+'JoytoKey Maps'!G$5,0)</f>
        <v>RShift</v>
      </c>
      <c r="H109" s="24" t="str">
        <f ca="1">VLOOKUP($B109,OFFSET(Main!$D$1,H$3-1,0,10,(3*$B$97+1)),3*($B$97-1)+2+'JoytoKey Maps'!H$5,0)</f>
        <v>LShift</v>
      </c>
      <c r="I109" s="4" t="str">
        <f ca="1">VLOOKUP($B109,OFFSET(Main!$D$1,I$3-1,0,10,(3*$B$97+1)),3*($B$97-1)+2+'JoytoKey Maps'!I$5,0)</f>
        <v>Enter</v>
      </c>
      <c r="J109" s="29" t="str">
        <f ca="1">VLOOKUP($B109,OFFSET(Main!$D$1,J$3-1,0,10,(3*$B$97+1)),3*($B$97-1)+2+'JoytoKey Maps'!J$5,0)</f>
        <v>LCtrl</v>
      </c>
      <c r="K109" s="4" t="str">
        <f ca="1">VLOOKUP($B109,OFFSET(Main!$D$1,K$3-1,0,10,(3*$B$97+1)),3*($B$97-1)+2+'JoytoKey Maps'!K$5,0)</f>
        <v>RShift</v>
      </c>
      <c r="L109" s="29" t="str">
        <f ca="1">VLOOKUP($B109,OFFSET(Main!$D$1,L$3-1,0,10,(3*$B$97+1)),3*($B$97-1)+2+'JoytoKey Maps'!L$5,0)</f>
        <v>LShift</v>
      </c>
      <c r="M109" s="27" t="e">
        <f ca="1">VLOOKUP($B109,OFFSET(Main!$D$1,M$3-1,0,10,(3*$B$97+1)),3*($B$97-1)+2+'JoytoKey Maps'!M$5,0)</f>
        <v>#N/A</v>
      </c>
      <c r="N109" s="3" t="e">
        <f ca="1">VLOOKUP($B109,OFFSET(Main!$D$1,N$3-1,0,10,(3*$B$97+1)),3*($B$97-1)+2+'JoytoKey Maps'!N$5,0)</f>
        <v>#N/A</v>
      </c>
    </row>
    <row r="110" spans="1:14" outlineLevel="1" x14ac:dyDescent="0.25">
      <c r="A110" s="177"/>
      <c r="B110" s="11">
        <v>9</v>
      </c>
      <c r="C110" s="4" t="e">
        <f ca="1">VLOOKUP($B110,OFFSET(Main!$D$1,C$3-1,0,10,(3*$B$97+1)),3*($B$97-1)+2+'JoytoKey Maps'!C$5,0)</f>
        <v>#N/A</v>
      </c>
      <c r="D110" s="24" t="e">
        <f ca="1">VLOOKUP($B110,OFFSET(Main!$D$1,D$3-1,0,10,(3*$B$97+1)),3*($B$97-1)+2+'JoytoKey Maps'!D$5,0)</f>
        <v>#N/A</v>
      </c>
      <c r="E110" s="4" t="str">
        <f ca="1">VLOOKUP($B110,OFFSET(Main!$D$1,E$3-1,0,10,(3*$B$97+1)),3*($B$97-1)+2+'JoytoKey Maps'!E$5,0)</f>
        <v>RShift</v>
      </c>
      <c r="F110" s="29" t="str">
        <f ca="1">VLOOKUP($B110,OFFSET(Main!$D$1,F$3-1,0,10,(3*$B$97+1)),3*($B$97-1)+2+'JoytoKey Maps'!F$5,0)</f>
        <v>LShift</v>
      </c>
      <c r="G110" s="27" t="e">
        <f ca="1">VLOOKUP($B110,OFFSET(Main!$D$1,G$3-1,0,10,(3*$B$97+1)),3*($B$97-1)+2+'JoytoKey Maps'!G$5,0)</f>
        <v>#N/A</v>
      </c>
      <c r="H110" s="24" t="e">
        <f ca="1">VLOOKUP($B110,OFFSET(Main!$D$1,H$3-1,0,10,(3*$B$97+1)),3*($B$97-1)+2+'JoytoKey Maps'!H$5,0)</f>
        <v>#N/A</v>
      </c>
      <c r="I110" s="4" t="str">
        <f ca="1">VLOOKUP($B110,OFFSET(Main!$D$1,I$3-1,0,10,(3*$B$97+1)),3*($B$97-1)+2+'JoytoKey Maps'!I$5,0)</f>
        <v>x</v>
      </c>
      <c r="J110" s="29" t="str">
        <f ca="1">VLOOKUP($B110,OFFSET(Main!$D$1,J$3-1,0,10,(3*$B$97+1)),3*($B$97-1)+2+'JoytoKey Maps'!J$5,0)</f>
        <v>Num1</v>
      </c>
      <c r="K110" s="4" t="str">
        <f ca="1">VLOOKUP($B110,OFFSET(Main!$D$1,K$3-1,0,10,(3*$B$97+1)),3*($B$97-1)+2+'JoytoKey Maps'!K$5,0)</f>
        <v>Enter</v>
      </c>
      <c r="L110" s="29" t="str">
        <f ca="1">VLOOKUP($B110,OFFSET(Main!$D$1,L$3-1,0,10,(3*$B$97+1)),3*($B$97-1)+2+'JoytoKey Maps'!L$5,0)</f>
        <v>LCtrl</v>
      </c>
      <c r="M110" s="27" t="e">
        <f ca="1">VLOOKUP($B110,OFFSET(Main!$D$1,M$3-1,0,10,(3*$B$97+1)),3*($B$97-1)+2+'JoytoKey Maps'!M$5,0)</f>
        <v>#N/A</v>
      </c>
      <c r="N110" s="3" t="e">
        <f ca="1">VLOOKUP($B110,OFFSET(Main!$D$1,N$3-1,0,10,(3*$B$97+1)),3*($B$97-1)+2+'JoytoKey Maps'!N$5,0)</f>
        <v>#N/A</v>
      </c>
    </row>
    <row r="111" spans="1:14" ht="15.75" outlineLevel="1" thickBot="1" x14ac:dyDescent="0.3">
      <c r="A111" s="177"/>
      <c r="B111" s="19">
        <v>10</v>
      </c>
      <c r="C111" s="46" t="e">
        <f ca="1">VLOOKUP($B111,OFFSET(Main!$D$1,C$3-1,0,10,(3*$B$97+1)),3*($B$97-1)+2+'JoytoKey Maps'!C$5,0)</f>
        <v>#N/A</v>
      </c>
      <c r="D111" s="49" t="e">
        <f ca="1">VLOOKUP($B111,OFFSET(Main!$D$1,D$3-1,0,10,(3*$B$97+1)),3*($B$97-1)+2+'JoytoKey Maps'!D$5,0)</f>
        <v>#N/A</v>
      </c>
      <c r="E111" s="46" t="str">
        <f ca="1">VLOOKUP($B111,OFFSET(Main!$D$1,E$3-1,0,10,(3*$B$97+1)),3*($B$97-1)+2+'JoytoKey Maps'!E$5,0)</f>
        <v>Enter</v>
      </c>
      <c r="F111" s="47" t="str">
        <f ca="1">VLOOKUP($B111,OFFSET(Main!$D$1,F$3-1,0,10,(3*$B$97+1)),3*($B$97-1)+2+'JoytoKey Maps'!F$5,0)</f>
        <v>LCtrl</v>
      </c>
      <c r="G111" s="48" t="e">
        <f ca="1">VLOOKUP($B111,OFFSET(Main!$D$1,G$3-1,0,10,(3*$B$97+1)),3*($B$97-1)+2+'JoytoKey Maps'!G$5,0)</f>
        <v>#N/A</v>
      </c>
      <c r="H111" s="49" t="e">
        <f ca="1">VLOOKUP($B111,OFFSET(Main!$D$1,H$3-1,0,10,(3*$B$97+1)),3*($B$97-1)+2+'JoytoKey Maps'!H$5,0)</f>
        <v>#N/A</v>
      </c>
      <c r="I111" s="46" t="str">
        <f ca="1">VLOOKUP($B111,OFFSET(Main!$D$1,I$3-1,0,10,(3*$B$97+1)),3*($B$97-1)+2+'JoytoKey Maps'!I$5,0)</f>
        <v>w</v>
      </c>
      <c r="J111" s="47" t="str">
        <f ca="1">VLOOKUP($B111,OFFSET(Main!$D$1,J$3-1,0,10,(3*$B$97+1)),3*($B$97-1)+2+'JoytoKey Maps'!J$5,0)</f>
        <v>Num9</v>
      </c>
      <c r="K111" s="5" t="e">
        <f ca="1">VLOOKUP($B111,OFFSET(Main!$D$1,K$3-1,0,10,(3*$B$97+1)),3*($B$97-1)+2+'JoytoKey Maps'!K$5,0)</f>
        <v>#N/A</v>
      </c>
      <c r="L111" s="140" t="e">
        <f ca="1">VLOOKUP($B111,OFFSET(Main!$D$1,L$3-1,0,10,(3*$B$97+1)),3*($B$97-1)+2+'JoytoKey Maps'!L$5,0)</f>
        <v>#N/A</v>
      </c>
      <c r="M111" s="48" t="e">
        <f ca="1">VLOOKUP($B111,OFFSET(Main!$D$1,M$3-1,0,10,(3*$B$97+1)),3*($B$97-1)+2+'JoytoKey Maps'!M$5,0)</f>
        <v>#N/A</v>
      </c>
      <c r="N111" s="141" t="e">
        <f ca="1">VLOOKUP($B111,OFFSET(Main!$D$1,N$3-1,0,10,(3*$B$97+1)),3*($B$97-1)+2+'JoytoKey Maps'!N$5,0)</f>
        <v>#N/A</v>
      </c>
    </row>
    <row r="112" spans="1:14" x14ac:dyDescent="0.25">
      <c r="A112" s="30" t="str">
        <f>HLOOKUP(B112,Main!$E$2:$AN$3,2,0)</f>
        <v>PC Engine, TurbografX + CD</v>
      </c>
      <c r="B112" s="52">
        <v>8</v>
      </c>
      <c r="C112" s="50"/>
      <c r="D112" s="50"/>
      <c r="E112" s="50"/>
      <c r="F112" s="50"/>
      <c r="G112" s="50"/>
      <c r="H112" s="50"/>
      <c r="I112" s="50"/>
      <c r="J112" s="50"/>
      <c r="K112" s="50"/>
      <c r="L112" s="50"/>
      <c r="M112" s="50"/>
      <c r="N112" s="51"/>
    </row>
    <row r="113" spans="1:14" ht="15" customHeight="1" outlineLevel="1" x14ac:dyDescent="0.25">
      <c r="A113" s="177" t="str">
        <f>HLOOKUP(B112,Main!$E$2:$AN$3,2,0)</f>
        <v>PC Engine, TurbografX + CD</v>
      </c>
      <c r="B113" s="16" t="s">
        <v>2</v>
      </c>
      <c r="C113" s="21" t="str">
        <f ca="1">VLOOKUP($B113,OFFSET(Main!$E$14,0,0,4,(3*$B$112+1)),3*($B$112-1)+1+'JoytoKey Maps'!C$5,0)</f>
        <v>Left</v>
      </c>
      <c r="D113" s="23" t="str">
        <f ca="1">VLOOKUP($B113,OFFSET(Main!$E$14,0,0,4,(3*$B$112+1)),3*($B$112-1)+1+'JoytoKey Maps'!D$5,0)</f>
        <v>Num4</v>
      </c>
      <c r="E113" s="21" t="str">
        <f ca="1">VLOOKUP($B113,OFFSET(Main!$E$14,0,0,4,(3*$B$112+1)),3*($B$112-1)+1+'JoytoKey Maps'!E$5,0)</f>
        <v>Left</v>
      </c>
      <c r="F113" s="28" t="str">
        <f ca="1">VLOOKUP($B113,OFFSET(Main!$E$14,0,0,4,(3*$B$112+1)),3*($B$112-1)+1+'JoytoKey Maps'!F$5,0)</f>
        <v>Num4</v>
      </c>
      <c r="G113" s="26" t="str">
        <f ca="1">VLOOKUP($B113,OFFSET(Main!$E$14,0,0,4,(3*$B$112+1)),3*($B$112-1)+1+'JoytoKey Maps'!G$5,0)</f>
        <v>Left</v>
      </c>
      <c r="H113" s="23" t="str">
        <f ca="1">VLOOKUP($B113,OFFSET(Main!$E$14,0,0,4,(3*$B$112+1)),3*($B$112-1)+1+'JoytoKey Maps'!H$5,0)</f>
        <v>Num4</v>
      </c>
      <c r="I113" s="21" t="str">
        <f ca="1">VLOOKUP($B113,OFFSET(Main!$E$14,0,0,4,(3*$B$112+1)),3*($B$112-1)+1+'JoytoKey Maps'!I$5,0)</f>
        <v>Left</v>
      </c>
      <c r="J113" s="28" t="str">
        <f ca="1">VLOOKUP($B113,OFFSET(Main!$E$14,0,0,4,(3*$B$112+1)),3*($B$112-1)+1+'JoytoKey Maps'!J$5,0)</f>
        <v>Num4</v>
      </c>
      <c r="K113" s="21" t="str">
        <f ca="1">VLOOKUP($B113,OFFSET(Main!$E$14,0,0,4,(3*$B$112+1)),3*($B$112-1)+1+'JoytoKey Maps'!K$5,0)</f>
        <v>Left</v>
      </c>
      <c r="L113" s="28" t="str">
        <f ca="1">VLOOKUP($B113,OFFSET(Main!$E$14,0,0,4,(3*$B$112+1)),3*($B$112-1)+1+'JoytoKey Maps'!L$5,0)</f>
        <v>Num4</v>
      </c>
      <c r="M113" s="26" t="str">
        <f ca="1">VLOOKUP($B113,OFFSET(Main!$E$14,0,0,4,(3*$B$112+1)),3*($B$112-1)+1+'JoytoKey Maps'!M$5,0)</f>
        <v>Left</v>
      </c>
      <c r="N113" s="139" t="str">
        <f ca="1">VLOOKUP($B113,OFFSET(Main!$E$14,0,0,4,(3*$B$112+1)),3*($B$112-1)+1+'JoytoKey Maps'!N$5,0)</f>
        <v>Num4</v>
      </c>
    </row>
    <row r="114" spans="1:14" outlineLevel="1" x14ac:dyDescent="0.25">
      <c r="A114" s="177"/>
      <c r="B114" s="11" t="s">
        <v>3</v>
      </c>
      <c r="C114" s="4" t="str">
        <f ca="1">VLOOKUP($B114,OFFSET(Main!$E$14,0,0,4,(3*$B$112+1)),3*($B$112-1)+1+'JoytoKey Maps'!C$5,0)</f>
        <v>Right</v>
      </c>
      <c r="D114" s="24" t="str">
        <f ca="1">VLOOKUP($B114,OFFSET(Main!$E$14,0,0,4,(3*$B$112+1)),3*($B$112-1)+1+'JoytoKey Maps'!D$5,0)</f>
        <v>Num6</v>
      </c>
      <c r="E114" s="4" t="str">
        <f ca="1">VLOOKUP($B114,OFFSET(Main!$E$14,0,0,4,(3*$B$112+1)),3*($B$112-1)+1+'JoytoKey Maps'!E$5,0)</f>
        <v>Right</v>
      </c>
      <c r="F114" s="29" t="str">
        <f ca="1">VLOOKUP($B114,OFFSET(Main!$E$14,0,0,4,(3*$B$112+1)),3*($B$112-1)+1+'JoytoKey Maps'!F$5,0)</f>
        <v>Num6</v>
      </c>
      <c r="G114" s="27" t="str">
        <f ca="1">VLOOKUP($B114,OFFSET(Main!$E$14,0,0,4,(3*$B$112+1)),3*($B$112-1)+1+'JoytoKey Maps'!G$5,0)</f>
        <v>Right</v>
      </c>
      <c r="H114" s="24" t="str">
        <f ca="1">VLOOKUP($B114,OFFSET(Main!$E$14,0,0,4,(3*$B$112+1)),3*($B$112-1)+1+'JoytoKey Maps'!H$5,0)</f>
        <v>Num6</v>
      </c>
      <c r="I114" s="4" t="str">
        <f ca="1">VLOOKUP($B114,OFFSET(Main!$E$14,0,0,4,(3*$B$112+1)),3*($B$112-1)+1+'JoytoKey Maps'!I$5,0)</f>
        <v>Right</v>
      </c>
      <c r="J114" s="29" t="str">
        <f ca="1">VLOOKUP($B114,OFFSET(Main!$E$14,0,0,4,(3*$B$112+1)),3*($B$112-1)+1+'JoytoKey Maps'!J$5,0)</f>
        <v>Num6</v>
      </c>
      <c r="K114" s="4" t="str">
        <f ca="1">VLOOKUP($B114,OFFSET(Main!$E$14,0,0,4,(3*$B$112+1)),3*($B$112-1)+1+'JoytoKey Maps'!K$5,0)</f>
        <v>Right</v>
      </c>
      <c r="L114" s="29" t="str">
        <f ca="1">VLOOKUP($B114,OFFSET(Main!$E$14,0,0,4,(3*$B$112+1)),3*($B$112-1)+1+'JoytoKey Maps'!L$5,0)</f>
        <v>Num6</v>
      </c>
      <c r="M114" s="27" t="str">
        <f ca="1">VLOOKUP($B114,OFFSET(Main!$E$14,0,0,4,(3*$B$112+1)),3*($B$112-1)+1+'JoytoKey Maps'!M$5,0)</f>
        <v>Right</v>
      </c>
      <c r="N114" s="3" t="str">
        <f ca="1">VLOOKUP($B114,OFFSET(Main!$E$14,0,0,4,(3*$B$112+1)),3*($B$112-1)+1+'JoytoKey Maps'!N$5,0)</f>
        <v>Num6</v>
      </c>
    </row>
    <row r="115" spans="1:14" outlineLevel="1" x14ac:dyDescent="0.25">
      <c r="A115" s="177"/>
      <c r="B115" s="11" t="s">
        <v>0</v>
      </c>
      <c r="C115" s="4" t="str">
        <f ca="1">VLOOKUP($B115,OFFSET(Main!$E$14,0,0,4,(3*$B$112+1)),3*($B$112-1)+1+'JoytoKey Maps'!C$5,0)</f>
        <v>Up</v>
      </c>
      <c r="D115" s="24" t="str">
        <f ca="1">VLOOKUP($B115,OFFSET(Main!$E$14,0,0,4,(3*$B$112+1)),3*($B$112-1)+1+'JoytoKey Maps'!D$5,0)</f>
        <v>Num8</v>
      </c>
      <c r="E115" s="4" t="str">
        <f ca="1">VLOOKUP($B115,OFFSET(Main!$E$14,0,0,4,(3*$B$112+1)),3*($B$112-1)+1+'JoytoKey Maps'!E$5,0)</f>
        <v>Up</v>
      </c>
      <c r="F115" s="29" t="str">
        <f ca="1">VLOOKUP($B115,OFFSET(Main!$E$14,0,0,4,(3*$B$112+1)),3*($B$112-1)+1+'JoytoKey Maps'!F$5,0)</f>
        <v>Num8</v>
      </c>
      <c r="G115" s="27" t="str">
        <f ca="1">VLOOKUP($B115,OFFSET(Main!$E$14,0,0,4,(3*$B$112+1)),3*($B$112-1)+1+'JoytoKey Maps'!G$5,0)</f>
        <v>Up</v>
      </c>
      <c r="H115" s="24" t="str">
        <f ca="1">VLOOKUP($B115,OFFSET(Main!$E$14,0,0,4,(3*$B$112+1)),3*($B$112-1)+1+'JoytoKey Maps'!H$5,0)</f>
        <v>Num8</v>
      </c>
      <c r="I115" s="4" t="str">
        <f ca="1">VLOOKUP($B115,OFFSET(Main!$E$14,0,0,4,(3*$B$112+1)),3*($B$112-1)+1+'JoytoKey Maps'!I$5,0)</f>
        <v>Up</v>
      </c>
      <c r="J115" s="29" t="str">
        <f ca="1">VLOOKUP($B115,OFFSET(Main!$E$14,0,0,4,(3*$B$112+1)),3*($B$112-1)+1+'JoytoKey Maps'!J$5,0)</f>
        <v>Num8</v>
      </c>
      <c r="K115" s="4" t="str">
        <f ca="1">VLOOKUP($B115,OFFSET(Main!$E$14,0,0,4,(3*$B$112+1)),3*($B$112-1)+1+'JoytoKey Maps'!K$5,0)</f>
        <v>Up</v>
      </c>
      <c r="L115" s="29" t="str">
        <f ca="1">VLOOKUP($B115,OFFSET(Main!$E$14,0,0,4,(3*$B$112+1)),3*($B$112-1)+1+'JoytoKey Maps'!L$5,0)</f>
        <v>Num8</v>
      </c>
      <c r="M115" s="27" t="str">
        <f ca="1">VLOOKUP($B115,OFFSET(Main!$E$14,0,0,4,(3*$B$112+1)),3*($B$112-1)+1+'JoytoKey Maps'!M$5,0)</f>
        <v>Up</v>
      </c>
      <c r="N115" s="3" t="str">
        <f ca="1">VLOOKUP($B115,OFFSET(Main!$E$14,0,0,4,(3*$B$112+1)),3*($B$112-1)+1+'JoytoKey Maps'!N$5,0)</f>
        <v>Num8</v>
      </c>
    </row>
    <row r="116" spans="1:14" outlineLevel="1" x14ac:dyDescent="0.25">
      <c r="A116" s="177"/>
      <c r="B116" s="19" t="s">
        <v>1</v>
      </c>
      <c r="C116" s="46" t="str">
        <f ca="1">VLOOKUP($B116,OFFSET(Main!$E$14,0,0,4,(3*$B$112+1)),3*($B$112-1)+1+'JoytoKey Maps'!C$5,0)</f>
        <v>Down</v>
      </c>
      <c r="D116" s="49" t="str">
        <f ca="1">VLOOKUP($B116,OFFSET(Main!$E$14,0,0,4,(3*$B$112+1)),3*($B$112-1)+1+'JoytoKey Maps'!D$5,0)</f>
        <v>Num2</v>
      </c>
      <c r="E116" s="46" t="str">
        <f ca="1">VLOOKUP($B116,OFFSET(Main!$E$14,0,0,4,(3*$B$112+1)),3*($B$112-1)+1+'JoytoKey Maps'!E$5,0)</f>
        <v>Down</v>
      </c>
      <c r="F116" s="47" t="str">
        <f ca="1">VLOOKUP($B116,OFFSET(Main!$E$14,0,0,4,(3*$B$112+1)),3*($B$112-1)+1+'JoytoKey Maps'!F$5,0)</f>
        <v>Num2</v>
      </c>
      <c r="G116" s="48" t="str">
        <f ca="1">VLOOKUP($B116,OFFSET(Main!$E$14,0,0,4,(3*$B$112+1)),3*($B$112-1)+1+'JoytoKey Maps'!G$5,0)</f>
        <v>Down</v>
      </c>
      <c r="H116" s="49" t="str">
        <f ca="1">VLOOKUP($B116,OFFSET(Main!$E$14,0,0,4,(3*$B$112+1)),3*($B$112-1)+1+'JoytoKey Maps'!H$5,0)</f>
        <v>Num2</v>
      </c>
      <c r="I116" s="46" t="str">
        <f ca="1">VLOOKUP($B116,OFFSET(Main!$E$14,0,0,4,(3*$B$112+1)),3*($B$112-1)+1+'JoytoKey Maps'!I$5,0)</f>
        <v>Down</v>
      </c>
      <c r="J116" s="47" t="str">
        <f ca="1">VLOOKUP($B116,OFFSET(Main!$E$14,0,0,4,(3*$B$112+1)),3*($B$112-1)+1+'JoytoKey Maps'!J$5,0)</f>
        <v>Num2</v>
      </c>
      <c r="K116" s="4" t="str">
        <f ca="1">VLOOKUP($B116,OFFSET(Main!$E$14,0,0,4,(3*$B$112+1)),3*($B$112-1)+1+'JoytoKey Maps'!K$5,0)</f>
        <v>Down</v>
      </c>
      <c r="L116" s="29" t="str">
        <f ca="1">VLOOKUP($B116,OFFSET(Main!$E$14,0,0,4,(3*$B$112+1)),3*($B$112-1)+1+'JoytoKey Maps'!L$5,0)</f>
        <v>Num2</v>
      </c>
      <c r="M116" s="27" t="str">
        <f ca="1">VLOOKUP($B116,OFFSET(Main!$E$14,0,0,4,(3*$B$112+1)),3*($B$112-1)+1+'JoytoKey Maps'!M$5,0)</f>
        <v>Down</v>
      </c>
      <c r="N116" s="3" t="str">
        <f ca="1">VLOOKUP($B116,OFFSET(Main!$E$14,0,0,4,(3*$B$112+1)),3*($B$112-1)+1+'JoytoKey Maps'!N$5,0)</f>
        <v>Num2</v>
      </c>
    </row>
    <row r="117" spans="1:14" outlineLevel="1" x14ac:dyDescent="0.25">
      <c r="A117" s="177"/>
      <c r="B117" s="11">
        <v>1</v>
      </c>
      <c r="C117" s="21" t="str">
        <f ca="1">VLOOKUP($B117,OFFSET(Main!$D$1,C$3-1,0,10,(3*$B$112+1)),3*($B$112-1)+2+'JoytoKey Maps'!C$5,0)</f>
        <v>z</v>
      </c>
      <c r="D117" s="23" t="str">
        <f ca="1">VLOOKUP($B117,OFFSET(Main!$D$1,D$3-1,0,10,(3*$B$112+1)),3*($B$112-1)+2+'JoytoKey Maps'!D$5,0)</f>
        <v>Num0</v>
      </c>
      <c r="E117" s="21" t="str">
        <f ca="1">VLOOKUP($B117,OFFSET(Main!$D$1,E$3-1,0,10,(3*$B$112+1)),3*($B$112-1)+2+'JoytoKey Maps'!E$5,0)</f>
        <v/>
      </c>
      <c r="F117" s="28" t="str">
        <f ca="1">VLOOKUP($B117,OFFSET(Main!$D$1,F$3-1,0,10,(3*$B$112+1)),3*($B$112-1)+2+'JoytoKey Maps'!F$5,0)</f>
        <v/>
      </c>
      <c r="G117" s="26" t="str">
        <f ca="1">VLOOKUP($B117,OFFSET(Main!$D$1,G$3-1,0,10,(3*$B$112+1)),3*($B$112-1)+2+'JoytoKey Maps'!G$5,0)</f>
        <v>RShift</v>
      </c>
      <c r="H117" s="23" t="str">
        <f ca="1">VLOOKUP($B117,OFFSET(Main!$D$1,H$3-1,0,10,(3*$B$112+1)),3*($B$112-1)+2+'JoytoKey Maps'!H$5,0)</f>
        <v>LShift</v>
      </c>
      <c r="I117" s="21" t="str">
        <f ca="1">VLOOKUP($B117,OFFSET(Main!$D$1,I$3-1,0,10,(3*$B$112+1)),3*($B$112-1)+2+'JoytoKey Maps'!I$5,0)</f>
        <v>z</v>
      </c>
      <c r="J117" s="28" t="str">
        <f ca="1">VLOOKUP($B117,OFFSET(Main!$D$1,J$3-1,0,10,(3*$B$112+1)),3*($B$112-1)+2+'JoytoKey Maps'!J$5,0)</f>
        <v>Num0</v>
      </c>
      <c r="K117" s="21" t="str">
        <f ca="1">VLOOKUP($B117,OFFSET(Main!$D$1,K$3-1,0,10,(3*$B$112+1)),3*($B$112-1)+2+'JoytoKey Maps'!K$5,0)</f>
        <v>z</v>
      </c>
      <c r="L117" s="28" t="str">
        <f ca="1">VLOOKUP($B117,OFFSET(Main!$D$1,L$3-1,0,10,(3*$B$112+1)),3*($B$112-1)+2+'JoytoKey Maps'!L$5,0)</f>
        <v>Num0</v>
      </c>
      <c r="M117" s="26" t="str">
        <f ca="1">VLOOKUP($B117,OFFSET(Main!$D$1,M$3-1,0,10,(3*$B$112+1)),3*($B$112-1)+2+'JoytoKey Maps'!M$5,0)</f>
        <v/>
      </c>
      <c r="N117" s="139" t="str">
        <f ca="1">VLOOKUP($B117,OFFSET(Main!$D$1,N$3-1,0,10,(3*$B$112+1)),3*($B$112-1)+2+'JoytoKey Maps'!N$5,0)</f>
        <v/>
      </c>
    </row>
    <row r="118" spans="1:14" outlineLevel="1" x14ac:dyDescent="0.25">
      <c r="A118" s="177"/>
      <c r="B118" s="11">
        <v>2</v>
      </c>
      <c r="C118" s="4" t="str">
        <f ca="1">VLOOKUP($B118,OFFSET(Main!$D$1,C$3-1,0,10,(3*$B$112+1)),3*($B$112-1)+2+'JoytoKey Maps'!C$5,0)</f>
        <v>x</v>
      </c>
      <c r="D118" s="24" t="str">
        <f ca="1">VLOOKUP($B118,OFFSET(Main!$D$1,D$3-1,0,10,(3*$B$112+1)),3*($B$112-1)+2+'JoytoKey Maps'!D$5,0)</f>
        <v>Num1</v>
      </c>
      <c r="E118" s="4" t="str">
        <f ca="1">VLOOKUP($B118,OFFSET(Main!$D$1,E$3-1,0,10,(3*$B$112+1)),3*($B$112-1)+2+'JoytoKey Maps'!E$5,0)</f>
        <v>x</v>
      </c>
      <c r="F118" s="29" t="str">
        <f ca="1">VLOOKUP($B118,OFFSET(Main!$D$1,F$3-1,0,10,(3*$B$112+1)),3*($B$112-1)+2+'JoytoKey Maps'!F$5,0)</f>
        <v>Num1</v>
      </c>
      <c r="G118" s="27" t="str">
        <f ca="1">VLOOKUP($B118,OFFSET(Main!$D$1,G$3-1,0,10,(3*$B$112+1)),3*($B$112-1)+2+'JoytoKey Maps'!G$5,0)</f>
        <v>z</v>
      </c>
      <c r="H118" s="24" t="str">
        <f ca="1">VLOOKUP($B118,OFFSET(Main!$D$1,H$3-1,0,10,(3*$B$112+1)),3*($B$112-1)+2+'JoytoKey Maps'!H$5,0)</f>
        <v>Num0</v>
      </c>
      <c r="I118" s="4" t="str">
        <f ca="1">VLOOKUP($B118,OFFSET(Main!$D$1,I$3-1,0,10,(3*$B$112+1)),3*($B$112-1)+2+'JoytoKey Maps'!I$5,0)</f>
        <v>x</v>
      </c>
      <c r="J118" s="29" t="str">
        <f ca="1">VLOOKUP($B118,OFFSET(Main!$D$1,J$3-1,0,10,(3*$B$112+1)),3*($B$112-1)+2+'JoytoKey Maps'!J$5,0)</f>
        <v>Num1</v>
      </c>
      <c r="K118" s="4" t="str">
        <f ca="1">VLOOKUP($B118,OFFSET(Main!$D$1,K$3-1,0,10,(3*$B$112+1)),3*($B$112-1)+2+'JoytoKey Maps'!K$5,0)</f>
        <v>x</v>
      </c>
      <c r="L118" s="29" t="str">
        <f ca="1">VLOOKUP($B118,OFFSET(Main!$D$1,L$3-1,0,10,(3*$B$112+1)),3*($B$112-1)+2+'JoytoKey Maps'!L$5,0)</f>
        <v>Num1</v>
      </c>
      <c r="M118" s="27" t="e">
        <f ca="1">VLOOKUP($B118,OFFSET(Main!$D$1,M$3-1,0,10,(3*$B$112+1)),3*($B$112-1)+2+'JoytoKey Maps'!M$5,0)</f>
        <v>#N/A</v>
      </c>
      <c r="N118" s="3" t="e">
        <f ca="1">VLOOKUP($B118,OFFSET(Main!$D$1,N$3-1,0,10,(3*$B$112+1)),3*($B$112-1)+2+'JoytoKey Maps'!N$5,0)</f>
        <v>#N/A</v>
      </c>
    </row>
    <row r="119" spans="1:14" outlineLevel="1" x14ac:dyDescent="0.25">
      <c r="A119" s="177"/>
      <c r="B119" s="11">
        <v>3</v>
      </c>
      <c r="C119" s="4" t="str">
        <f ca="1">VLOOKUP($B119,OFFSET(Main!$D$1,C$3-1,0,10,(3*$B$112+1)),3*($B$112-1)+2+'JoytoKey Maps'!C$5,0)</f>
        <v/>
      </c>
      <c r="D119" s="24" t="str">
        <f ca="1">VLOOKUP($B119,OFFSET(Main!$D$1,D$3-1,0,10,(3*$B$112+1)),3*($B$112-1)+2+'JoytoKey Maps'!D$5,0)</f>
        <v/>
      </c>
      <c r="E119" s="4" t="str">
        <f ca="1">VLOOKUP($B119,OFFSET(Main!$D$1,E$3-1,0,10,(3*$B$112+1)),3*($B$112-1)+2+'JoytoKey Maps'!E$5,0)</f>
        <v>z</v>
      </c>
      <c r="F119" s="29" t="str">
        <f ca="1">VLOOKUP($B119,OFFSET(Main!$D$1,F$3-1,0,10,(3*$B$112+1)),3*($B$112-1)+2+'JoytoKey Maps'!F$5,0)</f>
        <v>Num0</v>
      </c>
      <c r="G119" s="27" t="str">
        <f ca="1">VLOOKUP($B119,OFFSET(Main!$D$1,G$3-1,0,10,(3*$B$112+1)),3*($B$112-1)+2+'JoytoKey Maps'!G$5,0)</f>
        <v>x</v>
      </c>
      <c r="H119" s="24" t="str">
        <f ca="1">VLOOKUP($B119,OFFSET(Main!$D$1,H$3-1,0,10,(3*$B$112+1)),3*($B$112-1)+2+'JoytoKey Maps'!H$5,0)</f>
        <v>Num1</v>
      </c>
      <c r="I119" s="4" t="str">
        <f ca="1">VLOOKUP($B119,OFFSET(Main!$D$1,I$3-1,0,10,(3*$B$112+1)),3*($B$112-1)+2+'JoytoKey Maps'!I$5,0)</f>
        <v/>
      </c>
      <c r="J119" s="29" t="str">
        <f ca="1">VLOOKUP($B119,OFFSET(Main!$D$1,J$3-1,0,10,(3*$B$112+1)),3*($B$112-1)+2+'JoytoKey Maps'!J$5,0)</f>
        <v/>
      </c>
      <c r="K119" s="4" t="str">
        <f ca="1">VLOOKUP($B119,OFFSET(Main!$D$1,K$3-1,0,10,(3*$B$112+1)),3*($B$112-1)+2+'JoytoKey Maps'!K$5,0)</f>
        <v/>
      </c>
      <c r="L119" s="29" t="str">
        <f ca="1">VLOOKUP($B119,OFFSET(Main!$D$1,L$3-1,0,10,(3*$B$112+1)),3*($B$112-1)+2+'JoytoKey Maps'!L$5,0)</f>
        <v/>
      </c>
      <c r="M119" s="27" t="e">
        <f ca="1">VLOOKUP($B119,OFFSET(Main!$D$1,M$3-1,0,10,(3*$B$112+1)),3*($B$112-1)+2+'JoytoKey Maps'!M$5,0)</f>
        <v>#N/A</v>
      </c>
      <c r="N119" s="3" t="e">
        <f ca="1">VLOOKUP($B119,OFFSET(Main!$D$1,N$3-1,0,10,(3*$B$112+1)),3*($B$112-1)+2+'JoytoKey Maps'!N$5,0)</f>
        <v>#N/A</v>
      </c>
    </row>
    <row r="120" spans="1:14" outlineLevel="1" x14ac:dyDescent="0.25">
      <c r="A120" s="177"/>
      <c r="B120" s="11">
        <v>4</v>
      </c>
      <c r="C120" s="4" t="str">
        <f ca="1">VLOOKUP($B120,OFFSET(Main!$D$1,C$3-1,0,10,(3*$B$112+1)),3*($B$112-1)+2+'JoytoKey Maps'!C$5,0)</f>
        <v/>
      </c>
      <c r="D120" s="24" t="str">
        <f ca="1">VLOOKUP($B120,OFFSET(Main!$D$1,D$3-1,0,10,(3*$B$112+1)),3*($B$112-1)+2+'JoytoKey Maps'!D$5,0)</f>
        <v/>
      </c>
      <c r="E120" s="4" t="str">
        <f ca="1">VLOOKUP($B120,OFFSET(Main!$D$1,E$3-1,0,10,(3*$B$112+1)),3*($B$112-1)+2+'JoytoKey Maps'!E$5,0)</f>
        <v/>
      </c>
      <c r="F120" s="29" t="str">
        <f ca="1">VLOOKUP($B120,OFFSET(Main!$D$1,F$3-1,0,10,(3*$B$112+1)),3*($B$112-1)+2+'JoytoKey Maps'!F$5,0)</f>
        <v/>
      </c>
      <c r="G120" s="27" t="str">
        <f ca="1">VLOOKUP($B120,OFFSET(Main!$D$1,G$3-1,0,10,(3*$B$112+1)),3*($B$112-1)+2+'JoytoKey Maps'!G$5,0)</f>
        <v/>
      </c>
      <c r="H120" s="24" t="str">
        <f ca="1">VLOOKUP($B120,OFFSET(Main!$D$1,H$3-1,0,10,(3*$B$112+1)),3*($B$112-1)+2+'JoytoKey Maps'!H$5,0)</f>
        <v/>
      </c>
      <c r="I120" s="4" t="str">
        <f ca="1">VLOOKUP($B120,OFFSET(Main!$D$1,I$3-1,0,10,(3*$B$112+1)),3*($B$112-1)+2+'JoytoKey Maps'!I$5,0)</f>
        <v/>
      </c>
      <c r="J120" s="29" t="str">
        <f ca="1">VLOOKUP($B120,OFFSET(Main!$D$1,J$3-1,0,10,(3*$B$112+1)),3*($B$112-1)+2+'JoytoKey Maps'!J$5,0)</f>
        <v/>
      </c>
      <c r="K120" s="4" t="str">
        <f ca="1">VLOOKUP($B120,OFFSET(Main!$D$1,K$3-1,0,10,(3*$B$112+1)),3*($B$112-1)+2+'JoytoKey Maps'!K$5,0)</f>
        <v/>
      </c>
      <c r="L120" s="29" t="str">
        <f ca="1">VLOOKUP($B120,OFFSET(Main!$D$1,L$3-1,0,10,(3*$B$112+1)),3*($B$112-1)+2+'JoytoKey Maps'!L$5,0)</f>
        <v/>
      </c>
      <c r="M120" s="27" t="e">
        <f ca="1">VLOOKUP($B120,OFFSET(Main!$D$1,M$3-1,0,10,(3*$B$112+1)),3*($B$112-1)+2+'JoytoKey Maps'!M$5,0)</f>
        <v>#N/A</v>
      </c>
      <c r="N120" s="3" t="e">
        <f ca="1">VLOOKUP($B120,OFFSET(Main!$D$1,N$3-1,0,10,(3*$B$112+1)),3*($B$112-1)+2+'JoytoKey Maps'!N$5,0)</f>
        <v>#N/A</v>
      </c>
    </row>
    <row r="121" spans="1:14" outlineLevel="1" x14ac:dyDescent="0.25">
      <c r="A121" s="177"/>
      <c r="B121" s="11">
        <v>5</v>
      </c>
      <c r="C121" s="4" t="str">
        <f ca="1">VLOOKUP($B121,OFFSET(Main!$D$1,C$3-1,0,10,(3*$B$112+1)),3*($B$112-1)+2+'JoytoKey Maps'!C$5,0)</f>
        <v/>
      </c>
      <c r="D121" s="24" t="str">
        <f ca="1">VLOOKUP($B121,OFFSET(Main!$D$1,D$3-1,0,10,(3*$B$112+1)),3*($B$112-1)+2+'JoytoKey Maps'!D$5,0)</f>
        <v/>
      </c>
      <c r="E121" s="4" t="str">
        <f ca="1">VLOOKUP($B121,OFFSET(Main!$D$1,E$3-1,0,10,(3*$B$112+1)),3*($B$112-1)+2+'JoytoKey Maps'!E$5,0)</f>
        <v/>
      </c>
      <c r="F121" s="29" t="str">
        <f ca="1">VLOOKUP($B121,OFFSET(Main!$D$1,F$3-1,0,10,(3*$B$112+1)),3*($B$112-1)+2+'JoytoKey Maps'!F$5,0)</f>
        <v/>
      </c>
      <c r="G121" s="27" t="str">
        <f ca="1">VLOOKUP($B121,OFFSET(Main!$D$1,G$3-1,0,10,(3*$B$112+1)),3*($B$112-1)+2+'JoytoKey Maps'!G$5,0)</f>
        <v/>
      </c>
      <c r="H121" s="24" t="str">
        <f ca="1">VLOOKUP($B121,OFFSET(Main!$D$1,H$3-1,0,10,(3*$B$112+1)),3*($B$112-1)+2+'JoytoKey Maps'!H$5,0)</f>
        <v/>
      </c>
      <c r="I121" s="4" t="str">
        <f ca="1">VLOOKUP($B121,OFFSET(Main!$D$1,I$3-1,0,10,(3*$B$112+1)),3*($B$112-1)+2+'JoytoKey Maps'!I$5,0)</f>
        <v/>
      </c>
      <c r="J121" s="29" t="str">
        <f ca="1">VLOOKUP($B121,OFFSET(Main!$D$1,J$3-1,0,10,(3*$B$112+1)),3*($B$112-1)+2+'JoytoKey Maps'!J$5,0)</f>
        <v/>
      </c>
      <c r="K121" s="4" t="str">
        <f ca="1">VLOOKUP($B121,OFFSET(Main!$D$1,K$3-1,0,10,(3*$B$112+1)),3*($B$112-1)+2+'JoytoKey Maps'!K$5,0)</f>
        <v/>
      </c>
      <c r="L121" s="29" t="str">
        <f ca="1">VLOOKUP($B121,OFFSET(Main!$D$1,L$3-1,0,10,(3*$B$112+1)),3*($B$112-1)+2+'JoytoKey Maps'!L$5,0)</f>
        <v/>
      </c>
      <c r="M121" s="27" t="e">
        <f ca="1">VLOOKUP($B121,OFFSET(Main!$D$1,M$3-1,0,10,(3*$B$112+1)),3*($B$112-1)+2+'JoytoKey Maps'!M$5,0)</f>
        <v>#N/A</v>
      </c>
      <c r="N121" s="3" t="e">
        <f ca="1">VLOOKUP($B121,OFFSET(Main!$D$1,N$3-1,0,10,(3*$B$112+1)),3*($B$112-1)+2+'JoytoKey Maps'!N$5,0)</f>
        <v>#N/A</v>
      </c>
    </row>
    <row r="122" spans="1:14" outlineLevel="1" x14ac:dyDescent="0.25">
      <c r="A122" s="177"/>
      <c r="B122" s="11">
        <v>6</v>
      </c>
      <c r="C122" s="4" t="str">
        <f ca="1">VLOOKUP($B122,OFFSET(Main!$D$1,C$3-1,0,10,(3*$B$112+1)),3*($B$112-1)+2+'JoytoKey Maps'!C$5,0)</f>
        <v/>
      </c>
      <c r="D122" s="24" t="str">
        <f ca="1">VLOOKUP($B122,OFFSET(Main!$D$1,D$3-1,0,10,(3*$B$112+1)),3*($B$112-1)+2+'JoytoKey Maps'!D$5,0)</f>
        <v/>
      </c>
      <c r="E122" s="4" t="str">
        <f ca="1">VLOOKUP($B122,OFFSET(Main!$D$1,E$3-1,0,10,(3*$B$112+1)),3*($B$112-1)+2+'JoytoKey Maps'!E$5,0)</f>
        <v/>
      </c>
      <c r="F122" s="29" t="str">
        <f ca="1">VLOOKUP($B122,OFFSET(Main!$D$1,F$3-1,0,10,(3*$B$112+1)),3*($B$112-1)+2+'JoytoKey Maps'!F$5,0)</f>
        <v/>
      </c>
      <c r="G122" s="27" t="str">
        <f ca="1">VLOOKUP($B122,OFFSET(Main!$D$1,G$3-1,0,10,(3*$B$112+1)),3*($B$112-1)+2+'JoytoKey Maps'!G$5,0)</f>
        <v/>
      </c>
      <c r="H122" s="24" t="str">
        <f ca="1">VLOOKUP($B122,OFFSET(Main!$D$1,H$3-1,0,10,(3*$B$112+1)),3*($B$112-1)+2+'JoytoKey Maps'!H$5,0)</f>
        <v/>
      </c>
      <c r="I122" s="4" t="str">
        <f ca="1">VLOOKUP($B122,OFFSET(Main!$D$1,I$3-1,0,10,(3*$B$112+1)),3*($B$112-1)+2+'JoytoKey Maps'!I$5,0)</f>
        <v/>
      </c>
      <c r="J122" s="29" t="str">
        <f ca="1">VLOOKUP($B122,OFFSET(Main!$D$1,J$3-1,0,10,(3*$B$112+1)),3*($B$112-1)+2+'JoytoKey Maps'!J$5,0)</f>
        <v/>
      </c>
      <c r="K122" s="4" t="str">
        <f ca="1">VLOOKUP($B122,OFFSET(Main!$D$1,K$3-1,0,10,(3*$B$112+1)),3*($B$112-1)+2+'JoytoKey Maps'!K$5,0)</f>
        <v>RShift</v>
      </c>
      <c r="L122" s="29" t="str">
        <f ca="1">VLOOKUP($B122,OFFSET(Main!$D$1,L$3-1,0,10,(3*$B$112+1)),3*($B$112-1)+2+'JoytoKey Maps'!L$5,0)</f>
        <v>LShift</v>
      </c>
      <c r="M122" s="27" t="e">
        <f ca="1">VLOOKUP($B122,OFFSET(Main!$D$1,M$3-1,0,10,(3*$B$112+1)),3*($B$112-1)+2+'JoytoKey Maps'!M$5,0)</f>
        <v>#N/A</v>
      </c>
      <c r="N122" s="3" t="e">
        <f ca="1">VLOOKUP($B122,OFFSET(Main!$D$1,N$3-1,0,10,(3*$B$112+1)),3*($B$112-1)+2+'JoytoKey Maps'!N$5,0)</f>
        <v>#N/A</v>
      </c>
    </row>
    <row r="123" spans="1:14" outlineLevel="1" x14ac:dyDescent="0.25">
      <c r="A123" s="177"/>
      <c r="B123" s="11">
        <v>7</v>
      </c>
      <c r="C123" s="4" t="str">
        <f ca="1">VLOOKUP($B123,OFFSET(Main!$D$1,C$3-1,0,10,(3*$B$112+1)),3*($B$112-1)+2+'JoytoKey Maps'!C$5,0)</f>
        <v>Enter</v>
      </c>
      <c r="D123" s="24" t="str">
        <f ca="1">VLOOKUP($B123,OFFSET(Main!$D$1,D$3-1,0,10,(3*$B$112+1)),3*($B$112-1)+2+'JoytoKey Maps'!D$5,0)</f>
        <v>LCtrl</v>
      </c>
      <c r="E123" s="4" t="e">
        <f ca="1">VLOOKUP($B123,OFFSET(Main!$D$1,E$3-1,0,10,(3*$B$112+1)),3*($B$112-1)+2+'JoytoKey Maps'!E$5,0)</f>
        <v>#N/A</v>
      </c>
      <c r="F123" s="29" t="e">
        <f ca="1">VLOOKUP($B123,OFFSET(Main!$D$1,F$3-1,0,10,(3*$B$112+1)),3*($B$112-1)+2+'JoytoKey Maps'!F$5,0)</f>
        <v>#N/A</v>
      </c>
      <c r="G123" s="27" t="str">
        <f ca="1">VLOOKUP($B123,OFFSET(Main!$D$1,G$3-1,0,10,(3*$B$112+1)),3*($B$112-1)+2+'JoytoKey Maps'!G$5,0)</f>
        <v>Enter</v>
      </c>
      <c r="H123" s="24" t="str">
        <f ca="1">VLOOKUP($B123,OFFSET(Main!$D$1,H$3-1,0,10,(3*$B$112+1)),3*($B$112-1)+2+'JoytoKey Maps'!H$5,0)</f>
        <v>LCtrl</v>
      </c>
      <c r="I123" s="4" t="str">
        <f ca="1">VLOOKUP($B123,OFFSET(Main!$D$1,I$3-1,0,10,(3*$B$112+1)),3*($B$112-1)+2+'JoytoKey Maps'!I$5,0)</f>
        <v>RShift</v>
      </c>
      <c r="J123" s="29" t="str">
        <f ca="1">VLOOKUP($B123,OFFSET(Main!$D$1,J$3-1,0,10,(3*$B$112+1)),3*($B$112-1)+2+'JoytoKey Maps'!J$5,0)</f>
        <v>LShift</v>
      </c>
      <c r="K123" s="4" t="str">
        <f ca="1">VLOOKUP($B123,OFFSET(Main!$D$1,K$3-1,0,10,(3*$B$112+1)),3*($B$112-1)+2+'JoytoKey Maps'!K$5,0)</f>
        <v/>
      </c>
      <c r="L123" s="29" t="str">
        <f ca="1">VLOOKUP($B123,OFFSET(Main!$D$1,L$3-1,0,10,(3*$B$112+1)),3*($B$112-1)+2+'JoytoKey Maps'!L$5,0)</f>
        <v/>
      </c>
      <c r="M123" s="27" t="e">
        <f ca="1">VLOOKUP($B123,OFFSET(Main!$D$1,M$3-1,0,10,(3*$B$112+1)),3*($B$112-1)+2+'JoytoKey Maps'!M$5,0)</f>
        <v>#N/A</v>
      </c>
      <c r="N123" s="3" t="e">
        <f ca="1">VLOOKUP($B123,OFFSET(Main!$D$1,N$3-1,0,10,(3*$B$112+1)),3*($B$112-1)+2+'JoytoKey Maps'!N$5,0)</f>
        <v>#N/A</v>
      </c>
    </row>
    <row r="124" spans="1:14" outlineLevel="1" x14ac:dyDescent="0.25">
      <c r="A124" s="177"/>
      <c r="B124" s="11">
        <v>8</v>
      </c>
      <c r="C124" s="4" t="str">
        <f ca="1">VLOOKUP($B124,OFFSET(Main!$D$1,C$3-1,0,10,(3*$B$112+1)),3*($B$112-1)+2+'JoytoKey Maps'!C$5,0)</f>
        <v>RShift</v>
      </c>
      <c r="D124" s="24" t="str">
        <f ca="1">VLOOKUP($B124,OFFSET(Main!$D$1,D$3-1,0,10,(3*$B$112+1)),3*($B$112-1)+2+'JoytoKey Maps'!D$5,0)</f>
        <v>LShift</v>
      </c>
      <c r="E124" s="4" t="e">
        <f ca="1">VLOOKUP($B124,OFFSET(Main!$D$1,E$3-1,0,10,(3*$B$112+1)),3*($B$112-1)+2+'JoytoKey Maps'!E$5,0)</f>
        <v>#N/A</v>
      </c>
      <c r="F124" s="29" t="e">
        <f ca="1">VLOOKUP($B124,OFFSET(Main!$D$1,F$3-1,0,10,(3*$B$112+1)),3*($B$112-1)+2+'JoytoKey Maps'!F$5,0)</f>
        <v>#N/A</v>
      </c>
      <c r="G124" s="27" t="str">
        <f ca="1">VLOOKUP($B124,OFFSET(Main!$D$1,G$3-1,0,10,(3*$B$112+1)),3*($B$112-1)+2+'JoytoKey Maps'!G$5,0)</f>
        <v>RShift</v>
      </c>
      <c r="H124" s="24" t="str">
        <f ca="1">VLOOKUP($B124,OFFSET(Main!$D$1,H$3-1,0,10,(3*$B$112+1)),3*($B$112-1)+2+'JoytoKey Maps'!H$5,0)</f>
        <v>LShift</v>
      </c>
      <c r="I124" s="4" t="str">
        <f ca="1">VLOOKUP($B124,OFFSET(Main!$D$1,I$3-1,0,10,(3*$B$112+1)),3*($B$112-1)+2+'JoytoKey Maps'!I$5,0)</f>
        <v>Enter</v>
      </c>
      <c r="J124" s="29" t="str">
        <f ca="1">VLOOKUP($B124,OFFSET(Main!$D$1,J$3-1,0,10,(3*$B$112+1)),3*($B$112-1)+2+'JoytoKey Maps'!J$5,0)</f>
        <v>LCtrl</v>
      </c>
      <c r="K124" s="4" t="str">
        <f ca="1">VLOOKUP($B124,OFFSET(Main!$D$1,K$3-1,0,10,(3*$B$112+1)),3*($B$112-1)+2+'JoytoKey Maps'!K$5,0)</f>
        <v/>
      </c>
      <c r="L124" s="29" t="str">
        <f ca="1">VLOOKUP($B124,OFFSET(Main!$D$1,L$3-1,0,10,(3*$B$112+1)),3*($B$112-1)+2+'JoytoKey Maps'!L$5,0)</f>
        <v/>
      </c>
      <c r="M124" s="27" t="e">
        <f ca="1">VLOOKUP($B124,OFFSET(Main!$D$1,M$3-1,0,10,(3*$B$112+1)),3*($B$112-1)+2+'JoytoKey Maps'!M$5,0)</f>
        <v>#N/A</v>
      </c>
      <c r="N124" s="3" t="e">
        <f ca="1">VLOOKUP($B124,OFFSET(Main!$D$1,N$3-1,0,10,(3*$B$112+1)),3*($B$112-1)+2+'JoytoKey Maps'!N$5,0)</f>
        <v>#N/A</v>
      </c>
    </row>
    <row r="125" spans="1:14" outlineLevel="1" x14ac:dyDescent="0.25">
      <c r="A125" s="177"/>
      <c r="B125" s="11">
        <v>9</v>
      </c>
      <c r="C125" s="4" t="e">
        <f ca="1">VLOOKUP($B125,OFFSET(Main!$D$1,C$3-1,0,10,(3*$B$112+1)),3*($B$112-1)+2+'JoytoKey Maps'!C$5,0)</f>
        <v>#N/A</v>
      </c>
      <c r="D125" s="24" t="e">
        <f ca="1">VLOOKUP($B125,OFFSET(Main!$D$1,D$3-1,0,10,(3*$B$112+1)),3*($B$112-1)+2+'JoytoKey Maps'!D$5,0)</f>
        <v>#N/A</v>
      </c>
      <c r="E125" s="4" t="str">
        <f ca="1">VLOOKUP($B125,OFFSET(Main!$D$1,E$3-1,0,10,(3*$B$112+1)),3*($B$112-1)+2+'JoytoKey Maps'!E$5,0)</f>
        <v>RShift</v>
      </c>
      <c r="F125" s="29" t="str">
        <f ca="1">VLOOKUP($B125,OFFSET(Main!$D$1,F$3-1,0,10,(3*$B$112+1)),3*($B$112-1)+2+'JoytoKey Maps'!F$5,0)</f>
        <v>LShift</v>
      </c>
      <c r="G125" s="27" t="e">
        <f ca="1">VLOOKUP($B125,OFFSET(Main!$D$1,G$3-1,0,10,(3*$B$112+1)),3*($B$112-1)+2+'JoytoKey Maps'!G$5,0)</f>
        <v>#N/A</v>
      </c>
      <c r="H125" s="24" t="e">
        <f ca="1">VLOOKUP($B125,OFFSET(Main!$D$1,H$3-1,0,10,(3*$B$112+1)),3*($B$112-1)+2+'JoytoKey Maps'!H$5,0)</f>
        <v>#N/A</v>
      </c>
      <c r="I125" s="4" t="str">
        <f ca="1">VLOOKUP($B125,OFFSET(Main!$D$1,I$3-1,0,10,(3*$B$112+1)),3*($B$112-1)+2+'JoytoKey Maps'!I$5,0)</f>
        <v/>
      </c>
      <c r="J125" s="29" t="str">
        <f ca="1">VLOOKUP($B125,OFFSET(Main!$D$1,J$3-1,0,10,(3*$B$112+1)),3*($B$112-1)+2+'JoytoKey Maps'!J$5,0)</f>
        <v/>
      </c>
      <c r="K125" s="4" t="str">
        <f ca="1">VLOOKUP($B125,OFFSET(Main!$D$1,K$3-1,0,10,(3*$B$112+1)),3*($B$112-1)+2+'JoytoKey Maps'!K$5,0)</f>
        <v>Enter</v>
      </c>
      <c r="L125" s="29" t="str">
        <f ca="1">VLOOKUP($B125,OFFSET(Main!$D$1,L$3-1,0,10,(3*$B$112+1)),3*($B$112-1)+2+'JoytoKey Maps'!L$5,0)</f>
        <v>LCtrl</v>
      </c>
      <c r="M125" s="27" t="e">
        <f ca="1">VLOOKUP($B125,OFFSET(Main!$D$1,M$3-1,0,10,(3*$B$112+1)),3*($B$112-1)+2+'JoytoKey Maps'!M$5,0)</f>
        <v>#N/A</v>
      </c>
      <c r="N125" s="3" t="e">
        <f ca="1">VLOOKUP($B125,OFFSET(Main!$D$1,N$3-1,0,10,(3*$B$112+1)),3*($B$112-1)+2+'JoytoKey Maps'!N$5,0)</f>
        <v>#N/A</v>
      </c>
    </row>
    <row r="126" spans="1:14" ht="15.75" outlineLevel="1" thickBot="1" x14ac:dyDescent="0.3">
      <c r="A126" s="177"/>
      <c r="B126" s="19">
        <v>10</v>
      </c>
      <c r="C126" s="46" t="e">
        <f ca="1">VLOOKUP($B126,OFFSET(Main!$D$1,C$3-1,0,10,(3*$B$112+1)),3*($B$112-1)+2+'JoytoKey Maps'!C$5,0)</f>
        <v>#N/A</v>
      </c>
      <c r="D126" s="49" t="e">
        <f ca="1">VLOOKUP($B126,OFFSET(Main!$D$1,D$3-1,0,10,(3*$B$112+1)),3*($B$112-1)+2+'JoytoKey Maps'!D$5,0)</f>
        <v>#N/A</v>
      </c>
      <c r="E126" s="46" t="str">
        <f ca="1">VLOOKUP($B126,OFFSET(Main!$D$1,E$3-1,0,10,(3*$B$112+1)),3*($B$112-1)+2+'JoytoKey Maps'!E$5,0)</f>
        <v>Enter</v>
      </c>
      <c r="F126" s="47" t="str">
        <f ca="1">VLOOKUP($B126,OFFSET(Main!$D$1,F$3-1,0,10,(3*$B$112+1)),3*($B$112-1)+2+'JoytoKey Maps'!F$5,0)</f>
        <v>LCtrl</v>
      </c>
      <c r="G126" s="48" t="e">
        <f ca="1">VLOOKUP($B126,OFFSET(Main!$D$1,G$3-1,0,10,(3*$B$112+1)),3*($B$112-1)+2+'JoytoKey Maps'!G$5,0)</f>
        <v>#N/A</v>
      </c>
      <c r="H126" s="49" t="e">
        <f ca="1">VLOOKUP($B126,OFFSET(Main!$D$1,H$3-1,0,10,(3*$B$112+1)),3*($B$112-1)+2+'JoytoKey Maps'!H$5,0)</f>
        <v>#N/A</v>
      </c>
      <c r="I126" s="46" t="str">
        <f ca="1">VLOOKUP($B126,OFFSET(Main!$D$1,I$3-1,0,10,(3*$B$112+1)),3*($B$112-1)+2+'JoytoKey Maps'!I$5,0)</f>
        <v/>
      </c>
      <c r="J126" s="47" t="str">
        <f ca="1">VLOOKUP($B126,OFFSET(Main!$D$1,J$3-1,0,10,(3*$B$112+1)),3*($B$112-1)+2+'JoytoKey Maps'!J$5,0)</f>
        <v/>
      </c>
      <c r="K126" s="5" t="e">
        <f ca="1">VLOOKUP($B126,OFFSET(Main!$D$1,K$3-1,0,10,(3*$B$112+1)),3*($B$112-1)+2+'JoytoKey Maps'!K$5,0)</f>
        <v>#N/A</v>
      </c>
      <c r="L126" s="140" t="e">
        <f ca="1">VLOOKUP($B126,OFFSET(Main!$D$1,L$3-1,0,10,(3*$B$112+1)),3*($B$112-1)+2+'JoytoKey Maps'!L$5,0)</f>
        <v>#N/A</v>
      </c>
      <c r="M126" s="48" t="e">
        <f ca="1">VLOOKUP($B126,OFFSET(Main!$D$1,M$3-1,0,10,(3*$B$112+1)),3*($B$112-1)+2+'JoytoKey Maps'!M$5,0)</f>
        <v>#N/A</v>
      </c>
      <c r="N126" s="141" t="e">
        <f ca="1">VLOOKUP($B126,OFFSET(Main!$D$1,N$3-1,0,10,(3*$B$112+1)),3*($B$112-1)+2+'JoytoKey Maps'!N$5,0)</f>
        <v>#N/A</v>
      </c>
    </row>
    <row r="127" spans="1:14" x14ac:dyDescent="0.25">
      <c r="A127" s="30" t="str">
        <f>HLOOKUP(B127,Main!$E$2:$AN$3,2,0)</f>
        <v>Panasonic 3DO</v>
      </c>
      <c r="B127" s="52">
        <v>9</v>
      </c>
      <c r="C127" s="50"/>
      <c r="D127" s="50"/>
      <c r="E127" s="50"/>
      <c r="F127" s="50"/>
      <c r="G127" s="50"/>
      <c r="H127" s="50"/>
      <c r="I127" s="50"/>
      <c r="J127" s="50"/>
      <c r="K127" s="50"/>
      <c r="L127" s="50"/>
      <c r="M127" s="50"/>
      <c r="N127" s="51"/>
    </row>
    <row r="128" spans="1:14" ht="15" customHeight="1" outlineLevel="1" x14ac:dyDescent="0.25">
      <c r="A128" s="177" t="str">
        <f>HLOOKUP(B127,Main!$E$2:$AN$3,2,0)</f>
        <v>Panasonic 3DO</v>
      </c>
      <c r="B128" s="16" t="s">
        <v>2</v>
      </c>
      <c r="C128" s="21" t="str">
        <f ca="1">VLOOKUP($B128,OFFSET(Main!$E$14,0,0,4,(3*$B$127+1)),3*($B$127-1)+1+'JoytoKey Maps'!C$5,0)</f>
        <v>Left</v>
      </c>
      <c r="D128" s="23" t="str">
        <f ca="1">VLOOKUP($B128,OFFSET(Main!$E$14,0,0,4,(3*$B$127+1)),3*($B$127-1)+1+'JoytoKey Maps'!D$5,0)</f>
        <v>Num4</v>
      </c>
      <c r="E128" s="21" t="str">
        <f ca="1">VLOOKUP($B128,OFFSET(Main!$E$14,0,0,4,(3*$B$127+1)),3*($B$127-1)+1+'JoytoKey Maps'!E$5,0)</f>
        <v>Left</v>
      </c>
      <c r="F128" s="28" t="str">
        <f ca="1">VLOOKUP($B128,OFFSET(Main!$E$14,0,0,4,(3*$B$127+1)),3*($B$127-1)+1+'JoytoKey Maps'!F$5,0)</f>
        <v>Num4</v>
      </c>
      <c r="G128" s="26" t="str">
        <f ca="1">VLOOKUP($B128,OFFSET(Main!$E$14,0,0,4,(3*$B$127+1)),3*($B$127-1)+1+'JoytoKey Maps'!G$5,0)</f>
        <v>Left</v>
      </c>
      <c r="H128" s="23" t="str">
        <f ca="1">VLOOKUP($B128,OFFSET(Main!$E$14,0,0,4,(3*$B$127+1)),3*($B$127-1)+1+'JoytoKey Maps'!H$5,0)</f>
        <v>Num4</v>
      </c>
      <c r="I128" s="21" t="str">
        <f ca="1">VLOOKUP($B128,OFFSET(Main!$E$14,0,0,4,(3*$B$127+1)),3*($B$127-1)+1+'JoytoKey Maps'!I$5,0)</f>
        <v>Left</v>
      </c>
      <c r="J128" s="28" t="str">
        <f ca="1">VLOOKUP($B128,OFFSET(Main!$E$14,0,0,4,(3*$B$127+1)),3*($B$127-1)+1+'JoytoKey Maps'!J$5,0)</f>
        <v>Num4</v>
      </c>
      <c r="K128" s="21" t="str">
        <f ca="1">VLOOKUP($B128,OFFSET(Main!$E$14,0,0,4,(3*$B$127+1)),3*($B$127-1)+1+'JoytoKey Maps'!K$5,0)</f>
        <v>Left</v>
      </c>
      <c r="L128" s="28" t="str">
        <f ca="1">VLOOKUP($B128,OFFSET(Main!$E$14,0,0,4,(3*$B$127+1)),3*($B$127-1)+1+'JoytoKey Maps'!L$5,0)</f>
        <v>Num4</v>
      </c>
      <c r="M128" s="26" t="str">
        <f ca="1">VLOOKUP($B128,OFFSET(Main!$E$14,0,0,4,(3*$B$127+1)),3*($B$127-1)+1+'JoytoKey Maps'!M$5,0)</f>
        <v>Left</v>
      </c>
      <c r="N128" s="139" t="str">
        <f ca="1">VLOOKUP($B128,OFFSET(Main!$E$14,0,0,4,(3*$B$127+1)),3*($B$127-1)+1+'JoytoKey Maps'!N$5,0)</f>
        <v>Num4</v>
      </c>
    </row>
    <row r="129" spans="1:14" outlineLevel="1" x14ac:dyDescent="0.25">
      <c r="A129" s="177"/>
      <c r="B129" s="11" t="s">
        <v>3</v>
      </c>
      <c r="C129" s="4" t="str">
        <f ca="1">VLOOKUP($B129,OFFSET(Main!$E$14,0,0,4,(3*$B$127+1)),3*($B$127-1)+1+'JoytoKey Maps'!C$5,0)</f>
        <v>Right</v>
      </c>
      <c r="D129" s="24" t="str">
        <f ca="1">VLOOKUP($B129,OFFSET(Main!$E$14,0,0,4,(3*$B$127+1)),3*($B$127-1)+1+'JoytoKey Maps'!D$5,0)</f>
        <v>Num6</v>
      </c>
      <c r="E129" s="4" t="str">
        <f ca="1">VLOOKUP($B129,OFFSET(Main!$E$14,0,0,4,(3*$B$127+1)),3*($B$127-1)+1+'JoytoKey Maps'!E$5,0)</f>
        <v>Right</v>
      </c>
      <c r="F129" s="29" t="str">
        <f ca="1">VLOOKUP($B129,OFFSET(Main!$E$14,0,0,4,(3*$B$127+1)),3*($B$127-1)+1+'JoytoKey Maps'!F$5,0)</f>
        <v>Num6</v>
      </c>
      <c r="G129" s="27" t="str">
        <f ca="1">VLOOKUP($B129,OFFSET(Main!$E$14,0,0,4,(3*$B$127+1)),3*($B$127-1)+1+'JoytoKey Maps'!G$5,0)</f>
        <v>Right</v>
      </c>
      <c r="H129" s="24" t="str">
        <f ca="1">VLOOKUP($B129,OFFSET(Main!$E$14,0,0,4,(3*$B$127+1)),3*($B$127-1)+1+'JoytoKey Maps'!H$5,0)</f>
        <v>Num6</v>
      </c>
      <c r="I129" s="4" t="str">
        <f ca="1">VLOOKUP($B129,OFFSET(Main!$E$14,0,0,4,(3*$B$127+1)),3*($B$127-1)+1+'JoytoKey Maps'!I$5,0)</f>
        <v>Right</v>
      </c>
      <c r="J129" s="29" t="str">
        <f ca="1">VLOOKUP($B129,OFFSET(Main!$E$14,0,0,4,(3*$B$127+1)),3*($B$127-1)+1+'JoytoKey Maps'!J$5,0)</f>
        <v>Num6</v>
      </c>
      <c r="K129" s="4" t="str">
        <f ca="1">VLOOKUP($B129,OFFSET(Main!$E$14,0,0,4,(3*$B$127+1)),3*($B$127-1)+1+'JoytoKey Maps'!K$5,0)</f>
        <v>Right</v>
      </c>
      <c r="L129" s="29" t="str">
        <f ca="1">VLOOKUP($B129,OFFSET(Main!$E$14,0,0,4,(3*$B$127+1)),3*($B$127-1)+1+'JoytoKey Maps'!L$5,0)</f>
        <v>Num6</v>
      </c>
      <c r="M129" s="27" t="str">
        <f ca="1">VLOOKUP($B129,OFFSET(Main!$E$14,0,0,4,(3*$B$127+1)),3*($B$127-1)+1+'JoytoKey Maps'!M$5,0)</f>
        <v>Right</v>
      </c>
      <c r="N129" s="3" t="str">
        <f ca="1">VLOOKUP($B129,OFFSET(Main!$E$14,0,0,4,(3*$B$127+1)),3*($B$127-1)+1+'JoytoKey Maps'!N$5,0)</f>
        <v>Num6</v>
      </c>
    </row>
    <row r="130" spans="1:14" outlineLevel="1" x14ac:dyDescent="0.25">
      <c r="A130" s="177"/>
      <c r="B130" s="11" t="s">
        <v>0</v>
      </c>
      <c r="C130" s="4" t="str">
        <f ca="1">VLOOKUP($B130,OFFSET(Main!$E$14,0,0,4,(3*$B$127+1)),3*($B$127-1)+1+'JoytoKey Maps'!C$5,0)</f>
        <v>Up</v>
      </c>
      <c r="D130" s="24" t="str">
        <f ca="1">VLOOKUP($B130,OFFSET(Main!$E$14,0,0,4,(3*$B$127+1)),3*($B$127-1)+1+'JoytoKey Maps'!D$5,0)</f>
        <v>Num8</v>
      </c>
      <c r="E130" s="4" t="str">
        <f ca="1">VLOOKUP($B130,OFFSET(Main!$E$14,0,0,4,(3*$B$127+1)),3*($B$127-1)+1+'JoytoKey Maps'!E$5,0)</f>
        <v>Up</v>
      </c>
      <c r="F130" s="29" t="str">
        <f ca="1">VLOOKUP($B130,OFFSET(Main!$E$14,0,0,4,(3*$B$127+1)),3*($B$127-1)+1+'JoytoKey Maps'!F$5,0)</f>
        <v>Num8</v>
      </c>
      <c r="G130" s="27" t="str">
        <f ca="1">VLOOKUP($B130,OFFSET(Main!$E$14,0,0,4,(3*$B$127+1)),3*($B$127-1)+1+'JoytoKey Maps'!G$5,0)</f>
        <v>Up</v>
      </c>
      <c r="H130" s="24" t="str">
        <f ca="1">VLOOKUP($B130,OFFSET(Main!$E$14,0,0,4,(3*$B$127+1)),3*($B$127-1)+1+'JoytoKey Maps'!H$5,0)</f>
        <v>Num8</v>
      </c>
      <c r="I130" s="4" t="str">
        <f ca="1">VLOOKUP($B130,OFFSET(Main!$E$14,0,0,4,(3*$B$127+1)),3*($B$127-1)+1+'JoytoKey Maps'!I$5,0)</f>
        <v>Up</v>
      </c>
      <c r="J130" s="29" t="str">
        <f ca="1">VLOOKUP($B130,OFFSET(Main!$E$14,0,0,4,(3*$B$127+1)),3*($B$127-1)+1+'JoytoKey Maps'!J$5,0)</f>
        <v>Num8</v>
      </c>
      <c r="K130" s="4" t="str">
        <f ca="1">VLOOKUP($B130,OFFSET(Main!$E$14,0,0,4,(3*$B$127+1)),3*($B$127-1)+1+'JoytoKey Maps'!K$5,0)</f>
        <v>Up</v>
      </c>
      <c r="L130" s="29" t="str">
        <f ca="1">VLOOKUP($B130,OFFSET(Main!$E$14,0,0,4,(3*$B$127+1)),3*($B$127-1)+1+'JoytoKey Maps'!L$5,0)</f>
        <v>Num8</v>
      </c>
      <c r="M130" s="27" t="str">
        <f ca="1">VLOOKUP($B130,OFFSET(Main!$E$14,0,0,4,(3*$B$127+1)),3*($B$127-1)+1+'JoytoKey Maps'!M$5,0)</f>
        <v>Up</v>
      </c>
      <c r="N130" s="3" t="str">
        <f ca="1">VLOOKUP($B130,OFFSET(Main!$E$14,0,0,4,(3*$B$127+1)),3*($B$127-1)+1+'JoytoKey Maps'!N$5,0)</f>
        <v>Num8</v>
      </c>
    </row>
    <row r="131" spans="1:14" outlineLevel="1" x14ac:dyDescent="0.25">
      <c r="A131" s="177"/>
      <c r="B131" s="19" t="s">
        <v>1</v>
      </c>
      <c r="C131" s="46" t="str">
        <f ca="1">VLOOKUP($B131,OFFSET(Main!$E$14,0,0,4,(3*$B$127+1)),3*($B$127-1)+1+'JoytoKey Maps'!C$5,0)</f>
        <v>Down</v>
      </c>
      <c r="D131" s="49" t="str">
        <f ca="1">VLOOKUP($B131,OFFSET(Main!$E$14,0,0,4,(3*$B$127+1)),3*($B$127-1)+1+'JoytoKey Maps'!D$5,0)</f>
        <v>Num2</v>
      </c>
      <c r="E131" s="46" t="str">
        <f ca="1">VLOOKUP($B131,OFFSET(Main!$E$14,0,0,4,(3*$B$127+1)),3*($B$127-1)+1+'JoytoKey Maps'!E$5,0)</f>
        <v>Down</v>
      </c>
      <c r="F131" s="47" t="str">
        <f ca="1">VLOOKUP($B131,OFFSET(Main!$E$14,0,0,4,(3*$B$127+1)),3*($B$127-1)+1+'JoytoKey Maps'!F$5,0)</f>
        <v>Num2</v>
      </c>
      <c r="G131" s="48" t="str">
        <f ca="1">VLOOKUP($B131,OFFSET(Main!$E$14,0,0,4,(3*$B$127+1)),3*($B$127-1)+1+'JoytoKey Maps'!G$5,0)</f>
        <v>Down</v>
      </c>
      <c r="H131" s="49" t="str">
        <f ca="1">VLOOKUP($B131,OFFSET(Main!$E$14,0,0,4,(3*$B$127+1)),3*($B$127-1)+1+'JoytoKey Maps'!H$5,0)</f>
        <v>Num2</v>
      </c>
      <c r="I131" s="46" t="str">
        <f ca="1">VLOOKUP($B131,OFFSET(Main!$E$14,0,0,4,(3*$B$127+1)),3*($B$127-1)+1+'JoytoKey Maps'!I$5,0)</f>
        <v>Down</v>
      </c>
      <c r="J131" s="47" t="str">
        <f ca="1">VLOOKUP($B131,OFFSET(Main!$E$14,0,0,4,(3*$B$127+1)),3*($B$127-1)+1+'JoytoKey Maps'!J$5,0)</f>
        <v>Num2</v>
      </c>
      <c r="K131" s="4" t="str">
        <f ca="1">VLOOKUP($B131,OFFSET(Main!$E$14,0,0,4,(3*$B$127+1)),3*($B$127-1)+1+'JoytoKey Maps'!K$5,0)</f>
        <v>Down</v>
      </c>
      <c r="L131" s="29" t="str">
        <f ca="1">VLOOKUP($B131,OFFSET(Main!$E$14,0,0,4,(3*$B$127+1)),3*($B$127-1)+1+'JoytoKey Maps'!L$5,0)</f>
        <v>Num2</v>
      </c>
      <c r="M131" s="27" t="str">
        <f ca="1">VLOOKUP($B131,OFFSET(Main!$E$14,0,0,4,(3*$B$127+1)),3*($B$127-1)+1+'JoytoKey Maps'!M$5,0)</f>
        <v>Down</v>
      </c>
      <c r="N131" s="3" t="str">
        <f ca="1">VLOOKUP($B131,OFFSET(Main!$E$14,0,0,4,(3*$B$127+1)),3*($B$127-1)+1+'JoytoKey Maps'!N$5,0)</f>
        <v>Num2</v>
      </c>
    </row>
    <row r="132" spans="1:14" outlineLevel="1" x14ac:dyDescent="0.25">
      <c r="A132" s="177"/>
      <c r="B132" s="11">
        <v>1</v>
      </c>
      <c r="C132" s="21" t="str">
        <f ca="1">VLOOKUP($B132,OFFSET(Main!$D$1,C$3-1,0,10,(3*$B$127+1)),3*($B$127-1)+2+'JoytoKey Maps'!C$5,0)</f>
        <v>a</v>
      </c>
      <c r="D132" s="23" t="str">
        <f ca="1">VLOOKUP($B132,OFFSET(Main!$D$1,D$3-1,0,10,(3*$B$127+1)),3*($B$127-1)+2+'JoytoKey Maps'!D$5,0)</f>
        <v>Num3</v>
      </c>
      <c r="E132" s="21" t="str">
        <f ca="1">VLOOKUP($B132,OFFSET(Main!$D$1,E$3-1,0,10,(3*$B$127+1)),3*($B$127-1)+2+'JoytoKey Maps'!E$5,0)</f>
        <v/>
      </c>
      <c r="F132" s="28" t="str">
        <f ca="1">VLOOKUP($B132,OFFSET(Main!$D$1,F$3-1,0,10,(3*$B$127+1)),3*($B$127-1)+2+'JoytoKey Maps'!F$5,0)</f>
        <v/>
      </c>
      <c r="G132" s="26" t="str">
        <f ca="1">VLOOKUP($B132,OFFSET(Main!$D$1,G$3-1,0,10,(3*$B$127+1)),3*($B$127-1)+2+'JoytoKey Maps'!G$5,0)</f>
        <v>a</v>
      </c>
      <c r="H132" s="23" t="str">
        <f ca="1">VLOOKUP($B132,OFFSET(Main!$D$1,H$3-1,0,10,(3*$B$127+1)),3*($B$127-1)+2+'JoytoKey Maps'!H$5,0)</f>
        <v>Num3</v>
      </c>
      <c r="I132" s="21" t="str">
        <f ca="1">VLOOKUP($B132,OFFSET(Main!$D$1,I$3-1,0,10,(3*$B$127+1)),3*($B$127-1)+2+'JoytoKey Maps'!I$5,0)</f>
        <v>a</v>
      </c>
      <c r="J132" s="28" t="str">
        <f ca="1">VLOOKUP($B132,OFFSET(Main!$D$1,J$3-1,0,10,(3*$B$127+1)),3*($B$127-1)+2+'JoytoKey Maps'!J$5,0)</f>
        <v>Num3</v>
      </c>
      <c r="K132" s="21" t="str">
        <f ca="1">VLOOKUP($B132,OFFSET(Main!$D$1,K$3-1,0,10,(3*$B$127+1)),3*($B$127-1)+2+'JoytoKey Maps'!K$5,0)</f>
        <v>a</v>
      </c>
      <c r="L132" s="28" t="str">
        <f ca="1">VLOOKUP($B132,OFFSET(Main!$D$1,L$3-1,0,10,(3*$B$127+1)),3*($B$127-1)+2+'JoytoKey Maps'!L$5,0)</f>
        <v>Num3</v>
      </c>
      <c r="M132" s="26" t="str">
        <f ca="1">VLOOKUP($B132,OFFSET(Main!$D$1,M$3-1,0,10,(3*$B$127+1)),3*($B$127-1)+2+'JoytoKey Maps'!M$5,0)</f>
        <v/>
      </c>
      <c r="N132" s="139" t="str">
        <f ca="1">VLOOKUP($B132,OFFSET(Main!$D$1,N$3-1,0,10,(3*$B$127+1)),3*($B$127-1)+2+'JoytoKey Maps'!N$5,0)</f>
        <v/>
      </c>
    </row>
    <row r="133" spans="1:14" outlineLevel="1" x14ac:dyDescent="0.25">
      <c r="A133" s="177"/>
      <c r="B133" s="11">
        <v>2</v>
      </c>
      <c r="C133" s="4" t="str">
        <f ca="1">VLOOKUP($B133,OFFSET(Main!$D$1,C$3-1,0,10,(3*$B$127+1)),3*($B$127-1)+2+'JoytoKey Maps'!C$5,0)</f>
        <v>z</v>
      </c>
      <c r="D133" s="24" t="str">
        <f ca="1">VLOOKUP($B133,OFFSET(Main!$D$1,D$3-1,0,10,(3*$B$127+1)),3*($B$127-1)+2+'JoytoKey Maps'!D$5,0)</f>
        <v>Num0</v>
      </c>
      <c r="E133" s="4" t="str">
        <f ca="1">VLOOKUP($B133,OFFSET(Main!$D$1,E$3-1,0,10,(3*$B$127+1)),3*($B$127-1)+2+'JoytoKey Maps'!E$5,0)</f>
        <v>z</v>
      </c>
      <c r="F133" s="29" t="str">
        <f ca="1">VLOOKUP($B133,OFFSET(Main!$D$1,F$3-1,0,10,(3*$B$127+1)),3*($B$127-1)+2+'JoytoKey Maps'!F$5,0)</f>
        <v>Num0</v>
      </c>
      <c r="G133" s="27" t="str">
        <f ca="1">VLOOKUP($B133,OFFSET(Main!$D$1,G$3-1,0,10,(3*$B$127+1)),3*($B$127-1)+2+'JoytoKey Maps'!G$5,0)</f>
        <v>z</v>
      </c>
      <c r="H133" s="24" t="str">
        <f ca="1">VLOOKUP($B133,OFFSET(Main!$D$1,H$3-1,0,10,(3*$B$127+1)),3*($B$127-1)+2+'JoytoKey Maps'!H$5,0)</f>
        <v>Num0</v>
      </c>
      <c r="I133" s="4" t="str">
        <f ca="1">VLOOKUP($B133,OFFSET(Main!$D$1,I$3-1,0,10,(3*$B$127+1)),3*($B$127-1)+2+'JoytoKey Maps'!I$5,0)</f>
        <v>z</v>
      </c>
      <c r="J133" s="29" t="str">
        <f ca="1">VLOOKUP($B133,OFFSET(Main!$D$1,J$3-1,0,10,(3*$B$127+1)),3*($B$127-1)+2+'JoytoKey Maps'!J$5,0)</f>
        <v>Num0</v>
      </c>
      <c r="K133" s="4" t="str">
        <f ca="1">VLOOKUP($B133,OFFSET(Main!$D$1,K$3-1,0,10,(3*$B$127+1)),3*($B$127-1)+2+'JoytoKey Maps'!K$5,0)</f>
        <v>z</v>
      </c>
      <c r="L133" s="29" t="str">
        <f ca="1">VLOOKUP($B133,OFFSET(Main!$D$1,L$3-1,0,10,(3*$B$127+1)),3*($B$127-1)+2+'JoytoKey Maps'!L$5,0)</f>
        <v>Num0</v>
      </c>
      <c r="M133" s="27" t="e">
        <f ca="1">VLOOKUP($B133,OFFSET(Main!$D$1,M$3-1,0,10,(3*$B$127+1)),3*($B$127-1)+2+'JoytoKey Maps'!M$5,0)</f>
        <v>#N/A</v>
      </c>
      <c r="N133" s="3" t="e">
        <f ca="1">VLOOKUP($B133,OFFSET(Main!$D$1,N$3-1,0,10,(3*$B$127+1)),3*($B$127-1)+2+'JoytoKey Maps'!N$5,0)</f>
        <v>#N/A</v>
      </c>
    </row>
    <row r="134" spans="1:14" outlineLevel="1" x14ac:dyDescent="0.25">
      <c r="A134" s="177"/>
      <c r="B134" s="11">
        <v>3</v>
      </c>
      <c r="C134" s="4" t="str">
        <f ca="1">VLOOKUP($B134,OFFSET(Main!$D$1,C$3-1,0,10,(3*$B$127+1)),3*($B$127-1)+2+'JoytoKey Maps'!C$5,0)</f>
        <v>x</v>
      </c>
      <c r="D134" s="24" t="str">
        <f ca="1">VLOOKUP($B134,OFFSET(Main!$D$1,D$3-1,0,10,(3*$B$127+1)),3*($B$127-1)+2+'JoytoKey Maps'!D$5,0)</f>
        <v>Num1</v>
      </c>
      <c r="E134" s="4" t="str">
        <f ca="1">VLOOKUP($B134,OFFSET(Main!$D$1,E$3-1,0,10,(3*$B$127+1)),3*($B$127-1)+2+'JoytoKey Maps'!E$5,0)</f>
        <v>a</v>
      </c>
      <c r="F134" s="29" t="str">
        <f ca="1">VLOOKUP($B134,OFFSET(Main!$D$1,F$3-1,0,10,(3*$B$127+1)),3*($B$127-1)+2+'JoytoKey Maps'!F$5,0)</f>
        <v>Num3</v>
      </c>
      <c r="G134" s="27" t="str">
        <f ca="1">VLOOKUP($B134,OFFSET(Main!$D$1,G$3-1,0,10,(3*$B$127+1)),3*($B$127-1)+2+'JoytoKey Maps'!G$5,0)</f>
        <v>x</v>
      </c>
      <c r="H134" s="24" t="str">
        <f ca="1">VLOOKUP($B134,OFFSET(Main!$D$1,H$3-1,0,10,(3*$B$127+1)),3*($B$127-1)+2+'JoytoKey Maps'!H$5,0)</f>
        <v>Num1</v>
      </c>
      <c r="I134" s="4" t="str">
        <f ca="1">VLOOKUP($B134,OFFSET(Main!$D$1,I$3-1,0,10,(3*$B$127+1)),3*($B$127-1)+2+'JoytoKey Maps'!I$5,0)</f>
        <v>x</v>
      </c>
      <c r="J134" s="29" t="str">
        <f ca="1">VLOOKUP($B134,OFFSET(Main!$D$1,J$3-1,0,10,(3*$B$127+1)),3*($B$127-1)+2+'JoytoKey Maps'!J$5,0)</f>
        <v>Num1</v>
      </c>
      <c r="K134" s="4" t="str">
        <f ca="1">VLOOKUP($B134,OFFSET(Main!$D$1,K$3-1,0,10,(3*$B$127+1)),3*($B$127-1)+2+'JoytoKey Maps'!K$5,0)</f>
        <v>x</v>
      </c>
      <c r="L134" s="29" t="str">
        <f ca="1">VLOOKUP($B134,OFFSET(Main!$D$1,L$3-1,0,10,(3*$B$127+1)),3*($B$127-1)+2+'JoytoKey Maps'!L$5,0)</f>
        <v>Num1</v>
      </c>
      <c r="M134" s="27" t="e">
        <f ca="1">VLOOKUP($B134,OFFSET(Main!$D$1,M$3-1,0,10,(3*$B$127+1)),3*($B$127-1)+2+'JoytoKey Maps'!M$5,0)</f>
        <v>#N/A</v>
      </c>
      <c r="N134" s="3" t="e">
        <f ca="1">VLOOKUP($B134,OFFSET(Main!$D$1,N$3-1,0,10,(3*$B$127+1)),3*($B$127-1)+2+'JoytoKey Maps'!N$5,0)</f>
        <v>#N/A</v>
      </c>
    </row>
    <row r="135" spans="1:14" outlineLevel="1" x14ac:dyDescent="0.25">
      <c r="A135" s="177"/>
      <c r="B135" s="11">
        <v>4</v>
      </c>
      <c r="C135" s="4" t="str">
        <f ca="1">VLOOKUP($B135,OFFSET(Main!$D$1,C$3-1,0,10,(3*$B$127+1)),3*($B$127-1)+2+'JoytoKey Maps'!C$5,0)</f>
        <v>q</v>
      </c>
      <c r="D135" s="24" t="str">
        <f ca="1">VLOOKUP($B135,OFFSET(Main!$D$1,D$3-1,0,10,(3*$B$127+1)),3*($B$127-1)+2+'JoytoKey Maps'!D$5,0)</f>
        <v>Num7</v>
      </c>
      <c r="E135" s="4" t="str">
        <f ca="1">VLOOKUP($B135,OFFSET(Main!$D$1,E$3-1,0,10,(3*$B$127+1)),3*($B$127-1)+2+'JoytoKey Maps'!E$5,0)</f>
        <v>x</v>
      </c>
      <c r="F135" s="29" t="str">
        <f ca="1">VLOOKUP($B135,OFFSET(Main!$D$1,F$3-1,0,10,(3*$B$127+1)),3*($B$127-1)+2+'JoytoKey Maps'!F$5,0)</f>
        <v>Num1</v>
      </c>
      <c r="G135" s="27" t="str">
        <f ca="1">VLOOKUP($B135,OFFSET(Main!$D$1,G$3-1,0,10,(3*$B$127+1)),3*($B$127-1)+2+'JoytoKey Maps'!G$5,0)</f>
        <v>q</v>
      </c>
      <c r="H135" s="24" t="str">
        <f ca="1">VLOOKUP($B135,OFFSET(Main!$D$1,H$3-1,0,10,(3*$B$127+1)),3*($B$127-1)+2+'JoytoKey Maps'!H$5,0)</f>
        <v>Num7</v>
      </c>
      <c r="I135" s="4" t="str">
        <f ca="1">VLOOKUP($B135,OFFSET(Main!$D$1,I$3-1,0,10,(3*$B$127+1)),3*($B$127-1)+2+'JoytoKey Maps'!I$5,0)</f>
        <v/>
      </c>
      <c r="J135" s="29" t="str">
        <f ca="1">VLOOKUP($B135,OFFSET(Main!$D$1,J$3-1,0,10,(3*$B$127+1)),3*($B$127-1)+2+'JoytoKey Maps'!J$5,0)</f>
        <v/>
      </c>
      <c r="K135" s="4" t="str">
        <f ca="1">VLOOKUP($B135,OFFSET(Main!$D$1,K$3-1,0,10,(3*$B$127+1)),3*($B$127-1)+2+'JoytoKey Maps'!K$5,0)</f>
        <v/>
      </c>
      <c r="L135" s="29" t="str">
        <f ca="1">VLOOKUP($B135,OFFSET(Main!$D$1,L$3-1,0,10,(3*$B$127+1)),3*($B$127-1)+2+'JoytoKey Maps'!L$5,0)</f>
        <v/>
      </c>
      <c r="M135" s="27" t="e">
        <f ca="1">VLOOKUP($B135,OFFSET(Main!$D$1,M$3-1,0,10,(3*$B$127+1)),3*($B$127-1)+2+'JoytoKey Maps'!M$5,0)</f>
        <v>#N/A</v>
      </c>
      <c r="N135" s="3" t="e">
        <f ca="1">VLOOKUP($B135,OFFSET(Main!$D$1,N$3-1,0,10,(3*$B$127+1)),3*($B$127-1)+2+'JoytoKey Maps'!N$5,0)</f>
        <v>#N/A</v>
      </c>
    </row>
    <row r="136" spans="1:14" outlineLevel="1" x14ac:dyDescent="0.25">
      <c r="A136" s="177"/>
      <c r="B136" s="11">
        <v>5</v>
      </c>
      <c r="C136" s="4" t="str">
        <f ca="1">VLOOKUP($B136,OFFSET(Main!$D$1,C$3-1,0,10,(3*$B$127+1)),3*($B$127-1)+2+'JoytoKey Maps'!C$5,0)</f>
        <v>w</v>
      </c>
      <c r="D136" s="24" t="str">
        <f ca="1">VLOOKUP($B136,OFFSET(Main!$D$1,D$3-1,0,10,(3*$B$127+1)),3*($B$127-1)+2+'JoytoKey Maps'!D$5,0)</f>
        <v>Num9</v>
      </c>
      <c r="E136" s="4" t="str">
        <f ca="1">VLOOKUP($B136,OFFSET(Main!$D$1,E$3-1,0,10,(3*$B$127+1)),3*($B$127-1)+2+'JoytoKey Maps'!E$5,0)</f>
        <v>q</v>
      </c>
      <c r="F136" s="29" t="str">
        <f ca="1">VLOOKUP($B136,OFFSET(Main!$D$1,F$3-1,0,10,(3*$B$127+1)),3*($B$127-1)+2+'JoytoKey Maps'!F$5,0)</f>
        <v>Num7</v>
      </c>
      <c r="G136" s="27" t="str">
        <f ca="1">VLOOKUP($B136,OFFSET(Main!$D$1,G$3-1,0,10,(3*$B$127+1)),3*($B$127-1)+2+'JoytoKey Maps'!G$5,0)</f>
        <v>w</v>
      </c>
      <c r="H136" s="24" t="str">
        <f ca="1">VLOOKUP($B136,OFFSET(Main!$D$1,H$3-1,0,10,(3*$B$127+1)),3*($B$127-1)+2+'JoytoKey Maps'!H$5,0)</f>
        <v>Num9</v>
      </c>
      <c r="I136" s="4" t="str">
        <f ca="1">VLOOKUP($B136,OFFSET(Main!$D$1,I$3-1,0,10,(3*$B$127+1)),3*($B$127-1)+2+'JoytoKey Maps'!I$5,0)</f>
        <v>q</v>
      </c>
      <c r="J136" s="29" t="str">
        <f ca="1">VLOOKUP($B136,OFFSET(Main!$D$1,J$3-1,0,10,(3*$B$127+1)),3*($B$127-1)+2+'JoytoKey Maps'!J$5,0)</f>
        <v>Num7</v>
      </c>
      <c r="K136" s="4" t="str">
        <f ca="1">VLOOKUP($B136,OFFSET(Main!$D$1,K$3-1,0,10,(3*$B$127+1)),3*($B$127-1)+2+'JoytoKey Maps'!K$5,0)</f>
        <v/>
      </c>
      <c r="L136" s="29" t="str">
        <f ca="1">VLOOKUP($B136,OFFSET(Main!$D$1,L$3-1,0,10,(3*$B$127+1)),3*($B$127-1)+2+'JoytoKey Maps'!L$5,0)</f>
        <v/>
      </c>
      <c r="M136" s="27" t="e">
        <f ca="1">VLOOKUP($B136,OFFSET(Main!$D$1,M$3-1,0,10,(3*$B$127+1)),3*($B$127-1)+2+'JoytoKey Maps'!M$5,0)</f>
        <v>#N/A</v>
      </c>
      <c r="N136" s="3" t="e">
        <f ca="1">VLOOKUP($B136,OFFSET(Main!$D$1,N$3-1,0,10,(3*$B$127+1)),3*($B$127-1)+2+'JoytoKey Maps'!N$5,0)</f>
        <v>#N/A</v>
      </c>
    </row>
    <row r="137" spans="1:14" outlineLevel="1" x14ac:dyDescent="0.25">
      <c r="A137" s="177"/>
      <c r="B137" s="11">
        <v>6</v>
      </c>
      <c r="C137" s="4" t="str">
        <f ca="1">VLOOKUP($B137,OFFSET(Main!$D$1,C$3-1,0,10,(3*$B$127+1)),3*($B$127-1)+2+'JoytoKey Maps'!C$5,0)</f>
        <v/>
      </c>
      <c r="D137" s="24" t="str">
        <f ca="1">VLOOKUP($B137,OFFSET(Main!$D$1,D$3-1,0,10,(3*$B$127+1)),3*($B$127-1)+2+'JoytoKey Maps'!D$5,0)</f>
        <v/>
      </c>
      <c r="E137" s="4" t="str">
        <f ca="1">VLOOKUP($B137,OFFSET(Main!$D$1,E$3-1,0,10,(3*$B$127+1)),3*($B$127-1)+2+'JoytoKey Maps'!E$5,0)</f>
        <v>w</v>
      </c>
      <c r="F137" s="29" t="str">
        <f ca="1">VLOOKUP($B137,OFFSET(Main!$D$1,F$3-1,0,10,(3*$B$127+1)),3*($B$127-1)+2+'JoytoKey Maps'!F$5,0)</f>
        <v>Num9</v>
      </c>
      <c r="G137" s="27" t="str">
        <f ca="1">VLOOKUP($B137,OFFSET(Main!$D$1,G$3-1,0,10,(3*$B$127+1)),3*($B$127-1)+2+'JoytoKey Maps'!G$5,0)</f>
        <v/>
      </c>
      <c r="H137" s="24" t="str">
        <f ca="1">VLOOKUP($B137,OFFSET(Main!$D$1,H$3-1,0,10,(3*$B$127+1)),3*($B$127-1)+2+'JoytoKey Maps'!H$5,0)</f>
        <v/>
      </c>
      <c r="I137" s="4" t="str">
        <f ca="1">VLOOKUP($B137,OFFSET(Main!$D$1,I$3-1,0,10,(3*$B$127+1)),3*($B$127-1)+2+'JoytoKey Maps'!I$5,0)</f>
        <v>w</v>
      </c>
      <c r="J137" s="29" t="str">
        <f ca="1">VLOOKUP($B137,OFFSET(Main!$D$1,J$3-1,0,10,(3*$B$127+1)),3*($B$127-1)+2+'JoytoKey Maps'!J$5,0)</f>
        <v>Num9</v>
      </c>
      <c r="K137" s="4" t="str">
        <f ca="1">VLOOKUP($B137,OFFSET(Main!$D$1,K$3-1,0,10,(3*$B$127+1)),3*($B$127-1)+2+'JoytoKey Maps'!K$5,0)</f>
        <v>RShift</v>
      </c>
      <c r="L137" s="29" t="str">
        <f ca="1">VLOOKUP($B137,OFFSET(Main!$D$1,L$3-1,0,10,(3*$B$127+1)),3*($B$127-1)+2+'JoytoKey Maps'!L$5,0)</f>
        <v>LShift</v>
      </c>
      <c r="M137" s="27" t="e">
        <f ca="1">VLOOKUP($B137,OFFSET(Main!$D$1,M$3-1,0,10,(3*$B$127+1)),3*($B$127-1)+2+'JoytoKey Maps'!M$5,0)</f>
        <v>#N/A</v>
      </c>
      <c r="N137" s="3" t="e">
        <f ca="1">VLOOKUP($B137,OFFSET(Main!$D$1,N$3-1,0,10,(3*$B$127+1)),3*($B$127-1)+2+'JoytoKey Maps'!N$5,0)</f>
        <v>#N/A</v>
      </c>
    </row>
    <row r="138" spans="1:14" outlineLevel="1" x14ac:dyDescent="0.25">
      <c r="A138" s="177"/>
      <c r="B138" s="11">
        <v>7</v>
      </c>
      <c r="C138" s="4" t="str">
        <f ca="1">VLOOKUP($B138,OFFSET(Main!$D$1,C$3-1,0,10,(3*$B$127+1)),3*($B$127-1)+2+'JoytoKey Maps'!C$5,0)</f>
        <v>Enter</v>
      </c>
      <c r="D138" s="24" t="str">
        <f ca="1">VLOOKUP($B138,OFFSET(Main!$D$1,D$3-1,0,10,(3*$B$127+1)),3*($B$127-1)+2+'JoytoKey Maps'!D$5,0)</f>
        <v>LCtrl</v>
      </c>
      <c r="E138" s="4" t="e">
        <f ca="1">VLOOKUP($B138,OFFSET(Main!$D$1,E$3-1,0,10,(3*$B$127+1)),3*($B$127-1)+2+'JoytoKey Maps'!E$5,0)</f>
        <v>#N/A</v>
      </c>
      <c r="F138" s="29" t="e">
        <f ca="1">VLOOKUP($B138,OFFSET(Main!$D$1,F$3-1,0,10,(3*$B$127+1)),3*($B$127-1)+2+'JoytoKey Maps'!F$5,0)</f>
        <v>#N/A</v>
      </c>
      <c r="G138" s="27" t="str">
        <f ca="1">VLOOKUP($B138,OFFSET(Main!$D$1,G$3-1,0,10,(3*$B$127+1)),3*($B$127-1)+2+'JoytoKey Maps'!G$5,0)</f>
        <v>Enter</v>
      </c>
      <c r="H138" s="24" t="str">
        <f ca="1">VLOOKUP($B138,OFFSET(Main!$D$1,H$3-1,0,10,(3*$B$127+1)),3*($B$127-1)+2+'JoytoKey Maps'!H$5,0)</f>
        <v>LCtrl</v>
      </c>
      <c r="I138" s="4" t="str">
        <f ca="1">VLOOKUP($B138,OFFSET(Main!$D$1,I$3-1,0,10,(3*$B$127+1)),3*($B$127-1)+2+'JoytoKey Maps'!I$5,0)</f>
        <v>RShift</v>
      </c>
      <c r="J138" s="29" t="str">
        <f ca="1">VLOOKUP($B138,OFFSET(Main!$D$1,J$3-1,0,10,(3*$B$127+1)),3*($B$127-1)+2+'JoytoKey Maps'!J$5,0)</f>
        <v>LShift</v>
      </c>
      <c r="K138" s="4" t="str">
        <f ca="1">VLOOKUP($B138,OFFSET(Main!$D$1,K$3-1,0,10,(3*$B$127+1)),3*($B$127-1)+2+'JoytoKey Maps'!K$5,0)</f>
        <v>q</v>
      </c>
      <c r="L138" s="29" t="str">
        <f ca="1">VLOOKUP($B138,OFFSET(Main!$D$1,L$3-1,0,10,(3*$B$127+1)),3*($B$127-1)+2+'JoytoKey Maps'!L$5,0)</f>
        <v>Num7</v>
      </c>
      <c r="M138" s="27" t="e">
        <f ca="1">VLOOKUP($B138,OFFSET(Main!$D$1,M$3-1,0,10,(3*$B$127+1)),3*($B$127-1)+2+'JoytoKey Maps'!M$5,0)</f>
        <v>#N/A</v>
      </c>
      <c r="N138" s="3" t="e">
        <f ca="1">VLOOKUP($B138,OFFSET(Main!$D$1,N$3-1,0,10,(3*$B$127+1)),3*($B$127-1)+2+'JoytoKey Maps'!N$5,0)</f>
        <v>#N/A</v>
      </c>
    </row>
    <row r="139" spans="1:14" outlineLevel="1" x14ac:dyDescent="0.25">
      <c r="A139" s="177"/>
      <c r="B139" s="11">
        <v>8</v>
      </c>
      <c r="C139" s="4" t="str">
        <f ca="1">VLOOKUP($B139,OFFSET(Main!$D$1,C$3-1,0,10,(3*$B$127+1)),3*($B$127-1)+2+'JoytoKey Maps'!C$5,0)</f>
        <v>RShift</v>
      </c>
      <c r="D139" s="24" t="str">
        <f ca="1">VLOOKUP($B139,OFFSET(Main!$D$1,D$3-1,0,10,(3*$B$127+1)),3*($B$127-1)+2+'JoytoKey Maps'!D$5,0)</f>
        <v>LShift</v>
      </c>
      <c r="E139" s="4" t="e">
        <f ca="1">VLOOKUP($B139,OFFSET(Main!$D$1,E$3-1,0,10,(3*$B$127+1)),3*($B$127-1)+2+'JoytoKey Maps'!E$5,0)</f>
        <v>#N/A</v>
      </c>
      <c r="F139" s="29" t="e">
        <f ca="1">VLOOKUP($B139,OFFSET(Main!$D$1,F$3-1,0,10,(3*$B$127+1)),3*($B$127-1)+2+'JoytoKey Maps'!F$5,0)</f>
        <v>#N/A</v>
      </c>
      <c r="G139" s="27" t="str">
        <f ca="1">VLOOKUP($B139,OFFSET(Main!$D$1,G$3-1,0,10,(3*$B$127+1)),3*($B$127-1)+2+'JoytoKey Maps'!G$5,0)</f>
        <v>RShift</v>
      </c>
      <c r="H139" s="24" t="str">
        <f ca="1">VLOOKUP($B139,OFFSET(Main!$D$1,H$3-1,0,10,(3*$B$127+1)),3*($B$127-1)+2+'JoytoKey Maps'!H$5,0)</f>
        <v>LShift</v>
      </c>
      <c r="I139" s="4" t="str">
        <f ca="1">VLOOKUP($B139,OFFSET(Main!$D$1,I$3-1,0,10,(3*$B$127+1)),3*($B$127-1)+2+'JoytoKey Maps'!I$5,0)</f>
        <v>Enter</v>
      </c>
      <c r="J139" s="29" t="str">
        <f ca="1">VLOOKUP($B139,OFFSET(Main!$D$1,J$3-1,0,10,(3*$B$127+1)),3*($B$127-1)+2+'JoytoKey Maps'!J$5,0)</f>
        <v>LCtrl</v>
      </c>
      <c r="K139" s="4" t="str">
        <f ca="1">VLOOKUP($B139,OFFSET(Main!$D$1,K$3-1,0,10,(3*$B$127+1)),3*($B$127-1)+2+'JoytoKey Maps'!K$5,0)</f>
        <v>w</v>
      </c>
      <c r="L139" s="29" t="str">
        <f ca="1">VLOOKUP($B139,OFFSET(Main!$D$1,L$3-1,0,10,(3*$B$127+1)),3*($B$127-1)+2+'JoytoKey Maps'!L$5,0)</f>
        <v>Num9</v>
      </c>
      <c r="M139" s="27" t="e">
        <f ca="1">VLOOKUP($B139,OFFSET(Main!$D$1,M$3-1,0,10,(3*$B$127+1)),3*($B$127-1)+2+'JoytoKey Maps'!M$5,0)</f>
        <v>#N/A</v>
      </c>
      <c r="N139" s="3" t="e">
        <f ca="1">VLOOKUP($B139,OFFSET(Main!$D$1,N$3-1,0,10,(3*$B$127+1)),3*($B$127-1)+2+'JoytoKey Maps'!N$5,0)</f>
        <v>#N/A</v>
      </c>
    </row>
    <row r="140" spans="1:14" outlineLevel="1" x14ac:dyDescent="0.25">
      <c r="A140" s="177"/>
      <c r="B140" s="11">
        <v>9</v>
      </c>
      <c r="C140" s="4" t="e">
        <f ca="1">VLOOKUP($B140,OFFSET(Main!$D$1,C$3-1,0,10,(3*$B$127+1)),3*($B$127-1)+2+'JoytoKey Maps'!C$5,0)</f>
        <v>#N/A</v>
      </c>
      <c r="D140" s="24" t="e">
        <f ca="1">VLOOKUP($B140,OFFSET(Main!$D$1,D$3-1,0,10,(3*$B$127+1)),3*($B$127-1)+2+'JoytoKey Maps'!D$5,0)</f>
        <v>#N/A</v>
      </c>
      <c r="E140" s="4" t="str">
        <f ca="1">VLOOKUP($B140,OFFSET(Main!$D$1,E$3-1,0,10,(3*$B$127+1)),3*($B$127-1)+2+'JoytoKey Maps'!E$5,0)</f>
        <v>RShift</v>
      </c>
      <c r="F140" s="29" t="str">
        <f ca="1">VLOOKUP($B140,OFFSET(Main!$D$1,F$3-1,0,10,(3*$B$127+1)),3*($B$127-1)+2+'JoytoKey Maps'!F$5,0)</f>
        <v>LShift</v>
      </c>
      <c r="G140" s="27" t="e">
        <f ca="1">VLOOKUP($B140,OFFSET(Main!$D$1,G$3-1,0,10,(3*$B$127+1)),3*($B$127-1)+2+'JoytoKey Maps'!G$5,0)</f>
        <v>#N/A</v>
      </c>
      <c r="H140" s="24" t="e">
        <f ca="1">VLOOKUP($B140,OFFSET(Main!$D$1,H$3-1,0,10,(3*$B$127+1)),3*($B$127-1)+2+'JoytoKey Maps'!H$5,0)</f>
        <v>#N/A</v>
      </c>
      <c r="I140" s="4" t="str">
        <f ca="1">VLOOKUP($B140,OFFSET(Main!$D$1,I$3-1,0,10,(3*$B$127+1)),3*($B$127-1)+2+'JoytoKey Maps'!I$5,0)</f>
        <v/>
      </c>
      <c r="J140" s="29" t="str">
        <f ca="1">VLOOKUP($B140,OFFSET(Main!$D$1,J$3-1,0,10,(3*$B$127+1)),3*($B$127-1)+2+'JoytoKey Maps'!J$5,0)</f>
        <v/>
      </c>
      <c r="K140" s="4" t="str">
        <f ca="1">VLOOKUP($B140,OFFSET(Main!$D$1,K$3-1,0,10,(3*$B$127+1)),3*($B$127-1)+2+'JoytoKey Maps'!K$5,0)</f>
        <v>Enter</v>
      </c>
      <c r="L140" s="29" t="str">
        <f ca="1">VLOOKUP($B140,OFFSET(Main!$D$1,L$3-1,0,10,(3*$B$127+1)),3*($B$127-1)+2+'JoytoKey Maps'!L$5,0)</f>
        <v>LCtrl</v>
      </c>
      <c r="M140" s="27" t="e">
        <f ca="1">VLOOKUP($B140,OFFSET(Main!$D$1,M$3-1,0,10,(3*$B$127+1)),3*($B$127-1)+2+'JoytoKey Maps'!M$5,0)</f>
        <v>#N/A</v>
      </c>
      <c r="N140" s="3" t="e">
        <f ca="1">VLOOKUP($B140,OFFSET(Main!$D$1,N$3-1,0,10,(3*$B$127+1)),3*($B$127-1)+2+'JoytoKey Maps'!N$5,0)</f>
        <v>#N/A</v>
      </c>
    </row>
    <row r="141" spans="1:14" ht="15.75" outlineLevel="1" thickBot="1" x14ac:dyDescent="0.3">
      <c r="A141" s="178"/>
      <c r="B141" s="152">
        <v>10</v>
      </c>
      <c r="C141" s="5" t="e">
        <f ca="1">VLOOKUP($B141,OFFSET(Main!$D$1,C$3-1,0,10,(3*$B$127+1)),3*($B$127-1)+2+'JoytoKey Maps'!C$5,0)</f>
        <v>#N/A</v>
      </c>
      <c r="D141" s="153" t="e">
        <f ca="1">VLOOKUP($B141,OFFSET(Main!$D$1,D$3-1,0,10,(3*$B$127+1)),3*($B$127-1)+2+'JoytoKey Maps'!D$5,0)</f>
        <v>#N/A</v>
      </c>
      <c r="E141" s="5" t="str">
        <f ca="1">VLOOKUP($B141,OFFSET(Main!$D$1,E$3-1,0,10,(3*$B$127+1)),3*($B$127-1)+2+'JoytoKey Maps'!E$5,0)</f>
        <v>Enter</v>
      </c>
      <c r="F141" s="140" t="str">
        <f ca="1">VLOOKUP($B141,OFFSET(Main!$D$1,F$3-1,0,10,(3*$B$127+1)),3*($B$127-1)+2+'JoytoKey Maps'!F$5,0)</f>
        <v>LCtrl</v>
      </c>
      <c r="G141" s="154" t="e">
        <f ca="1">VLOOKUP($B141,OFFSET(Main!$D$1,G$3-1,0,10,(3*$B$127+1)),3*($B$127-1)+2+'JoytoKey Maps'!G$5,0)</f>
        <v>#N/A</v>
      </c>
      <c r="H141" s="153" t="e">
        <f ca="1">VLOOKUP($B141,OFFSET(Main!$D$1,H$3-1,0,10,(3*$B$127+1)),3*($B$127-1)+2+'JoytoKey Maps'!H$5,0)</f>
        <v>#N/A</v>
      </c>
      <c r="I141" s="5" t="str">
        <f ca="1">VLOOKUP($B141,OFFSET(Main!$D$1,I$3-1,0,10,(3*$B$127+1)),3*($B$127-1)+2+'JoytoKey Maps'!I$5,0)</f>
        <v/>
      </c>
      <c r="J141" s="140" t="str">
        <f ca="1">VLOOKUP($B141,OFFSET(Main!$D$1,J$3-1,0,10,(3*$B$127+1)),3*($B$127-1)+2+'JoytoKey Maps'!J$5,0)</f>
        <v/>
      </c>
      <c r="K141" s="5" t="e">
        <f ca="1">VLOOKUP($B141,OFFSET(Main!$D$1,K$3-1,0,10,(3*$B$127+1)),3*($B$127-1)+2+'JoytoKey Maps'!K$5,0)</f>
        <v>#N/A</v>
      </c>
      <c r="L141" s="140" t="e">
        <f ca="1">VLOOKUP($B141,OFFSET(Main!$D$1,L$3-1,0,10,(3*$B$127+1)),3*($B$127-1)+2+'JoytoKey Maps'!L$5,0)</f>
        <v>#N/A</v>
      </c>
      <c r="M141" s="154" t="e">
        <f ca="1">VLOOKUP($B141,OFFSET(Main!$D$1,M$3-1,0,10,(3*$B$127+1)),3*($B$127-1)+2+'JoytoKey Maps'!M$5,0)</f>
        <v>#N/A</v>
      </c>
      <c r="N141" s="155" t="e">
        <f ca="1">VLOOKUP($B141,OFFSET(Main!$D$1,N$3-1,0,10,(3*$B$127+1)),3*($B$127-1)+2+'JoytoKey Maps'!N$5,0)</f>
        <v>#N/A</v>
      </c>
    </row>
    <row r="142" spans="1:14" x14ac:dyDescent="0.25">
      <c r="A142" s="30" t="str">
        <f>HLOOKUP(B142,Main!$E$2:$AN$3,2,0)</f>
        <v>Sega Saturn</v>
      </c>
      <c r="B142" s="52">
        <v>10</v>
      </c>
      <c r="C142" s="50"/>
      <c r="D142" s="50"/>
      <c r="E142" s="50"/>
      <c r="F142" s="50"/>
      <c r="G142" s="50"/>
      <c r="H142" s="50"/>
      <c r="I142" s="50"/>
      <c r="J142" s="50"/>
      <c r="K142" s="50"/>
      <c r="L142" s="50"/>
      <c r="M142" s="50"/>
      <c r="N142" s="51"/>
    </row>
    <row r="143" spans="1:14" ht="15" customHeight="1" outlineLevel="1" x14ac:dyDescent="0.25">
      <c r="A143" s="177" t="str">
        <f>HLOOKUP(B142,Main!$E$2:$AN$3,2,0)</f>
        <v>Sega Saturn</v>
      </c>
      <c r="B143" s="16" t="s">
        <v>2</v>
      </c>
      <c r="C143" s="21" t="str">
        <f ca="1">VLOOKUP($B143,OFFSET(Main!$E$14,0,0,4,(3*$B$142+1)),3*($B$142-1)+1+'JoytoKey Maps'!C$5,0)</f>
        <v>Left</v>
      </c>
      <c r="D143" s="23" t="str">
        <f ca="1">VLOOKUP($B143,OFFSET(Main!$E$14,0,0,4,(3*$B$142+1)),3*($B$142-1)+1+'JoytoKey Maps'!D$5,0)</f>
        <v>Num4</v>
      </c>
      <c r="E143" s="21" t="str">
        <f ca="1">VLOOKUP($B143,OFFSET(Main!$E$14,0,0,4,(3*$B$142+1)),3*($B$142-1)+1+'JoytoKey Maps'!E$5,0)</f>
        <v>Left</v>
      </c>
      <c r="F143" s="28" t="str">
        <f ca="1">VLOOKUP($B143,OFFSET(Main!$E$14,0,0,4,(3*$B$142+1)),3*($B$142-1)+1+'JoytoKey Maps'!F$5,0)</f>
        <v>Num4</v>
      </c>
      <c r="G143" s="26" t="str">
        <f ca="1">VLOOKUP($B143,OFFSET(Main!$E$14,0,0,4,(3*$B$142+1)),3*($B$142-1)+1+'JoytoKey Maps'!G$5,0)</f>
        <v>Left</v>
      </c>
      <c r="H143" s="23" t="str">
        <f ca="1">VLOOKUP($B143,OFFSET(Main!$E$14,0,0,4,(3*$B$142+1)),3*($B$142-1)+1+'JoytoKey Maps'!H$5,0)</f>
        <v>Num4</v>
      </c>
      <c r="I143" s="21" t="str">
        <f ca="1">VLOOKUP($B143,OFFSET(Main!$E$14,0,0,4,(3*$B$142+1)),3*($B$142-1)+1+'JoytoKey Maps'!I$5,0)</f>
        <v>Left</v>
      </c>
      <c r="J143" s="28" t="str">
        <f ca="1">VLOOKUP($B143,OFFSET(Main!$E$14,0,0,4,(3*$B$142+1)),3*($B$142-1)+1+'JoytoKey Maps'!J$5,0)</f>
        <v>Num4</v>
      </c>
      <c r="K143" s="21" t="str">
        <f ca="1">VLOOKUP($B143,OFFSET(Main!$E$14,0,0,4,(3*$B$142+1)),3*($B$142-1)+1+'JoytoKey Maps'!K$5,0)</f>
        <v>Left</v>
      </c>
      <c r="L143" s="28" t="str">
        <f ca="1">VLOOKUP($B143,OFFSET(Main!$E$14,0,0,4,(3*$B$142+1)),3*($B$142-1)+1+'JoytoKey Maps'!L$5,0)</f>
        <v>Num4</v>
      </c>
      <c r="M143" s="26" t="str">
        <f ca="1">VLOOKUP($B143,OFFSET(Main!$E$14,0,0,4,(3*$B$142+1)),3*($B$142-1)+1+'JoytoKey Maps'!M$5,0)</f>
        <v>Left</v>
      </c>
      <c r="N143" s="139" t="str">
        <f ca="1">VLOOKUP($B143,OFFSET(Main!$E$14,0,0,4,(3*$B$142+1)),3*($B$142-1)+1+'JoytoKey Maps'!N$5,0)</f>
        <v>Num4</v>
      </c>
    </row>
    <row r="144" spans="1:14" outlineLevel="1" x14ac:dyDescent="0.25">
      <c r="A144" s="177"/>
      <c r="B144" s="11" t="s">
        <v>3</v>
      </c>
      <c r="C144" s="4" t="str">
        <f ca="1">VLOOKUP($B144,OFFSET(Main!$E$14,0,0,4,(3*$B$142+1)),3*($B$142-1)+1+'JoytoKey Maps'!C$5,0)</f>
        <v>Right</v>
      </c>
      <c r="D144" s="24" t="str">
        <f ca="1">VLOOKUP($B144,OFFSET(Main!$E$14,0,0,4,(3*$B$142+1)),3*($B$142-1)+1+'JoytoKey Maps'!D$5,0)</f>
        <v>Num6</v>
      </c>
      <c r="E144" s="4" t="str">
        <f ca="1">VLOOKUP($B144,OFFSET(Main!$E$14,0,0,4,(3*$B$142+1)),3*($B$142-1)+1+'JoytoKey Maps'!E$5,0)</f>
        <v>Right</v>
      </c>
      <c r="F144" s="29" t="str">
        <f ca="1">VLOOKUP($B144,OFFSET(Main!$E$14,0,0,4,(3*$B$142+1)),3*($B$142-1)+1+'JoytoKey Maps'!F$5,0)</f>
        <v>Num6</v>
      </c>
      <c r="G144" s="27" t="str">
        <f ca="1">VLOOKUP($B144,OFFSET(Main!$E$14,0,0,4,(3*$B$142+1)),3*($B$142-1)+1+'JoytoKey Maps'!G$5,0)</f>
        <v>Right</v>
      </c>
      <c r="H144" s="24" t="str">
        <f ca="1">VLOOKUP($B144,OFFSET(Main!$E$14,0,0,4,(3*$B$142+1)),3*($B$142-1)+1+'JoytoKey Maps'!H$5,0)</f>
        <v>Num6</v>
      </c>
      <c r="I144" s="4" t="str">
        <f ca="1">VLOOKUP($B144,OFFSET(Main!$E$14,0,0,4,(3*$B$142+1)),3*($B$142-1)+1+'JoytoKey Maps'!I$5,0)</f>
        <v>Right</v>
      </c>
      <c r="J144" s="29" t="str">
        <f ca="1">VLOOKUP($B144,OFFSET(Main!$E$14,0,0,4,(3*$B$142+1)),3*($B$142-1)+1+'JoytoKey Maps'!J$5,0)</f>
        <v>Num6</v>
      </c>
      <c r="K144" s="4" t="str">
        <f ca="1">VLOOKUP($B144,OFFSET(Main!$E$14,0,0,4,(3*$B$142+1)),3*($B$142-1)+1+'JoytoKey Maps'!K$5,0)</f>
        <v>Right</v>
      </c>
      <c r="L144" s="29" t="str">
        <f ca="1">VLOOKUP($B144,OFFSET(Main!$E$14,0,0,4,(3*$B$142+1)),3*($B$142-1)+1+'JoytoKey Maps'!L$5,0)</f>
        <v>Num6</v>
      </c>
      <c r="M144" s="27" t="str">
        <f ca="1">VLOOKUP($B144,OFFSET(Main!$E$14,0,0,4,(3*$B$142+1)),3*($B$142-1)+1+'JoytoKey Maps'!M$5,0)</f>
        <v>Right</v>
      </c>
      <c r="N144" s="3" t="str">
        <f ca="1">VLOOKUP($B144,OFFSET(Main!$E$14,0,0,4,(3*$B$142+1)),3*($B$142-1)+1+'JoytoKey Maps'!N$5,0)</f>
        <v>Num6</v>
      </c>
    </row>
    <row r="145" spans="1:14" outlineLevel="1" x14ac:dyDescent="0.25">
      <c r="A145" s="177"/>
      <c r="B145" s="11" t="s">
        <v>0</v>
      </c>
      <c r="C145" s="4" t="str">
        <f ca="1">VLOOKUP($B145,OFFSET(Main!$E$14,0,0,4,(3*$B$142+1)),3*($B$142-1)+1+'JoytoKey Maps'!C$5,0)</f>
        <v>Up</v>
      </c>
      <c r="D145" s="24" t="str">
        <f ca="1">VLOOKUP($B145,OFFSET(Main!$E$14,0,0,4,(3*$B$142+1)),3*($B$142-1)+1+'JoytoKey Maps'!D$5,0)</f>
        <v>Num8</v>
      </c>
      <c r="E145" s="4" t="str">
        <f ca="1">VLOOKUP($B145,OFFSET(Main!$E$14,0,0,4,(3*$B$142+1)),3*($B$142-1)+1+'JoytoKey Maps'!E$5,0)</f>
        <v>Up</v>
      </c>
      <c r="F145" s="29" t="str">
        <f ca="1">VLOOKUP($B145,OFFSET(Main!$E$14,0,0,4,(3*$B$142+1)),3*($B$142-1)+1+'JoytoKey Maps'!F$5,0)</f>
        <v>Num8</v>
      </c>
      <c r="G145" s="27" t="str">
        <f ca="1">VLOOKUP($B145,OFFSET(Main!$E$14,0,0,4,(3*$B$142+1)),3*($B$142-1)+1+'JoytoKey Maps'!G$5,0)</f>
        <v>Up</v>
      </c>
      <c r="H145" s="24" t="str">
        <f ca="1">VLOOKUP($B145,OFFSET(Main!$E$14,0,0,4,(3*$B$142+1)),3*($B$142-1)+1+'JoytoKey Maps'!H$5,0)</f>
        <v>Num8</v>
      </c>
      <c r="I145" s="4" t="str">
        <f ca="1">VLOOKUP($B145,OFFSET(Main!$E$14,0,0,4,(3*$B$142+1)),3*($B$142-1)+1+'JoytoKey Maps'!I$5,0)</f>
        <v>Up</v>
      </c>
      <c r="J145" s="29" t="str">
        <f ca="1">VLOOKUP($B145,OFFSET(Main!$E$14,0,0,4,(3*$B$142+1)),3*($B$142-1)+1+'JoytoKey Maps'!J$5,0)</f>
        <v>Num8</v>
      </c>
      <c r="K145" s="4" t="str">
        <f ca="1">VLOOKUP($B145,OFFSET(Main!$E$14,0,0,4,(3*$B$142+1)),3*($B$142-1)+1+'JoytoKey Maps'!K$5,0)</f>
        <v>Up</v>
      </c>
      <c r="L145" s="29" t="str">
        <f ca="1">VLOOKUP($B145,OFFSET(Main!$E$14,0,0,4,(3*$B$142+1)),3*($B$142-1)+1+'JoytoKey Maps'!L$5,0)</f>
        <v>Num8</v>
      </c>
      <c r="M145" s="27" t="str">
        <f ca="1">VLOOKUP($B145,OFFSET(Main!$E$14,0,0,4,(3*$B$142+1)),3*($B$142-1)+1+'JoytoKey Maps'!M$5,0)</f>
        <v>Up</v>
      </c>
      <c r="N145" s="3" t="str">
        <f ca="1">VLOOKUP($B145,OFFSET(Main!$E$14,0,0,4,(3*$B$142+1)),3*($B$142-1)+1+'JoytoKey Maps'!N$5,0)</f>
        <v>Num8</v>
      </c>
    </row>
    <row r="146" spans="1:14" outlineLevel="1" x14ac:dyDescent="0.25">
      <c r="A146" s="177"/>
      <c r="B146" s="19" t="s">
        <v>1</v>
      </c>
      <c r="C146" s="46" t="str">
        <f ca="1">VLOOKUP($B146,OFFSET(Main!$E$14,0,0,4,(3*$B$142+1)),3*($B$142-1)+1+'JoytoKey Maps'!C$5,0)</f>
        <v>Down</v>
      </c>
      <c r="D146" s="49" t="str">
        <f ca="1">VLOOKUP($B146,OFFSET(Main!$E$14,0,0,4,(3*$B$142+1)),3*($B$142-1)+1+'JoytoKey Maps'!D$5,0)</f>
        <v>Num2</v>
      </c>
      <c r="E146" s="46" t="str">
        <f ca="1">VLOOKUP($B146,OFFSET(Main!$E$14,0,0,4,(3*$B$142+1)),3*($B$142-1)+1+'JoytoKey Maps'!E$5,0)</f>
        <v>Down</v>
      </c>
      <c r="F146" s="47" t="str">
        <f ca="1">VLOOKUP($B146,OFFSET(Main!$E$14,0,0,4,(3*$B$142+1)),3*($B$142-1)+1+'JoytoKey Maps'!F$5,0)</f>
        <v>Num2</v>
      </c>
      <c r="G146" s="48" t="str">
        <f ca="1">VLOOKUP($B146,OFFSET(Main!$E$14,0,0,4,(3*$B$142+1)),3*($B$142-1)+1+'JoytoKey Maps'!G$5,0)</f>
        <v>Down</v>
      </c>
      <c r="H146" s="49" t="str">
        <f ca="1">VLOOKUP($B146,OFFSET(Main!$E$14,0,0,4,(3*$B$142+1)),3*($B$142-1)+1+'JoytoKey Maps'!H$5,0)</f>
        <v>Num2</v>
      </c>
      <c r="I146" s="46" t="str">
        <f ca="1">VLOOKUP($B146,OFFSET(Main!$E$14,0,0,4,(3*$B$142+1)),3*($B$142-1)+1+'JoytoKey Maps'!I$5,0)</f>
        <v>Down</v>
      </c>
      <c r="J146" s="47" t="str">
        <f ca="1">VLOOKUP($B146,OFFSET(Main!$E$14,0,0,4,(3*$B$142+1)),3*($B$142-1)+1+'JoytoKey Maps'!J$5,0)</f>
        <v>Num2</v>
      </c>
      <c r="K146" s="4" t="str">
        <f ca="1">VLOOKUP($B146,OFFSET(Main!$E$14,0,0,4,(3*$B$142+1)),3*($B$142-1)+1+'JoytoKey Maps'!K$5,0)</f>
        <v>Down</v>
      </c>
      <c r="L146" s="29" t="str">
        <f ca="1">VLOOKUP($B146,OFFSET(Main!$E$14,0,0,4,(3*$B$142+1)),3*($B$142-1)+1+'JoytoKey Maps'!L$5,0)</f>
        <v>Num2</v>
      </c>
      <c r="M146" s="27" t="str">
        <f ca="1">VLOOKUP($B146,OFFSET(Main!$E$14,0,0,4,(3*$B$142+1)),3*($B$142-1)+1+'JoytoKey Maps'!M$5,0)</f>
        <v>Down</v>
      </c>
      <c r="N146" s="3" t="str">
        <f ca="1">VLOOKUP($B146,OFFSET(Main!$E$14,0,0,4,(3*$B$142+1)),3*($B$142-1)+1+'JoytoKey Maps'!N$5,0)</f>
        <v>Num2</v>
      </c>
    </row>
    <row r="147" spans="1:14" outlineLevel="1" x14ac:dyDescent="0.25">
      <c r="A147" s="177"/>
      <c r="B147" s="11">
        <v>1</v>
      </c>
      <c r="C147" s="21" t="str">
        <f ca="1">VLOOKUP($B147,OFFSET(Main!$D$1,C$3-1,0,10,(3*$B$142+1)),3*($B$142-1)+2+'JoytoKey Maps'!C$5,0)</f>
        <v>a</v>
      </c>
      <c r="D147" s="23" t="str">
        <f ca="1">VLOOKUP($B147,OFFSET(Main!$D$1,D$3-1,0,10,(3*$B$142+1)),3*($B$142-1)+2+'JoytoKey Maps'!D$5,0)</f>
        <v>Num3</v>
      </c>
      <c r="E147" s="21" t="str">
        <f ca="1">VLOOKUP($B147,OFFSET(Main!$D$1,E$3-1,0,10,(3*$B$142+1)),3*($B$142-1)+2+'JoytoKey Maps'!E$5,0)</f>
        <v>s</v>
      </c>
      <c r="F147" s="28" t="str">
        <f ca="1">VLOOKUP($B147,OFFSET(Main!$D$1,F$3-1,0,10,(3*$B$142+1)),3*($B$142-1)+2+'JoytoKey Maps'!F$5,0)</f>
        <v>Num5</v>
      </c>
      <c r="G147" s="26" t="str">
        <f ca="1">VLOOKUP($B147,OFFSET(Main!$D$1,G$3-1,0,10,(3*$B$142+1)),3*($B$142-1)+2+'JoytoKey Maps'!G$5,0)</f>
        <v>a</v>
      </c>
      <c r="H147" s="23" t="str">
        <f ca="1">VLOOKUP($B147,OFFSET(Main!$D$1,H$3-1,0,10,(3*$B$142+1)),3*($B$142-1)+2+'JoytoKey Maps'!H$5,0)</f>
        <v>Num3</v>
      </c>
      <c r="I147" s="21" t="str">
        <f ca="1">VLOOKUP($B147,OFFSET(Main!$D$1,I$3-1,0,10,(3*$B$142+1)),3*($B$142-1)+2+'JoytoKey Maps'!I$5,0)</f>
        <v>z</v>
      </c>
      <c r="J147" s="28" t="str">
        <f ca="1">VLOOKUP($B147,OFFSET(Main!$D$1,J$3-1,0,10,(3*$B$142+1)),3*($B$142-1)+2+'JoytoKey Maps'!J$5,0)</f>
        <v>Num0</v>
      </c>
      <c r="K147" s="21" t="str">
        <f ca="1">VLOOKUP($B147,OFFSET(Main!$D$1,K$3-1,0,10,(3*$B$142+1)),3*($B$142-1)+2+'JoytoKey Maps'!K$5,0)</f>
        <v>a</v>
      </c>
      <c r="L147" s="28" t="str">
        <f ca="1">VLOOKUP($B147,OFFSET(Main!$D$1,L$3-1,0,10,(3*$B$142+1)),3*($B$142-1)+2+'JoytoKey Maps'!L$5,0)</f>
        <v>Num3</v>
      </c>
      <c r="M147" s="26" t="str">
        <f ca="1">VLOOKUP($B147,OFFSET(Main!$D$1,M$3-1,0,10,(3*$B$142+1)),3*($B$142-1)+2+'JoytoKey Maps'!M$5,0)</f>
        <v/>
      </c>
      <c r="N147" s="139" t="str">
        <f ca="1">VLOOKUP($B147,OFFSET(Main!$D$1,N$3-1,0,10,(3*$B$142+1)),3*($B$142-1)+2+'JoytoKey Maps'!N$5,0)</f>
        <v/>
      </c>
    </row>
    <row r="148" spans="1:14" outlineLevel="1" x14ac:dyDescent="0.25">
      <c r="A148" s="177"/>
      <c r="B148" s="11">
        <v>2</v>
      </c>
      <c r="C148" s="4" t="str">
        <f ca="1">VLOOKUP($B148,OFFSET(Main!$D$1,C$3-1,0,10,(3*$B$142+1)),3*($B$142-1)+2+'JoytoKey Maps'!C$5,0)</f>
        <v>z</v>
      </c>
      <c r="D148" s="24" t="str">
        <f ca="1">VLOOKUP($B148,OFFSET(Main!$D$1,D$3-1,0,10,(3*$B$142+1)),3*($B$142-1)+2+'JoytoKey Maps'!D$5,0)</f>
        <v>Num0</v>
      </c>
      <c r="E148" s="4" t="str">
        <f ca="1">VLOOKUP($B148,OFFSET(Main!$D$1,E$3-1,0,10,(3*$B$142+1)),3*($B$142-1)+2+'JoytoKey Maps'!E$5,0)</f>
        <v>x</v>
      </c>
      <c r="F148" s="29" t="str">
        <f ca="1">VLOOKUP($B148,OFFSET(Main!$D$1,F$3-1,0,10,(3*$B$142+1)),3*($B$142-1)+2+'JoytoKey Maps'!F$5,0)</f>
        <v>Num1</v>
      </c>
      <c r="G148" s="27" t="str">
        <f ca="1">VLOOKUP($B148,OFFSET(Main!$D$1,G$3-1,0,10,(3*$B$142+1)),3*($B$142-1)+2+'JoytoKey Maps'!G$5,0)</f>
        <v>z</v>
      </c>
      <c r="H148" s="24" t="str">
        <f ca="1">VLOOKUP($B148,OFFSET(Main!$D$1,H$3-1,0,10,(3*$B$142+1)),3*($B$142-1)+2+'JoytoKey Maps'!H$5,0)</f>
        <v>Num0</v>
      </c>
      <c r="I148" s="4" t="str">
        <f ca="1">VLOOKUP($B148,OFFSET(Main!$D$1,I$3-1,0,10,(3*$B$142+1)),3*($B$142-1)+2+'JoytoKey Maps'!I$5,0)</f>
        <v>x</v>
      </c>
      <c r="J148" s="29" t="str">
        <f ca="1">VLOOKUP($B148,OFFSET(Main!$D$1,J$3-1,0,10,(3*$B$142+1)),3*($B$142-1)+2+'JoytoKey Maps'!J$5,0)</f>
        <v>Num1</v>
      </c>
      <c r="K148" s="4" t="str">
        <f ca="1">VLOOKUP($B148,OFFSET(Main!$D$1,K$3-1,0,10,(3*$B$142+1)),3*($B$142-1)+2+'JoytoKey Maps'!K$5,0)</f>
        <v>z</v>
      </c>
      <c r="L148" s="29" t="str">
        <f ca="1">VLOOKUP($B148,OFFSET(Main!$D$1,L$3-1,0,10,(3*$B$142+1)),3*($B$142-1)+2+'JoytoKey Maps'!L$5,0)</f>
        <v>Num0</v>
      </c>
      <c r="M148" s="27" t="e">
        <f ca="1">VLOOKUP($B148,OFFSET(Main!$D$1,M$3-1,0,10,(3*$B$142+1)),3*($B$142-1)+2+'JoytoKey Maps'!M$5,0)</f>
        <v>#N/A</v>
      </c>
      <c r="N148" s="3" t="e">
        <f ca="1">VLOOKUP($B148,OFFSET(Main!$D$1,N$3-1,0,10,(3*$B$142+1)),3*($B$142-1)+2+'JoytoKey Maps'!N$5,0)</f>
        <v>#N/A</v>
      </c>
    </row>
    <row r="149" spans="1:14" outlineLevel="1" x14ac:dyDescent="0.25">
      <c r="A149" s="177"/>
      <c r="B149" s="11">
        <v>3</v>
      </c>
      <c r="C149" s="4" t="str">
        <f ca="1">VLOOKUP($B149,OFFSET(Main!$D$1,C$3-1,0,10,(3*$B$142+1)),3*($B$142-1)+2+'JoytoKey Maps'!C$5,0)</f>
        <v>x</v>
      </c>
      <c r="D149" s="24" t="str">
        <f ca="1">VLOOKUP($B149,OFFSET(Main!$D$1,D$3-1,0,10,(3*$B$142+1)),3*($B$142-1)+2+'JoytoKey Maps'!D$5,0)</f>
        <v>Num1</v>
      </c>
      <c r="E149" s="4" t="str">
        <f ca="1">VLOOKUP($B149,OFFSET(Main!$D$1,E$3-1,0,10,(3*$B$142+1)),3*($B$142-1)+2+'JoytoKey Maps'!E$5,0)</f>
        <v>z</v>
      </c>
      <c r="F149" s="29" t="str">
        <f ca="1">VLOOKUP($B149,OFFSET(Main!$D$1,F$3-1,0,10,(3*$B$142+1)),3*($B$142-1)+2+'JoytoKey Maps'!F$5,0)</f>
        <v>Num0</v>
      </c>
      <c r="G149" s="27" t="str">
        <f ca="1">VLOOKUP($B149,OFFSET(Main!$D$1,G$3-1,0,10,(3*$B$142+1)),3*($B$142-1)+2+'JoytoKey Maps'!G$5,0)</f>
        <v>x</v>
      </c>
      <c r="H149" s="24" t="str">
        <f ca="1">VLOOKUP($B149,OFFSET(Main!$D$1,H$3-1,0,10,(3*$B$142+1)),3*($B$142-1)+2+'JoytoKey Maps'!H$5,0)</f>
        <v>Num1</v>
      </c>
      <c r="I149" s="4" t="str">
        <f ca="1">VLOOKUP($B149,OFFSET(Main!$D$1,I$3-1,0,10,(3*$B$142+1)),3*($B$142-1)+2+'JoytoKey Maps'!I$5,0)</f>
        <v>a</v>
      </c>
      <c r="J149" s="29" t="str">
        <f ca="1">VLOOKUP($B149,OFFSET(Main!$D$1,J$3-1,0,10,(3*$B$142+1)),3*($B$142-1)+2+'JoytoKey Maps'!J$5,0)</f>
        <v>Num3</v>
      </c>
      <c r="K149" s="4" t="str">
        <f ca="1">VLOOKUP($B149,OFFSET(Main!$D$1,K$3-1,0,10,(3*$B$142+1)),3*($B$142-1)+2+'JoytoKey Maps'!K$5,0)</f>
        <v>x</v>
      </c>
      <c r="L149" s="29" t="str">
        <f ca="1">VLOOKUP($B149,OFFSET(Main!$D$1,L$3-1,0,10,(3*$B$142+1)),3*($B$142-1)+2+'JoytoKey Maps'!L$5,0)</f>
        <v>Num1</v>
      </c>
      <c r="M149" s="27" t="e">
        <f ca="1">VLOOKUP($B149,OFFSET(Main!$D$1,M$3-1,0,10,(3*$B$142+1)),3*($B$142-1)+2+'JoytoKey Maps'!M$5,0)</f>
        <v>#N/A</v>
      </c>
      <c r="N149" s="3" t="e">
        <f ca="1">VLOOKUP($B149,OFFSET(Main!$D$1,N$3-1,0,10,(3*$B$142+1)),3*($B$142-1)+2+'JoytoKey Maps'!N$5,0)</f>
        <v>#N/A</v>
      </c>
    </row>
    <row r="150" spans="1:14" outlineLevel="1" x14ac:dyDescent="0.25">
      <c r="A150" s="177"/>
      <c r="B150" s="11">
        <v>4</v>
      </c>
      <c r="C150" s="4" t="str">
        <f ca="1">VLOOKUP($B150,OFFSET(Main!$D$1,C$3-1,0,10,(3*$B$142+1)),3*($B$142-1)+2+'JoytoKey Maps'!C$5,0)</f>
        <v>q</v>
      </c>
      <c r="D150" s="24" t="str">
        <f ca="1">VLOOKUP($B150,OFFSET(Main!$D$1,D$3-1,0,10,(3*$B$142+1)),3*($B$142-1)+2+'JoytoKey Maps'!D$5,0)</f>
        <v>Num7</v>
      </c>
      <c r="E150" s="4" t="str">
        <f ca="1">VLOOKUP($B150,OFFSET(Main!$D$1,E$3-1,0,10,(3*$B$142+1)),3*($B$142-1)+2+'JoytoKey Maps'!E$5,0)</f>
        <v>a</v>
      </c>
      <c r="F150" s="29" t="str">
        <f ca="1">VLOOKUP($B150,OFFSET(Main!$D$1,F$3-1,0,10,(3*$B$142+1)),3*($B$142-1)+2+'JoytoKey Maps'!F$5,0)</f>
        <v>Num3</v>
      </c>
      <c r="G150" s="27" t="str">
        <f ca="1">VLOOKUP($B150,OFFSET(Main!$D$1,G$3-1,0,10,(3*$B$142+1)),3*($B$142-1)+2+'JoytoKey Maps'!G$5,0)</f>
        <v>q</v>
      </c>
      <c r="H150" s="24" t="str">
        <f ca="1">VLOOKUP($B150,OFFSET(Main!$D$1,H$3-1,0,10,(3*$B$142+1)),3*($B$142-1)+2+'JoytoKey Maps'!H$5,0)</f>
        <v>Num7</v>
      </c>
      <c r="I150" s="4" t="str">
        <f ca="1">VLOOKUP($B150,OFFSET(Main!$D$1,I$3-1,0,10,(3*$B$142+1)),3*($B$142-1)+2+'JoytoKey Maps'!I$5,0)</f>
        <v>s</v>
      </c>
      <c r="J150" s="29" t="str">
        <f ca="1">VLOOKUP($B150,OFFSET(Main!$D$1,J$3-1,0,10,(3*$B$142+1)),3*($B$142-1)+2+'JoytoKey Maps'!J$5,0)</f>
        <v>Num5</v>
      </c>
      <c r="K150" s="4" t="str">
        <f ca="1">VLOOKUP($B150,OFFSET(Main!$D$1,K$3-1,0,10,(3*$B$142+1)),3*($B$142-1)+2+'JoytoKey Maps'!K$5,0)</f>
        <v>q</v>
      </c>
      <c r="L150" s="29" t="str">
        <f ca="1">VLOOKUP($B150,OFFSET(Main!$D$1,L$3-1,0,10,(3*$B$142+1)),3*($B$142-1)+2+'JoytoKey Maps'!L$5,0)</f>
        <v>Num7</v>
      </c>
      <c r="M150" s="27" t="e">
        <f ca="1">VLOOKUP($B150,OFFSET(Main!$D$1,M$3-1,0,10,(3*$B$142+1)),3*($B$142-1)+2+'JoytoKey Maps'!M$5,0)</f>
        <v>#N/A</v>
      </c>
      <c r="N150" s="3" t="e">
        <f ca="1">VLOOKUP($B150,OFFSET(Main!$D$1,N$3-1,0,10,(3*$B$142+1)),3*($B$142-1)+2+'JoytoKey Maps'!N$5,0)</f>
        <v>#N/A</v>
      </c>
    </row>
    <row r="151" spans="1:14" outlineLevel="1" x14ac:dyDescent="0.25">
      <c r="A151" s="177"/>
      <c r="B151" s="11">
        <v>5</v>
      </c>
      <c r="C151" s="4" t="str">
        <f ca="1">VLOOKUP($B151,OFFSET(Main!$D$1,C$3-1,0,10,(3*$B$142+1)),3*($B$142-1)+2+'JoytoKey Maps'!C$5,0)</f>
        <v>s</v>
      </c>
      <c r="D151" s="24" t="str">
        <f ca="1">VLOOKUP($B151,OFFSET(Main!$D$1,D$3-1,0,10,(3*$B$142+1)),3*($B$142-1)+2+'JoytoKey Maps'!D$5,0)</f>
        <v>Num5</v>
      </c>
      <c r="E151" s="4" t="str">
        <f ca="1">VLOOKUP($B151,OFFSET(Main!$D$1,E$3-1,0,10,(3*$B$142+1)),3*($B$142-1)+2+'JoytoKey Maps'!E$5,0)</f>
        <v>c</v>
      </c>
      <c r="F151" s="29" t="str">
        <f ca="1">VLOOKUP($B151,OFFSET(Main!$D$1,F$3-1,0,10,(3*$B$142+1)),3*($B$142-1)+2+'JoytoKey Maps'!F$5,0)</f>
        <v>d</v>
      </c>
      <c r="G151" s="27" t="str">
        <f ca="1">VLOOKUP($B151,OFFSET(Main!$D$1,G$3-1,0,10,(3*$B$142+1)),3*($B$142-1)+2+'JoytoKey Maps'!G$5,0)</f>
        <v>s</v>
      </c>
      <c r="H151" s="24" t="str">
        <f ca="1">VLOOKUP($B151,OFFSET(Main!$D$1,H$3-1,0,10,(3*$B$142+1)),3*($B$142-1)+2+'JoytoKey Maps'!H$5,0)</f>
        <v>Num5</v>
      </c>
      <c r="I151" s="4" t="str">
        <f ca="1">VLOOKUP($B151,OFFSET(Main!$D$1,I$3-1,0,10,(3*$B$142+1)),3*($B$142-1)+2+'JoytoKey Maps'!I$5,0)</f>
        <v>c</v>
      </c>
      <c r="J151" s="29" t="str">
        <f ca="1">VLOOKUP($B151,OFFSET(Main!$D$1,J$3-1,0,10,(3*$B$142+1)),3*($B$142-1)+2+'JoytoKey Maps'!J$5,0)</f>
        <v>d</v>
      </c>
      <c r="K151" s="4" t="str">
        <f ca="1">VLOOKUP($B151,OFFSET(Main!$D$1,K$3-1,0,10,(3*$B$142+1)),3*($B$142-1)+2+'JoytoKey Maps'!K$5,0)</f>
        <v>s</v>
      </c>
      <c r="L151" s="29" t="str">
        <f ca="1">VLOOKUP($B151,OFFSET(Main!$D$1,L$3-1,0,10,(3*$B$142+1)),3*($B$142-1)+2+'JoytoKey Maps'!L$5,0)</f>
        <v>Num5</v>
      </c>
      <c r="M151" s="27" t="e">
        <f ca="1">VLOOKUP($B151,OFFSET(Main!$D$1,M$3-1,0,10,(3*$B$142+1)),3*($B$142-1)+2+'JoytoKey Maps'!M$5,0)</f>
        <v>#N/A</v>
      </c>
      <c r="N151" s="3" t="e">
        <f ca="1">VLOOKUP($B151,OFFSET(Main!$D$1,N$3-1,0,10,(3*$B$142+1)),3*($B$142-1)+2+'JoytoKey Maps'!N$5,0)</f>
        <v>#N/A</v>
      </c>
    </row>
    <row r="152" spans="1:14" outlineLevel="1" x14ac:dyDescent="0.25">
      <c r="A152" s="177"/>
      <c r="B152" s="11">
        <v>6</v>
      </c>
      <c r="C152" s="4" t="str">
        <f ca="1">VLOOKUP($B152,OFFSET(Main!$D$1,C$3-1,0,10,(3*$B$142+1)),3*($B$142-1)+2+'JoytoKey Maps'!C$5,0)</f>
        <v>w</v>
      </c>
      <c r="D152" s="24" t="str">
        <f ca="1">VLOOKUP($B152,OFFSET(Main!$D$1,D$3-1,0,10,(3*$B$142+1)),3*($B$142-1)+2+'JoytoKey Maps'!D$5,0)</f>
        <v>Num9</v>
      </c>
      <c r="E152" s="4" t="str">
        <f ca="1">VLOOKUP($B152,OFFSET(Main!$D$1,E$3-1,0,10,(3*$B$142+1)),3*($B$142-1)+2+'JoytoKey Maps'!E$5,0)</f>
        <v>v</v>
      </c>
      <c r="F152" s="29" t="str">
        <f ca="1">VLOOKUP($B152,OFFSET(Main!$D$1,F$3-1,0,10,(3*$B$142+1)),3*($B$142-1)+2+'JoytoKey Maps'!F$5,0)</f>
        <v>g</v>
      </c>
      <c r="G152" s="27" t="str">
        <f ca="1">VLOOKUP($B152,OFFSET(Main!$D$1,G$3-1,0,10,(3*$B$142+1)),3*($B$142-1)+2+'JoytoKey Maps'!G$5,0)</f>
        <v>w</v>
      </c>
      <c r="H152" s="24" t="str">
        <f ca="1">VLOOKUP($B152,OFFSET(Main!$D$1,H$3-1,0,10,(3*$B$142+1)),3*($B$142-1)+2+'JoytoKey Maps'!H$5,0)</f>
        <v>Num9</v>
      </c>
      <c r="I152" s="4" t="str">
        <f ca="1">VLOOKUP($B152,OFFSET(Main!$D$1,I$3-1,0,10,(3*$B$142+1)),3*($B$142-1)+2+'JoytoKey Maps'!I$5,0)</f>
        <v>v</v>
      </c>
      <c r="J152" s="29" t="str">
        <f ca="1">VLOOKUP($B152,OFFSET(Main!$D$1,J$3-1,0,10,(3*$B$142+1)),3*($B$142-1)+2+'JoytoKey Maps'!J$5,0)</f>
        <v>g</v>
      </c>
      <c r="K152" s="4" t="str">
        <f ca="1">VLOOKUP($B152,OFFSET(Main!$D$1,K$3-1,0,10,(3*$B$142+1)),3*($B$142-1)+2+'JoytoKey Maps'!K$5,0)</f>
        <v>w</v>
      </c>
      <c r="L152" s="29" t="str">
        <f ca="1">VLOOKUP($B152,OFFSET(Main!$D$1,L$3-1,0,10,(3*$B$142+1)),3*($B$142-1)+2+'JoytoKey Maps'!L$5,0)</f>
        <v>Num9</v>
      </c>
      <c r="M152" s="27" t="e">
        <f ca="1">VLOOKUP($B152,OFFSET(Main!$D$1,M$3-1,0,10,(3*$B$142+1)),3*($B$142-1)+2+'JoytoKey Maps'!M$5,0)</f>
        <v>#N/A</v>
      </c>
      <c r="N152" s="3" t="e">
        <f ca="1">VLOOKUP($B152,OFFSET(Main!$D$1,N$3-1,0,10,(3*$B$142+1)),3*($B$142-1)+2+'JoytoKey Maps'!N$5,0)</f>
        <v>#N/A</v>
      </c>
    </row>
    <row r="153" spans="1:14" outlineLevel="1" x14ac:dyDescent="0.25">
      <c r="A153" s="177"/>
      <c r="B153" s="11">
        <v>7</v>
      </c>
      <c r="C153" s="4" t="str">
        <f ca="1">VLOOKUP($B153,OFFSET(Main!$D$1,C$3-1,0,10,(3*$B$142+1)),3*($B$142-1)+2+'JoytoKey Maps'!C$5,0)</f>
        <v>Enter</v>
      </c>
      <c r="D153" s="24" t="str">
        <f ca="1">VLOOKUP($B153,OFFSET(Main!$D$1,D$3-1,0,10,(3*$B$142+1)),3*($B$142-1)+2+'JoytoKey Maps'!D$5,0)</f>
        <v>LCtrl</v>
      </c>
      <c r="E153" s="4" t="e">
        <f ca="1">VLOOKUP($B153,OFFSET(Main!$D$1,E$3-1,0,10,(3*$B$142+1)),3*($B$142-1)+2+'JoytoKey Maps'!E$5,0)</f>
        <v>#N/A</v>
      </c>
      <c r="F153" s="29" t="e">
        <f ca="1">VLOOKUP($B153,OFFSET(Main!$D$1,F$3-1,0,10,(3*$B$142+1)),3*($B$142-1)+2+'JoytoKey Maps'!F$5,0)</f>
        <v>#N/A</v>
      </c>
      <c r="G153" s="27" t="str">
        <f ca="1">VLOOKUP($B153,OFFSET(Main!$D$1,G$3-1,0,10,(3*$B$142+1)),3*($B$142-1)+2+'JoytoKey Maps'!G$5,0)</f>
        <v>Enter</v>
      </c>
      <c r="H153" s="24" t="str">
        <f ca="1">VLOOKUP($B153,OFFSET(Main!$D$1,H$3-1,0,10,(3*$B$142+1)),3*($B$142-1)+2+'JoytoKey Maps'!H$5,0)</f>
        <v>LCtrl</v>
      </c>
      <c r="I153" s="4" t="str">
        <f ca="1">VLOOKUP($B153,OFFSET(Main!$D$1,I$3-1,0,10,(3*$B$142+1)),3*($B$142-1)+2+'JoytoKey Maps'!I$5,0)</f>
        <v/>
      </c>
      <c r="J153" s="29" t="str">
        <f ca="1">VLOOKUP($B153,OFFSET(Main!$D$1,J$3-1,0,10,(3*$B$142+1)),3*($B$142-1)+2+'JoytoKey Maps'!J$5,0)</f>
        <v/>
      </c>
      <c r="K153" s="4" t="str">
        <f ca="1">VLOOKUP($B153,OFFSET(Main!$D$1,K$3-1,0,10,(3*$B$142+1)),3*($B$142-1)+2+'JoytoKey Maps'!K$5,0)</f>
        <v>c</v>
      </c>
      <c r="L153" s="29" t="str">
        <f ca="1">VLOOKUP($B153,OFFSET(Main!$D$1,L$3-1,0,10,(3*$B$142+1)),3*($B$142-1)+2+'JoytoKey Maps'!L$5,0)</f>
        <v>d</v>
      </c>
      <c r="M153" s="27" t="e">
        <f ca="1">VLOOKUP($B153,OFFSET(Main!$D$1,M$3-1,0,10,(3*$B$142+1)),3*($B$142-1)+2+'JoytoKey Maps'!M$5,0)</f>
        <v>#N/A</v>
      </c>
      <c r="N153" s="3" t="e">
        <f ca="1">VLOOKUP($B153,OFFSET(Main!$D$1,N$3-1,0,10,(3*$B$142+1)),3*($B$142-1)+2+'JoytoKey Maps'!N$5,0)</f>
        <v>#N/A</v>
      </c>
    </row>
    <row r="154" spans="1:14" outlineLevel="1" x14ac:dyDescent="0.25">
      <c r="A154" s="177"/>
      <c r="B154" s="11">
        <v>8</v>
      </c>
      <c r="C154" s="4" t="str">
        <f ca="1">VLOOKUP($B154,OFFSET(Main!$D$1,C$3-1,0,10,(3*$B$142+1)),3*($B$142-1)+2+'JoytoKey Maps'!C$5,0)</f>
        <v>v</v>
      </c>
      <c r="D154" s="24" t="str">
        <f ca="1">VLOOKUP($B154,OFFSET(Main!$D$1,D$3-1,0,10,(3*$B$142+1)),3*($B$142-1)+2+'JoytoKey Maps'!D$5,0)</f>
        <v>g</v>
      </c>
      <c r="E154" s="4" t="e">
        <f ca="1">VLOOKUP($B154,OFFSET(Main!$D$1,E$3-1,0,10,(3*$B$142+1)),3*($B$142-1)+2+'JoytoKey Maps'!E$5,0)</f>
        <v>#N/A</v>
      </c>
      <c r="F154" s="29" t="e">
        <f ca="1">VLOOKUP($B154,OFFSET(Main!$D$1,F$3-1,0,10,(3*$B$142+1)),3*($B$142-1)+2+'JoytoKey Maps'!F$5,0)</f>
        <v>#N/A</v>
      </c>
      <c r="G154" s="27" t="str">
        <f ca="1">VLOOKUP($B154,OFFSET(Main!$D$1,G$3-1,0,10,(3*$B$142+1)),3*($B$142-1)+2+'JoytoKey Maps'!G$5,0)</f>
        <v>v</v>
      </c>
      <c r="H154" s="24" t="str">
        <f ca="1">VLOOKUP($B154,OFFSET(Main!$D$1,H$3-1,0,10,(3*$B$142+1)),3*($B$142-1)+2+'JoytoKey Maps'!H$5,0)</f>
        <v>g</v>
      </c>
      <c r="I154" s="4" t="str">
        <f ca="1">VLOOKUP($B154,OFFSET(Main!$D$1,I$3-1,0,10,(3*$B$142+1)),3*($B$142-1)+2+'JoytoKey Maps'!I$5,0)</f>
        <v>Enter</v>
      </c>
      <c r="J154" s="29" t="str">
        <f ca="1">VLOOKUP($B154,OFFSET(Main!$D$1,J$3-1,0,10,(3*$B$142+1)),3*($B$142-1)+2+'JoytoKey Maps'!J$5,0)</f>
        <v>LCtrl</v>
      </c>
      <c r="K154" s="4" t="str">
        <f ca="1">VLOOKUP($B154,OFFSET(Main!$D$1,K$3-1,0,10,(3*$B$142+1)),3*($B$142-1)+2+'JoytoKey Maps'!K$5,0)</f>
        <v>v</v>
      </c>
      <c r="L154" s="29" t="str">
        <f ca="1">VLOOKUP($B154,OFFSET(Main!$D$1,L$3-1,0,10,(3*$B$142+1)),3*($B$142-1)+2+'JoytoKey Maps'!L$5,0)</f>
        <v>g</v>
      </c>
      <c r="M154" s="27" t="e">
        <f ca="1">VLOOKUP($B154,OFFSET(Main!$D$1,M$3-1,0,10,(3*$B$142+1)),3*($B$142-1)+2+'JoytoKey Maps'!M$5,0)</f>
        <v>#N/A</v>
      </c>
      <c r="N154" s="3" t="e">
        <f ca="1">VLOOKUP($B154,OFFSET(Main!$D$1,N$3-1,0,10,(3*$B$142+1)),3*($B$142-1)+2+'JoytoKey Maps'!N$5,0)</f>
        <v>#N/A</v>
      </c>
    </row>
    <row r="155" spans="1:14" outlineLevel="1" x14ac:dyDescent="0.25">
      <c r="A155" s="177"/>
      <c r="B155" s="11">
        <v>9</v>
      </c>
      <c r="C155" s="4" t="e">
        <f ca="1">VLOOKUP($B155,OFFSET(Main!$D$1,C$3-1,0,10,(3*$B$142+1)),3*($B$142-1)+2+'JoytoKey Maps'!C$5,0)</f>
        <v>#N/A</v>
      </c>
      <c r="D155" s="24" t="e">
        <f ca="1">VLOOKUP($B155,OFFSET(Main!$D$1,D$3-1,0,10,(3*$B$142+1)),3*($B$142-1)+2+'JoytoKey Maps'!D$5,0)</f>
        <v>#N/A</v>
      </c>
      <c r="E155" s="4" t="str">
        <f ca="1">VLOOKUP($B155,OFFSET(Main!$D$1,E$3-1,0,10,(3*$B$142+1)),3*($B$142-1)+2+'JoytoKey Maps'!E$5,0)</f>
        <v>w</v>
      </c>
      <c r="F155" s="29" t="str">
        <f ca="1">VLOOKUP($B155,OFFSET(Main!$D$1,F$3-1,0,10,(3*$B$142+1)),3*($B$142-1)+2+'JoytoKey Maps'!F$5,0)</f>
        <v>Num9</v>
      </c>
      <c r="G155" s="27" t="e">
        <f ca="1">VLOOKUP($B155,OFFSET(Main!$D$1,G$3-1,0,10,(3*$B$142+1)),3*($B$142-1)+2+'JoytoKey Maps'!G$5,0)</f>
        <v>#N/A</v>
      </c>
      <c r="H155" s="24" t="e">
        <f ca="1">VLOOKUP($B155,OFFSET(Main!$D$1,H$3-1,0,10,(3*$B$142+1)),3*($B$142-1)+2+'JoytoKey Maps'!H$5,0)</f>
        <v>#N/A</v>
      </c>
      <c r="I155" s="4" t="str">
        <f ca="1">VLOOKUP($B155,OFFSET(Main!$D$1,I$3-1,0,10,(3*$B$142+1)),3*($B$142-1)+2+'JoytoKey Maps'!I$5,0)</f>
        <v>q</v>
      </c>
      <c r="J155" s="29" t="str">
        <f ca="1">VLOOKUP($B155,OFFSET(Main!$D$1,J$3-1,0,10,(3*$B$142+1)),3*($B$142-1)+2+'JoytoKey Maps'!J$5,0)</f>
        <v>Num7</v>
      </c>
      <c r="K155" s="4" t="str">
        <f ca="1">VLOOKUP($B155,OFFSET(Main!$D$1,K$3-1,0,10,(3*$B$142+1)),3*($B$142-1)+2+'JoytoKey Maps'!K$5,0)</f>
        <v>Enter</v>
      </c>
      <c r="L155" s="29" t="str">
        <f ca="1">VLOOKUP($B155,OFFSET(Main!$D$1,L$3-1,0,10,(3*$B$142+1)),3*($B$142-1)+2+'JoytoKey Maps'!L$5,0)</f>
        <v>LCtrl</v>
      </c>
      <c r="M155" s="27" t="e">
        <f ca="1">VLOOKUP($B155,OFFSET(Main!$D$1,M$3-1,0,10,(3*$B$142+1)),3*($B$142-1)+2+'JoytoKey Maps'!M$5,0)</f>
        <v>#N/A</v>
      </c>
      <c r="N155" s="3" t="e">
        <f ca="1">VLOOKUP($B155,OFFSET(Main!$D$1,N$3-1,0,10,(3*$B$142+1)),3*($B$142-1)+2+'JoytoKey Maps'!N$5,0)</f>
        <v>#N/A</v>
      </c>
    </row>
    <row r="156" spans="1:14" ht="15.75" outlineLevel="1" thickBot="1" x14ac:dyDescent="0.3">
      <c r="A156" s="177"/>
      <c r="B156" s="19">
        <v>10</v>
      </c>
      <c r="C156" s="46" t="e">
        <f ca="1">VLOOKUP($B156,OFFSET(Main!$D$1,C$3-1,0,10,(3*$B$142+1)),3*($B$142-1)+2+'JoytoKey Maps'!C$5,0)</f>
        <v>#N/A</v>
      </c>
      <c r="D156" s="49" t="e">
        <f ca="1">VLOOKUP($B156,OFFSET(Main!$D$1,D$3-1,0,10,(3*$B$142+1)),3*($B$142-1)+2+'JoytoKey Maps'!D$5,0)</f>
        <v>#N/A</v>
      </c>
      <c r="E156" s="46" t="str">
        <f ca="1">VLOOKUP($B156,OFFSET(Main!$D$1,E$3-1,0,10,(3*$B$142+1)),3*($B$142-1)+2+'JoytoKey Maps'!E$5,0)</f>
        <v>Enter</v>
      </c>
      <c r="F156" s="47" t="str">
        <f ca="1">VLOOKUP($B156,OFFSET(Main!$D$1,F$3-1,0,10,(3*$B$142+1)),3*($B$142-1)+2+'JoytoKey Maps'!F$5,0)</f>
        <v>LCtrl</v>
      </c>
      <c r="G156" s="48" t="e">
        <f ca="1">VLOOKUP($B156,OFFSET(Main!$D$1,G$3-1,0,10,(3*$B$142+1)),3*($B$142-1)+2+'JoytoKey Maps'!G$5,0)</f>
        <v>#N/A</v>
      </c>
      <c r="H156" s="49" t="e">
        <f ca="1">VLOOKUP($B156,OFFSET(Main!$D$1,H$3-1,0,10,(3*$B$142+1)),3*($B$142-1)+2+'JoytoKey Maps'!H$5,0)</f>
        <v>#N/A</v>
      </c>
      <c r="I156" s="46" t="str">
        <f ca="1">VLOOKUP($B156,OFFSET(Main!$D$1,I$3-1,0,10,(3*$B$142+1)),3*($B$142-1)+2+'JoytoKey Maps'!I$5,0)</f>
        <v>w</v>
      </c>
      <c r="J156" s="47" t="str">
        <f ca="1">VLOOKUP($B156,OFFSET(Main!$D$1,J$3-1,0,10,(3*$B$142+1)),3*($B$142-1)+2+'JoytoKey Maps'!J$5,0)</f>
        <v>Num9</v>
      </c>
      <c r="K156" s="5" t="e">
        <f ca="1">VLOOKUP($B156,OFFSET(Main!$D$1,K$3-1,0,10,(3*$B$142+1)),3*($B$142-1)+2+'JoytoKey Maps'!K$5,0)</f>
        <v>#N/A</v>
      </c>
      <c r="L156" s="140" t="e">
        <f ca="1">VLOOKUP($B156,OFFSET(Main!$D$1,L$3-1,0,10,(3*$B$142+1)),3*($B$142-1)+2+'JoytoKey Maps'!L$5,0)</f>
        <v>#N/A</v>
      </c>
      <c r="M156" s="48" t="e">
        <f ca="1">VLOOKUP($B156,OFFSET(Main!$D$1,M$3-1,0,10,(3*$B$142+1)),3*($B$142-1)+2+'JoytoKey Maps'!M$5,0)</f>
        <v>#N/A</v>
      </c>
      <c r="N156" s="141" t="e">
        <f ca="1">VLOOKUP($B156,OFFSET(Main!$D$1,N$3-1,0,10,(3*$B$142+1)),3*($B$142-1)+2+'JoytoKey Maps'!N$5,0)</f>
        <v>#N/A</v>
      </c>
    </row>
    <row r="157" spans="1:14" x14ac:dyDescent="0.25">
      <c r="A157" s="30" t="str">
        <f>HLOOKUP(B157,Main!$E$2:$AN$3,2,0)</f>
        <v>Hyperspin</v>
      </c>
      <c r="B157" s="52">
        <v>11</v>
      </c>
      <c r="C157" s="50"/>
      <c r="D157" s="50"/>
      <c r="E157" s="50"/>
      <c r="F157" s="50"/>
      <c r="G157" s="50"/>
      <c r="H157" s="50"/>
      <c r="I157" s="50"/>
      <c r="J157" s="50"/>
      <c r="K157" s="50"/>
      <c r="L157" s="50"/>
      <c r="M157" s="50"/>
      <c r="N157" s="51"/>
    </row>
    <row r="158" spans="1:14" ht="15" customHeight="1" outlineLevel="1" x14ac:dyDescent="0.25">
      <c r="A158" s="177" t="str">
        <f>HLOOKUP(B157,Main!$E$2:$AN$3,2,0)</f>
        <v>Hyperspin</v>
      </c>
      <c r="B158" s="16" t="s">
        <v>2</v>
      </c>
      <c r="C158" s="21" t="str">
        <f ca="1">VLOOKUP($B158,OFFSET(Main!$E$14,0,0,4,(3*$B$157+1)),3*($B$157-1)+1+'JoytoKey Maps'!C$5,0)</f>
        <v>Left</v>
      </c>
      <c r="D158" s="23" t="str">
        <f ca="1">VLOOKUP($B158,OFFSET(Main!$E$14,0,0,4,(3*$B$157+1)),3*($B$157-1)+1+'JoytoKey Maps'!D$5,0)</f>
        <v>A</v>
      </c>
      <c r="E158" s="21" t="str">
        <f ca="1">VLOOKUP($B158,OFFSET(Main!$E$14,0,0,4,(3*$B$157+1)),3*($B$157-1)+1+'JoytoKey Maps'!E$5,0)</f>
        <v>Left</v>
      </c>
      <c r="F158" s="28" t="str">
        <f ca="1">VLOOKUP($B158,OFFSET(Main!$E$14,0,0,4,(3*$B$157+1)),3*($B$157-1)+1+'JoytoKey Maps'!F$5,0)</f>
        <v>A</v>
      </c>
      <c r="G158" s="26" t="str">
        <f ca="1">VLOOKUP($B158,OFFSET(Main!$E$14,0,0,4,(3*$B$157+1)),3*($B$157-1)+1+'JoytoKey Maps'!G$5,0)</f>
        <v>Left</v>
      </c>
      <c r="H158" s="23" t="str">
        <f ca="1">VLOOKUP($B158,OFFSET(Main!$E$14,0,0,4,(3*$B$157+1)),3*($B$157-1)+1+'JoytoKey Maps'!H$5,0)</f>
        <v>A</v>
      </c>
      <c r="I158" s="21" t="str">
        <f ca="1">VLOOKUP($B158,OFFSET(Main!$E$14,0,0,4,(3*$B$157+1)),3*($B$157-1)+1+'JoytoKey Maps'!I$5,0)</f>
        <v>Left</v>
      </c>
      <c r="J158" s="28" t="str">
        <f ca="1">VLOOKUP($B158,OFFSET(Main!$E$14,0,0,4,(3*$B$157+1)),3*($B$157-1)+1+'JoytoKey Maps'!J$5,0)</f>
        <v>A</v>
      </c>
      <c r="K158" s="21" t="str">
        <f ca="1">VLOOKUP($B158,OFFSET(Main!$E$14,0,0,4,(3*$B$157+1)),3*($B$157-1)+1+'JoytoKey Maps'!K$5,0)</f>
        <v>Left</v>
      </c>
      <c r="L158" s="28" t="str">
        <f ca="1">VLOOKUP($B158,OFFSET(Main!$E$14,0,0,4,(3*$B$157+1)),3*($B$157-1)+1+'JoytoKey Maps'!L$5,0)</f>
        <v>A</v>
      </c>
      <c r="M158" s="26" t="str">
        <f ca="1">VLOOKUP($B158,OFFSET(Main!$E$14,0,0,4,(3*$B$157+1)),3*($B$157-1)+1+'JoytoKey Maps'!M$5,0)</f>
        <v>Left</v>
      </c>
      <c r="N158" s="139" t="str">
        <f ca="1">VLOOKUP($B158,OFFSET(Main!$E$14,0,0,4,(3*$B$157+1)),3*($B$157-1)+1+'JoytoKey Maps'!N$5,0)</f>
        <v>A</v>
      </c>
    </row>
    <row r="159" spans="1:14" outlineLevel="1" x14ac:dyDescent="0.25">
      <c r="A159" s="177"/>
      <c r="B159" s="11" t="s">
        <v>3</v>
      </c>
      <c r="C159" s="4" t="str">
        <f ca="1">VLOOKUP($B159,OFFSET(Main!$E$14,0,0,4,(3*$B$157+1)),3*($B$157-1)+1+'JoytoKey Maps'!C$5,0)</f>
        <v>Right</v>
      </c>
      <c r="D159" s="24" t="str">
        <f ca="1">VLOOKUP($B159,OFFSET(Main!$E$14,0,0,4,(3*$B$157+1)),3*($B$157-1)+1+'JoytoKey Maps'!D$5,0)</f>
        <v>D</v>
      </c>
      <c r="E159" s="4" t="str">
        <f ca="1">VLOOKUP($B159,OFFSET(Main!$E$14,0,0,4,(3*$B$157+1)),3*($B$157-1)+1+'JoytoKey Maps'!E$5,0)</f>
        <v>Right</v>
      </c>
      <c r="F159" s="29" t="str">
        <f ca="1">VLOOKUP($B159,OFFSET(Main!$E$14,0,0,4,(3*$B$157+1)),3*($B$157-1)+1+'JoytoKey Maps'!F$5,0)</f>
        <v>D</v>
      </c>
      <c r="G159" s="27" t="str">
        <f ca="1">VLOOKUP($B159,OFFSET(Main!$E$14,0,0,4,(3*$B$157+1)),3*($B$157-1)+1+'JoytoKey Maps'!G$5,0)</f>
        <v>Right</v>
      </c>
      <c r="H159" s="24" t="str">
        <f ca="1">VLOOKUP($B159,OFFSET(Main!$E$14,0,0,4,(3*$B$157+1)),3*($B$157-1)+1+'JoytoKey Maps'!H$5,0)</f>
        <v>D</v>
      </c>
      <c r="I159" s="4" t="str">
        <f ca="1">VLOOKUP($B159,OFFSET(Main!$E$14,0,0,4,(3*$B$157+1)),3*($B$157-1)+1+'JoytoKey Maps'!I$5,0)</f>
        <v>Right</v>
      </c>
      <c r="J159" s="29" t="str">
        <f ca="1">VLOOKUP($B159,OFFSET(Main!$E$14,0,0,4,(3*$B$157+1)),3*($B$157-1)+1+'JoytoKey Maps'!J$5,0)</f>
        <v>D</v>
      </c>
      <c r="K159" s="4" t="str">
        <f ca="1">VLOOKUP($B159,OFFSET(Main!$E$14,0,0,4,(3*$B$157+1)),3*($B$157-1)+1+'JoytoKey Maps'!K$5,0)</f>
        <v>Right</v>
      </c>
      <c r="L159" s="29" t="str">
        <f ca="1">VLOOKUP($B159,OFFSET(Main!$E$14,0,0,4,(3*$B$157+1)),3*($B$157-1)+1+'JoytoKey Maps'!L$5,0)</f>
        <v>D</v>
      </c>
      <c r="M159" s="27" t="str">
        <f ca="1">VLOOKUP($B159,OFFSET(Main!$E$14,0,0,4,(3*$B$157+1)),3*($B$157-1)+1+'JoytoKey Maps'!M$5,0)</f>
        <v>Right</v>
      </c>
      <c r="N159" s="3" t="str">
        <f ca="1">VLOOKUP($B159,OFFSET(Main!$E$14,0,0,4,(3*$B$157+1)),3*($B$157-1)+1+'JoytoKey Maps'!N$5,0)</f>
        <v>D</v>
      </c>
    </row>
    <row r="160" spans="1:14" outlineLevel="1" x14ac:dyDescent="0.25">
      <c r="A160" s="177"/>
      <c r="B160" s="11" t="s">
        <v>0</v>
      </c>
      <c r="C160" s="4" t="str">
        <f ca="1">VLOOKUP($B160,OFFSET(Main!$E$14,0,0,4,(3*$B$157+1)),3*($B$157-1)+1+'JoytoKey Maps'!C$5,0)</f>
        <v>Up</v>
      </c>
      <c r="D160" s="24" t="str">
        <f ca="1">VLOOKUP($B160,OFFSET(Main!$E$14,0,0,4,(3*$B$157+1)),3*($B$157-1)+1+'JoytoKey Maps'!D$5,0)</f>
        <v>W</v>
      </c>
      <c r="E160" s="4" t="str">
        <f ca="1">VLOOKUP($B160,OFFSET(Main!$E$14,0,0,4,(3*$B$157+1)),3*($B$157-1)+1+'JoytoKey Maps'!E$5,0)</f>
        <v>Up</v>
      </c>
      <c r="F160" s="29" t="str">
        <f ca="1">VLOOKUP($B160,OFFSET(Main!$E$14,0,0,4,(3*$B$157+1)),3*($B$157-1)+1+'JoytoKey Maps'!F$5,0)</f>
        <v>W</v>
      </c>
      <c r="G160" s="27" t="str">
        <f ca="1">VLOOKUP($B160,OFFSET(Main!$E$14,0,0,4,(3*$B$157+1)),3*($B$157-1)+1+'JoytoKey Maps'!G$5,0)</f>
        <v>Up</v>
      </c>
      <c r="H160" s="24" t="str">
        <f ca="1">VLOOKUP($B160,OFFSET(Main!$E$14,0,0,4,(3*$B$157+1)),3*($B$157-1)+1+'JoytoKey Maps'!H$5,0)</f>
        <v>W</v>
      </c>
      <c r="I160" s="4" t="str">
        <f ca="1">VLOOKUP($B160,OFFSET(Main!$E$14,0,0,4,(3*$B$157+1)),3*($B$157-1)+1+'JoytoKey Maps'!I$5,0)</f>
        <v>Up</v>
      </c>
      <c r="J160" s="29" t="str">
        <f ca="1">VLOOKUP($B160,OFFSET(Main!$E$14,0,0,4,(3*$B$157+1)),3*($B$157-1)+1+'JoytoKey Maps'!J$5,0)</f>
        <v>W</v>
      </c>
      <c r="K160" s="4" t="str">
        <f ca="1">VLOOKUP($B160,OFFSET(Main!$E$14,0,0,4,(3*$B$157+1)),3*($B$157-1)+1+'JoytoKey Maps'!K$5,0)</f>
        <v>Up</v>
      </c>
      <c r="L160" s="29" t="str">
        <f ca="1">VLOOKUP($B160,OFFSET(Main!$E$14,0,0,4,(3*$B$157+1)),3*($B$157-1)+1+'JoytoKey Maps'!L$5,0)</f>
        <v>W</v>
      </c>
      <c r="M160" s="27" t="str">
        <f ca="1">VLOOKUP($B160,OFFSET(Main!$E$14,0,0,4,(3*$B$157+1)),3*($B$157-1)+1+'JoytoKey Maps'!M$5,0)</f>
        <v>Up</v>
      </c>
      <c r="N160" s="3" t="str">
        <f ca="1">VLOOKUP($B160,OFFSET(Main!$E$14,0,0,4,(3*$B$157+1)),3*($B$157-1)+1+'JoytoKey Maps'!N$5,0)</f>
        <v>W</v>
      </c>
    </row>
    <row r="161" spans="1:14" outlineLevel="1" x14ac:dyDescent="0.25">
      <c r="A161" s="177"/>
      <c r="B161" s="19" t="s">
        <v>1</v>
      </c>
      <c r="C161" s="46" t="str">
        <f ca="1">VLOOKUP($B161,OFFSET(Main!$E$14,0,0,4,(3*$B$157+1)),3*($B$157-1)+1+'JoytoKey Maps'!C$5,0)</f>
        <v>Down</v>
      </c>
      <c r="D161" s="49" t="str">
        <f ca="1">VLOOKUP($B161,OFFSET(Main!$E$14,0,0,4,(3*$B$157+1)),3*($B$157-1)+1+'JoytoKey Maps'!D$5,0)</f>
        <v>S</v>
      </c>
      <c r="E161" s="46" t="str">
        <f ca="1">VLOOKUP($B161,OFFSET(Main!$E$14,0,0,4,(3*$B$157+1)),3*($B$157-1)+1+'JoytoKey Maps'!E$5,0)</f>
        <v>Down</v>
      </c>
      <c r="F161" s="47" t="str">
        <f ca="1">VLOOKUP($B161,OFFSET(Main!$E$14,0,0,4,(3*$B$157+1)),3*($B$157-1)+1+'JoytoKey Maps'!F$5,0)</f>
        <v>S</v>
      </c>
      <c r="G161" s="48" t="str">
        <f ca="1">VLOOKUP($B161,OFFSET(Main!$E$14,0,0,4,(3*$B$157+1)),3*($B$157-1)+1+'JoytoKey Maps'!G$5,0)</f>
        <v>Down</v>
      </c>
      <c r="H161" s="49" t="str">
        <f ca="1">VLOOKUP($B161,OFFSET(Main!$E$14,0,0,4,(3*$B$157+1)),3*($B$157-1)+1+'JoytoKey Maps'!H$5,0)</f>
        <v>S</v>
      </c>
      <c r="I161" s="46" t="str">
        <f ca="1">VLOOKUP($B161,OFFSET(Main!$E$14,0,0,4,(3*$B$157+1)),3*($B$157-1)+1+'JoytoKey Maps'!I$5,0)</f>
        <v>Down</v>
      </c>
      <c r="J161" s="47" t="str">
        <f ca="1">VLOOKUP($B161,OFFSET(Main!$E$14,0,0,4,(3*$B$157+1)),3*($B$157-1)+1+'JoytoKey Maps'!J$5,0)</f>
        <v>S</v>
      </c>
      <c r="K161" s="4" t="str">
        <f ca="1">VLOOKUP($B161,OFFSET(Main!$E$14,0,0,4,(3*$B$157+1)),3*($B$157-1)+1+'JoytoKey Maps'!K$5,0)</f>
        <v>Down</v>
      </c>
      <c r="L161" s="29" t="str">
        <f ca="1">VLOOKUP($B161,OFFSET(Main!$E$14,0,0,4,(3*$B$157+1)),3*($B$157-1)+1+'JoytoKey Maps'!L$5,0)</f>
        <v>S</v>
      </c>
      <c r="M161" s="27" t="str">
        <f ca="1">VLOOKUP($B161,OFFSET(Main!$E$14,0,0,4,(3*$B$157+1)),3*($B$157-1)+1+'JoytoKey Maps'!M$5,0)</f>
        <v>Down</v>
      </c>
      <c r="N161" s="3" t="str">
        <f ca="1">VLOOKUP($B161,OFFSET(Main!$E$14,0,0,4,(3*$B$157+1)),3*($B$157-1)+1+'JoytoKey Maps'!N$5,0)</f>
        <v>S</v>
      </c>
    </row>
    <row r="162" spans="1:14" outlineLevel="1" x14ac:dyDescent="0.25">
      <c r="A162" s="177"/>
      <c r="B162" s="11">
        <v>1</v>
      </c>
      <c r="C162" s="21" t="str">
        <f ca="1">VLOOKUP($B162,OFFSET(Main!$D$1,C$3-1,0,10,(3*$B$157+1)),3*($B$157-1)+2+'JoytoKey Maps'!C$5,0)</f>
        <v>Enter</v>
      </c>
      <c r="D162" s="23" t="str">
        <f ca="1">VLOOKUP($B162,OFFSET(Main!$D$1,D$3-1,0,10,(3*$B$157+1)),3*($B$157-1)+2+'JoytoKey Maps'!D$5,0)</f>
        <v>E</v>
      </c>
      <c r="E162" s="21" t="str">
        <f ca="1">VLOOKUP($B162,OFFSET(Main!$D$1,E$3-1,0,10,(3*$B$157+1)),3*($B$157-1)+2+'JoytoKey Maps'!E$5,0)</f>
        <v>F</v>
      </c>
      <c r="F162" s="28" t="str">
        <f ca="1">VLOOKUP($B162,OFFSET(Main!$D$1,F$3-1,0,10,(3*$B$157+1)),3*($B$157-1)+2+'JoytoKey Maps'!F$5,0)</f>
        <v>Z</v>
      </c>
      <c r="G162" s="26" t="str">
        <f ca="1">VLOOKUP($B162,OFFSET(Main!$D$1,G$3-1,0,10,(3*$B$157+1)),3*($B$157-1)+2+'JoytoKey Maps'!G$5,0)</f>
        <v>G</v>
      </c>
      <c r="H162" s="23" t="str">
        <f ca="1">VLOOKUP($B162,OFFSET(Main!$D$1,H$3-1,0,10,(3*$B$157+1)),3*($B$157-1)+2+'JoytoKey Maps'!H$5,0)</f>
        <v>H</v>
      </c>
      <c r="I162" s="21" t="str">
        <f ca="1">VLOOKUP($B162,OFFSET(Main!$D$1,I$3-1,0,10,(3*$B$157+1)),3*($B$157-1)+2+'JoytoKey Maps'!I$5,0)</f>
        <v>Enter</v>
      </c>
      <c r="J162" s="28" t="str">
        <f ca="1">VLOOKUP($B162,OFFSET(Main!$D$1,J$3-1,0,10,(3*$B$157+1)),3*($B$157-1)+2+'JoytoKey Maps'!J$5,0)</f>
        <v>E</v>
      </c>
      <c r="K162" s="21" t="str">
        <f ca="1">VLOOKUP($B162,OFFSET(Main!$D$1,K$3-1,0,10,(3*$B$157+1)),3*($B$157-1)+2+'JoytoKey Maps'!K$5,0)</f>
        <v>Enter</v>
      </c>
      <c r="L162" s="28" t="str">
        <f ca="1">VLOOKUP($B162,OFFSET(Main!$D$1,L$3-1,0,10,(3*$B$157+1)),3*($B$157-1)+2+'JoytoKey Maps'!L$5,0)</f>
        <v>E</v>
      </c>
      <c r="M162" s="26" t="str">
        <f ca="1">VLOOKUP($B162,OFFSET(Main!$D$1,M$3-1,0,10,(3*$B$157+1)),3*($B$157-1)+2+'JoytoKey Maps'!M$5,0)</f>
        <v/>
      </c>
      <c r="N162" s="139" t="str">
        <f ca="1">VLOOKUP($B162,OFFSET(Main!$D$1,N$3-1,0,10,(3*$B$157+1)),3*($B$157-1)+2+'JoytoKey Maps'!N$5,0)</f>
        <v/>
      </c>
    </row>
    <row r="163" spans="1:14" outlineLevel="1" x14ac:dyDescent="0.25">
      <c r="A163" s="177"/>
      <c r="B163" s="11">
        <v>2</v>
      </c>
      <c r="C163" s="4" t="str">
        <f ca="1">VLOOKUP($B163,OFFSET(Main!$D$1,C$3-1,0,10,(3*$B$157+1)),3*($B$157-1)+2+'JoytoKey Maps'!C$5,0)</f>
        <v>Esc</v>
      </c>
      <c r="D163" s="24" t="str">
        <f ca="1">VLOOKUP($B163,OFFSET(Main!$D$1,D$3-1,0,10,(3*$B$157+1)),3*($B$157-1)+2+'JoytoKey Maps'!D$5,0)</f>
        <v>Q</v>
      </c>
      <c r="E163" s="4" t="str">
        <f ca="1">VLOOKUP($B163,OFFSET(Main!$D$1,E$3-1,0,10,(3*$B$157+1)),3*($B$157-1)+2+'JoytoKey Maps'!E$5,0)</f>
        <v>Esc</v>
      </c>
      <c r="F163" s="29" t="str">
        <f ca="1">VLOOKUP($B163,OFFSET(Main!$D$1,F$3-1,0,10,(3*$B$157+1)),3*($B$157-1)+2+'JoytoKey Maps'!F$5,0)</f>
        <v>Q</v>
      </c>
      <c r="G163" s="27" t="str">
        <f ca="1">VLOOKUP($B163,OFFSET(Main!$D$1,G$3-1,0,10,(3*$B$157+1)),3*($B$157-1)+2+'JoytoKey Maps'!G$5,0)</f>
        <v>Enter</v>
      </c>
      <c r="H163" s="24" t="str">
        <f ca="1">VLOOKUP($B163,OFFSET(Main!$D$1,H$3-1,0,10,(3*$B$157+1)),3*($B$157-1)+2+'JoytoKey Maps'!H$5,0)</f>
        <v>E</v>
      </c>
      <c r="I163" s="4" t="str">
        <f ca="1">VLOOKUP($B163,OFFSET(Main!$D$1,I$3-1,0,10,(3*$B$157+1)),3*($B$157-1)+2+'JoytoKey Maps'!I$5,0)</f>
        <v>Esc</v>
      </c>
      <c r="J163" s="29" t="str">
        <f ca="1">VLOOKUP($B163,OFFSET(Main!$D$1,J$3-1,0,10,(3*$B$157+1)),3*($B$157-1)+2+'JoytoKey Maps'!J$5,0)</f>
        <v>Q</v>
      </c>
      <c r="K163" s="4" t="str">
        <f ca="1">VLOOKUP($B163,OFFSET(Main!$D$1,K$3-1,0,10,(3*$B$157+1)),3*($B$157-1)+2+'JoytoKey Maps'!K$5,0)</f>
        <v>Esc</v>
      </c>
      <c r="L163" s="29" t="str">
        <f ca="1">VLOOKUP($B163,OFFSET(Main!$D$1,L$3-1,0,10,(3*$B$157+1)),3*($B$157-1)+2+'JoytoKey Maps'!L$5,0)</f>
        <v>Q</v>
      </c>
      <c r="M163" s="27" t="e">
        <f ca="1">VLOOKUP($B163,OFFSET(Main!$D$1,M$3-1,0,10,(3*$B$157+1)),3*($B$157-1)+2+'JoytoKey Maps'!M$5,0)</f>
        <v>#N/A</v>
      </c>
      <c r="N163" s="3" t="e">
        <f ca="1">VLOOKUP($B163,OFFSET(Main!$D$1,N$3-1,0,10,(3*$B$157+1)),3*($B$157-1)+2+'JoytoKey Maps'!N$5,0)</f>
        <v>#N/A</v>
      </c>
    </row>
    <row r="164" spans="1:14" outlineLevel="1" x14ac:dyDescent="0.25">
      <c r="A164" s="177"/>
      <c r="B164" s="11">
        <v>3</v>
      </c>
      <c r="C164" s="4" t="str">
        <f ca="1">VLOOKUP($B164,OFFSET(Main!$D$1,C$3-1,0,10,(3*$B$157+1)),3*($B$157-1)+2+'JoytoKey Maps'!C$5,0)</f>
        <v>Z</v>
      </c>
      <c r="D164" s="24" t="str">
        <f ca="1">VLOOKUP($B164,OFFSET(Main!$D$1,D$3-1,0,10,(3*$B$157+1)),3*($B$157-1)+2+'JoytoKey Maps'!D$5,0)</f>
        <v>J</v>
      </c>
      <c r="E164" s="4" t="str">
        <f ca="1">VLOOKUP($B164,OFFSET(Main!$D$1,E$3-1,0,10,(3*$B$157+1)),3*($B$157-1)+2+'JoytoKey Maps'!E$5,0)</f>
        <v>Enter</v>
      </c>
      <c r="F164" s="29" t="str">
        <f ca="1">VLOOKUP($B164,OFFSET(Main!$D$1,F$3-1,0,10,(3*$B$157+1)),3*($B$157-1)+2+'JoytoKey Maps'!F$5,0)</f>
        <v>E</v>
      </c>
      <c r="G164" s="27" t="str">
        <f ca="1">VLOOKUP($B164,OFFSET(Main!$D$1,G$3-1,0,10,(3*$B$157+1)),3*($B$157-1)+2+'JoytoKey Maps'!G$5,0)</f>
        <v>Esc</v>
      </c>
      <c r="H164" s="24" t="str">
        <f ca="1">VLOOKUP($B164,OFFSET(Main!$D$1,H$3-1,0,10,(3*$B$157+1)),3*($B$157-1)+2+'JoytoKey Maps'!H$5,0)</f>
        <v>Q</v>
      </c>
      <c r="I164" s="4" t="str">
        <f ca="1">VLOOKUP($B164,OFFSET(Main!$D$1,I$3-1,0,10,(3*$B$157+1)),3*($B$157-1)+2+'JoytoKey Maps'!I$5,0)</f>
        <v>G</v>
      </c>
      <c r="J164" s="29" t="str">
        <f ca="1">VLOOKUP($B164,OFFSET(Main!$D$1,J$3-1,0,10,(3*$B$157+1)),3*($B$157-1)+2+'JoytoKey Maps'!J$5,0)</f>
        <v>H</v>
      </c>
      <c r="K164" s="4" t="str">
        <f ca="1">VLOOKUP($B164,OFFSET(Main!$D$1,K$3-1,0,10,(3*$B$157+1)),3*($B$157-1)+2+'JoytoKey Maps'!K$5,0)</f>
        <v>Space</v>
      </c>
      <c r="L164" s="29" t="str">
        <f ca="1">VLOOKUP($B164,OFFSET(Main!$D$1,L$3-1,0,10,(3*$B$157+1)),3*($B$157-1)+2+'JoytoKey Maps'!L$5,0)</f>
        <v>X</v>
      </c>
      <c r="M164" s="27" t="e">
        <f ca="1">VLOOKUP($B164,OFFSET(Main!$D$1,M$3-1,0,10,(3*$B$157+1)),3*($B$157-1)+2+'JoytoKey Maps'!M$5,0)</f>
        <v>#N/A</v>
      </c>
      <c r="N164" s="3" t="e">
        <f ca="1">VLOOKUP($B164,OFFSET(Main!$D$1,N$3-1,0,10,(3*$B$157+1)),3*($B$157-1)+2+'JoytoKey Maps'!N$5,0)</f>
        <v>#N/A</v>
      </c>
    </row>
    <row r="165" spans="1:14" outlineLevel="1" x14ac:dyDescent="0.25">
      <c r="A165" s="177"/>
      <c r="B165" s="11">
        <v>4</v>
      </c>
      <c r="C165" s="4" t="str">
        <f ca="1">VLOOKUP($B165,OFFSET(Main!$D$1,C$3-1,0,10,(3*$B$157+1)),3*($B$157-1)+2+'JoytoKey Maps'!C$5,0)</f>
        <v>G</v>
      </c>
      <c r="D165" s="24" t="str">
        <f ca="1">VLOOKUP($B165,OFFSET(Main!$D$1,D$3-1,0,10,(3*$B$157+1)),3*($B$157-1)+2+'JoytoKey Maps'!D$5,0)</f>
        <v>H</v>
      </c>
      <c r="E165" s="4" t="str">
        <f ca="1">VLOOKUP($B165,OFFSET(Main!$D$1,E$3-1,0,10,(3*$B$157+1)),3*($B$157-1)+2+'JoytoKey Maps'!E$5,0)</f>
        <v>G</v>
      </c>
      <c r="F165" s="29" t="str">
        <f ca="1">VLOOKUP($B165,OFFSET(Main!$D$1,F$3-1,0,10,(3*$B$157+1)),3*($B$157-1)+2+'JoytoKey Maps'!F$5,0)</f>
        <v>H</v>
      </c>
      <c r="G165" s="27" t="str">
        <f ca="1">VLOOKUP($B165,OFFSET(Main!$D$1,G$3-1,0,10,(3*$B$157+1)),3*($B$157-1)+2+'JoytoKey Maps'!G$5,0)</f>
        <v>Space</v>
      </c>
      <c r="H165" s="24" t="str">
        <f ca="1">VLOOKUP($B165,OFFSET(Main!$D$1,H$3-1,0,10,(3*$B$157+1)),3*($B$157-1)+2+'JoytoKey Maps'!H$5,0)</f>
        <v>X</v>
      </c>
      <c r="I165" s="4" t="str">
        <f ca="1">VLOOKUP($B165,OFFSET(Main!$D$1,I$3-1,0,10,(3*$B$157+1)),3*($B$157-1)+2+'JoytoKey Maps'!I$5,0)</f>
        <v>F</v>
      </c>
      <c r="J165" s="29" t="str">
        <f ca="1">VLOOKUP($B165,OFFSET(Main!$D$1,J$3-1,0,10,(3*$B$157+1)),3*($B$157-1)+2+'JoytoKey Maps'!J$5,0)</f>
        <v>Z</v>
      </c>
      <c r="K165" s="4" t="str">
        <f ca="1">VLOOKUP($B165,OFFSET(Main!$D$1,K$3-1,0,10,(3*$B$157+1)),3*($B$157-1)+2+'JoytoKey Maps'!K$5,0)</f>
        <v>G</v>
      </c>
      <c r="L165" s="29" t="str">
        <f ca="1">VLOOKUP($B165,OFFSET(Main!$D$1,L$3-1,0,10,(3*$B$157+1)),3*($B$157-1)+2+'JoytoKey Maps'!L$5,0)</f>
        <v>H</v>
      </c>
      <c r="M165" s="27" t="e">
        <f ca="1">VLOOKUP($B165,OFFSET(Main!$D$1,M$3-1,0,10,(3*$B$157+1)),3*($B$157-1)+2+'JoytoKey Maps'!M$5,0)</f>
        <v>#N/A</v>
      </c>
      <c r="N165" s="3" t="e">
        <f ca="1">VLOOKUP($B165,OFFSET(Main!$D$1,N$3-1,0,10,(3*$B$157+1)),3*($B$157-1)+2+'JoytoKey Maps'!N$5,0)</f>
        <v>#N/A</v>
      </c>
    </row>
    <row r="166" spans="1:14" outlineLevel="1" x14ac:dyDescent="0.25">
      <c r="A166" s="177"/>
      <c r="B166" s="11">
        <v>5</v>
      </c>
      <c r="C166" s="4" t="str">
        <f ca="1">VLOOKUP($B166,OFFSET(Main!$D$1,C$3-1,0,10,(3*$B$157+1)),3*($B$157-1)+2+'JoytoKey Maps'!C$5,0)</f>
        <v>F</v>
      </c>
      <c r="D166" s="24" t="str">
        <f ca="1">VLOOKUP($B166,OFFSET(Main!$D$1,D$3-1,0,10,(3*$B$157+1)),3*($B$157-1)+2+'JoytoKey Maps'!D$5,0)</f>
        <v>Z</v>
      </c>
      <c r="E166" s="4" t="str">
        <f ca="1">VLOOKUP($B166,OFFSET(Main!$D$1,E$3-1,0,10,(3*$B$157+1)),3*($B$157-1)+2+'JoytoKey Maps'!E$5,0)</f>
        <v>Z</v>
      </c>
      <c r="F166" s="29" t="str">
        <f ca="1">VLOOKUP($B166,OFFSET(Main!$D$1,F$3-1,0,10,(3*$B$157+1)),3*($B$157-1)+2+'JoytoKey Maps'!F$5,0)</f>
        <v>J</v>
      </c>
      <c r="G166" s="27" t="str">
        <f ca="1">VLOOKUP($B166,OFFSET(Main!$D$1,G$3-1,0,10,(3*$B$157+1)),3*($B$157-1)+2+'JoytoKey Maps'!G$5,0)</f>
        <v>G</v>
      </c>
      <c r="H166" s="24" t="str">
        <f ca="1">VLOOKUP($B166,OFFSET(Main!$D$1,H$3-1,0,10,(3*$B$157+1)),3*($B$157-1)+2+'JoytoKey Maps'!H$5,0)</f>
        <v>H</v>
      </c>
      <c r="I166" s="4" t="str">
        <f ca="1">VLOOKUP($B166,OFFSET(Main!$D$1,I$3-1,0,10,(3*$B$157+1)),3*($B$157-1)+2+'JoytoKey Maps'!I$5,0)</f>
        <v>Z</v>
      </c>
      <c r="J166" s="29" t="str">
        <f ca="1">VLOOKUP($B166,OFFSET(Main!$D$1,J$3-1,0,10,(3*$B$157+1)),3*($B$157-1)+2+'JoytoKey Maps'!J$5,0)</f>
        <v>J</v>
      </c>
      <c r="K166" s="4" t="str">
        <f ca="1">VLOOKUP($B166,OFFSET(Main!$D$1,K$3-1,0,10,(3*$B$157+1)),3*($B$157-1)+2+'JoytoKey Maps'!K$5,0)</f>
        <v>F</v>
      </c>
      <c r="L166" s="29" t="str">
        <f ca="1">VLOOKUP($B166,OFFSET(Main!$D$1,L$3-1,0,10,(3*$B$157+1)),3*($B$157-1)+2+'JoytoKey Maps'!L$5,0)</f>
        <v>Z</v>
      </c>
      <c r="M166" s="27" t="e">
        <f ca="1">VLOOKUP($B166,OFFSET(Main!$D$1,M$3-1,0,10,(3*$B$157+1)),3*($B$157-1)+2+'JoytoKey Maps'!M$5,0)</f>
        <v>#N/A</v>
      </c>
      <c r="N166" s="3" t="e">
        <f ca="1">VLOOKUP($B166,OFFSET(Main!$D$1,N$3-1,0,10,(3*$B$157+1)),3*($B$157-1)+2+'JoytoKey Maps'!N$5,0)</f>
        <v>#N/A</v>
      </c>
    </row>
    <row r="167" spans="1:14" outlineLevel="1" x14ac:dyDescent="0.25">
      <c r="A167" s="177"/>
      <c r="B167" s="11">
        <v>6</v>
      </c>
      <c r="C167" s="4" t="str">
        <f ca="1">VLOOKUP($B167,OFFSET(Main!$D$1,C$3-1,0,10,(3*$B$157+1)),3*($B$157-1)+2+'JoytoKey Maps'!C$5,0)</f>
        <v>X</v>
      </c>
      <c r="D167" s="24" t="str">
        <f ca="1">VLOOKUP($B167,OFFSET(Main!$D$1,D$3-1,0,10,(3*$B$157+1)),3*($B$157-1)+2+'JoytoKey Maps'!D$5,0)</f>
        <v>M</v>
      </c>
      <c r="E167" s="4" t="str">
        <f ca="1">VLOOKUP($B167,OFFSET(Main!$D$1,E$3-1,0,10,(3*$B$157+1)),3*($B$157-1)+2+'JoytoKey Maps'!E$5,0)</f>
        <v>X</v>
      </c>
      <c r="F167" s="29" t="str">
        <f ca="1">VLOOKUP($B167,OFFSET(Main!$D$1,F$3-1,0,10,(3*$B$157+1)),3*($B$157-1)+2+'JoytoKey Maps'!F$5,0)</f>
        <v>M</v>
      </c>
      <c r="G167" s="27" t="str">
        <f ca="1">VLOOKUP($B167,OFFSET(Main!$D$1,G$3-1,0,10,(3*$B$157+1)),3*($B$157-1)+2+'JoytoKey Maps'!G$5,0)</f>
        <v>F</v>
      </c>
      <c r="H167" s="24" t="str">
        <f ca="1">VLOOKUP($B167,OFFSET(Main!$D$1,H$3-1,0,10,(3*$B$157+1)),3*($B$157-1)+2+'JoytoKey Maps'!H$5,0)</f>
        <v>Z</v>
      </c>
      <c r="I167" s="4" t="str">
        <f ca="1">VLOOKUP($B167,OFFSET(Main!$D$1,I$3-1,0,10,(3*$B$157+1)),3*($B$157-1)+2+'JoytoKey Maps'!I$5,0)</f>
        <v>X</v>
      </c>
      <c r="J167" s="29" t="str">
        <f ca="1">VLOOKUP($B167,OFFSET(Main!$D$1,J$3-1,0,10,(3*$B$157+1)),3*($B$157-1)+2+'JoytoKey Maps'!J$5,0)</f>
        <v>M</v>
      </c>
      <c r="K167" s="4" t="str">
        <f ca="1">VLOOKUP($B167,OFFSET(Main!$D$1,K$3-1,0,10,(3*$B$157+1)),3*($B$157-1)+2+'JoytoKey Maps'!K$5,0)</f>
        <v/>
      </c>
      <c r="L167" s="29" t="str">
        <f ca="1">VLOOKUP($B167,OFFSET(Main!$D$1,L$3-1,0,10,(3*$B$157+1)),3*($B$157-1)+2+'JoytoKey Maps'!L$5,0)</f>
        <v/>
      </c>
      <c r="M167" s="27" t="e">
        <f ca="1">VLOOKUP($B167,OFFSET(Main!$D$1,M$3-1,0,10,(3*$B$157+1)),3*($B$157-1)+2+'JoytoKey Maps'!M$5,0)</f>
        <v>#N/A</v>
      </c>
      <c r="N167" s="3" t="e">
        <f ca="1">VLOOKUP($B167,OFFSET(Main!$D$1,N$3-1,0,10,(3*$B$157+1)),3*($B$157-1)+2+'JoytoKey Maps'!N$5,0)</f>
        <v>#N/A</v>
      </c>
    </row>
    <row r="168" spans="1:14" outlineLevel="1" x14ac:dyDescent="0.25">
      <c r="A168" s="177"/>
      <c r="B168" s="11">
        <v>7</v>
      </c>
      <c r="C168" s="4" t="str">
        <f ca="1">VLOOKUP($B168,OFFSET(Main!$D$1,C$3-1,0,10,(3*$B$157+1)),3*($B$157-1)+2+'JoytoKey Maps'!C$5,0)</f>
        <v>Enter</v>
      </c>
      <c r="D168" s="24" t="str">
        <f ca="1">VLOOKUP($B168,OFFSET(Main!$D$1,D$3-1,0,10,(3*$B$157+1)),3*($B$157-1)+2+'JoytoKey Maps'!D$5,0)</f>
        <v>E</v>
      </c>
      <c r="E168" s="4" t="e">
        <f ca="1">VLOOKUP($B168,OFFSET(Main!$D$1,E$3-1,0,10,(3*$B$157+1)),3*($B$157-1)+2+'JoytoKey Maps'!E$5,0)</f>
        <v>#N/A</v>
      </c>
      <c r="F168" s="29" t="e">
        <f ca="1">VLOOKUP($B168,OFFSET(Main!$D$1,F$3-1,0,10,(3*$B$157+1)),3*($B$157-1)+2+'JoytoKey Maps'!F$5,0)</f>
        <v>#N/A</v>
      </c>
      <c r="G168" s="27" t="str">
        <f ca="1">VLOOKUP($B168,OFFSET(Main!$D$1,G$3-1,0,10,(3*$B$157+1)),3*($B$157-1)+2+'JoytoKey Maps'!G$5,0)</f>
        <v>Enter</v>
      </c>
      <c r="H168" s="24" t="str">
        <f ca="1">VLOOKUP($B168,OFFSET(Main!$D$1,H$3-1,0,10,(3*$B$157+1)),3*($B$157-1)+2+'JoytoKey Maps'!H$5,0)</f>
        <v>E</v>
      </c>
      <c r="I168" s="4" t="str">
        <f ca="1">VLOOKUP($B168,OFFSET(Main!$D$1,I$3-1,0,10,(3*$B$157+1)),3*($B$157-1)+2+'JoytoKey Maps'!I$5,0)</f>
        <v>Esc</v>
      </c>
      <c r="J168" s="29" t="str">
        <f ca="1">VLOOKUP($B168,OFFSET(Main!$D$1,J$3-1,0,10,(3*$B$157+1)),3*($B$157-1)+2+'JoytoKey Maps'!J$5,0)</f>
        <v>Q</v>
      </c>
      <c r="K168" s="4" t="str">
        <f ca="1">VLOOKUP($B168,OFFSET(Main!$D$1,K$3-1,0,10,(3*$B$157+1)),3*($B$157-1)+2+'JoytoKey Maps'!K$5,0)</f>
        <v>Z</v>
      </c>
      <c r="L168" s="29" t="str">
        <f ca="1">VLOOKUP($B168,OFFSET(Main!$D$1,L$3-1,0,10,(3*$B$157+1)),3*($B$157-1)+2+'JoytoKey Maps'!L$5,0)</f>
        <v>J</v>
      </c>
      <c r="M168" s="27" t="e">
        <f ca="1">VLOOKUP($B168,OFFSET(Main!$D$1,M$3-1,0,10,(3*$B$157+1)),3*($B$157-1)+2+'JoytoKey Maps'!M$5,0)</f>
        <v>#N/A</v>
      </c>
      <c r="N168" s="3" t="e">
        <f ca="1">VLOOKUP($B168,OFFSET(Main!$D$1,N$3-1,0,10,(3*$B$157+1)),3*($B$157-1)+2+'JoytoKey Maps'!N$5,0)</f>
        <v>#N/A</v>
      </c>
    </row>
    <row r="169" spans="1:14" outlineLevel="1" x14ac:dyDescent="0.25">
      <c r="A169" s="177"/>
      <c r="B169" s="11">
        <v>8</v>
      </c>
      <c r="C169" s="4" t="str">
        <f ca="1">VLOOKUP($B169,OFFSET(Main!$D$1,C$3-1,0,10,(3*$B$157+1)),3*($B$157-1)+2+'JoytoKey Maps'!C$5,0)</f>
        <v/>
      </c>
      <c r="D169" s="24" t="str">
        <f ca="1">VLOOKUP($B169,OFFSET(Main!$D$1,D$3-1,0,10,(3*$B$157+1)),3*($B$157-1)+2+'JoytoKey Maps'!D$5,0)</f>
        <v/>
      </c>
      <c r="E169" s="4" t="e">
        <f ca="1">VLOOKUP($B169,OFFSET(Main!$D$1,E$3-1,0,10,(3*$B$157+1)),3*($B$157-1)+2+'JoytoKey Maps'!E$5,0)</f>
        <v>#N/A</v>
      </c>
      <c r="F169" s="29" t="e">
        <f ca="1">VLOOKUP($B169,OFFSET(Main!$D$1,F$3-1,0,10,(3*$B$157+1)),3*($B$157-1)+2+'JoytoKey Maps'!F$5,0)</f>
        <v>#N/A</v>
      </c>
      <c r="G169" s="27" t="str">
        <f ca="1">VLOOKUP($B169,OFFSET(Main!$D$1,G$3-1,0,10,(3*$B$157+1)),3*($B$157-1)+2+'JoytoKey Maps'!G$5,0)</f>
        <v>Esc</v>
      </c>
      <c r="H169" s="24" t="str">
        <f ca="1">VLOOKUP($B169,OFFSET(Main!$D$1,H$3-1,0,10,(3*$B$157+1)),3*($B$157-1)+2+'JoytoKey Maps'!H$5,0)</f>
        <v>Q</v>
      </c>
      <c r="I169" s="4" t="str">
        <f ca="1">VLOOKUP($B169,OFFSET(Main!$D$1,I$3-1,0,10,(3*$B$157+1)),3*($B$157-1)+2+'JoytoKey Maps'!I$5,0)</f>
        <v>Enter</v>
      </c>
      <c r="J169" s="29" t="str">
        <f ca="1">VLOOKUP($B169,OFFSET(Main!$D$1,J$3-1,0,10,(3*$B$157+1)),3*($B$157-1)+2+'JoytoKey Maps'!J$5,0)</f>
        <v>E</v>
      </c>
      <c r="K169" s="4" t="str">
        <f ca="1">VLOOKUP($B169,OFFSET(Main!$D$1,K$3-1,0,10,(3*$B$157+1)),3*($B$157-1)+2+'JoytoKey Maps'!K$5,0)</f>
        <v>X</v>
      </c>
      <c r="L169" s="29" t="str">
        <f ca="1">VLOOKUP($B169,OFFSET(Main!$D$1,L$3-1,0,10,(3*$B$157+1)),3*($B$157-1)+2+'JoytoKey Maps'!L$5,0)</f>
        <v>M</v>
      </c>
      <c r="M169" s="27" t="e">
        <f ca="1">VLOOKUP($B169,OFFSET(Main!$D$1,M$3-1,0,10,(3*$B$157+1)),3*($B$157-1)+2+'JoytoKey Maps'!M$5,0)</f>
        <v>#N/A</v>
      </c>
      <c r="N169" s="3" t="e">
        <f ca="1">VLOOKUP($B169,OFFSET(Main!$D$1,N$3-1,0,10,(3*$B$157+1)),3*($B$157-1)+2+'JoytoKey Maps'!N$5,0)</f>
        <v>#N/A</v>
      </c>
    </row>
    <row r="170" spans="1:14" outlineLevel="1" x14ac:dyDescent="0.25">
      <c r="A170" s="177"/>
      <c r="B170" s="11">
        <v>9</v>
      </c>
      <c r="C170" s="4" t="e">
        <f ca="1">VLOOKUP($B170,OFFSET(Main!$D$1,C$3-1,0,10,(3*$B$157+1)),3*($B$157-1)+2+'JoytoKey Maps'!C$5,0)</f>
        <v>#N/A</v>
      </c>
      <c r="D170" s="24" t="e">
        <f ca="1">VLOOKUP($B170,OFFSET(Main!$D$1,D$3-1,0,10,(3*$B$157+1)),3*($B$157-1)+2+'JoytoKey Maps'!D$5,0)</f>
        <v>#N/A</v>
      </c>
      <c r="E170" s="4" t="str">
        <f ca="1">VLOOKUP($B170,OFFSET(Main!$D$1,E$3-1,0,10,(3*$B$157+1)),3*($B$157-1)+2+'JoytoKey Maps'!E$5,0)</f>
        <v>G</v>
      </c>
      <c r="F170" s="29" t="str">
        <f ca="1">VLOOKUP($B170,OFFSET(Main!$D$1,F$3-1,0,10,(3*$B$157+1)),3*($B$157-1)+2+'JoytoKey Maps'!F$5,0)</f>
        <v>H</v>
      </c>
      <c r="G170" s="27" t="e">
        <f ca="1">VLOOKUP($B170,OFFSET(Main!$D$1,G$3-1,0,10,(3*$B$157+1)),3*($B$157-1)+2+'JoytoKey Maps'!G$5,0)</f>
        <v>#N/A</v>
      </c>
      <c r="H170" s="24" t="e">
        <f ca="1">VLOOKUP($B170,OFFSET(Main!$D$1,H$3-1,0,10,(3*$B$157+1)),3*($B$157-1)+2+'JoytoKey Maps'!H$5,0)</f>
        <v>#N/A</v>
      </c>
      <c r="I170" s="4" t="str">
        <f ca="1">VLOOKUP($B170,OFFSET(Main!$D$1,I$3-1,0,10,(3*$B$157+1)),3*($B$157-1)+2+'JoytoKey Maps'!I$5,0)</f>
        <v>Space</v>
      </c>
      <c r="J170" s="29" t="str">
        <f ca="1">VLOOKUP($B170,OFFSET(Main!$D$1,J$3-1,0,10,(3*$B$157+1)),3*($B$157-1)+2+'JoytoKey Maps'!J$5,0)</f>
        <v>X</v>
      </c>
      <c r="K170" s="4" t="str">
        <f ca="1">VLOOKUP($B170,OFFSET(Main!$D$1,K$3-1,0,10,(3*$B$157+1)),3*($B$157-1)+2+'JoytoKey Maps'!K$5,0)</f>
        <v>Enter</v>
      </c>
      <c r="L170" s="29" t="str">
        <f ca="1">VLOOKUP($B170,OFFSET(Main!$D$1,L$3-1,0,10,(3*$B$157+1)),3*($B$157-1)+2+'JoytoKey Maps'!L$5,0)</f>
        <v>E</v>
      </c>
      <c r="M170" s="27" t="e">
        <f ca="1">VLOOKUP($B170,OFFSET(Main!$D$1,M$3-1,0,10,(3*$B$157+1)),3*($B$157-1)+2+'JoytoKey Maps'!M$5,0)</f>
        <v>#N/A</v>
      </c>
      <c r="N170" s="3" t="e">
        <f ca="1">VLOOKUP($B170,OFFSET(Main!$D$1,N$3-1,0,10,(3*$B$157+1)),3*($B$157-1)+2+'JoytoKey Maps'!N$5,0)</f>
        <v>#N/A</v>
      </c>
    </row>
    <row r="171" spans="1:14" ht="15.75" outlineLevel="1" thickBot="1" x14ac:dyDescent="0.3">
      <c r="A171" s="177"/>
      <c r="B171" s="19">
        <v>10</v>
      </c>
      <c r="C171" s="46" t="e">
        <f ca="1">VLOOKUP($B171,OFFSET(Main!$D$1,C$3-1,0,10,(3*$B$157+1)),3*($B$157-1)+2+'JoytoKey Maps'!C$5,0)</f>
        <v>#N/A</v>
      </c>
      <c r="D171" s="49" t="e">
        <f ca="1">VLOOKUP($B171,OFFSET(Main!$D$1,D$3-1,0,10,(3*$B$157+1)),3*($B$157-1)+2+'JoytoKey Maps'!D$5,0)</f>
        <v>#N/A</v>
      </c>
      <c r="E171" s="46" t="str">
        <f ca="1">VLOOKUP($B171,OFFSET(Main!$D$1,E$3-1,0,10,(3*$B$157+1)),3*($B$157-1)+2+'JoytoKey Maps'!E$5,0)</f>
        <v>Enter</v>
      </c>
      <c r="F171" s="47" t="str">
        <f ca="1">VLOOKUP($B171,OFFSET(Main!$D$1,F$3-1,0,10,(3*$B$157+1)),3*($B$157-1)+2+'JoytoKey Maps'!F$5,0)</f>
        <v>E</v>
      </c>
      <c r="G171" s="48" t="e">
        <f ca="1">VLOOKUP($B171,OFFSET(Main!$D$1,G$3-1,0,10,(3*$B$157+1)),3*($B$157-1)+2+'JoytoKey Maps'!G$5,0)</f>
        <v>#N/A</v>
      </c>
      <c r="H171" s="49" t="e">
        <f ca="1">VLOOKUP($B171,OFFSET(Main!$D$1,H$3-1,0,10,(3*$B$157+1)),3*($B$157-1)+2+'JoytoKey Maps'!H$5,0)</f>
        <v>#N/A</v>
      </c>
      <c r="I171" s="46" t="str">
        <f ca="1">VLOOKUP($B171,OFFSET(Main!$D$1,I$3-1,0,10,(3*$B$157+1)),3*($B$157-1)+2+'JoytoKey Maps'!I$5,0)</f>
        <v>Space</v>
      </c>
      <c r="J171" s="47" t="str">
        <f ca="1">VLOOKUP($B171,OFFSET(Main!$D$1,J$3-1,0,10,(3*$B$157+1)),3*($B$157-1)+2+'JoytoKey Maps'!J$5,0)</f>
        <v>X</v>
      </c>
      <c r="K171" s="5" t="e">
        <f ca="1">VLOOKUP($B171,OFFSET(Main!$D$1,K$3-1,0,10,(3*$B$157+1)),3*($B$157-1)+2+'JoytoKey Maps'!K$5,0)</f>
        <v>#N/A</v>
      </c>
      <c r="L171" s="140" t="e">
        <f ca="1">VLOOKUP($B171,OFFSET(Main!$D$1,L$3-1,0,10,(3*$B$157+1)),3*($B$157-1)+2+'JoytoKey Maps'!L$5,0)</f>
        <v>#N/A</v>
      </c>
      <c r="M171" s="48" t="e">
        <f ca="1">VLOOKUP($B171,OFFSET(Main!$D$1,M$3-1,0,10,(3*$B$157+1)),3*($B$157-1)+2+'JoytoKey Maps'!M$5,0)</f>
        <v>#N/A</v>
      </c>
      <c r="N171" s="141" t="e">
        <f ca="1">VLOOKUP($B171,OFFSET(Main!$D$1,N$3-1,0,10,(3*$B$157+1)),3*($B$157-1)+2+'JoytoKey Maps'!N$5,0)</f>
        <v>#N/A</v>
      </c>
    </row>
    <row r="172" spans="1:14" x14ac:dyDescent="0.25">
      <c r="A172" s="30" t="str">
        <f>HLOOKUP(B172,Main!$E$2:$AN$3,2,0)</f>
        <v>RL Pause</v>
      </c>
      <c r="B172" s="52">
        <v>12</v>
      </c>
      <c r="C172" s="50"/>
      <c r="D172" s="50"/>
      <c r="E172" s="50"/>
      <c r="F172" s="50"/>
      <c r="G172" s="50"/>
      <c r="H172" s="50"/>
      <c r="I172" s="50"/>
      <c r="J172" s="50"/>
      <c r="K172" s="50"/>
      <c r="L172" s="50"/>
      <c r="M172" s="50"/>
      <c r="N172" s="51"/>
    </row>
    <row r="173" spans="1:14" ht="15" customHeight="1" outlineLevel="1" x14ac:dyDescent="0.25">
      <c r="A173" s="177" t="str">
        <f>HLOOKUP(B172,Main!$E$2:$AN$3,2,0)</f>
        <v>RL Pause</v>
      </c>
      <c r="B173" s="16" t="s">
        <v>2</v>
      </c>
      <c r="C173" s="21" t="str">
        <f ca="1">VLOOKUP($B173,OFFSET(Main!$E$14,0,0,4,(3*$B$172+1)),3*($B$172-1)+1+'JoytoKey Maps'!C$5,0)</f>
        <v>A</v>
      </c>
      <c r="D173" s="23" t="str">
        <f ca="1">VLOOKUP($B173,OFFSET(Main!$E$14,0,0,4,(3*$B$172+1)),3*($B$172-1)+1+'JoytoKey Maps'!D$5,0)</f>
        <v>Num4</v>
      </c>
      <c r="E173" s="21" t="str">
        <f ca="1">VLOOKUP($B173,OFFSET(Main!$E$14,0,0,4,(3*$B$172+1)),3*($B$172-1)+1+'JoytoKey Maps'!E$5,0)</f>
        <v>A</v>
      </c>
      <c r="F173" s="28" t="str">
        <f ca="1">VLOOKUP($B173,OFFSET(Main!$E$14,0,0,4,(3*$B$172+1)),3*($B$172-1)+1+'JoytoKey Maps'!F$5,0)</f>
        <v>Num4</v>
      </c>
      <c r="G173" s="26" t="str">
        <f ca="1">VLOOKUP($B173,OFFSET(Main!$E$14,0,0,4,(3*$B$172+1)),3*($B$172-1)+1+'JoytoKey Maps'!G$5,0)</f>
        <v>A</v>
      </c>
      <c r="H173" s="23" t="str">
        <f ca="1">VLOOKUP($B173,OFFSET(Main!$E$14,0,0,4,(3*$B$172+1)),3*($B$172-1)+1+'JoytoKey Maps'!H$5,0)</f>
        <v>Num4</v>
      </c>
      <c r="I173" s="21" t="str">
        <f ca="1">VLOOKUP($B173,OFFSET(Main!$E$14,0,0,4,(3*$B$172+1)),3*($B$172-1)+1+'JoytoKey Maps'!I$5,0)</f>
        <v>A</v>
      </c>
      <c r="J173" s="28" t="str">
        <f ca="1">VLOOKUP($B173,OFFSET(Main!$E$14,0,0,4,(3*$B$172+1)),3*($B$172-1)+1+'JoytoKey Maps'!J$5,0)</f>
        <v>Num4</v>
      </c>
      <c r="K173" s="21" t="str">
        <f ca="1">VLOOKUP($B173,OFFSET(Main!$E$14,0,0,4,(3*$B$172+1)),3*($B$172-1)+1+'JoytoKey Maps'!K$5,0)</f>
        <v>A</v>
      </c>
      <c r="L173" s="28" t="str">
        <f ca="1">VLOOKUP($B173,OFFSET(Main!$E$14,0,0,4,(3*$B$172+1)),3*($B$172-1)+1+'JoytoKey Maps'!L$5,0)</f>
        <v>Num4</v>
      </c>
      <c r="M173" s="26" t="str">
        <f ca="1">VLOOKUP($B173,OFFSET(Main!$E$14,0,0,4,(3*$B$172+1)),3*($B$172-1)+1+'JoytoKey Maps'!M$5,0)</f>
        <v>A</v>
      </c>
      <c r="N173" s="139" t="str">
        <f ca="1">VLOOKUP($B173,OFFSET(Main!$E$14,0,0,4,(3*$B$172+1)),3*($B$172-1)+1+'JoytoKey Maps'!N$5,0)</f>
        <v>Num4</v>
      </c>
    </row>
    <row r="174" spans="1:14" outlineLevel="1" x14ac:dyDescent="0.25">
      <c r="A174" s="177"/>
      <c r="B174" s="11" t="s">
        <v>3</v>
      </c>
      <c r="C174" s="4" t="str">
        <f ca="1">VLOOKUP($B174,OFFSET(Main!$E$14,0,0,4,(3*$B$172+1)),3*($B$172-1)+1+'JoytoKey Maps'!C$5,0)</f>
        <v>D</v>
      </c>
      <c r="D174" s="24" t="str">
        <f ca="1">VLOOKUP($B174,OFFSET(Main!$E$14,0,0,4,(3*$B$172+1)),3*($B$172-1)+1+'JoytoKey Maps'!D$5,0)</f>
        <v>Num6</v>
      </c>
      <c r="E174" s="4" t="str">
        <f ca="1">VLOOKUP($B174,OFFSET(Main!$E$14,0,0,4,(3*$B$172+1)),3*($B$172-1)+1+'JoytoKey Maps'!E$5,0)</f>
        <v>D</v>
      </c>
      <c r="F174" s="29" t="str">
        <f ca="1">VLOOKUP($B174,OFFSET(Main!$E$14,0,0,4,(3*$B$172+1)),3*($B$172-1)+1+'JoytoKey Maps'!F$5,0)</f>
        <v>Num6</v>
      </c>
      <c r="G174" s="27" t="str">
        <f ca="1">VLOOKUP($B174,OFFSET(Main!$E$14,0,0,4,(3*$B$172+1)),3*($B$172-1)+1+'JoytoKey Maps'!G$5,0)</f>
        <v>D</v>
      </c>
      <c r="H174" s="24" t="str">
        <f ca="1">VLOOKUP($B174,OFFSET(Main!$E$14,0,0,4,(3*$B$172+1)),3*($B$172-1)+1+'JoytoKey Maps'!H$5,0)</f>
        <v>Num6</v>
      </c>
      <c r="I174" s="4" t="str">
        <f ca="1">VLOOKUP($B174,OFFSET(Main!$E$14,0,0,4,(3*$B$172+1)),3*($B$172-1)+1+'JoytoKey Maps'!I$5,0)</f>
        <v>D</v>
      </c>
      <c r="J174" s="29" t="str">
        <f ca="1">VLOOKUP($B174,OFFSET(Main!$E$14,0,0,4,(3*$B$172+1)),3*($B$172-1)+1+'JoytoKey Maps'!J$5,0)</f>
        <v>Num6</v>
      </c>
      <c r="K174" s="4" t="str">
        <f ca="1">VLOOKUP($B174,OFFSET(Main!$E$14,0,0,4,(3*$B$172+1)),3*($B$172-1)+1+'JoytoKey Maps'!K$5,0)</f>
        <v>D</v>
      </c>
      <c r="L174" s="29" t="str">
        <f ca="1">VLOOKUP($B174,OFFSET(Main!$E$14,0,0,4,(3*$B$172+1)),3*($B$172-1)+1+'JoytoKey Maps'!L$5,0)</f>
        <v>Num6</v>
      </c>
      <c r="M174" s="27" t="str">
        <f ca="1">VLOOKUP($B174,OFFSET(Main!$E$14,0,0,4,(3*$B$172+1)),3*($B$172-1)+1+'JoytoKey Maps'!M$5,0)</f>
        <v>D</v>
      </c>
      <c r="N174" s="3" t="str">
        <f ca="1">VLOOKUP($B174,OFFSET(Main!$E$14,0,0,4,(3*$B$172+1)),3*($B$172-1)+1+'JoytoKey Maps'!N$5,0)</f>
        <v>Num6</v>
      </c>
    </row>
    <row r="175" spans="1:14" outlineLevel="1" x14ac:dyDescent="0.25">
      <c r="A175" s="177"/>
      <c r="B175" s="11" t="s">
        <v>0</v>
      </c>
      <c r="C175" s="4" t="str">
        <f ca="1">VLOOKUP($B175,OFFSET(Main!$E$14,0,0,4,(3*$B$172+1)),3*($B$172-1)+1+'JoytoKey Maps'!C$5,0)</f>
        <v>W</v>
      </c>
      <c r="D175" s="24" t="str">
        <f ca="1">VLOOKUP($B175,OFFSET(Main!$E$14,0,0,4,(3*$B$172+1)),3*($B$172-1)+1+'JoytoKey Maps'!D$5,0)</f>
        <v>Num8</v>
      </c>
      <c r="E175" s="4" t="str">
        <f ca="1">VLOOKUP($B175,OFFSET(Main!$E$14,0,0,4,(3*$B$172+1)),3*($B$172-1)+1+'JoytoKey Maps'!E$5,0)</f>
        <v>W</v>
      </c>
      <c r="F175" s="29" t="str">
        <f ca="1">VLOOKUP($B175,OFFSET(Main!$E$14,0,0,4,(3*$B$172+1)),3*($B$172-1)+1+'JoytoKey Maps'!F$5,0)</f>
        <v>Num8</v>
      </c>
      <c r="G175" s="27" t="str">
        <f ca="1">VLOOKUP($B175,OFFSET(Main!$E$14,0,0,4,(3*$B$172+1)),3*($B$172-1)+1+'JoytoKey Maps'!G$5,0)</f>
        <v>W</v>
      </c>
      <c r="H175" s="24" t="str">
        <f ca="1">VLOOKUP($B175,OFFSET(Main!$E$14,0,0,4,(3*$B$172+1)),3*($B$172-1)+1+'JoytoKey Maps'!H$5,0)</f>
        <v>Num8</v>
      </c>
      <c r="I175" s="4" t="str">
        <f ca="1">VLOOKUP($B175,OFFSET(Main!$E$14,0,0,4,(3*$B$172+1)),3*($B$172-1)+1+'JoytoKey Maps'!I$5,0)</f>
        <v>W</v>
      </c>
      <c r="J175" s="29" t="str">
        <f ca="1">VLOOKUP($B175,OFFSET(Main!$E$14,0,0,4,(3*$B$172+1)),3*($B$172-1)+1+'JoytoKey Maps'!J$5,0)</f>
        <v>Num8</v>
      </c>
      <c r="K175" s="4" t="str">
        <f ca="1">VLOOKUP($B175,OFFSET(Main!$E$14,0,0,4,(3*$B$172+1)),3*($B$172-1)+1+'JoytoKey Maps'!K$5,0)</f>
        <v>W</v>
      </c>
      <c r="L175" s="29" t="str">
        <f ca="1">VLOOKUP($B175,OFFSET(Main!$E$14,0,0,4,(3*$B$172+1)),3*($B$172-1)+1+'JoytoKey Maps'!L$5,0)</f>
        <v>Num8</v>
      </c>
      <c r="M175" s="27" t="str">
        <f ca="1">VLOOKUP($B175,OFFSET(Main!$E$14,0,0,4,(3*$B$172+1)),3*($B$172-1)+1+'JoytoKey Maps'!M$5,0)</f>
        <v>W</v>
      </c>
      <c r="N175" s="3" t="str">
        <f ca="1">VLOOKUP($B175,OFFSET(Main!$E$14,0,0,4,(3*$B$172+1)),3*($B$172-1)+1+'JoytoKey Maps'!N$5,0)</f>
        <v>Num8</v>
      </c>
    </row>
    <row r="176" spans="1:14" outlineLevel="1" x14ac:dyDescent="0.25">
      <c r="A176" s="177"/>
      <c r="B176" s="19" t="s">
        <v>1</v>
      </c>
      <c r="C176" s="46" t="str">
        <f ca="1">VLOOKUP($B176,OFFSET(Main!$E$14,0,0,4,(3*$B$172+1)),3*($B$172-1)+1+'JoytoKey Maps'!C$5,0)</f>
        <v>S</v>
      </c>
      <c r="D176" s="49" t="str">
        <f ca="1">VLOOKUP($B176,OFFSET(Main!$E$14,0,0,4,(3*$B$172+1)),3*($B$172-1)+1+'JoytoKey Maps'!D$5,0)</f>
        <v>Num2</v>
      </c>
      <c r="E176" s="46" t="str">
        <f ca="1">VLOOKUP($B176,OFFSET(Main!$E$14,0,0,4,(3*$B$172+1)),3*($B$172-1)+1+'JoytoKey Maps'!E$5,0)</f>
        <v>S</v>
      </c>
      <c r="F176" s="47" t="str">
        <f ca="1">VLOOKUP($B176,OFFSET(Main!$E$14,0,0,4,(3*$B$172+1)),3*($B$172-1)+1+'JoytoKey Maps'!F$5,0)</f>
        <v>Num2</v>
      </c>
      <c r="G176" s="48" t="str">
        <f ca="1">VLOOKUP($B176,OFFSET(Main!$E$14,0,0,4,(3*$B$172+1)),3*($B$172-1)+1+'JoytoKey Maps'!G$5,0)</f>
        <v>S</v>
      </c>
      <c r="H176" s="49" t="str">
        <f ca="1">VLOOKUP($B176,OFFSET(Main!$E$14,0,0,4,(3*$B$172+1)),3*($B$172-1)+1+'JoytoKey Maps'!H$5,0)</f>
        <v>Num2</v>
      </c>
      <c r="I176" s="46" t="str">
        <f ca="1">VLOOKUP($B176,OFFSET(Main!$E$14,0,0,4,(3*$B$172+1)),3*($B$172-1)+1+'JoytoKey Maps'!I$5,0)</f>
        <v>S</v>
      </c>
      <c r="J176" s="47" t="str">
        <f ca="1">VLOOKUP($B176,OFFSET(Main!$E$14,0,0,4,(3*$B$172+1)),3*($B$172-1)+1+'JoytoKey Maps'!J$5,0)</f>
        <v>Num2</v>
      </c>
      <c r="K176" s="4" t="str">
        <f ca="1">VLOOKUP($B176,OFFSET(Main!$E$14,0,0,4,(3*$B$172+1)),3*($B$172-1)+1+'JoytoKey Maps'!K$5,0)</f>
        <v>S</v>
      </c>
      <c r="L176" s="29" t="str">
        <f ca="1">VLOOKUP($B176,OFFSET(Main!$E$14,0,0,4,(3*$B$172+1)),3*($B$172-1)+1+'JoytoKey Maps'!L$5,0)</f>
        <v>Num2</v>
      </c>
      <c r="M176" s="27" t="str">
        <f ca="1">VLOOKUP($B176,OFFSET(Main!$E$14,0,0,4,(3*$B$172+1)),3*($B$172-1)+1+'JoytoKey Maps'!M$5,0)</f>
        <v>S</v>
      </c>
      <c r="N176" s="3" t="str">
        <f ca="1">VLOOKUP($B176,OFFSET(Main!$E$14,0,0,4,(3*$B$172+1)),3*($B$172-1)+1+'JoytoKey Maps'!N$5,0)</f>
        <v>Num2</v>
      </c>
    </row>
    <row r="177" spans="1:14" outlineLevel="1" x14ac:dyDescent="0.25">
      <c r="A177" s="177"/>
      <c r="B177" s="11">
        <v>1</v>
      </c>
      <c r="C177" s="21" t="str">
        <f ca="1">VLOOKUP($B177,OFFSET(Main!$D$1,C$3-1,0,10,(3*$B$172+1)),3*($B$172-1)+2+'JoytoKey Maps'!C$5,0)</f>
        <v>Enter</v>
      </c>
      <c r="D177" s="23" t="str">
        <f ca="1">VLOOKUP($B177,OFFSET(Main!$D$1,D$3-1,0,10,(3*$B$172+1)),3*($B$172-1)+2+'JoytoKey Maps'!D$5,0)</f>
        <v>Enter</v>
      </c>
      <c r="E177" s="21" t="str">
        <f ca="1">VLOOKUP($B177,OFFSET(Main!$D$1,E$3-1,0,10,(3*$B$172+1)),3*($B$172-1)+2+'JoytoKey Maps'!E$5,0)</f>
        <v>X</v>
      </c>
      <c r="F177" s="28" t="str">
        <f ca="1">VLOOKUP($B177,OFFSET(Main!$D$1,F$3-1,0,10,(3*$B$172+1)),3*($B$172-1)+2+'JoytoKey Maps'!F$5,0)</f>
        <v>X</v>
      </c>
      <c r="G177" s="26" t="str">
        <f ca="1">VLOOKUP($B177,OFFSET(Main!$D$1,G$3-1,0,10,(3*$B$172+1)),3*($B$172-1)+2+'JoytoKey Maps'!G$5,0)</f>
        <v>C</v>
      </c>
      <c r="H177" s="23" t="str">
        <f ca="1">VLOOKUP($B177,OFFSET(Main!$D$1,H$3-1,0,10,(3*$B$172+1)),3*($B$172-1)+2+'JoytoKey Maps'!H$5,0)</f>
        <v>C</v>
      </c>
      <c r="I177" s="21" t="str">
        <f ca="1">VLOOKUP($B177,OFFSET(Main!$D$1,I$3-1,0,10,(3*$B$172+1)),3*($B$172-1)+2+'JoytoKey Maps'!I$5,0)</f>
        <v>Enter</v>
      </c>
      <c r="J177" s="28" t="str">
        <f ca="1">VLOOKUP($B177,OFFSET(Main!$D$1,J$3-1,0,10,(3*$B$172+1)),3*($B$172-1)+2+'JoytoKey Maps'!J$5,0)</f>
        <v>Enter</v>
      </c>
      <c r="K177" s="21" t="str">
        <f ca="1">VLOOKUP($B177,OFFSET(Main!$D$1,K$3-1,0,10,(3*$B$172+1)),3*($B$172-1)+2+'JoytoKey Maps'!K$5,0)</f>
        <v>Enter</v>
      </c>
      <c r="L177" s="28" t="str">
        <f ca="1">VLOOKUP($B177,OFFSET(Main!$D$1,L$3-1,0,10,(3*$B$172+1)),3*($B$172-1)+2+'JoytoKey Maps'!L$5,0)</f>
        <v>Enter</v>
      </c>
      <c r="M177" s="26" t="str">
        <f ca="1">VLOOKUP($B177,OFFSET(Main!$D$1,M$3-1,0,10,(3*$B$172+1)),3*($B$172-1)+2+'JoytoKey Maps'!M$5,0)</f>
        <v/>
      </c>
      <c r="N177" s="139" t="str">
        <f ca="1">VLOOKUP($B177,OFFSET(Main!$D$1,N$3-1,0,10,(3*$B$172+1)),3*($B$172-1)+2+'JoytoKey Maps'!N$5,0)</f>
        <v/>
      </c>
    </row>
    <row r="178" spans="1:14" outlineLevel="1" x14ac:dyDescent="0.25">
      <c r="A178" s="177"/>
      <c r="B178" s="11">
        <v>2</v>
      </c>
      <c r="C178" s="4" t="str">
        <f ca="1">VLOOKUP($B178,OFFSET(Main!$D$1,C$3-1,0,10,(3*$B$172+1)),3*($B$172-1)+2+'JoytoKey Maps'!C$5,0)</f>
        <v>X</v>
      </c>
      <c r="D178" s="24" t="str">
        <f ca="1">VLOOKUP($B178,OFFSET(Main!$D$1,D$3-1,0,10,(3*$B$172+1)),3*($B$172-1)+2+'JoytoKey Maps'!D$5,0)</f>
        <v>X</v>
      </c>
      <c r="E178" s="4" t="str">
        <f ca="1">VLOOKUP($B178,OFFSET(Main!$D$1,E$3-1,0,10,(3*$B$172+1)),3*($B$172-1)+2+'JoytoKey Maps'!E$5,0)</f>
        <v>X</v>
      </c>
      <c r="F178" s="29" t="str">
        <f ca="1">VLOOKUP($B178,OFFSET(Main!$D$1,F$3-1,0,10,(3*$B$172+1)),3*($B$172-1)+2+'JoytoKey Maps'!F$5,0)</f>
        <v>X</v>
      </c>
      <c r="G178" s="27" t="str">
        <f ca="1">VLOOKUP($B178,OFFSET(Main!$D$1,G$3-1,0,10,(3*$B$172+1)),3*($B$172-1)+2+'JoytoKey Maps'!G$5,0)</f>
        <v>Enter</v>
      </c>
      <c r="H178" s="24" t="str">
        <f ca="1">VLOOKUP($B178,OFFSET(Main!$D$1,H$3-1,0,10,(3*$B$172+1)),3*($B$172-1)+2+'JoytoKey Maps'!H$5,0)</f>
        <v>Enter</v>
      </c>
      <c r="I178" s="4" t="str">
        <f ca="1">VLOOKUP($B178,OFFSET(Main!$D$1,I$3-1,0,10,(3*$B$172+1)),3*($B$172-1)+2+'JoytoKey Maps'!I$5,0)</f>
        <v>X</v>
      </c>
      <c r="J178" s="29" t="str">
        <f ca="1">VLOOKUP($B178,OFFSET(Main!$D$1,J$3-1,0,10,(3*$B$172+1)),3*($B$172-1)+2+'JoytoKey Maps'!J$5,0)</f>
        <v>X</v>
      </c>
      <c r="K178" s="4" t="str">
        <f ca="1">VLOOKUP($B178,OFFSET(Main!$D$1,K$3-1,0,10,(3*$B$172+1)),3*($B$172-1)+2+'JoytoKey Maps'!K$5,0)</f>
        <v>X</v>
      </c>
      <c r="L178" s="29" t="str">
        <f ca="1">VLOOKUP($B178,OFFSET(Main!$D$1,L$3-1,0,10,(3*$B$172+1)),3*($B$172-1)+2+'JoytoKey Maps'!L$5,0)</f>
        <v>X</v>
      </c>
      <c r="M178" s="27" t="e">
        <f ca="1">VLOOKUP($B178,OFFSET(Main!$D$1,M$3-1,0,10,(3*$B$172+1)),3*($B$172-1)+2+'JoytoKey Maps'!M$5,0)</f>
        <v>#N/A</v>
      </c>
      <c r="N178" s="3" t="e">
        <f ca="1">VLOOKUP($B178,OFFSET(Main!$D$1,N$3-1,0,10,(3*$B$172+1)),3*($B$172-1)+2+'JoytoKey Maps'!N$5,0)</f>
        <v>#N/A</v>
      </c>
    </row>
    <row r="179" spans="1:14" outlineLevel="1" x14ac:dyDescent="0.25">
      <c r="A179" s="177"/>
      <c r="B179" s="11">
        <v>3</v>
      </c>
      <c r="C179" s="4" t="str">
        <f ca="1">VLOOKUP($B179,OFFSET(Main!$D$1,C$3-1,0,10,(3*$B$172+1)),3*($B$172-1)+2+'JoytoKey Maps'!C$5,0)</f>
        <v/>
      </c>
      <c r="D179" s="24" t="str">
        <f ca="1">VLOOKUP($B179,OFFSET(Main!$D$1,D$3-1,0,10,(3*$B$172+1)),3*($B$172-1)+2+'JoytoKey Maps'!D$5,0)</f>
        <v/>
      </c>
      <c r="E179" s="4" t="str">
        <f ca="1">VLOOKUP($B179,OFFSET(Main!$D$1,E$3-1,0,10,(3*$B$172+1)),3*($B$172-1)+2+'JoytoKey Maps'!E$5,0)</f>
        <v>Enter</v>
      </c>
      <c r="F179" s="29" t="str">
        <f ca="1">VLOOKUP($B179,OFFSET(Main!$D$1,F$3-1,0,10,(3*$B$172+1)),3*($B$172-1)+2+'JoytoKey Maps'!F$5,0)</f>
        <v>Enter</v>
      </c>
      <c r="G179" s="27" t="str">
        <f ca="1">VLOOKUP($B179,OFFSET(Main!$D$1,G$3-1,0,10,(3*$B$172+1)),3*($B$172-1)+2+'JoytoKey Maps'!G$5,0)</f>
        <v>X</v>
      </c>
      <c r="H179" s="24" t="str">
        <f ca="1">VLOOKUP($B179,OFFSET(Main!$D$1,H$3-1,0,10,(3*$B$172+1)),3*($B$172-1)+2+'JoytoKey Maps'!H$5,0)</f>
        <v>X</v>
      </c>
      <c r="I179" s="4" t="str">
        <f ca="1">VLOOKUP($B179,OFFSET(Main!$D$1,I$3-1,0,10,(3*$B$172+1)),3*($B$172-1)+2+'JoytoKey Maps'!I$5,0)</f>
        <v>Enter</v>
      </c>
      <c r="J179" s="29" t="str">
        <f ca="1">VLOOKUP($B179,OFFSET(Main!$D$1,J$3-1,0,10,(3*$B$172+1)),3*($B$172-1)+2+'JoytoKey Maps'!J$5,0)</f>
        <v>Enter</v>
      </c>
      <c r="K179" s="4" t="str">
        <f ca="1">VLOOKUP($B179,OFFSET(Main!$D$1,K$3-1,0,10,(3*$B$172+1)),3*($B$172-1)+2+'JoytoKey Maps'!K$5,0)</f>
        <v/>
      </c>
      <c r="L179" s="29" t="str">
        <f ca="1">VLOOKUP($B179,OFFSET(Main!$D$1,L$3-1,0,10,(3*$B$172+1)),3*($B$172-1)+2+'JoytoKey Maps'!L$5,0)</f>
        <v/>
      </c>
      <c r="M179" s="27" t="e">
        <f ca="1">VLOOKUP($B179,OFFSET(Main!$D$1,M$3-1,0,10,(3*$B$172+1)),3*($B$172-1)+2+'JoytoKey Maps'!M$5,0)</f>
        <v>#N/A</v>
      </c>
      <c r="N179" s="3" t="e">
        <f ca="1">VLOOKUP($B179,OFFSET(Main!$D$1,N$3-1,0,10,(3*$B$172+1)),3*($B$172-1)+2+'JoytoKey Maps'!N$5,0)</f>
        <v>#N/A</v>
      </c>
    </row>
    <row r="180" spans="1:14" outlineLevel="1" x14ac:dyDescent="0.25">
      <c r="A180" s="177"/>
      <c r="B180" s="11">
        <v>4</v>
      </c>
      <c r="C180" s="4" t="str">
        <f ca="1">VLOOKUP($B180,OFFSET(Main!$D$1,C$3-1,0,10,(3*$B$172+1)),3*($B$172-1)+2+'JoytoKey Maps'!C$5,0)</f>
        <v>V</v>
      </c>
      <c r="D180" s="24" t="str">
        <f ca="1">VLOOKUP($B180,OFFSET(Main!$D$1,D$3-1,0,10,(3*$B$172+1)),3*($B$172-1)+2+'JoytoKey Maps'!D$5,0)</f>
        <v>V</v>
      </c>
      <c r="E180" s="4" t="str">
        <f ca="1">VLOOKUP($B180,OFFSET(Main!$D$1,E$3-1,0,10,(3*$B$172+1)),3*($B$172-1)+2+'JoytoKey Maps'!E$5,0)</f>
        <v>Enter</v>
      </c>
      <c r="F180" s="29" t="str">
        <f ca="1">VLOOKUP($B180,OFFSET(Main!$D$1,F$3-1,0,10,(3*$B$172+1)),3*($B$172-1)+2+'JoytoKey Maps'!F$5,0)</f>
        <v>Enter</v>
      </c>
      <c r="G180" s="27" t="str">
        <f ca="1">VLOOKUP($B180,OFFSET(Main!$D$1,G$3-1,0,10,(3*$B$172+1)),3*($B$172-1)+2+'JoytoKey Maps'!G$5,0)</f>
        <v/>
      </c>
      <c r="H180" s="24" t="str">
        <f ca="1">VLOOKUP($B180,OFFSET(Main!$D$1,H$3-1,0,10,(3*$B$172+1)),3*($B$172-1)+2+'JoytoKey Maps'!H$5,0)</f>
        <v/>
      </c>
      <c r="I180" s="4" t="str">
        <f ca="1">VLOOKUP($B180,OFFSET(Main!$D$1,I$3-1,0,10,(3*$B$172+1)),3*($B$172-1)+2+'JoytoKey Maps'!I$5,0)</f>
        <v>X</v>
      </c>
      <c r="J180" s="29" t="str">
        <f ca="1">VLOOKUP($B180,OFFSET(Main!$D$1,J$3-1,0,10,(3*$B$172+1)),3*($B$172-1)+2+'JoytoKey Maps'!J$5,0)</f>
        <v>X</v>
      </c>
      <c r="K180" s="4" t="str">
        <f ca="1">VLOOKUP($B180,OFFSET(Main!$D$1,K$3-1,0,10,(3*$B$172+1)),3*($B$172-1)+2+'JoytoKey Maps'!K$5,0)</f>
        <v>Enter</v>
      </c>
      <c r="L180" s="29" t="str">
        <f ca="1">VLOOKUP($B180,OFFSET(Main!$D$1,L$3-1,0,10,(3*$B$172+1)),3*($B$172-1)+2+'JoytoKey Maps'!L$5,0)</f>
        <v>Enter</v>
      </c>
      <c r="M180" s="27" t="e">
        <f ca="1">VLOOKUP($B180,OFFSET(Main!$D$1,M$3-1,0,10,(3*$B$172+1)),3*($B$172-1)+2+'JoytoKey Maps'!M$5,0)</f>
        <v>#N/A</v>
      </c>
      <c r="N180" s="3" t="e">
        <f ca="1">VLOOKUP($B180,OFFSET(Main!$D$1,N$3-1,0,10,(3*$B$172+1)),3*($B$172-1)+2+'JoytoKey Maps'!N$5,0)</f>
        <v>#N/A</v>
      </c>
    </row>
    <row r="181" spans="1:14" outlineLevel="1" x14ac:dyDescent="0.25">
      <c r="A181" s="177"/>
      <c r="B181" s="11">
        <v>5</v>
      </c>
      <c r="C181" s="4" t="str">
        <f ca="1">VLOOKUP($B181,OFFSET(Main!$D$1,C$3-1,0,10,(3*$B$172+1)),3*($B$172-1)+2+'JoytoKey Maps'!C$5,0)</f>
        <v>C</v>
      </c>
      <c r="D181" s="24" t="str">
        <f ca="1">VLOOKUP($B181,OFFSET(Main!$D$1,D$3-1,0,10,(3*$B$172+1)),3*($B$172-1)+2+'JoytoKey Maps'!D$5,0)</f>
        <v>C</v>
      </c>
      <c r="E181" s="4" t="str">
        <f ca="1">VLOOKUP($B181,OFFSET(Main!$D$1,E$3-1,0,10,(3*$B$172+1)),3*($B$172-1)+2+'JoytoKey Maps'!E$5,0)</f>
        <v>V</v>
      </c>
      <c r="F181" s="29" t="str">
        <f ca="1">VLOOKUP($B181,OFFSET(Main!$D$1,F$3-1,0,10,(3*$B$172+1)),3*($B$172-1)+2+'JoytoKey Maps'!F$5,0)</f>
        <v>V</v>
      </c>
      <c r="G181" s="27" t="str">
        <f ca="1">VLOOKUP($B181,OFFSET(Main!$D$1,G$3-1,0,10,(3*$B$172+1)),3*($B$172-1)+2+'JoytoKey Maps'!G$5,0)</f>
        <v>C</v>
      </c>
      <c r="H181" s="24" t="str">
        <f ca="1">VLOOKUP($B181,OFFSET(Main!$D$1,H$3-1,0,10,(3*$B$172+1)),3*($B$172-1)+2+'JoytoKey Maps'!H$5,0)</f>
        <v>C</v>
      </c>
      <c r="I181" s="4" t="str">
        <f ca="1">VLOOKUP($B181,OFFSET(Main!$D$1,I$3-1,0,10,(3*$B$172+1)),3*($B$172-1)+2+'JoytoKey Maps'!I$5,0)</f>
        <v>V</v>
      </c>
      <c r="J181" s="29" t="str">
        <f ca="1">VLOOKUP($B181,OFFSET(Main!$D$1,J$3-1,0,10,(3*$B$172+1)),3*($B$172-1)+2+'JoytoKey Maps'!J$5,0)</f>
        <v>V</v>
      </c>
      <c r="K181" s="4" t="str">
        <f ca="1">VLOOKUP($B181,OFFSET(Main!$D$1,K$3-1,0,10,(3*$B$172+1)),3*($B$172-1)+2+'JoytoKey Maps'!K$5,0)</f>
        <v>X</v>
      </c>
      <c r="L181" s="29" t="str">
        <f ca="1">VLOOKUP($B181,OFFSET(Main!$D$1,L$3-1,0,10,(3*$B$172+1)),3*($B$172-1)+2+'JoytoKey Maps'!L$5,0)</f>
        <v>X</v>
      </c>
      <c r="M181" s="27" t="e">
        <f ca="1">VLOOKUP($B181,OFFSET(Main!$D$1,M$3-1,0,10,(3*$B$172+1)),3*($B$172-1)+2+'JoytoKey Maps'!M$5,0)</f>
        <v>#N/A</v>
      </c>
      <c r="N181" s="3" t="e">
        <f ca="1">VLOOKUP($B181,OFFSET(Main!$D$1,N$3-1,0,10,(3*$B$172+1)),3*($B$172-1)+2+'JoytoKey Maps'!N$5,0)</f>
        <v>#N/A</v>
      </c>
    </row>
    <row r="182" spans="1:14" outlineLevel="1" x14ac:dyDescent="0.25">
      <c r="A182" s="177"/>
      <c r="B182" s="11">
        <v>6</v>
      </c>
      <c r="C182" s="4" t="str">
        <f ca="1">VLOOKUP($B182,OFFSET(Main!$D$1,C$3-1,0,10,(3*$B$172+1)),3*($B$172-1)+2+'JoytoKey Maps'!C$5,0)</f>
        <v/>
      </c>
      <c r="D182" s="24" t="str">
        <f ca="1">VLOOKUP($B182,OFFSET(Main!$D$1,D$3-1,0,10,(3*$B$172+1)),3*($B$172-1)+2+'JoytoKey Maps'!D$5,0)</f>
        <v/>
      </c>
      <c r="E182" s="4" t="str">
        <f ca="1">VLOOKUP($B182,OFFSET(Main!$D$1,E$3-1,0,10,(3*$B$172+1)),3*($B$172-1)+2+'JoytoKey Maps'!E$5,0)</f>
        <v>C</v>
      </c>
      <c r="F182" s="29" t="str">
        <f ca="1">VLOOKUP($B182,OFFSET(Main!$D$1,F$3-1,0,10,(3*$B$172+1)),3*($B$172-1)+2+'JoytoKey Maps'!F$5,0)</f>
        <v>C</v>
      </c>
      <c r="G182" s="27" t="str">
        <f ca="1">VLOOKUP($B182,OFFSET(Main!$D$1,G$3-1,0,10,(3*$B$172+1)),3*($B$172-1)+2+'JoytoKey Maps'!G$5,0)</f>
        <v>V</v>
      </c>
      <c r="H182" s="24" t="str">
        <f ca="1">VLOOKUP($B182,OFFSET(Main!$D$1,H$3-1,0,10,(3*$B$172+1)),3*($B$172-1)+2+'JoytoKey Maps'!H$5,0)</f>
        <v>V</v>
      </c>
      <c r="I182" s="4" t="str">
        <f ca="1">VLOOKUP($B182,OFFSET(Main!$D$1,I$3-1,0,10,(3*$B$172+1)),3*($B$172-1)+2+'JoytoKey Maps'!I$5,0)</f>
        <v>C</v>
      </c>
      <c r="J182" s="29" t="str">
        <f ca="1">VLOOKUP($B182,OFFSET(Main!$D$1,J$3-1,0,10,(3*$B$172+1)),3*($B$172-1)+2+'JoytoKey Maps'!J$5,0)</f>
        <v>C</v>
      </c>
      <c r="K182" s="4" t="str">
        <f ca="1">VLOOKUP($B182,OFFSET(Main!$D$1,K$3-1,0,10,(3*$B$172+1)),3*($B$172-1)+2+'JoytoKey Maps'!K$5,0)</f>
        <v/>
      </c>
      <c r="L182" s="29" t="str">
        <f ca="1">VLOOKUP($B182,OFFSET(Main!$D$1,L$3-1,0,10,(3*$B$172+1)),3*($B$172-1)+2+'JoytoKey Maps'!L$5,0)</f>
        <v/>
      </c>
      <c r="M182" s="27" t="e">
        <f ca="1">VLOOKUP($B182,OFFSET(Main!$D$1,M$3-1,0,10,(3*$B$172+1)),3*($B$172-1)+2+'JoytoKey Maps'!M$5,0)</f>
        <v>#N/A</v>
      </c>
      <c r="N182" s="3" t="e">
        <f ca="1">VLOOKUP($B182,OFFSET(Main!$D$1,N$3-1,0,10,(3*$B$172+1)),3*($B$172-1)+2+'JoytoKey Maps'!N$5,0)</f>
        <v>#N/A</v>
      </c>
    </row>
    <row r="183" spans="1:14" outlineLevel="1" x14ac:dyDescent="0.25">
      <c r="A183" s="177"/>
      <c r="B183" s="11">
        <v>7</v>
      </c>
      <c r="C183" s="4" t="str">
        <f ca="1">VLOOKUP($B183,OFFSET(Main!$D$1,C$3-1,0,10,(3*$B$172+1)),3*($B$172-1)+2+'JoytoKey Maps'!C$5,0)</f>
        <v>Enter</v>
      </c>
      <c r="D183" s="24" t="str">
        <f ca="1">VLOOKUP($B183,OFFSET(Main!$D$1,D$3-1,0,10,(3*$B$172+1)),3*($B$172-1)+2+'JoytoKey Maps'!D$5,0)</f>
        <v>Enter</v>
      </c>
      <c r="E183" s="4" t="e">
        <f ca="1">VLOOKUP($B183,OFFSET(Main!$D$1,E$3-1,0,10,(3*$B$172+1)),3*($B$172-1)+2+'JoytoKey Maps'!E$5,0)</f>
        <v>#N/A</v>
      </c>
      <c r="F183" s="29" t="e">
        <f ca="1">VLOOKUP($B183,OFFSET(Main!$D$1,F$3-1,0,10,(3*$B$172+1)),3*($B$172-1)+2+'JoytoKey Maps'!F$5,0)</f>
        <v>#N/A</v>
      </c>
      <c r="G183" s="27" t="str">
        <f ca="1">VLOOKUP($B183,OFFSET(Main!$D$1,G$3-1,0,10,(3*$B$172+1)),3*($B$172-1)+2+'JoytoKey Maps'!G$5,0)</f>
        <v>Enter</v>
      </c>
      <c r="H183" s="24" t="str">
        <f ca="1">VLOOKUP($B183,OFFSET(Main!$D$1,H$3-1,0,10,(3*$B$172+1)),3*($B$172-1)+2+'JoytoKey Maps'!H$5,0)</f>
        <v>Enter</v>
      </c>
      <c r="I183" s="4" t="str">
        <f ca="1">VLOOKUP($B183,OFFSET(Main!$D$1,I$3-1,0,10,(3*$B$172+1)),3*($B$172-1)+2+'JoytoKey Maps'!I$5,0)</f>
        <v>X</v>
      </c>
      <c r="J183" s="29" t="str">
        <f ca="1">VLOOKUP($B183,OFFSET(Main!$D$1,J$3-1,0,10,(3*$B$172+1)),3*($B$172-1)+2+'JoytoKey Maps'!J$5,0)</f>
        <v>X</v>
      </c>
      <c r="K183" s="4" t="str">
        <f ca="1">VLOOKUP($B183,OFFSET(Main!$D$1,K$3-1,0,10,(3*$B$172+1)),3*($B$172-1)+2+'JoytoKey Maps'!K$5,0)</f>
        <v>V</v>
      </c>
      <c r="L183" s="29" t="str">
        <f ca="1">VLOOKUP($B183,OFFSET(Main!$D$1,L$3-1,0,10,(3*$B$172+1)),3*($B$172-1)+2+'JoytoKey Maps'!L$5,0)</f>
        <v>V</v>
      </c>
      <c r="M183" s="27" t="e">
        <f ca="1">VLOOKUP($B183,OFFSET(Main!$D$1,M$3-1,0,10,(3*$B$172+1)),3*($B$172-1)+2+'JoytoKey Maps'!M$5,0)</f>
        <v>#N/A</v>
      </c>
      <c r="N183" s="3" t="e">
        <f ca="1">VLOOKUP($B183,OFFSET(Main!$D$1,N$3-1,0,10,(3*$B$172+1)),3*($B$172-1)+2+'JoytoKey Maps'!N$5,0)</f>
        <v>#N/A</v>
      </c>
    </row>
    <row r="184" spans="1:14" outlineLevel="1" x14ac:dyDescent="0.25">
      <c r="A184" s="177"/>
      <c r="B184" s="11">
        <v>8</v>
      </c>
      <c r="C184" s="4" t="str">
        <f ca="1">VLOOKUP($B184,OFFSET(Main!$D$1,C$3-1,0,10,(3*$B$172+1)),3*($B$172-1)+2+'JoytoKey Maps'!C$5,0)</f>
        <v/>
      </c>
      <c r="D184" s="24" t="str">
        <f ca="1">VLOOKUP($B184,OFFSET(Main!$D$1,D$3-1,0,10,(3*$B$172+1)),3*($B$172-1)+2+'JoytoKey Maps'!D$5,0)</f>
        <v/>
      </c>
      <c r="E184" s="4" t="e">
        <f ca="1">VLOOKUP($B184,OFFSET(Main!$D$1,E$3-1,0,10,(3*$B$172+1)),3*($B$172-1)+2+'JoytoKey Maps'!E$5,0)</f>
        <v>#N/A</v>
      </c>
      <c r="F184" s="29" t="e">
        <f ca="1">VLOOKUP($B184,OFFSET(Main!$D$1,F$3-1,0,10,(3*$B$172+1)),3*($B$172-1)+2+'JoytoKey Maps'!F$5,0)</f>
        <v>#N/A</v>
      </c>
      <c r="G184" s="27" t="str">
        <f ca="1">VLOOKUP($B184,OFFSET(Main!$D$1,G$3-1,0,10,(3*$B$172+1)),3*($B$172-1)+2+'JoytoKey Maps'!G$5,0)</f>
        <v>X</v>
      </c>
      <c r="H184" s="24" t="str">
        <f ca="1">VLOOKUP($B184,OFFSET(Main!$D$1,H$3-1,0,10,(3*$B$172+1)),3*($B$172-1)+2+'JoytoKey Maps'!H$5,0)</f>
        <v>X</v>
      </c>
      <c r="I184" s="4" t="str">
        <f ca="1">VLOOKUP($B184,OFFSET(Main!$D$1,I$3-1,0,10,(3*$B$172+1)),3*($B$172-1)+2+'JoytoKey Maps'!I$5,0)</f>
        <v>Enter</v>
      </c>
      <c r="J184" s="29" t="str">
        <f ca="1">VLOOKUP($B184,OFFSET(Main!$D$1,J$3-1,0,10,(3*$B$172+1)),3*($B$172-1)+2+'JoytoKey Maps'!J$5,0)</f>
        <v>Enter</v>
      </c>
      <c r="K184" s="4" t="str">
        <f ca="1">VLOOKUP($B184,OFFSET(Main!$D$1,K$3-1,0,10,(3*$B$172+1)),3*($B$172-1)+2+'JoytoKey Maps'!K$5,0)</f>
        <v>C</v>
      </c>
      <c r="L184" s="29" t="str">
        <f ca="1">VLOOKUP($B184,OFFSET(Main!$D$1,L$3-1,0,10,(3*$B$172+1)),3*($B$172-1)+2+'JoytoKey Maps'!L$5,0)</f>
        <v>C</v>
      </c>
      <c r="M184" s="27" t="e">
        <f ca="1">VLOOKUP($B184,OFFSET(Main!$D$1,M$3-1,0,10,(3*$B$172+1)),3*($B$172-1)+2+'JoytoKey Maps'!M$5,0)</f>
        <v>#N/A</v>
      </c>
      <c r="N184" s="3" t="e">
        <f ca="1">VLOOKUP($B184,OFFSET(Main!$D$1,N$3-1,0,10,(3*$B$172+1)),3*($B$172-1)+2+'JoytoKey Maps'!N$5,0)</f>
        <v>#N/A</v>
      </c>
    </row>
    <row r="185" spans="1:14" outlineLevel="1" x14ac:dyDescent="0.25">
      <c r="A185" s="177"/>
      <c r="B185" s="11">
        <v>9</v>
      </c>
      <c r="C185" s="4" t="e">
        <f ca="1">VLOOKUP($B185,OFFSET(Main!$D$1,C$3-1,0,10,(3*$B$172+1)),3*($B$172-1)+2+'JoytoKey Maps'!C$5,0)</f>
        <v>#N/A</v>
      </c>
      <c r="D185" s="24" t="e">
        <f ca="1">VLOOKUP($B185,OFFSET(Main!$D$1,D$3-1,0,10,(3*$B$172+1)),3*($B$172-1)+2+'JoytoKey Maps'!D$5,0)</f>
        <v>#N/A</v>
      </c>
      <c r="E185" s="4" t="str">
        <f ca="1">VLOOKUP($B185,OFFSET(Main!$D$1,E$3-1,0,10,(3*$B$172+1)),3*($B$172-1)+2+'JoytoKey Maps'!E$5,0)</f>
        <v>Enter</v>
      </c>
      <c r="F185" s="29" t="str">
        <f ca="1">VLOOKUP($B185,OFFSET(Main!$D$1,F$3-1,0,10,(3*$B$172+1)),3*($B$172-1)+2+'JoytoKey Maps'!F$5,0)</f>
        <v>Enter</v>
      </c>
      <c r="G185" s="27" t="e">
        <f ca="1">VLOOKUP($B185,OFFSET(Main!$D$1,G$3-1,0,10,(3*$B$172+1)),3*($B$172-1)+2+'JoytoKey Maps'!G$5,0)</f>
        <v>#N/A</v>
      </c>
      <c r="H185" s="24" t="e">
        <f ca="1">VLOOKUP($B185,OFFSET(Main!$D$1,H$3-1,0,10,(3*$B$172+1)),3*($B$172-1)+2+'JoytoKey Maps'!H$5,0)</f>
        <v>#N/A</v>
      </c>
      <c r="I185" s="4" t="str">
        <f ca="1">VLOOKUP($B185,OFFSET(Main!$D$1,I$3-1,0,10,(3*$B$172+1)),3*($B$172-1)+2+'JoytoKey Maps'!I$5,0)</f>
        <v/>
      </c>
      <c r="J185" s="29" t="str">
        <f ca="1">VLOOKUP($B185,OFFSET(Main!$D$1,J$3-1,0,10,(3*$B$172+1)),3*($B$172-1)+2+'JoytoKey Maps'!J$5,0)</f>
        <v/>
      </c>
      <c r="K185" s="4" t="str">
        <f ca="1">VLOOKUP($B185,OFFSET(Main!$D$1,K$3-1,0,10,(3*$B$172+1)),3*($B$172-1)+2+'JoytoKey Maps'!K$5,0)</f>
        <v>Enter</v>
      </c>
      <c r="L185" s="29" t="str">
        <f ca="1">VLOOKUP($B185,OFFSET(Main!$D$1,L$3-1,0,10,(3*$B$172+1)),3*($B$172-1)+2+'JoytoKey Maps'!L$5,0)</f>
        <v>Enter</v>
      </c>
      <c r="M185" s="27" t="e">
        <f ca="1">VLOOKUP($B185,OFFSET(Main!$D$1,M$3-1,0,10,(3*$B$172+1)),3*($B$172-1)+2+'JoytoKey Maps'!M$5,0)</f>
        <v>#N/A</v>
      </c>
      <c r="N185" s="3" t="e">
        <f ca="1">VLOOKUP($B185,OFFSET(Main!$D$1,N$3-1,0,10,(3*$B$172+1)),3*($B$172-1)+2+'JoytoKey Maps'!N$5,0)</f>
        <v>#N/A</v>
      </c>
    </row>
    <row r="186" spans="1:14" ht="15.75" outlineLevel="1" thickBot="1" x14ac:dyDescent="0.3">
      <c r="A186" s="178"/>
      <c r="B186" s="152">
        <v>10</v>
      </c>
      <c r="C186" s="5" t="e">
        <f ca="1">VLOOKUP($B186,OFFSET(Main!$D$1,C$3-1,0,10,(3*$B$172+1)),3*($B$172-1)+2+'JoytoKey Maps'!C$5,0)</f>
        <v>#N/A</v>
      </c>
      <c r="D186" s="153" t="e">
        <f ca="1">VLOOKUP($B186,OFFSET(Main!$D$1,D$3-1,0,10,(3*$B$172+1)),3*($B$172-1)+2+'JoytoKey Maps'!D$5,0)</f>
        <v>#N/A</v>
      </c>
      <c r="E186" s="5" t="str">
        <f ca="1">VLOOKUP($B186,OFFSET(Main!$D$1,E$3-1,0,10,(3*$B$172+1)),3*($B$172-1)+2+'JoytoKey Maps'!E$5,0)</f>
        <v>Enter</v>
      </c>
      <c r="F186" s="140" t="str">
        <f ca="1">VLOOKUP($B186,OFFSET(Main!$D$1,F$3-1,0,10,(3*$B$172+1)),3*($B$172-1)+2+'JoytoKey Maps'!F$5,0)</f>
        <v>Enter</v>
      </c>
      <c r="G186" s="154" t="e">
        <f ca="1">VLOOKUP($B186,OFFSET(Main!$D$1,G$3-1,0,10,(3*$B$172+1)),3*($B$172-1)+2+'JoytoKey Maps'!G$5,0)</f>
        <v>#N/A</v>
      </c>
      <c r="H186" s="153" t="e">
        <f ca="1">VLOOKUP($B186,OFFSET(Main!$D$1,H$3-1,0,10,(3*$B$172+1)),3*($B$172-1)+2+'JoytoKey Maps'!H$5,0)</f>
        <v>#N/A</v>
      </c>
      <c r="I186" s="5" t="str">
        <f ca="1">VLOOKUP($B186,OFFSET(Main!$D$1,I$3-1,0,10,(3*$B$172+1)),3*($B$172-1)+2+'JoytoKey Maps'!I$5,0)</f>
        <v/>
      </c>
      <c r="J186" s="140" t="str">
        <f ca="1">VLOOKUP($B186,OFFSET(Main!$D$1,J$3-1,0,10,(3*$B$172+1)),3*($B$172-1)+2+'JoytoKey Maps'!J$5,0)</f>
        <v/>
      </c>
      <c r="K186" s="5" t="e">
        <f ca="1">VLOOKUP($B186,OFFSET(Main!$D$1,K$3-1,0,10,(3*$B$172+1)),3*($B$172-1)+2+'JoytoKey Maps'!K$5,0)</f>
        <v>#N/A</v>
      </c>
      <c r="L186" s="140" t="e">
        <f ca="1">VLOOKUP($B186,OFFSET(Main!$D$1,L$3-1,0,10,(3*$B$172+1)),3*($B$172-1)+2+'JoytoKey Maps'!L$5,0)</f>
        <v>#N/A</v>
      </c>
      <c r="M186" s="154" t="e">
        <f ca="1">VLOOKUP($B186,OFFSET(Main!$D$1,M$3-1,0,10,(3*$B$172+1)),3*($B$172-1)+2+'JoytoKey Maps'!M$5,0)</f>
        <v>#N/A</v>
      </c>
      <c r="N186" s="155" t="e">
        <f ca="1">VLOOKUP($B186,OFFSET(Main!$D$1,N$3-1,0,10,(3*$B$172+1)),3*($B$172-1)+2+'JoytoKey Maps'!N$5,0)</f>
        <v>#N/A</v>
      </c>
    </row>
    <row r="187" spans="1:14" x14ac:dyDescent="0.25">
      <c r="A187" s="12"/>
      <c r="B187" s="12"/>
      <c r="C187" s="12"/>
      <c r="D187" s="12"/>
      <c r="E187" s="12"/>
      <c r="F187" s="12"/>
      <c r="G187" s="12"/>
      <c r="H187" s="12"/>
      <c r="I187" s="12"/>
      <c r="J187" s="12"/>
      <c r="K187" s="12"/>
      <c r="L187" s="12"/>
      <c r="M187" s="12"/>
      <c r="N187" s="12"/>
    </row>
  </sheetData>
  <sheetProtection sheet="1" objects="1" scenarios="1"/>
  <mergeCells count="18">
    <mergeCell ref="M2:N2"/>
    <mergeCell ref="I2:J2"/>
    <mergeCell ref="G2:H2"/>
    <mergeCell ref="C2:D2"/>
    <mergeCell ref="E2:F2"/>
    <mergeCell ref="K2:L2"/>
    <mergeCell ref="A158:A171"/>
    <mergeCell ref="A8:A21"/>
    <mergeCell ref="A173:A186"/>
    <mergeCell ref="A128:A141"/>
    <mergeCell ref="A98:A111"/>
    <mergeCell ref="A68:A81"/>
    <mergeCell ref="A113:A126"/>
    <mergeCell ref="A38:A51"/>
    <mergeCell ref="A83:A96"/>
    <mergeCell ref="A23:A36"/>
    <mergeCell ref="A143:A156"/>
    <mergeCell ref="A53:A66"/>
  </mergeCells>
  <conditionalFormatting sqref="C12:N21">
    <cfRule type="expression" dxfId="11" priority="22">
      <formula>ISERROR(C12)</formula>
    </cfRule>
  </conditionalFormatting>
  <conditionalFormatting sqref="C42:N51">
    <cfRule type="expression" dxfId="10" priority="11">
      <formula>ISERROR(C42)</formula>
    </cfRule>
  </conditionalFormatting>
  <conditionalFormatting sqref="C57:N66">
    <cfRule type="expression" dxfId="9" priority="10">
      <formula>ISERROR(C57)</formula>
    </cfRule>
  </conditionalFormatting>
  <conditionalFormatting sqref="C72:N81">
    <cfRule type="expression" dxfId="8" priority="9">
      <formula>ISERROR(C72)</formula>
    </cfRule>
  </conditionalFormatting>
  <conditionalFormatting sqref="C87:N96">
    <cfRule type="expression" dxfId="7" priority="8">
      <formula>ISERROR(C87)</formula>
    </cfRule>
  </conditionalFormatting>
  <conditionalFormatting sqref="C102:N111">
    <cfRule type="expression" dxfId="6" priority="7">
      <formula>ISERROR(C102)</formula>
    </cfRule>
  </conditionalFormatting>
  <conditionalFormatting sqref="C117:N126">
    <cfRule type="expression" dxfId="5" priority="6">
      <formula>ISERROR(C117)</formula>
    </cfRule>
  </conditionalFormatting>
  <conditionalFormatting sqref="C132:N141">
    <cfRule type="expression" dxfId="4" priority="5">
      <formula>ISERROR(C132)</formula>
    </cfRule>
  </conditionalFormatting>
  <conditionalFormatting sqref="C147:N156">
    <cfRule type="expression" dxfId="3" priority="4">
      <formula>ISERROR(C147)</formula>
    </cfRule>
  </conditionalFormatting>
  <conditionalFormatting sqref="C162:N171">
    <cfRule type="expression" dxfId="2" priority="3">
      <formula>ISERROR(C162)</formula>
    </cfRule>
  </conditionalFormatting>
  <conditionalFormatting sqref="C177:N186">
    <cfRule type="expression" dxfId="1" priority="2">
      <formula>ISERROR(C177)</formula>
    </cfRule>
  </conditionalFormatting>
  <conditionalFormatting sqref="C27:N36">
    <cfRule type="expression" dxfId="0" priority="1">
      <formula>ISERROR(C27)</formula>
    </cfRule>
  </conditionalFormatting>
  <printOptions horizontalCentered="1"/>
  <pageMargins left="0.23622047244094491" right="0.23622047244094491" top="0.74803149606299213" bottom="0.74803149606299213" header="0.31496062992125984" footer="0.31496062992125984"/>
  <pageSetup paperSize="9" scale="88" fitToHeight="0" orientation="portrait" horizontalDpi="0" verticalDpi="0" r:id="rId1"/>
  <rowBreaks count="3" manualBreakCount="3">
    <brk id="51" max="16383" man="1"/>
    <brk id="96" max="16383" man="1"/>
    <brk id="141" max="1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252"/>
  <sheetViews>
    <sheetView showGridLines="0" workbookViewId="0">
      <pane xSplit="1" ySplit="3" topLeftCell="B213" activePane="bottomRight" state="frozen"/>
      <selection pane="topRight" activeCell="B1" sqref="B1"/>
      <selection pane="bottomLeft" activeCell="A4" sqref="A4"/>
      <selection pane="bottomRight" sqref="A1:A252"/>
    </sheetView>
  </sheetViews>
  <sheetFormatPr defaultColWidth="9.140625" defaultRowHeight="15" outlineLevelRow="1" outlineLevelCol="1" x14ac:dyDescent="0.25"/>
  <cols>
    <col min="1" max="1" width="53.5703125" customWidth="1"/>
    <col min="2" max="2" width="10.5703125" customWidth="1"/>
    <col min="3" max="3" width="4.28515625" customWidth="1"/>
    <col min="4" max="4" width="10.85546875" hidden="1" customWidth="1" outlineLevel="1"/>
    <col min="5" max="5" width="5.5703125" style="59" hidden="1" customWidth="1" outlineLevel="1"/>
    <col min="6" max="6" width="5.140625" hidden="1" customWidth="1" outlineLevel="1"/>
    <col min="7" max="7" width="6.140625" hidden="1" customWidth="1" outlineLevel="1"/>
    <col min="8" max="8" width="5.28515625" hidden="1" customWidth="1" outlineLevel="1"/>
    <col min="9" max="9" width="7.5703125" hidden="1" customWidth="1" outlineLevel="1"/>
    <col min="10" max="10" width="6.140625" hidden="1" customWidth="1" outlineLevel="1"/>
    <col min="11" max="11" width="12" hidden="1" customWidth="1" outlineLevel="1"/>
    <col min="12" max="12" width="9.140625" collapsed="1"/>
  </cols>
  <sheetData>
    <row r="1" spans="1:20" ht="15.75" x14ac:dyDescent="0.25">
      <c r="A1" s="151" t="s">
        <v>426</v>
      </c>
      <c r="B1" s="149" t="s">
        <v>478</v>
      </c>
      <c r="C1" s="156">
        <v>11</v>
      </c>
      <c r="D1" s="12"/>
      <c r="E1" s="12"/>
      <c r="F1" s="12"/>
      <c r="G1" s="12"/>
      <c r="H1" s="12"/>
      <c r="I1" s="12"/>
      <c r="J1" s="12"/>
      <c r="K1" s="12"/>
      <c r="L1" s="12" t="s">
        <v>477</v>
      </c>
      <c r="M1" s="12"/>
      <c r="N1" s="12"/>
      <c r="O1" s="12"/>
      <c r="P1" s="12"/>
      <c r="Q1" s="12"/>
      <c r="R1" s="12"/>
      <c r="S1" s="12"/>
      <c r="T1" s="142"/>
    </row>
    <row r="2" spans="1:20" x14ac:dyDescent="0.25">
      <c r="A2" s="14" t="s">
        <v>453</v>
      </c>
      <c r="B2" s="143" t="str">
        <f>HLOOKUP(C1,Main!$E$2:$AN$3,2,0)</f>
        <v>Hyperspin</v>
      </c>
      <c r="C2" s="143"/>
      <c r="D2" s="144"/>
      <c r="E2" s="145"/>
      <c r="F2" s="144"/>
      <c r="G2" s="144"/>
      <c r="H2" s="144"/>
      <c r="I2" s="144"/>
      <c r="J2" s="144"/>
      <c r="K2" s="144"/>
      <c r="L2" s="144"/>
      <c r="M2" s="144"/>
      <c r="N2" s="144"/>
      <c r="O2" s="9"/>
      <c r="P2" s="9"/>
      <c r="Q2" s="9"/>
      <c r="R2" s="9"/>
      <c r="S2" s="9"/>
      <c r="T2" s="10"/>
    </row>
    <row r="3" spans="1:20" ht="15.75" thickBot="1" x14ac:dyDescent="0.3">
      <c r="A3" s="14" t="s">
        <v>454</v>
      </c>
      <c r="B3" s="150" t="s">
        <v>479</v>
      </c>
      <c r="C3" s="146"/>
      <c r="D3" s="146"/>
      <c r="E3" s="147"/>
      <c r="F3" s="146"/>
      <c r="G3" s="146"/>
      <c r="H3" s="146"/>
      <c r="I3" s="146"/>
      <c r="J3" s="146"/>
      <c r="K3" s="146"/>
      <c r="L3" s="146"/>
      <c r="M3" s="146"/>
      <c r="N3" s="146"/>
      <c r="O3" s="146"/>
      <c r="P3" s="146"/>
      <c r="Q3" s="146"/>
      <c r="R3" s="146"/>
      <c r="S3" s="146"/>
      <c r="T3" s="148"/>
    </row>
    <row r="4" spans="1:20" x14ac:dyDescent="0.25">
      <c r="A4" s="14" t="s">
        <v>684</v>
      </c>
      <c r="D4" t="s">
        <v>438</v>
      </c>
    </row>
    <row r="5" spans="1:20" x14ac:dyDescent="0.25">
      <c r="A5" s="14" t="s">
        <v>427</v>
      </c>
      <c r="D5" s="59" t="s">
        <v>469</v>
      </c>
    </row>
    <row r="6" spans="1:20" x14ac:dyDescent="0.25">
      <c r="A6" s="14" t="s">
        <v>428</v>
      </c>
      <c r="D6" s="73" t="s">
        <v>468</v>
      </c>
    </row>
    <row r="7" spans="1:20" x14ac:dyDescent="0.25">
      <c r="A7" s="14" t="s">
        <v>429</v>
      </c>
      <c r="D7" t="s">
        <v>467</v>
      </c>
    </row>
    <row r="8" spans="1:20" x14ac:dyDescent="0.25">
      <c r="A8" s="14" t="s">
        <v>430</v>
      </c>
    </row>
    <row r="9" spans="1:20" x14ac:dyDescent="0.25">
      <c r="A9" s="14" t="s">
        <v>431</v>
      </c>
    </row>
    <row r="10" spans="1:20" x14ac:dyDescent="0.25">
      <c r="A10" s="14" t="s">
        <v>432</v>
      </c>
      <c r="D10" s="205" t="s">
        <v>139</v>
      </c>
      <c r="E10" s="205" t="s">
        <v>465</v>
      </c>
      <c r="F10" s="205" t="s">
        <v>461</v>
      </c>
      <c r="G10" s="205" t="s">
        <v>462</v>
      </c>
      <c r="H10" s="205" t="s">
        <v>463</v>
      </c>
      <c r="I10" s="205" t="s">
        <v>475</v>
      </c>
      <c r="J10" s="205" t="s">
        <v>476</v>
      </c>
      <c r="K10" s="205" t="s">
        <v>466</v>
      </c>
    </row>
    <row r="11" spans="1:20" x14ac:dyDescent="0.25">
      <c r="A11" s="14" t="s">
        <v>455</v>
      </c>
      <c r="D11" s="205"/>
      <c r="E11" s="205"/>
      <c r="F11" s="205"/>
      <c r="G11" s="205"/>
      <c r="H11" s="205"/>
      <c r="I11" s="205"/>
      <c r="J11" s="205"/>
      <c r="K11" s="205"/>
    </row>
    <row r="12" spans="1:20" x14ac:dyDescent="0.25">
      <c r="A12" s="14" t="str">
        <f>""</f>
        <v/>
      </c>
    </row>
    <row r="13" spans="1:20" x14ac:dyDescent="0.25">
      <c r="A13" s="14" t="str">
        <f>"[Joystick "&amp;F13&amp;"]"</f>
        <v>[Joystick 1]</v>
      </c>
      <c r="F13">
        <v>1</v>
      </c>
      <c r="I13">
        <f ca="1">OFFSET('JoytoKey Maps'!$B$4,0,F14,1,1)</f>
        <v>0</v>
      </c>
    </row>
    <row r="14" spans="1:20" outlineLevel="1" x14ac:dyDescent="0.25">
      <c r="A14" s="14" t="str">
        <f ca="1">IF(ISERROR(E14),"",IF(J14,"Button"&amp;TEXT(H14,"00")&amp;$D$6&amp;E14&amp;$D$7,K14&amp;E14&amp;$D$4))</f>
        <v>Axis1n=1, 25:00:00:00, 0.000, 0, 0</v>
      </c>
      <c r="D14" t="str">
        <f ca="1">OFFSET('JoytoKey Maps'!$B$7,($C$1-1)*15+G14,F14,1,1)</f>
        <v>Left</v>
      </c>
      <c r="E14" s="59" t="str">
        <f t="shared" ref="E14:E31" ca="1" si="0">VLOOKUP(D14,WinKeys,2,0)</f>
        <v>25</v>
      </c>
      <c r="F14">
        <f>F13</f>
        <v>1</v>
      </c>
      <c r="G14">
        <v>1</v>
      </c>
      <c r="K14" t="s">
        <v>449</v>
      </c>
    </row>
    <row r="15" spans="1:20" outlineLevel="1" x14ac:dyDescent="0.25">
      <c r="A15" s="14" t="str">
        <f t="shared" ref="A15:A31" ca="1" si="1">IF(ISERROR(E15),"",IF(J15,"Button"&amp;TEXT(H15,"00")&amp;$D$6&amp;E15&amp;$D$7,K15&amp;E15&amp;$D$4))</f>
        <v>Axis1p=1, 27:00:00:00, 0.000, 0, 0</v>
      </c>
      <c r="D15" t="str">
        <f ca="1">OFFSET('JoytoKey Maps'!$B$7,($C$1-1)*15+G15,F15,1,1)</f>
        <v>Right</v>
      </c>
      <c r="E15" s="59" t="str">
        <f t="shared" ca="1" si="0"/>
        <v>27</v>
      </c>
      <c r="F15">
        <f t="shared" ref="F15:F31" si="2">F14</f>
        <v>1</v>
      </c>
      <c r="G15">
        <v>2</v>
      </c>
      <c r="K15" t="s">
        <v>450</v>
      </c>
    </row>
    <row r="16" spans="1:20" outlineLevel="1" x14ac:dyDescent="0.25">
      <c r="A16" s="14" t="str">
        <f t="shared" ca="1" si="1"/>
        <v>Axis2n=1, 26:00:00:00, 0.000, 0, 0</v>
      </c>
      <c r="D16" t="str">
        <f ca="1">OFFSET('JoytoKey Maps'!$B$7,($C$1-1)*15+G16,F16,1,1)</f>
        <v>Up</v>
      </c>
      <c r="E16" s="59" t="str">
        <f t="shared" ca="1" si="0"/>
        <v>26</v>
      </c>
      <c r="F16">
        <f t="shared" si="2"/>
        <v>1</v>
      </c>
      <c r="G16">
        <v>3</v>
      </c>
      <c r="K16" t="s">
        <v>452</v>
      </c>
    </row>
    <row r="17" spans="1:11" outlineLevel="1" x14ac:dyDescent="0.25">
      <c r="A17" s="14" t="str">
        <f t="shared" ca="1" si="1"/>
        <v>Axis2p=1, 28:00:00:00, 0.000, 0, 0</v>
      </c>
      <c r="D17" t="str">
        <f ca="1">OFFSET('JoytoKey Maps'!$B$7,($C$1-1)*15+G17,F17,1,1)</f>
        <v>Down</v>
      </c>
      <c r="E17" s="59" t="str">
        <f t="shared" ca="1" si="0"/>
        <v>28</v>
      </c>
      <c r="F17">
        <f t="shared" si="2"/>
        <v>1</v>
      </c>
      <c r="G17">
        <v>4</v>
      </c>
      <c r="K17" t="s">
        <v>451</v>
      </c>
    </row>
    <row r="18" spans="1:11" outlineLevel="1" x14ac:dyDescent="0.25">
      <c r="A18" s="14" t="str">
        <f ca="1">IF(ISERROR(E14),"",K18&amp;E14&amp;$D$4)</f>
        <v>POV1-7=1, 25:00:00:00, 0.000, 0, 0</v>
      </c>
      <c r="K18" t="s">
        <v>685</v>
      </c>
    </row>
    <row r="19" spans="1:11" outlineLevel="1" x14ac:dyDescent="0.25">
      <c r="A19" s="14" t="str">
        <f t="shared" ref="A19:A21" ca="1" si="3">IF(ISERROR(E15),"",K19&amp;E15&amp;$D$4)</f>
        <v>POV1-3=1, 27:00:00:00, 0.000, 0, 0</v>
      </c>
      <c r="K19" t="s">
        <v>686</v>
      </c>
    </row>
    <row r="20" spans="1:11" outlineLevel="1" x14ac:dyDescent="0.25">
      <c r="A20" s="14" t="str">
        <f t="shared" ca="1" si="3"/>
        <v>POV1-1=1, 26:00:00:00, 0.000, 0, 0</v>
      </c>
      <c r="K20" t="s">
        <v>687</v>
      </c>
    </row>
    <row r="21" spans="1:11" outlineLevel="1" x14ac:dyDescent="0.25">
      <c r="A21" s="14" t="str">
        <f t="shared" ca="1" si="3"/>
        <v>POV1-5=1, 28:00:00:00, 0.000, 0, 0</v>
      </c>
      <c r="K21" t="s">
        <v>688</v>
      </c>
    </row>
    <row r="22" spans="1:11" outlineLevel="1" x14ac:dyDescent="0.25">
      <c r="A22" s="14" t="str">
        <f t="shared" ca="1" si="1"/>
        <v>Button01=1, 0D:00:00:00, 0.000, 0, 0</v>
      </c>
      <c r="D22" t="str">
        <f ca="1">OFFSET('JoytoKey Maps'!$B$7,($C$1-1)*15+G22,F22,1,1)</f>
        <v>Enter</v>
      </c>
      <c r="E22" s="59" t="str">
        <f t="shared" ca="1" si="0"/>
        <v>0D</v>
      </c>
      <c r="F22">
        <f>F17</f>
        <v>1</v>
      </c>
      <c r="G22">
        <v>5</v>
      </c>
      <c r="H22" s="72">
        <v>1</v>
      </c>
      <c r="I22">
        <f ca="1">+I13</f>
        <v>0</v>
      </c>
      <c r="J22" t="b">
        <f ca="1">I22=H22</f>
        <v>0</v>
      </c>
      <c r="K22" t="s">
        <v>439</v>
      </c>
    </row>
    <row r="23" spans="1:11" outlineLevel="1" x14ac:dyDescent="0.25">
      <c r="A23" s="14" t="str">
        <f t="shared" ca="1" si="1"/>
        <v>Button02=1, 1B:00:00:00, 0.000, 0, 0</v>
      </c>
      <c r="D23" t="str">
        <f ca="1">OFFSET('JoytoKey Maps'!$B$7,($C$1-1)*15+G23,F23,1,1)</f>
        <v>Esc</v>
      </c>
      <c r="E23" s="59" t="str">
        <f t="shared" ca="1" si="0"/>
        <v>1B</v>
      </c>
      <c r="F23">
        <f t="shared" si="2"/>
        <v>1</v>
      </c>
      <c r="G23">
        <v>6</v>
      </c>
      <c r="H23" s="72">
        <v>2</v>
      </c>
      <c r="I23">
        <f ca="1">+I22</f>
        <v>0</v>
      </c>
      <c r="J23" t="b">
        <f t="shared" ref="J23:J31" ca="1" si="4">I23=H23</f>
        <v>0</v>
      </c>
      <c r="K23" t="s">
        <v>440</v>
      </c>
    </row>
    <row r="24" spans="1:11" outlineLevel="1" x14ac:dyDescent="0.25">
      <c r="A24" s="14" t="str">
        <f t="shared" ca="1" si="1"/>
        <v>Button03=1, 5A:00:00:00, 0.000, 0, 0</v>
      </c>
      <c r="D24" t="str">
        <f ca="1">OFFSET('JoytoKey Maps'!$B$7,($C$1-1)*15+G24,F24,1,1)</f>
        <v>Z</v>
      </c>
      <c r="E24" s="59" t="str">
        <f t="shared" ca="1" si="0"/>
        <v>5A</v>
      </c>
      <c r="F24">
        <f t="shared" si="2"/>
        <v>1</v>
      </c>
      <c r="G24">
        <v>7</v>
      </c>
      <c r="H24" s="72">
        <v>3</v>
      </c>
      <c r="I24">
        <f t="shared" ref="I24:I31" ca="1" si="5">+I23</f>
        <v>0</v>
      </c>
      <c r="J24" t="b">
        <f t="shared" ca="1" si="4"/>
        <v>0</v>
      </c>
      <c r="K24" t="s">
        <v>441</v>
      </c>
    </row>
    <row r="25" spans="1:11" outlineLevel="1" x14ac:dyDescent="0.25">
      <c r="A25" s="14" t="str">
        <f t="shared" ca="1" si="1"/>
        <v>Button04=1, 47:00:00:00, 0.000, 0, 0</v>
      </c>
      <c r="D25" t="str">
        <f ca="1">OFFSET('JoytoKey Maps'!$B$7,($C$1-1)*15+G25,F25,1,1)</f>
        <v>G</v>
      </c>
      <c r="E25" s="59" t="str">
        <f t="shared" ca="1" si="0"/>
        <v>47</v>
      </c>
      <c r="F25">
        <f t="shared" si="2"/>
        <v>1</v>
      </c>
      <c r="G25">
        <v>8</v>
      </c>
      <c r="H25" s="72">
        <v>4</v>
      </c>
      <c r="I25">
        <f t="shared" ca="1" si="5"/>
        <v>0</v>
      </c>
      <c r="J25" t="b">
        <f t="shared" ca="1" si="4"/>
        <v>0</v>
      </c>
      <c r="K25" t="s">
        <v>442</v>
      </c>
    </row>
    <row r="26" spans="1:11" outlineLevel="1" x14ac:dyDescent="0.25">
      <c r="A26" s="14" t="str">
        <f t="shared" ca="1" si="1"/>
        <v>Button05=1, 46:00:00:00, 0.000, 0, 0</v>
      </c>
      <c r="D26" t="str">
        <f ca="1">OFFSET('JoytoKey Maps'!$B$7,($C$1-1)*15+G26,F26,1,1)</f>
        <v>F</v>
      </c>
      <c r="E26" s="59" t="str">
        <f t="shared" ca="1" si="0"/>
        <v>46</v>
      </c>
      <c r="F26">
        <f t="shared" si="2"/>
        <v>1</v>
      </c>
      <c r="G26">
        <v>9</v>
      </c>
      <c r="H26" s="72">
        <v>5</v>
      </c>
      <c r="I26">
        <f t="shared" ca="1" si="5"/>
        <v>0</v>
      </c>
      <c r="J26" t="b">
        <f t="shared" ca="1" si="4"/>
        <v>0</v>
      </c>
      <c r="K26" t="s">
        <v>443</v>
      </c>
    </row>
    <row r="27" spans="1:11" outlineLevel="1" x14ac:dyDescent="0.25">
      <c r="A27" s="14" t="str">
        <f t="shared" ca="1" si="1"/>
        <v>Button06=1, 58:00:00:00, 0.000, 0, 0</v>
      </c>
      <c r="D27" t="str">
        <f ca="1">OFFSET('JoytoKey Maps'!$B$7,($C$1-1)*15+G27,F27,1,1)</f>
        <v>X</v>
      </c>
      <c r="E27" s="59" t="str">
        <f t="shared" ca="1" si="0"/>
        <v>58</v>
      </c>
      <c r="F27">
        <f t="shared" si="2"/>
        <v>1</v>
      </c>
      <c r="G27">
        <v>10</v>
      </c>
      <c r="H27" s="72">
        <v>6</v>
      </c>
      <c r="I27">
        <f t="shared" ca="1" si="5"/>
        <v>0</v>
      </c>
      <c r="J27" t="b">
        <f t="shared" ca="1" si="4"/>
        <v>0</v>
      </c>
      <c r="K27" t="s">
        <v>444</v>
      </c>
    </row>
    <row r="28" spans="1:11" outlineLevel="1" x14ac:dyDescent="0.25">
      <c r="A28" s="14" t="str">
        <f t="shared" ca="1" si="1"/>
        <v>Button07=1, 0D:00:00:00, 0.000, 0, 0</v>
      </c>
      <c r="D28" t="str">
        <f ca="1">OFFSET('JoytoKey Maps'!$B$7,($C$1-1)*15+G28,F28,1,1)</f>
        <v>Enter</v>
      </c>
      <c r="E28" s="59" t="str">
        <f t="shared" ca="1" si="0"/>
        <v>0D</v>
      </c>
      <c r="F28">
        <f t="shared" si="2"/>
        <v>1</v>
      </c>
      <c r="G28">
        <v>11</v>
      </c>
      <c r="H28" s="72">
        <v>7</v>
      </c>
      <c r="I28">
        <f t="shared" ca="1" si="5"/>
        <v>0</v>
      </c>
      <c r="J28" t="b">
        <f t="shared" ca="1" si="4"/>
        <v>0</v>
      </c>
      <c r="K28" t="s">
        <v>445</v>
      </c>
    </row>
    <row r="29" spans="1:11" outlineLevel="1" x14ac:dyDescent="0.25">
      <c r="A29" s="14" t="str">
        <f t="shared" ca="1" si="1"/>
        <v/>
      </c>
      <c r="D29" t="str">
        <f ca="1">OFFSET('JoytoKey Maps'!$B$7,($C$1-1)*15+G29,F29,1,1)</f>
        <v/>
      </c>
      <c r="E29" s="59" t="e">
        <f t="shared" ca="1" si="0"/>
        <v>#N/A</v>
      </c>
      <c r="F29">
        <f t="shared" si="2"/>
        <v>1</v>
      </c>
      <c r="G29">
        <v>12</v>
      </c>
      <c r="H29" s="72">
        <v>8</v>
      </c>
      <c r="I29">
        <f t="shared" ca="1" si="5"/>
        <v>0</v>
      </c>
      <c r="J29" t="b">
        <f t="shared" ca="1" si="4"/>
        <v>0</v>
      </c>
      <c r="K29" t="s">
        <v>446</v>
      </c>
    </row>
    <row r="30" spans="1:11" outlineLevel="1" x14ac:dyDescent="0.25">
      <c r="A30" s="14" t="str">
        <f t="shared" ca="1" si="1"/>
        <v/>
      </c>
      <c r="D30" t="e">
        <f ca="1">OFFSET('JoytoKey Maps'!$B$7,($C$1-1)*15+G30,F30,1,1)</f>
        <v>#N/A</v>
      </c>
      <c r="E30" s="59" t="e">
        <f t="shared" ca="1" si="0"/>
        <v>#N/A</v>
      </c>
      <c r="F30">
        <f t="shared" si="2"/>
        <v>1</v>
      </c>
      <c r="G30">
        <v>13</v>
      </c>
      <c r="H30" s="72">
        <v>9</v>
      </c>
      <c r="I30">
        <f t="shared" ca="1" si="5"/>
        <v>0</v>
      </c>
      <c r="J30" t="b">
        <f t="shared" ca="1" si="4"/>
        <v>0</v>
      </c>
      <c r="K30" t="s">
        <v>447</v>
      </c>
    </row>
    <row r="31" spans="1:11" outlineLevel="1" x14ac:dyDescent="0.25">
      <c r="A31" s="14" t="str">
        <f t="shared" ca="1" si="1"/>
        <v/>
      </c>
      <c r="D31" t="e">
        <f ca="1">OFFSET('JoytoKey Maps'!$B$7,($C$1-1)*15+G31,F31,1,1)</f>
        <v>#N/A</v>
      </c>
      <c r="E31" s="59" t="e">
        <f t="shared" ca="1" si="0"/>
        <v>#N/A</v>
      </c>
      <c r="F31">
        <f t="shared" si="2"/>
        <v>1</v>
      </c>
      <c r="G31">
        <v>14</v>
      </c>
      <c r="H31" s="72">
        <v>10</v>
      </c>
      <c r="I31">
        <f t="shared" ca="1" si="5"/>
        <v>0</v>
      </c>
      <c r="J31" t="b">
        <f t="shared" ca="1" si="4"/>
        <v>0</v>
      </c>
      <c r="K31" t="s">
        <v>448</v>
      </c>
    </row>
    <row r="32" spans="1:11" outlineLevel="1" x14ac:dyDescent="0.25">
      <c r="A32" s="14" t="str">
        <f>""</f>
        <v/>
      </c>
      <c r="H32" s="72"/>
      <c r="I32" s="72"/>
    </row>
    <row r="33" spans="1:11" x14ac:dyDescent="0.25">
      <c r="A33" s="14" t="str">
        <f>"[Joystick "&amp;F33&amp;"]"</f>
        <v>[Joystick 2]</v>
      </c>
      <c r="F33">
        <v>2</v>
      </c>
      <c r="H33" s="72"/>
      <c r="I33">
        <f ca="1">OFFSET('JoytoKey Maps'!$B$4,0,F34,1,1)</f>
        <v>0</v>
      </c>
    </row>
    <row r="34" spans="1:11" outlineLevel="1" x14ac:dyDescent="0.25">
      <c r="A34" s="14" t="str">
        <f t="shared" ref="A34:A51" ca="1" si="6">IF(ISERROR(E34),"",IF(J34,"Button"&amp;TEXT(H34,"00")&amp;$D$6&amp;E34&amp;$D$7,K34&amp;E34&amp;$D$4))</f>
        <v>Axis1n=1, 41:00:00:00, 0.000, 0, 0</v>
      </c>
      <c r="D34" t="str">
        <f ca="1">OFFSET('JoytoKey Maps'!$B$7,($C$1-1)*15+G34,F34,1,1)</f>
        <v>A</v>
      </c>
      <c r="E34" s="59" t="str">
        <f t="shared" ref="E34:E51" ca="1" si="7">VLOOKUP(D34,WinKeys,2,0)</f>
        <v>41</v>
      </c>
      <c r="F34">
        <f>F33</f>
        <v>2</v>
      </c>
      <c r="G34">
        <v>1</v>
      </c>
      <c r="H34" s="72"/>
      <c r="K34" t="s">
        <v>449</v>
      </c>
    </row>
    <row r="35" spans="1:11" outlineLevel="1" x14ac:dyDescent="0.25">
      <c r="A35" s="14" t="str">
        <f t="shared" ca="1" si="6"/>
        <v>Axis1p=1, 44:00:00:00, 0.000, 0, 0</v>
      </c>
      <c r="D35" t="str">
        <f ca="1">OFFSET('JoytoKey Maps'!$B$7,($C$1-1)*15+G35,F35,1,1)</f>
        <v>D</v>
      </c>
      <c r="E35" s="59" t="str">
        <f t="shared" ca="1" si="7"/>
        <v>44</v>
      </c>
      <c r="F35">
        <f t="shared" ref="F35:F51" si="8">F34</f>
        <v>2</v>
      </c>
      <c r="G35">
        <v>2</v>
      </c>
      <c r="H35" s="72"/>
      <c r="K35" t="s">
        <v>450</v>
      </c>
    </row>
    <row r="36" spans="1:11" outlineLevel="1" x14ac:dyDescent="0.25">
      <c r="A36" s="14" t="str">
        <f t="shared" ca="1" si="6"/>
        <v>Axis2n=1, 57:00:00:00, 0.000, 0, 0</v>
      </c>
      <c r="D36" t="str">
        <f ca="1">OFFSET('JoytoKey Maps'!$B$7,($C$1-1)*15+G36,F36,1,1)</f>
        <v>W</v>
      </c>
      <c r="E36" s="59" t="str">
        <f t="shared" ca="1" si="7"/>
        <v>57</v>
      </c>
      <c r="F36">
        <f t="shared" si="8"/>
        <v>2</v>
      </c>
      <c r="G36">
        <v>3</v>
      </c>
      <c r="H36" s="72"/>
      <c r="K36" t="s">
        <v>452</v>
      </c>
    </row>
    <row r="37" spans="1:11" outlineLevel="1" x14ac:dyDescent="0.25">
      <c r="A37" s="14" t="str">
        <f t="shared" ca="1" si="6"/>
        <v>Axis2p=1, 53:00:00:00, 0.000, 0, 0</v>
      </c>
      <c r="D37" t="str">
        <f ca="1">OFFSET('JoytoKey Maps'!$B$7,($C$1-1)*15+G37,F37,1,1)</f>
        <v>S</v>
      </c>
      <c r="E37" s="59" t="str">
        <f t="shared" ca="1" si="7"/>
        <v>53</v>
      </c>
      <c r="F37">
        <f t="shared" si="8"/>
        <v>2</v>
      </c>
      <c r="G37">
        <v>4</v>
      </c>
      <c r="H37" s="72"/>
      <c r="K37" t="s">
        <v>451</v>
      </c>
    </row>
    <row r="38" spans="1:11" outlineLevel="1" x14ac:dyDescent="0.25">
      <c r="A38" s="14" t="str">
        <f ca="1">IF(ISERROR(E34),"",K38&amp;E34&amp;$D$4)</f>
        <v>POV1-7=1, 41:00:00:00, 0.000, 0, 0</v>
      </c>
      <c r="K38" t="s">
        <v>685</v>
      </c>
    </row>
    <row r="39" spans="1:11" outlineLevel="1" x14ac:dyDescent="0.25">
      <c r="A39" s="14" t="str">
        <f t="shared" ref="A39:A41" ca="1" si="9">IF(ISERROR(E35),"",K39&amp;E35&amp;$D$4)</f>
        <v>POV1-3=1, 44:00:00:00, 0.000, 0, 0</v>
      </c>
      <c r="K39" t="s">
        <v>686</v>
      </c>
    </row>
    <row r="40" spans="1:11" outlineLevel="1" x14ac:dyDescent="0.25">
      <c r="A40" s="14" t="str">
        <f t="shared" ca="1" si="9"/>
        <v>POV1-1=1, 57:00:00:00, 0.000, 0, 0</v>
      </c>
      <c r="K40" t="s">
        <v>687</v>
      </c>
    </row>
    <row r="41" spans="1:11" outlineLevel="1" x14ac:dyDescent="0.25">
      <c r="A41" s="14" t="str">
        <f t="shared" ca="1" si="9"/>
        <v>POV1-5=1, 53:00:00:00, 0.000, 0, 0</v>
      </c>
      <c r="K41" t="s">
        <v>688</v>
      </c>
    </row>
    <row r="42" spans="1:11" outlineLevel="1" x14ac:dyDescent="0.25">
      <c r="A42" s="14" t="str">
        <f t="shared" ca="1" si="6"/>
        <v>Button01=1, 45:00:00:00, 0.000, 0, 0</v>
      </c>
      <c r="D42" t="str">
        <f ca="1">OFFSET('JoytoKey Maps'!$B$7,($C$1-1)*15+G42,F42,1,1)</f>
        <v>E</v>
      </c>
      <c r="E42" s="59" t="str">
        <f t="shared" ca="1" si="7"/>
        <v>45</v>
      </c>
      <c r="F42">
        <f>F37</f>
        <v>2</v>
      </c>
      <c r="G42">
        <v>5</v>
      </c>
      <c r="H42" s="72">
        <v>1</v>
      </c>
      <c r="I42">
        <f ca="1">+I33</f>
        <v>0</v>
      </c>
      <c r="J42" t="b">
        <f ca="1">I42=H42</f>
        <v>0</v>
      </c>
      <c r="K42" t="s">
        <v>439</v>
      </c>
    </row>
    <row r="43" spans="1:11" outlineLevel="1" x14ac:dyDescent="0.25">
      <c r="A43" s="14" t="str">
        <f t="shared" ca="1" si="6"/>
        <v>Button02=1, 51:00:00:00, 0.000, 0, 0</v>
      </c>
      <c r="D43" t="str">
        <f ca="1">OFFSET('JoytoKey Maps'!$B$7,($C$1-1)*15+G43,F43,1,1)</f>
        <v>Q</v>
      </c>
      <c r="E43" s="59" t="str">
        <f t="shared" ca="1" si="7"/>
        <v>51</v>
      </c>
      <c r="F43">
        <f t="shared" si="8"/>
        <v>2</v>
      </c>
      <c r="G43">
        <v>6</v>
      </c>
      <c r="H43" s="72">
        <v>2</v>
      </c>
      <c r="I43">
        <f ca="1">+I42</f>
        <v>0</v>
      </c>
      <c r="J43" t="b">
        <f t="shared" ref="J43:J51" ca="1" si="10">I43=H43</f>
        <v>0</v>
      </c>
      <c r="K43" t="s">
        <v>440</v>
      </c>
    </row>
    <row r="44" spans="1:11" outlineLevel="1" x14ac:dyDescent="0.25">
      <c r="A44" s="14" t="str">
        <f t="shared" ca="1" si="6"/>
        <v>Button03=1, 4A:00:00:00, 0.000, 0, 0</v>
      </c>
      <c r="D44" t="str">
        <f ca="1">OFFSET('JoytoKey Maps'!$B$7,($C$1-1)*15+G44,F44,1,1)</f>
        <v>J</v>
      </c>
      <c r="E44" s="59" t="str">
        <f t="shared" ca="1" si="7"/>
        <v>4A</v>
      </c>
      <c r="F44">
        <f t="shared" si="8"/>
        <v>2</v>
      </c>
      <c r="G44">
        <v>7</v>
      </c>
      <c r="H44" s="72">
        <v>3</v>
      </c>
      <c r="I44">
        <f t="shared" ref="I44:I51" ca="1" si="11">+I43</f>
        <v>0</v>
      </c>
      <c r="J44" t="b">
        <f t="shared" ca="1" si="10"/>
        <v>0</v>
      </c>
      <c r="K44" t="s">
        <v>441</v>
      </c>
    </row>
    <row r="45" spans="1:11" outlineLevel="1" x14ac:dyDescent="0.25">
      <c r="A45" s="14" t="str">
        <f t="shared" ca="1" si="6"/>
        <v>Button04=1, 48:00:00:00, 0.000, 0, 0</v>
      </c>
      <c r="D45" t="str">
        <f ca="1">OFFSET('JoytoKey Maps'!$B$7,($C$1-1)*15+G45,F45,1,1)</f>
        <v>H</v>
      </c>
      <c r="E45" s="59" t="str">
        <f t="shared" ca="1" si="7"/>
        <v>48</v>
      </c>
      <c r="F45">
        <f t="shared" si="8"/>
        <v>2</v>
      </c>
      <c r="G45">
        <v>8</v>
      </c>
      <c r="H45" s="72">
        <v>4</v>
      </c>
      <c r="I45">
        <f t="shared" ca="1" si="11"/>
        <v>0</v>
      </c>
      <c r="J45" t="b">
        <f t="shared" ca="1" si="10"/>
        <v>0</v>
      </c>
      <c r="K45" t="s">
        <v>442</v>
      </c>
    </row>
    <row r="46" spans="1:11" outlineLevel="1" x14ac:dyDescent="0.25">
      <c r="A46" s="14" t="str">
        <f t="shared" ca="1" si="6"/>
        <v>Button05=1, 5A:00:00:00, 0.000, 0, 0</v>
      </c>
      <c r="D46" t="str">
        <f ca="1">OFFSET('JoytoKey Maps'!$B$7,($C$1-1)*15+G46,F46,1,1)</f>
        <v>Z</v>
      </c>
      <c r="E46" s="59" t="str">
        <f t="shared" ca="1" si="7"/>
        <v>5A</v>
      </c>
      <c r="F46">
        <f t="shared" si="8"/>
        <v>2</v>
      </c>
      <c r="G46">
        <v>9</v>
      </c>
      <c r="H46" s="72">
        <v>5</v>
      </c>
      <c r="I46">
        <f t="shared" ca="1" si="11"/>
        <v>0</v>
      </c>
      <c r="J46" t="b">
        <f t="shared" ca="1" si="10"/>
        <v>0</v>
      </c>
      <c r="K46" t="s">
        <v>443</v>
      </c>
    </row>
    <row r="47" spans="1:11" outlineLevel="1" x14ac:dyDescent="0.25">
      <c r="A47" s="14" t="str">
        <f t="shared" ca="1" si="6"/>
        <v>Button06=1, 4D:00:00:00, 0.000, 0, 0</v>
      </c>
      <c r="D47" t="str">
        <f ca="1">OFFSET('JoytoKey Maps'!$B$7,($C$1-1)*15+G47,F47,1,1)</f>
        <v>M</v>
      </c>
      <c r="E47" s="59" t="str">
        <f t="shared" ca="1" si="7"/>
        <v>4D</v>
      </c>
      <c r="F47">
        <f t="shared" si="8"/>
        <v>2</v>
      </c>
      <c r="G47">
        <v>10</v>
      </c>
      <c r="H47" s="72">
        <v>6</v>
      </c>
      <c r="I47">
        <f t="shared" ca="1" si="11"/>
        <v>0</v>
      </c>
      <c r="J47" t="b">
        <f t="shared" ca="1" si="10"/>
        <v>0</v>
      </c>
      <c r="K47" t="s">
        <v>444</v>
      </c>
    </row>
    <row r="48" spans="1:11" outlineLevel="1" x14ac:dyDescent="0.25">
      <c r="A48" s="14" t="str">
        <f t="shared" ca="1" si="6"/>
        <v>Button07=1, 45:00:00:00, 0.000, 0, 0</v>
      </c>
      <c r="D48" t="str">
        <f ca="1">OFFSET('JoytoKey Maps'!$B$7,($C$1-1)*15+G48,F48,1,1)</f>
        <v>E</v>
      </c>
      <c r="E48" s="59" t="str">
        <f t="shared" ca="1" si="7"/>
        <v>45</v>
      </c>
      <c r="F48">
        <f t="shared" si="8"/>
        <v>2</v>
      </c>
      <c r="G48">
        <v>11</v>
      </c>
      <c r="H48" s="72">
        <v>7</v>
      </c>
      <c r="I48">
        <f t="shared" ca="1" si="11"/>
        <v>0</v>
      </c>
      <c r="J48" t="b">
        <f t="shared" ca="1" si="10"/>
        <v>0</v>
      </c>
      <c r="K48" t="s">
        <v>445</v>
      </c>
    </row>
    <row r="49" spans="1:11" outlineLevel="1" x14ac:dyDescent="0.25">
      <c r="A49" s="14" t="str">
        <f t="shared" ca="1" si="6"/>
        <v/>
      </c>
      <c r="D49" t="str">
        <f ca="1">OFFSET('JoytoKey Maps'!$B$7,($C$1-1)*15+G49,F49,1,1)</f>
        <v/>
      </c>
      <c r="E49" s="59" t="e">
        <f t="shared" ca="1" si="7"/>
        <v>#N/A</v>
      </c>
      <c r="F49">
        <f t="shared" si="8"/>
        <v>2</v>
      </c>
      <c r="G49">
        <v>12</v>
      </c>
      <c r="H49" s="72">
        <v>8</v>
      </c>
      <c r="I49">
        <f t="shared" ca="1" si="11"/>
        <v>0</v>
      </c>
      <c r="J49" t="b">
        <f t="shared" ca="1" si="10"/>
        <v>0</v>
      </c>
      <c r="K49" t="s">
        <v>446</v>
      </c>
    </row>
    <row r="50" spans="1:11" outlineLevel="1" x14ac:dyDescent="0.25">
      <c r="A50" s="14" t="str">
        <f t="shared" ca="1" si="6"/>
        <v/>
      </c>
      <c r="D50" t="e">
        <f ca="1">OFFSET('JoytoKey Maps'!$B$7,($C$1-1)*15+G50,F50,1,1)</f>
        <v>#N/A</v>
      </c>
      <c r="E50" s="59" t="e">
        <f t="shared" ca="1" si="7"/>
        <v>#N/A</v>
      </c>
      <c r="F50">
        <f t="shared" si="8"/>
        <v>2</v>
      </c>
      <c r="G50">
        <v>13</v>
      </c>
      <c r="H50" s="72">
        <v>9</v>
      </c>
      <c r="I50">
        <f t="shared" ca="1" si="11"/>
        <v>0</v>
      </c>
      <c r="J50" t="b">
        <f t="shared" ca="1" si="10"/>
        <v>0</v>
      </c>
      <c r="K50" t="s">
        <v>447</v>
      </c>
    </row>
    <row r="51" spans="1:11" outlineLevel="1" x14ac:dyDescent="0.25">
      <c r="A51" s="14" t="str">
        <f t="shared" ca="1" si="6"/>
        <v/>
      </c>
      <c r="D51" t="e">
        <f ca="1">OFFSET('JoytoKey Maps'!$B$7,($C$1-1)*15+G51,F51,1,1)</f>
        <v>#N/A</v>
      </c>
      <c r="E51" s="59" t="e">
        <f t="shared" ca="1" si="7"/>
        <v>#N/A</v>
      </c>
      <c r="F51">
        <f t="shared" si="8"/>
        <v>2</v>
      </c>
      <c r="G51">
        <v>14</v>
      </c>
      <c r="H51" s="72">
        <v>10</v>
      </c>
      <c r="I51">
        <f t="shared" ca="1" si="11"/>
        <v>0</v>
      </c>
      <c r="J51" t="b">
        <f t="shared" ca="1" si="10"/>
        <v>0</v>
      </c>
      <c r="K51" t="s">
        <v>448</v>
      </c>
    </row>
    <row r="52" spans="1:11" outlineLevel="1" x14ac:dyDescent="0.25">
      <c r="A52" s="14" t="str">
        <f>""</f>
        <v/>
      </c>
      <c r="H52" s="72"/>
      <c r="I52" s="72"/>
    </row>
    <row r="53" spans="1:11" x14ac:dyDescent="0.25">
      <c r="A53" s="14" t="str">
        <f>"[Joystick "&amp;F53&amp;"]"</f>
        <v>[Joystick 3]</v>
      </c>
      <c r="F53">
        <f>+F51+1</f>
        <v>3</v>
      </c>
      <c r="H53" s="72"/>
      <c r="I53">
        <f ca="1">OFFSET('JoytoKey Maps'!$B$4,0,F54,1,1)</f>
        <v>10</v>
      </c>
    </row>
    <row r="54" spans="1:11" outlineLevel="1" x14ac:dyDescent="0.25">
      <c r="A54" s="14" t="str">
        <f t="shared" ref="A54:A71" ca="1" si="12">IF(ISERROR(E54),"",IF(J54,"Button"&amp;TEXT(H54,"00")&amp;$D$6&amp;E54&amp;$D$7,K54&amp;E54&amp;$D$4))</f>
        <v>Axis1n=1, 25:00:00:00, 0.000, 0, 0</v>
      </c>
      <c r="D54" t="str">
        <f ca="1">OFFSET('JoytoKey Maps'!$B$7,($C$1-1)*15+G54,F54,1,1)</f>
        <v>Left</v>
      </c>
      <c r="E54" s="59" t="str">
        <f t="shared" ref="E54:E71" ca="1" si="13">VLOOKUP(D54,WinKeys,2,0)</f>
        <v>25</v>
      </c>
      <c r="F54">
        <f>F53</f>
        <v>3</v>
      </c>
      <c r="G54">
        <v>1</v>
      </c>
      <c r="H54" s="72"/>
      <c r="K54" t="s">
        <v>449</v>
      </c>
    </row>
    <row r="55" spans="1:11" outlineLevel="1" x14ac:dyDescent="0.25">
      <c r="A55" s="14" t="str">
        <f t="shared" ca="1" si="12"/>
        <v>Axis1p=1, 27:00:00:00, 0.000, 0, 0</v>
      </c>
      <c r="D55" t="str">
        <f ca="1">OFFSET('JoytoKey Maps'!$B$7,($C$1-1)*15+G55,F55,1,1)</f>
        <v>Right</v>
      </c>
      <c r="E55" s="59" t="str">
        <f t="shared" ca="1" si="13"/>
        <v>27</v>
      </c>
      <c r="F55">
        <f t="shared" ref="F55:F71" si="14">F54</f>
        <v>3</v>
      </c>
      <c r="G55">
        <v>2</v>
      </c>
      <c r="H55" s="72"/>
      <c r="K55" t="s">
        <v>450</v>
      </c>
    </row>
    <row r="56" spans="1:11" outlineLevel="1" x14ac:dyDescent="0.25">
      <c r="A56" s="14" t="str">
        <f t="shared" ca="1" si="12"/>
        <v>Axis2n=1, 26:00:00:00, 0.000, 0, 0</v>
      </c>
      <c r="D56" t="str">
        <f ca="1">OFFSET('JoytoKey Maps'!$B$7,($C$1-1)*15+G56,F56,1,1)</f>
        <v>Up</v>
      </c>
      <c r="E56" s="59" t="str">
        <f t="shared" ca="1" si="13"/>
        <v>26</v>
      </c>
      <c r="F56">
        <f t="shared" si="14"/>
        <v>3</v>
      </c>
      <c r="G56">
        <v>3</v>
      </c>
      <c r="H56" s="72"/>
      <c r="K56" t="s">
        <v>452</v>
      </c>
    </row>
    <row r="57" spans="1:11" outlineLevel="1" x14ac:dyDescent="0.25">
      <c r="A57" s="14" t="str">
        <f t="shared" ca="1" si="12"/>
        <v>Axis2p=1, 28:00:00:00, 0.000, 0, 0</v>
      </c>
      <c r="D57" t="str">
        <f ca="1">OFFSET('JoytoKey Maps'!$B$7,($C$1-1)*15+G57,F57,1,1)</f>
        <v>Down</v>
      </c>
      <c r="E57" s="59" t="str">
        <f t="shared" ca="1" si="13"/>
        <v>28</v>
      </c>
      <c r="F57">
        <f t="shared" si="14"/>
        <v>3</v>
      </c>
      <c r="G57">
        <v>4</v>
      </c>
      <c r="H57" s="72"/>
      <c r="K57" t="s">
        <v>451</v>
      </c>
    </row>
    <row r="58" spans="1:11" outlineLevel="1" x14ac:dyDescent="0.25">
      <c r="A58" s="14" t="str">
        <f ca="1">IF(ISERROR(E54),"",K58&amp;E54&amp;$D$4)</f>
        <v>POV1-7=1, 25:00:00:00, 0.000, 0, 0</v>
      </c>
      <c r="K58" t="s">
        <v>685</v>
      </c>
    </row>
    <row r="59" spans="1:11" outlineLevel="1" x14ac:dyDescent="0.25">
      <c r="A59" s="14" t="str">
        <f t="shared" ref="A59:A61" ca="1" si="15">IF(ISERROR(E55),"",K59&amp;E55&amp;$D$4)</f>
        <v>POV1-3=1, 27:00:00:00, 0.000, 0, 0</v>
      </c>
      <c r="K59" t="s">
        <v>686</v>
      </c>
    </row>
    <row r="60" spans="1:11" outlineLevel="1" x14ac:dyDescent="0.25">
      <c r="A60" s="14" t="str">
        <f t="shared" ca="1" si="15"/>
        <v>POV1-1=1, 26:00:00:00, 0.000, 0, 0</v>
      </c>
      <c r="K60" t="s">
        <v>687</v>
      </c>
    </row>
    <row r="61" spans="1:11" outlineLevel="1" x14ac:dyDescent="0.25">
      <c r="A61" s="14" t="str">
        <f t="shared" ca="1" si="15"/>
        <v>POV1-5=1, 28:00:00:00, 0.000, 0, 0</v>
      </c>
      <c r="K61" t="s">
        <v>688</v>
      </c>
    </row>
    <row r="62" spans="1:11" outlineLevel="1" x14ac:dyDescent="0.25">
      <c r="A62" s="14" t="str">
        <f t="shared" ca="1" si="12"/>
        <v>Button01=1, 46:00:00:00, 0.000, 0, 0</v>
      </c>
      <c r="D62" t="str">
        <f ca="1">OFFSET('JoytoKey Maps'!$B$7,($C$1-1)*15+G62,F62,1,1)</f>
        <v>F</v>
      </c>
      <c r="E62" s="59" t="str">
        <f t="shared" ca="1" si="13"/>
        <v>46</v>
      </c>
      <c r="F62">
        <f>F57</f>
        <v>3</v>
      </c>
      <c r="G62">
        <v>5</v>
      </c>
      <c r="H62" s="72">
        <v>1</v>
      </c>
      <c r="I62">
        <f ca="1">+I53</f>
        <v>10</v>
      </c>
      <c r="J62" t="b">
        <f ca="1">I62=H62</f>
        <v>0</v>
      </c>
      <c r="K62" t="s">
        <v>439</v>
      </c>
    </row>
    <row r="63" spans="1:11" outlineLevel="1" x14ac:dyDescent="0.25">
      <c r="A63" s="14" t="str">
        <f t="shared" ca="1" si="12"/>
        <v>Button02=1, 1B:00:00:00, 0.000, 0, 0</v>
      </c>
      <c r="D63" t="str">
        <f ca="1">OFFSET('JoytoKey Maps'!$B$7,($C$1-1)*15+G63,F63,1,1)</f>
        <v>Esc</v>
      </c>
      <c r="E63" s="59" t="str">
        <f t="shared" ca="1" si="13"/>
        <v>1B</v>
      </c>
      <c r="F63">
        <f t="shared" si="14"/>
        <v>3</v>
      </c>
      <c r="G63">
        <v>6</v>
      </c>
      <c r="H63" s="72">
        <v>2</v>
      </c>
      <c r="I63">
        <f ca="1">+I62</f>
        <v>10</v>
      </c>
      <c r="J63" t="b">
        <f t="shared" ref="J63:J71" ca="1" si="16">I63=H63</f>
        <v>0</v>
      </c>
      <c r="K63" t="s">
        <v>440</v>
      </c>
    </row>
    <row r="64" spans="1:11" outlineLevel="1" x14ac:dyDescent="0.25">
      <c r="A64" s="14" t="str">
        <f t="shared" ca="1" si="12"/>
        <v>Button03=1, 0D:00:00:00, 0.000, 0, 0</v>
      </c>
      <c r="D64" t="str">
        <f ca="1">OFFSET('JoytoKey Maps'!$B$7,($C$1-1)*15+G64,F64,1,1)</f>
        <v>Enter</v>
      </c>
      <c r="E64" s="59" t="str">
        <f t="shared" ca="1" si="13"/>
        <v>0D</v>
      </c>
      <c r="F64">
        <f t="shared" si="14"/>
        <v>3</v>
      </c>
      <c r="G64">
        <v>7</v>
      </c>
      <c r="H64" s="72">
        <v>3</v>
      </c>
      <c r="I64">
        <f t="shared" ref="I64:I71" ca="1" si="17">+I63</f>
        <v>10</v>
      </c>
      <c r="J64" t="b">
        <f t="shared" ca="1" si="16"/>
        <v>0</v>
      </c>
      <c r="K64" t="s">
        <v>441</v>
      </c>
    </row>
    <row r="65" spans="1:11" outlineLevel="1" x14ac:dyDescent="0.25">
      <c r="A65" s="14" t="str">
        <f t="shared" ca="1" si="12"/>
        <v>Button04=1, 47:00:00:00, 0.000, 0, 0</v>
      </c>
      <c r="D65" t="str">
        <f ca="1">OFFSET('JoytoKey Maps'!$B$7,($C$1-1)*15+G65,F65,1,1)</f>
        <v>G</v>
      </c>
      <c r="E65" s="59" t="str">
        <f t="shared" ca="1" si="13"/>
        <v>47</v>
      </c>
      <c r="F65">
        <f t="shared" si="14"/>
        <v>3</v>
      </c>
      <c r="G65">
        <v>8</v>
      </c>
      <c r="H65" s="72">
        <v>4</v>
      </c>
      <c r="I65">
        <f t="shared" ca="1" si="17"/>
        <v>10</v>
      </c>
      <c r="J65" t="b">
        <f t="shared" ca="1" si="16"/>
        <v>0</v>
      </c>
      <c r="K65" t="s">
        <v>442</v>
      </c>
    </row>
    <row r="66" spans="1:11" outlineLevel="1" x14ac:dyDescent="0.25">
      <c r="A66" s="14" t="str">
        <f t="shared" ca="1" si="12"/>
        <v>Button05=1, 5A:00:00:00, 0.000, 0, 0</v>
      </c>
      <c r="D66" t="str">
        <f ca="1">OFFSET('JoytoKey Maps'!$B$7,($C$1-1)*15+G66,F66,1,1)</f>
        <v>Z</v>
      </c>
      <c r="E66" s="59" t="str">
        <f t="shared" ca="1" si="13"/>
        <v>5A</v>
      </c>
      <c r="F66">
        <f t="shared" si="14"/>
        <v>3</v>
      </c>
      <c r="G66">
        <v>9</v>
      </c>
      <c r="H66" s="72">
        <v>5</v>
      </c>
      <c r="I66">
        <f t="shared" ca="1" si="17"/>
        <v>10</v>
      </c>
      <c r="J66" t="b">
        <f t="shared" ca="1" si="16"/>
        <v>0</v>
      </c>
      <c r="K66" t="s">
        <v>443</v>
      </c>
    </row>
    <row r="67" spans="1:11" outlineLevel="1" x14ac:dyDescent="0.25">
      <c r="A67" s="14" t="str">
        <f t="shared" ca="1" si="12"/>
        <v>Button06=1, 58:00:00:00, 0.000, 0, 0</v>
      </c>
      <c r="D67" t="str">
        <f ca="1">OFFSET('JoytoKey Maps'!$B$7,($C$1-1)*15+G67,F67,1,1)</f>
        <v>X</v>
      </c>
      <c r="E67" s="59" t="str">
        <f t="shared" ca="1" si="13"/>
        <v>58</v>
      </c>
      <c r="F67">
        <f t="shared" si="14"/>
        <v>3</v>
      </c>
      <c r="G67">
        <v>10</v>
      </c>
      <c r="H67" s="72">
        <v>6</v>
      </c>
      <c r="I67">
        <f t="shared" ca="1" si="17"/>
        <v>10</v>
      </c>
      <c r="J67" t="b">
        <f t="shared" ca="1" si="16"/>
        <v>0</v>
      </c>
      <c r="K67" t="s">
        <v>444</v>
      </c>
    </row>
    <row r="68" spans="1:11" outlineLevel="1" x14ac:dyDescent="0.25">
      <c r="A68" s="14" t="str">
        <f t="shared" ca="1" si="12"/>
        <v/>
      </c>
      <c r="D68" t="e">
        <f ca="1">OFFSET('JoytoKey Maps'!$B$7,($C$1-1)*15+G68,F68,1,1)</f>
        <v>#N/A</v>
      </c>
      <c r="E68" s="59" t="e">
        <f t="shared" ca="1" si="13"/>
        <v>#N/A</v>
      </c>
      <c r="F68">
        <f t="shared" si="14"/>
        <v>3</v>
      </c>
      <c r="G68">
        <v>11</v>
      </c>
      <c r="H68" s="72">
        <v>7</v>
      </c>
      <c r="I68">
        <f t="shared" ca="1" si="17"/>
        <v>10</v>
      </c>
      <c r="J68" t="b">
        <f t="shared" ca="1" si="16"/>
        <v>0</v>
      </c>
      <c r="K68" t="s">
        <v>445</v>
      </c>
    </row>
    <row r="69" spans="1:11" outlineLevel="1" x14ac:dyDescent="0.25">
      <c r="A69" s="14" t="str">
        <f t="shared" ca="1" si="12"/>
        <v/>
      </c>
      <c r="D69" t="e">
        <f ca="1">OFFSET('JoytoKey Maps'!$B$7,($C$1-1)*15+G69,F69,1,1)</f>
        <v>#N/A</v>
      </c>
      <c r="E69" s="59" t="e">
        <f t="shared" ca="1" si="13"/>
        <v>#N/A</v>
      </c>
      <c r="F69">
        <f t="shared" si="14"/>
        <v>3</v>
      </c>
      <c r="G69">
        <v>12</v>
      </c>
      <c r="H69" s="72">
        <v>8</v>
      </c>
      <c r="I69">
        <f t="shared" ca="1" si="17"/>
        <v>10</v>
      </c>
      <c r="J69" t="b">
        <f t="shared" ca="1" si="16"/>
        <v>0</v>
      </c>
      <c r="K69" t="s">
        <v>446</v>
      </c>
    </row>
    <row r="70" spans="1:11" outlineLevel="1" x14ac:dyDescent="0.25">
      <c r="A70" s="14" t="str">
        <f t="shared" ca="1" si="12"/>
        <v>Button09=1, 47:00:00:00, 0.000, 0, 0</v>
      </c>
      <c r="D70" t="str">
        <f ca="1">OFFSET('JoytoKey Maps'!$B$7,($C$1-1)*15+G70,F70,1,1)</f>
        <v>G</v>
      </c>
      <c r="E70" s="59" t="str">
        <f t="shared" ca="1" si="13"/>
        <v>47</v>
      </c>
      <c r="F70">
        <f t="shared" si="14"/>
        <v>3</v>
      </c>
      <c r="G70">
        <v>13</v>
      </c>
      <c r="H70" s="72">
        <v>9</v>
      </c>
      <c r="I70">
        <f t="shared" ca="1" si="17"/>
        <v>10</v>
      </c>
      <c r="J70" t="b">
        <f t="shared" ca="1" si="16"/>
        <v>0</v>
      </c>
      <c r="K70" t="s">
        <v>447</v>
      </c>
    </row>
    <row r="71" spans="1:11" outlineLevel="1" x14ac:dyDescent="0.25">
      <c r="A71" s="14" t="str">
        <f t="shared" ca="1" si="12"/>
        <v>Button10=7, 3, 500, 0D:0:0:0, 1B:0:0:0, 0:0:0:0, 0:0:0:0, 95, 100, 0.000, 0, 0, 20</v>
      </c>
      <c r="D71" t="str">
        <f ca="1">OFFSET('JoytoKey Maps'!$B$7,($C$1-1)*15+G71,F71,1,1)</f>
        <v>Enter</v>
      </c>
      <c r="E71" s="59" t="str">
        <f t="shared" ca="1" si="13"/>
        <v>0D</v>
      </c>
      <c r="F71">
        <f t="shared" si="14"/>
        <v>3</v>
      </c>
      <c r="G71">
        <v>14</v>
      </c>
      <c r="H71" s="72">
        <v>10</v>
      </c>
      <c r="I71">
        <f t="shared" ca="1" si="17"/>
        <v>10</v>
      </c>
      <c r="J71" t="b">
        <f t="shared" ca="1" si="16"/>
        <v>1</v>
      </c>
      <c r="K71" t="s">
        <v>448</v>
      </c>
    </row>
    <row r="72" spans="1:11" outlineLevel="1" x14ac:dyDescent="0.25">
      <c r="A72" s="14" t="str">
        <f>""</f>
        <v/>
      </c>
      <c r="H72" s="72"/>
      <c r="I72" s="72"/>
    </row>
    <row r="73" spans="1:11" x14ac:dyDescent="0.25">
      <c r="A73" s="14" t="str">
        <f>"[Joystick "&amp;F73&amp;"]"</f>
        <v>[Joystick 4]</v>
      </c>
      <c r="F73">
        <f>+F71+1</f>
        <v>4</v>
      </c>
      <c r="H73" s="72"/>
      <c r="I73">
        <f ca="1">OFFSET('JoytoKey Maps'!$B$4,0,F74,1,1)</f>
        <v>10</v>
      </c>
    </row>
    <row r="74" spans="1:11" outlineLevel="1" x14ac:dyDescent="0.25">
      <c r="A74" s="14" t="str">
        <f t="shared" ref="A74:A91" ca="1" si="18">IF(ISERROR(E74),"",IF(J74,"Button"&amp;TEXT(H74,"00")&amp;$D$6&amp;E74&amp;$D$7,K74&amp;E74&amp;$D$4))</f>
        <v>Axis1n=1, 41:00:00:00, 0.000, 0, 0</v>
      </c>
      <c r="D74" t="str">
        <f ca="1">OFFSET('JoytoKey Maps'!$B$7,($C$1-1)*15+G74,F74,1,1)</f>
        <v>A</v>
      </c>
      <c r="E74" s="59" t="str">
        <f t="shared" ref="E74:E91" ca="1" si="19">VLOOKUP(D74,WinKeys,2,0)</f>
        <v>41</v>
      </c>
      <c r="F74">
        <f>F73</f>
        <v>4</v>
      </c>
      <c r="G74">
        <v>1</v>
      </c>
      <c r="H74" s="72"/>
      <c r="K74" t="s">
        <v>449</v>
      </c>
    </row>
    <row r="75" spans="1:11" outlineLevel="1" x14ac:dyDescent="0.25">
      <c r="A75" s="14" t="str">
        <f t="shared" ca="1" si="18"/>
        <v>Axis1p=1, 44:00:00:00, 0.000, 0, 0</v>
      </c>
      <c r="D75" t="str">
        <f ca="1">OFFSET('JoytoKey Maps'!$B$7,($C$1-1)*15+G75,F75,1,1)</f>
        <v>D</v>
      </c>
      <c r="E75" s="59" t="str">
        <f t="shared" ca="1" si="19"/>
        <v>44</v>
      </c>
      <c r="F75">
        <f t="shared" ref="F75:F91" si="20">F74</f>
        <v>4</v>
      </c>
      <c r="G75">
        <v>2</v>
      </c>
      <c r="H75" s="72"/>
      <c r="K75" t="s">
        <v>450</v>
      </c>
    </row>
    <row r="76" spans="1:11" outlineLevel="1" x14ac:dyDescent="0.25">
      <c r="A76" s="14" t="str">
        <f t="shared" ca="1" si="18"/>
        <v>Axis2n=1, 57:00:00:00, 0.000, 0, 0</v>
      </c>
      <c r="D76" t="str">
        <f ca="1">OFFSET('JoytoKey Maps'!$B$7,($C$1-1)*15+G76,F76,1,1)</f>
        <v>W</v>
      </c>
      <c r="E76" s="59" t="str">
        <f t="shared" ca="1" si="19"/>
        <v>57</v>
      </c>
      <c r="F76">
        <f t="shared" si="20"/>
        <v>4</v>
      </c>
      <c r="G76">
        <v>3</v>
      </c>
      <c r="H76" s="72"/>
      <c r="K76" t="s">
        <v>452</v>
      </c>
    </row>
    <row r="77" spans="1:11" outlineLevel="1" x14ac:dyDescent="0.25">
      <c r="A77" s="14" t="str">
        <f t="shared" ca="1" si="18"/>
        <v>Axis2p=1, 53:00:00:00, 0.000, 0, 0</v>
      </c>
      <c r="D77" t="str">
        <f ca="1">OFFSET('JoytoKey Maps'!$B$7,($C$1-1)*15+G77,F77,1,1)</f>
        <v>S</v>
      </c>
      <c r="E77" s="59" t="str">
        <f t="shared" ca="1" si="19"/>
        <v>53</v>
      </c>
      <c r="F77">
        <f t="shared" si="20"/>
        <v>4</v>
      </c>
      <c r="G77">
        <v>4</v>
      </c>
      <c r="H77" s="72"/>
      <c r="K77" t="s">
        <v>451</v>
      </c>
    </row>
    <row r="78" spans="1:11" outlineLevel="1" x14ac:dyDescent="0.25">
      <c r="A78" s="14" t="str">
        <f ca="1">IF(ISERROR(E74),"",K78&amp;E74&amp;$D$4)</f>
        <v>POV1-7=1, 41:00:00:00, 0.000, 0, 0</v>
      </c>
      <c r="K78" t="s">
        <v>685</v>
      </c>
    </row>
    <row r="79" spans="1:11" outlineLevel="1" x14ac:dyDescent="0.25">
      <c r="A79" s="14" t="str">
        <f t="shared" ref="A79:A81" ca="1" si="21">IF(ISERROR(E75),"",K79&amp;E75&amp;$D$4)</f>
        <v>POV1-3=1, 44:00:00:00, 0.000, 0, 0</v>
      </c>
      <c r="K79" t="s">
        <v>686</v>
      </c>
    </row>
    <row r="80" spans="1:11" outlineLevel="1" x14ac:dyDescent="0.25">
      <c r="A80" s="14" t="str">
        <f t="shared" ca="1" si="21"/>
        <v>POV1-1=1, 57:00:00:00, 0.000, 0, 0</v>
      </c>
      <c r="K80" t="s">
        <v>687</v>
      </c>
    </row>
    <row r="81" spans="1:11" outlineLevel="1" x14ac:dyDescent="0.25">
      <c r="A81" s="14" t="str">
        <f t="shared" ca="1" si="21"/>
        <v>POV1-5=1, 53:00:00:00, 0.000, 0, 0</v>
      </c>
      <c r="K81" t="s">
        <v>688</v>
      </c>
    </row>
    <row r="82" spans="1:11" outlineLevel="1" x14ac:dyDescent="0.25">
      <c r="A82" s="14" t="str">
        <f t="shared" ca="1" si="18"/>
        <v>Button01=1, 5A:00:00:00, 0.000, 0, 0</v>
      </c>
      <c r="D82" t="str">
        <f ca="1">OFFSET('JoytoKey Maps'!$B$7,($C$1-1)*15+G82,F82,1,1)</f>
        <v>Z</v>
      </c>
      <c r="E82" s="59" t="str">
        <f t="shared" ca="1" si="19"/>
        <v>5A</v>
      </c>
      <c r="F82">
        <f>F77</f>
        <v>4</v>
      </c>
      <c r="G82">
        <v>5</v>
      </c>
      <c r="H82" s="72">
        <v>1</v>
      </c>
      <c r="I82">
        <f ca="1">+I73</f>
        <v>10</v>
      </c>
      <c r="J82" t="b">
        <f ca="1">I82=H82</f>
        <v>0</v>
      </c>
      <c r="K82" t="s">
        <v>439</v>
      </c>
    </row>
    <row r="83" spans="1:11" outlineLevel="1" x14ac:dyDescent="0.25">
      <c r="A83" s="14" t="str">
        <f t="shared" ca="1" si="18"/>
        <v>Button02=1, 51:00:00:00, 0.000, 0, 0</v>
      </c>
      <c r="D83" t="str">
        <f ca="1">OFFSET('JoytoKey Maps'!$B$7,($C$1-1)*15+G83,F83,1,1)</f>
        <v>Q</v>
      </c>
      <c r="E83" s="59" t="str">
        <f t="shared" ca="1" si="19"/>
        <v>51</v>
      </c>
      <c r="F83">
        <f t="shared" si="20"/>
        <v>4</v>
      </c>
      <c r="G83">
        <v>6</v>
      </c>
      <c r="H83" s="72">
        <v>2</v>
      </c>
      <c r="I83">
        <f ca="1">+I82</f>
        <v>10</v>
      </c>
      <c r="J83" t="b">
        <f t="shared" ref="J83:J91" ca="1" si="22">I83=H83</f>
        <v>0</v>
      </c>
      <c r="K83" t="s">
        <v>440</v>
      </c>
    </row>
    <row r="84" spans="1:11" outlineLevel="1" x14ac:dyDescent="0.25">
      <c r="A84" s="14" t="str">
        <f t="shared" ca="1" si="18"/>
        <v>Button03=1, 45:00:00:00, 0.000, 0, 0</v>
      </c>
      <c r="D84" t="str">
        <f ca="1">OFFSET('JoytoKey Maps'!$B$7,($C$1-1)*15+G84,F84,1,1)</f>
        <v>E</v>
      </c>
      <c r="E84" s="59" t="str">
        <f t="shared" ca="1" si="19"/>
        <v>45</v>
      </c>
      <c r="F84">
        <f t="shared" si="20"/>
        <v>4</v>
      </c>
      <c r="G84">
        <v>7</v>
      </c>
      <c r="H84" s="72">
        <v>3</v>
      </c>
      <c r="I84">
        <f t="shared" ref="I84:I91" ca="1" si="23">+I83</f>
        <v>10</v>
      </c>
      <c r="J84" t="b">
        <f t="shared" ca="1" si="22"/>
        <v>0</v>
      </c>
      <c r="K84" t="s">
        <v>441</v>
      </c>
    </row>
    <row r="85" spans="1:11" outlineLevel="1" x14ac:dyDescent="0.25">
      <c r="A85" s="14" t="str">
        <f t="shared" ca="1" si="18"/>
        <v>Button04=1, 48:00:00:00, 0.000, 0, 0</v>
      </c>
      <c r="D85" t="str">
        <f ca="1">OFFSET('JoytoKey Maps'!$B$7,($C$1-1)*15+G85,F85,1,1)</f>
        <v>H</v>
      </c>
      <c r="E85" s="59" t="str">
        <f t="shared" ca="1" si="19"/>
        <v>48</v>
      </c>
      <c r="F85">
        <f t="shared" si="20"/>
        <v>4</v>
      </c>
      <c r="G85">
        <v>8</v>
      </c>
      <c r="H85" s="72">
        <v>4</v>
      </c>
      <c r="I85">
        <f t="shared" ca="1" si="23"/>
        <v>10</v>
      </c>
      <c r="J85" t="b">
        <f t="shared" ca="1" si="22"/>
        <v>0</v>
      </c>
      <c r="K85" t="s">
        <v>442</v>
      </c>
    </row>
    <row r="86" spans="1:11" outlineLevel="1" x14ac:dyDescent="0.25">
      <c r="A86" s="14" t="str">
        <f t="shared" ca="1" si="18"/>
        <v>Button05=1, 4A:00:00:00, 0.000, 0, 0</v>
      </c>
      <c r="D86" t="str">
        <f ca="1">OFFSET('JoytoKey Maps'!$B$7,($C$1-1)*15+G86,F86,1,1)</f>
        <v>J</v>
      </c>
      <c r="E86" s="59" t="str">
        <f t="shared" ca="1" si="19"/>
        <v>4A</v>
      </c>
      <c r="F86">
        <f t="shared" si="20"/>
        <v>4</v>
      </c>
      <c r="G86">
        <v>9</v>
      </c>
      <c r="H86" s="72">
        <v>5</v>
      </c>
      <c r="I86">
        <f t="shared" ca="1" si="23"/>
        <v>10</v>
      </c>
      <c r="J86" t="b">
        <f t="shared" ca="1" si="22"/>
        <v>0</v>
      </c>
      <c r="K86" t="s">
        <v>443</v>
      </c>
    </row>
    <row r="87" spans="1:11" outlineLevel="1" x14ac:dyDescent="0.25">
      <c r="A87" s="14" t="str">
        <f t="shared" ca="1" si="18"/>
        <v>Button06=1, 4D:00:00:00, 0.000, 0, 0</v>
      </c>
      <c r="D87" t="str">
        <f ca="1">OFFSET('JoytoKey Maps'!$B$7,($C$1-1)*15+G87,F87,1,1)</f>
        <v>M</v>
      </c>
      <c r="E87" s="59" t="str">
        <f t="shared" ca="1" si="19"/>
        <v>4D</v>
      </c>
      <c r="F87">
        <f t="shared" si="20"/>
        <v>4</v>
      </c>
      <c r="G87">
        <v>10</v>
      </c>
      <c r="H87" s="72">
        <v>6</v>
      </c>
      <c r="I87">
        <f t="shared" ca="1" si="23"/>
        <v>10</v>
      </c>
      <c r="J87" t="b">
        <f t="shared" ca="1" si="22"/>
        <v>0</v>
      </c>
      <c r="K87" t="s">
        <v>444</v>
      </c>
    </row>
    <row r="88" spans="1:11" outlineLevel="1" x14ac:dyDescent="0.25">
      <c r="A88" s="14" t="str">
        <f t="shared" ca="1" si="18"/>
        <v/>
      </c>
      <c r="D88" t="e">
        <f ca="1">OFFSET('JoytoKey Maps'!$B$7,($C$1-1)*15+G88,F88,1,1)</f>
        <v>#N/A</v>
      </c>
      <c r="E88" s="59" t="e">
        <f t="shared" ca="1" si="19"/>
        <v>#N/A</v>
      </c>
      <c r="F88">
        <f t="shared" si="20"/>
        <v>4</v>
      </c>
      <c r="G88">
        <v>11</v>
      </c>
      <c r="H88" s="72">
        <v>7</v>
      </c>
      <c r="I88">
        <f t="shared" ca="1" si="23"/>
        <v>10</v>
      </c>
      <c r="J88" t="b">
        <f t="shared" ca="1" si="22"/>
        <v>0</v>
      </c>
      <c r="K88" t="s">
        <v>445</v>
      </c>
    </row>
    <row r="89" spans="1:11" outlineLevel="1" x14ac:dyDescent="0.25">
      <c r="A89" s="14" t="str">
        <f t="shared" ca="1" si="18"/>
        <v/>
      </c>
      <c r="D89" t="e">
        <f ca="1">OFFSET('JoytoKey Maps'!$B$7,($C$1-1)*15+G89,F89,1,1)</f>
        <v>#N/A</v>
      </c>
      <c r="E89" s="59" t="e">
        <f t="shared" ca="1" si="19"/>
        <v>#N/A</v>
      </c>
      <c r="F89">
        <f t="shared" si="20"/>
        <v>4</v>
      </c>
      <c r="G89">
        <v>12</v>
      </c>
      <c r="H89" s="72">
        <v>8</v>
      </c>
      <c r="I89">
        <f t="shared" ca="1" si="23"/>
        <v>10</v>
      </c>
      <c r="J89" t="b">
        <f t="shared" ca="1" si="22"/>
        <v>0</v>
      </c>
      <c r="K89" t="s">
        <v>446</v>
      </c>
    </row>
    <row r="90" spans="1:11" outlineLevel="1" x14ac:dyDescent="0.25">
      <c r="A90" s="14" t="str">
        <f t="shared" ca="1" si="18"/>
        <v>Button09=1, 48:00:00:00, 0.000, 0, 0</v>
      </c>
      <c r="D90" t="str">
        <f ca="1">OFFSET('JoytoKey Maps'!$B$7,($C$1-1)*15+G90,F90,1,1)</f>
        <v>H</v>
      </c>
      <c r="E90" s="59" t="str">
        <f t="shared" ca="1" si="19"/>
        <v>48</v>
      </c>
      <c r="F90">
        <f t="shared" si="20"/>
        <v>4</v>
      </c>
      <c r="G90">
        <v>13</v>
      </c>
      <c r="H90" s="72">
        <v>9</v>
      </c>
      <c r="I90">
        <f t="shared" ca="1" si="23"/>
        <v>10</v>
      </c>
      <c r="J90" t="b">
        <f t="shared" ca="1" si="22"/>
        <v>0</v>
      </c>
      <c r="K90" t="s">
        <v>447</v>
      </c>
    </row>
    <row r="91" spans="1:11" outlineLevel="1" x14ac:dyDescent="0.25">
      <c r="A91" s="14" t="str">
        <f t="shared" ca="1" si="18"/>
        <v>Button10=7, 3, 500, 45:0:0:0, 1B:0:0:0, 0:0:0:0, 0:0:0:0, 95, 100, 0.000, 0, 0, 20</v>
      </c>
      <c r="D91" t="str">
        <f ca="1">OFFSET('JoytoKey Maps'!$B$7,($C$1-1)*15+G91,F91,1,1)</f>
        <v>E</v>
      </c>
      <c r="E91" s="59" t="str">
        <f t="shared" ca="1" si="19"/>
        <v>45</v>
      </c>
      <c r="F91">
        <f t="shared" si="20"/>
        <v>4</v>
      </c>
      <c r="G91">
        <v>14</v>
      </c>
      <c r="H91" s="72">
        <v>10</v>
      </c>
      <c r="I91">
        <f t="shared" ca="1" si="23"/>
        <v>10</v>
      </c>
      <c r="J91" t="b">
        <f t="shared" ca="1" si="22"/>
        <v>1</v>
      </c>
      <c r="K91" t="s">
        <v>448</v>
      </c>
    </row>
    <row r="92" spans="1:11" outlineLevel="1" x14ac:dyDescent="0.25">
      <c r="A92" s="14" t="str">
        <f>""</f>
        <v/>
      </c>
      <c r="H92" s="72"/>
      <c r="I92" s="72"/>
    </row>
    <row r="93" spans="1:11" x14ac:dyDescent="0.25">
      <c r="A93" s="14" t="str">
        <f>"[Joystick "&amp;F93&amp;"]"</f>
        <v>[Joystick 5]</v>
      </c>
      <c r="F93">
        <f>+F91+1</f>
        <v>5</v>
      </c>
      <c r="H93" s="72"/>
      <c r="I93">
        <f ca="1">OFFSET('JoytoKey Maps'!$B$4,0,F94,1,1)</f>
        <v>7</v>
      </c>
    </row>
    <row r="94" spans="1:11" outlineLevel="1" x14ac:dyDescent="0.25">
      <c r="A94" s="14" t="str">
        <f t="shared" ref="A94:A111" ca="1" si="24">IF(ISERROR(E94),"",IF(J94,"Button"&amp;TEXT(H94,"00")&amp;$D$6&amp;E94&amp;$D$7,K94&amp;E94&amp;$D$4))</f>
        <v>Axis1n=1, 25:00:00:00, 0.000, 0, 0</v>
      </c>
      <c r="D94" t="str">
        <f ca="1">OFFSET('JoytoKey Maps'!$B$7,($C$1-1)*15+G94,F94,1,1)</f>
        <v>Left</v>
      </c>
      <c r="E94" s="59" t="str">
        <f t="shared" ref="E94:E111" ca="1" si="25">VLOOKUP(D94,WinKeys,2,0)</f>
        <v>25</v>
      </c>
      <c r="F94">
        <f>F93</f>
        <v>5</v>
      </c>
      <c r="G94">
        <v>1</v>
      </c>
      <c r="H94" s="72"/>
      <c r="K94" t="s">
        <v>449</v>
      </c>
    </row>
    <row r="95" spans="1:11" outlineLevel="1" x14ac:dyDescent="0.25">
      <c r="A95" s="14" t="str">
        <f t="shared" ca="1" si="24"/>
        <v>Axis1p=1, 27:00:00:00, 0.000, 0, 0</v>
      </c>
      <c r="D95" t="str">
        <f ca="1">OFFSET('JoytoKey Maps'!$B$7,($C$1-1)*15+G95,F95,1,1)</f>
        <v>Right</v>
      </c>
      <c r="E95" s="59" t="str">
        <f t="shared" ca="1" si="25"/>
        <v>27</v>
      </c>
      <c r="F95">
        <f t="shared" ref="F95:F111" si="26">F94</f>
        <v>5</v>
      </c>
      <c r="G95">
        <v>2</v>
      </c>
      <c r="H95" s="72"/>
      <c r="K95" t="s">
        <v>450</v>
      </c>
    </row>
    <row r="96" spans="1:11" outlineLevel="1" x14ac:dyDescent="0.25">
      <c r="A96" s="14" t="str">
        <f t="shared" ca="1" si="24"/>
        <v>Axis2n=1, 26:00:00:00, 0.000, 0, 0</v>
      </c>
      <c r="D96" t="str">
        <f ca="1">OFFSET('JoytoKey Maps'!$B$7,($C$1-1)*15+G96,F96,1,1)</f>
        <v>Up</v>
      </c>
      <c r="E96" s="59" t="str">
        <f t="shared" ca="1" si="25"/>
        <v>26</v>
      </c>
      <c r="F96">
        <f t="shared" si="26"/>
        <v>5</v>
      </c>
      <c r="G96">
        <v>3</v>
      </c>
      <c r="H96" s="72"/>
      <c r="K96" t="s">
        <v>452</v>
      </c>
    </row>
    <row r="97" spans="1:11" outlineLevel="1" x14ac:dyDescent="0.25">
      <c r="A97" s="14" t="str">
        <f t="shared" ca="1" si="24"/>
        <v>Axis2p=1, 28:00:00:00, 0.000, 0, 0</v>
      </c>
      <c r="D97" t="str">
        <f ca="1">OFFSET('JoytoKey Maps'!$B$7,($C$1-1)*15+G97,F97,1,1)</f>
        <v>Down</v>
      </c>
      <c r="E97" s="59" t="str">
        <f t="shared" ca="1" si="25"/>
        <v>28</v>
      </c>
      <c r="F97">
        <f t="shared" si="26"/>
        <v>5</v>
      </c>
      <c r="G97">
        <v>4</v>
      </c>
      <c r="H97" s="72"/>
      <c r="K97" t="s">
        <v>451</v>
      </c>
    </row>
    <row r="98" spans="1:11" outlineLevel="1" x14ac:dyDescent="0.25">
      <c r="A98" s="14" t="str">
        <f ca="1">IF(ISERROR(E94),"",K98&amp;E94&amp;$D$4)</f>
        <v>POV1-7=1, 25:00:00:00, 0.000, 0, 0</v>
      </c>
      <c r="K98" t="s">
        <v>685</v>
      </c>
    </row>
    <row r="99" spans="1:11" outlineLevel="1" x14ac:dyDescent="0.25">
      <c r="A99" s="14" t="str">
        <f t="shared" ref="A99:A101" ca="1" si="27">IF(ISERROR(E95),"",K99&amp;E95&amp;$D$4)</f>
        <v>POV1-3=1, 27:00:00:00, 0.000, 0, 0</v>
      </c>
      <c r="K99" t="s">
        <v>686</v>
      </c>
    </row>
    <row r="100" spans="1:11" outlineLevel="1" x14ac:dyDescent="0.25">
      <c r="A100" s="14" t="str">
        <f t="shared" ca="1" si="27"/>
        <v>POV1-1=1, 26:00:00:00, 0.000, 0, 0</v>
      </c>
      <c r="K100" t="s">
        <v>687</v>
      </c>
    </row>
    <row r="101" spans="1:11" outlineLevel="1" x14ac:dyDescent="0.25">
      <c r="A101" s="14" t="str">
        <f t="shared" ca="1" si="27"/>
        <v>POV1-5=1, 28:00:00:00, 0.000, 0, 0</v>
      </c>
      <c r="K101" t="s">
        <v>688</v>
      </c>
    </row>
    <row r="102" spans="1:11" outlineLevel="1" x14ac:dyDescent="0.25">
      <c r="A102" s="14" t="str">
        <f t="shared" ca="1" si="24"/>
        <v>Button01=1, 47:00:00:00, 0.000, 0, 0</v>
      </c>
      <c r="D102" t="str">
        <f ca="1">OFFSET('JoytoKey Maps'!$B$7,($C$1-1)*15+G102,F102,1,1)</f>
        <v>G</v>
      </c>
      <c r="E102" s="59" t="str">
        <f t="shared" ca="1" si="25"/>
        <v>47</v>
      </c>
      <c r="F102">
        <f>F97</f>
        <v>5</v>
      </c>
      <c r="G102">
        <v>5</v>
      </c>
      <c r="H102" s="72">
        <v>1</v>
      </c>
      <c r="I102">
        <f ca="1">+I93</f>
        <v>7</v>
      </c>
      <c r="J102" t="b">
        <f ca="1">I102=H102</f>
        <v>0</v>
      </c>
      <c r="K102" t="s">
        <v>439</v>
      </c>
    </row>
    <row r="103" spans="1:11" outlineLevel="1" x14ac:dyDescent="0.25">
      <c r="A103" s="14" t="str">
        <f t="shared" ca="1" si="24"/>
        <v>Button02=1, 0D:00:00:00, 0.000, 0, 0</v>
      </c>
      <c r="D103" t="str">
        <f ca="1">OFFSET('JoytoKey Maps'!$B$7,($C$1-1)*15+G103,F103,1,1)</f>
        <v>Enter</v>
      </c>
      <c r="E103" s="59" t="str">
        <f t="shared" ca="1" si="25"/>
        <v>0D</v>
      </c>
      <c r="F103">
        <f t="shared" si="26"/>
        <v>5</v>
      </c>
      <c r="G103">
        <v>6</v>
      </c>
      <c r="H103" s="72">
        <v>2</v>
      </c>
      <c r="I103">
        <f ca="1">+I102</f>
        <v>7</v>
      </c>
      <c r="J103" t="b">
        <f t="shared" ref="J103:J111" ca="1" si="28">I103=H103</f>
        <v>0</v>
      </c>
      <c r="K103" t="s">
        <v>440</v>
      </c>
    </row>
    <row r="104" spans="1:11" outlineLevel="1" x14ac:dyDescent="0.25">
      <c r="A104" s="14" t="str">
        <f t="shared" ca="1" si="24"/>
        <v>Button03=1, 1B:00:00:00, 0.000, 0, 0</v>
      </c>
      <c r="D104" t="str">
        <f ca="1">OFFSET('JoytoKey Maps'!$B$7,($C$1-1)*15+G104,F104,1,1)</f>
        <v>Esc</v>
      </c>
      <c r="E104" s="59" t="str">
        <f t="shared" ca="1" si="25"/>
        <v>1B</v>
      </c>
      <c r="F104">
        <f t="shared" si="26"/>
        <v>5</v>
      </c>
      <c r="G104">
        <v>7</v>
      </c>
      <c r="H104" s="72">
        <v>3</v>
      </c>
      <c r="I104">
        <f t="shared" ref="I104:I111" ca="1" si="29">+I103</f>
        <v>7</v>
      </c>
      <c r="J104" t="b">
        <f t="shared" ca="1" si="28"/>
        <v>0</v>
      </c>
      <c r="K104" t="s">
        <v>441</v>
      </c>
    </row>
    <row r="105" spans="1:11" outlineLevel="1" x14ac:dyDescent="0.25">
      <c r="A105" s="14" t="str">
        <f t="shared" ca="1" si="24"/>
        <v>Button04=1, 20:00:00:00, 0.000, 0, 0</v>
      </c>
      <c r="D105" t="str">
        <f ca="1">OFFSET('JoytoKey Maps'!$B$7,($C$1-1)*15+G105,F105,1,1)</f>
        <v>Space</v>
      </c>
      <c r="E105" s="59" t="str">
        <f t="shared" ca="1" si="25"/>
        <v>20</v>
      </c>
      <c r="F105">
        <f t="shared" si="26"/>
        <v>5</v>
      </c>
      <c r="G105">
        <v>8</v>
      </c>
      <c r="H105" s="72">
        <v>4</v>
      </c>
      <c r="I105">
        <f t="shared" ca="1" si="29"/>
        <v>7</v>
      </c>
      <c r="J105" t="b">
        <f t="shared" ca="1" si="28"/>
        <v>0</v>
      </c>
      <c r="K105" t="s">
        <v>442</v>
      </c>
    </row>
    <row r="106" spans="1:11" outlineLevel="1" x14ac:dyDescent="0.25">
      <c r="A106" s="14" t="str">
        <f t="shared" ca="1" si="24"/>
        <v>Button05=1, 47:00:00:00, 0.000, 0, 0</v>
      </c>
      <c r="D106" t="str">
        <f ca="1">OFFSET('JoytoKey Maps'!$B$7,($C$1-1)*15+G106,F106,1,1)</f>
        <v>G</v>
      </c>
      <c r="E106" s="59" t="str">
        <f t="shared" ca="1" si="25"/>
        <v>47</v>
      </c>
      <c r="F106">
        <f t="shared" si="26"/>
        <v>5</v>
      </c>
      <c r="G106">
        <v>9</v>
      </c>
      <c r="H106" s="72">
        <v>5</v>
      </c>
      <c r="I106">
        <f t="shared" ca="1" si="29"/>
        <v>7</v>
      </c>
      <c r="J106" t="b">
        <f t="shared" ca="1" si="28"/>
        <v>0</v>
      </c>
      <c r="K106" t="s">
        <v>443</v>
      </c>
    </row>
    <row r="107" spans="1:11" outlineLevel="1" x14ac:dyDescent="0.25">
      <c r="A107" s="14" t="str">
        <f t="shared" ca="1" si="24"/>
        <v>Button06=1, 46:00:00:00, 0.000, 0, 0</v>
      </c>
      <c r="D107" t="str">
        <f ca="1">OFFSET('JoytoKey Maps'!$B$7,($C$1-1)*15+G107,F107,1,1)</f>
        <v>F</v>
      </c>
      <c r="E107" s="59" t="str">
        <f t="shared" ca="1" si="25"/>
        <v>46</v>
      </c>
      <c r="F107">
        <f t="shared" si="26"/>
        <v>5</v>
      </c>
      <c r="G107">
        <v>10</v>
      </c>
      <c r="H107" s="72">
        <v>6</v>
      </c>
      <c r="I107">
        <f t="shared" ca="1" si="29"/>
        <v>7</v>
      </c>
      <c r="J107" t="b">
        <f t="shared" ca="1" si="28"/>
        <v>0</v>
      </c>
      <c r="K107" t="s">
        <v>444</v>
      </c>
    </row>
    <row r="108" spans="1:11" outlineLevel="1" x14ac:dyDescent="0.25">
      <c r="A108" s="14" t="str">
        <f t="shared" ca="1" si="24"/>
        <v>Button07=7, 3, 500, 0D:0:0:0, 1B:0:0:0, 0:0:0:0, 0:0:0:0, 95, 100, 0.000, 0, 0, 20</v>
      </c>
      <c r="D108" t="str">
        <f ca="1">OFFSET('JoytoKey Maps'!$B$7,($C$1-1)*15+G108,F108,1,1)</f>
        <v>Enter</v>
      </c>
      <c r="E108" s="59" t="str">
        <f t="shared" ca="1" si="25"/>
        <v>0D</v>
      </c>
      <c r="F108">
        <f t="shared" si="26"/>
        <v>5</v>
      </c>
      <c r="G108">
        <v>11</v>
      </c>
      <c r="H108" s="72">
        <v>7</v>
      </c>
      <c r="I108">
        <f t="shared" ca="1" si="29"/>
        <v>7</v>
      </c>
      <c r="J108" t="b">
        <f t="shared" ca="1" si="28"/>
        <v>1</v>
      </c>
      <c r="K108" t="s">
        <v>445</v>
      </c>
    </row>
    <row r="109" spans="1:11" outlineLevel="1" x14ac:dyDescent="0.25">
      <c r="A109" s="14" t="str">
        <f t="shared" ca="1" si="24"/>
        <v>Button08=1, 1B:00:00:00, 0.000, 0, 0</v>
      </c>
      <c r="D109" t="str">
        <f ca="1">OFFSET('JoytoKey Maps'!$B$7,($C$1-1)*15+G109,F109,1,1)</f>
        <v>Esc</v>
      </c>
      <c r="E109" s="59" t="str">
        <f t="shared" ca="1" si="25"/>
        <v>1B</v>
      </c>
      <c r="F109">
        <f t="shared" si="26"/>
        <v>5</v>
      </c>
      <c r="G109">
        <v>12</v>
      </c>
      <c r="H109" s="72">
        <v>8</v>
      </c>
      <c r="I109">
        <f t="shared" ca="1" si="29"/>
        <v>7</v>
      </c>
      <c r="J109" t="b">
        <f t="shared" ca="1" si="28"/>
        <v>0</v>
      </c>
      <c r="K109" t="s">
        <v>446</v>
      </c>
    </row>
    <row r="110" spans="1:11" outlineLevel="1" x14ac:dyDescent="0.25">
      <c r="A110" s="14" t="str">
        <f t="shared" ca="1" si="24"/>
        <v/>
      </c>
      <c r="D110" t="e">
        <f ca="1">OFFSET('JoytoKey Maps'!$B$7,($C$1-1)*15+G110,F110,1,1)</f>
        <v>#N/A</v>
      </c>
      <c r="E110" s="59" t="e">
        <f t="shared" ca="1" si="25"/>
        <v>#N/A</v>
      </c>
      <c r="F110">
        <f t="shared" si="26"/>
        <v>5</v>
      </c>
      <c r="G110">
        <v>13</v>
      </c>
      <c r="H110" s="72">
        <v>9</v>
      </c>
      <c r="I110">
        <f t="shared" ca="1" si="29"/>
        <v>7</v>
      </c>
      <c r="J110" t="b">
        <f t="shared" ca="1" si="28"/>
        <v>0</v>
      </c>
      <c r="K110" t="s">
        <v>447</v>
      </c>
    </row>
    <row r="111" spans="1:11" outlineLevel="1" x14ac:dyDescent="0.25">
      <c r="A111" s="14" t="str">
        <f t="shared" ca="1" si="24"/>
        <v/>
      </c>
      <c r="D111" t="e">
        <f ca="1">OFFSET('JoytoKey Maps'!$B$7,($C$1-1)*15+G111,F111,1,1)</f>
        <v>#N/A</v>
      </c>
      <c r="E111" s="59" t="e">
        <f t="shared" ca="1" si="25"/>
        <v>#N/A</v>
      </c>
      <c r="F111">
        <f t="shared" si="26"/>
        <v>5</v>
      </c>
      <c r="G111">
        <v>14</v>
      </c>
      <c r="H111" s="72">
        <v>10</v>
      </c>
      <c r="I111">
        <f t="shared" ca="1" si="29"/>
        <v>7</v>
      </c>
      <c r="J111" t="b">
        <f t="shared" ca="1" si="28"/>
        <v>0</v>
      </c>
      <c r="K111" t="s">
        <v>448</v>
      </c>
    </row>
    <row r="112" spans="1:11" outlineLevel="1" x14ac:dyDescent="0.25">
      <c r="A112" s="14" t="str">
        <f>""</f>
        <v/>
      </c>
      <c r="H112" s="72"/>
      <c r="I112" s="72"/>
    </row>
    <row r="113" spans="1:11" x14ac:dyDescent="0.25">
      <c r="A113" s="14" t="str">
        <f>"[Joystick "&amp;F113&amp;"]"</f>
        <v>[Joystick 6]</v>
      </c>
      <c r="F113">
        <f>+F111+1</f>
        <v>6</v>
      </c>
      <c r="H113" s="72"/>
      <c r="I113">
        <f ca="1">OFFSET('JoytoKey Maps'!$B$4,0,F114,1,1)</f>
        <v>7</v>
      </c>
    </row>
    <row r="114" spans="1:11" outlineLevel="1" x14ac:dyDescent="0.25">
      <c r="A114" s="14" t="str">
        <f t="shared" ref="A114:A131" ca="1" si="30">IF(ISERROR(E114),"",IF(J114,"Button"&amp;TEXT(H114,"00")&amp;$D$6&amp;E114&amp;$D$7,K114&amp;E114&amp;$D$4))</f>
        <v>Axis1n=1, 41:00:00:00, 0.000, 0, 0</v>
      </c>
      <c r="D114" t="str">
        <f ca="1">OFFSET('JoytoKey Maps'!$B$7,($C$1-1)*15+G114,F114,1,1)</f>
        <v>A</v>
      </c>
      <c r="E114" s="59" t="str">
        <f t="shared" ref="E114:E131" ca="1" si="31">VLOOKUP(D114,WinKeys,2,0)</f>
        <v>41</v>
      </c>
      <c r="F114">
        <f>F113</f>
        <v>6</v>
      </c>
      <c r="G114">
        <v>1</v>
      </c>
      <c r="H114" s="72"/>
      <c r="K114" t="s">
        <v>449</v>
      </c>
    </row>
    <row r="115" spans="1:11" outlineLevel="1" x14ac:dyDescent="0.25">
      <c r="A115" s="14" t="str">
        <f t="shared" ca="1" si="30"/>
        <v>Axis1p=1, 44:00:00:00, 0.000, 0, 0</v>
      </c>
      <c r="D115" t="str">
        <f ca="1">OFFSET('JoytoKey Maps'!$B$7,($C$1-1)*15+G115,F115,1,1)</f>
        <v>D</v>
      </c>
      <c r="E115" s="59" t="str">
        <f t="shared" ca="1" si="31"/>
        <v>44</v>
      </c>
      <c r="F115">
        <f t="shared" ref="F115:F131" si="32">F114</f>
        <v>6</v>
      </c>
      <c r="G115">
        <v>2</v>
      </c>
      <c r="H115" s="72"/>
      <c r="K115" t="s">
        <v>450</v>
      </c>
    </row>
    <row r="116" spans="1:11" outlineLevel="1" x14ac:dyDescent="0.25">
      <c r="A116" s="14" t="str">
        <f t="shared" ca="1" si="30"/>
        <v>Axis2n=1, 57:00:00:00, 0.000, 0, 0</v>
      </c>
      <c r="D116" t="str">
        <f ca="1">OFFSET('JoytoKey Maps'!$B$7,($C$1-1)*15+G116,F116,1,1)</f>
        <v>W</v>
      </c>
      <c r="E116" s="59" t="str">
        <f t="shared" ca="1" si="31"/>
        <v>57</v>
      </c>
      <c r="F116">
        <f t="shared" si="32"/>
        <v>6</v>
      </c>
      <c r="G116">
        <v>3</v>
      </c>
      <c r="H116" s="72"/>
      <c r="K116" t="s">
        <v>452</v>
      </c>
    </row>
    <row r="117" spans="1:11" outlineLevel="1" x14ac:dyDescent="0.25">
      <c r="A117" s="14" t="str">
        <f t="shared" ca="1" si="30"/>
        <v>Axis2p=1, 53:00:00:00, 0.000, 0, 0</v>
      </c>
      <c r="D117" t="str">
        <f ca="1">OFFSET('JoytoKey Maps'!$B$7,($C$1-1)*15+G117,F117,1,1)</f>
        <v>S</v>
      </c>
      <c r="E117" s="59" t="str">
        <f t="shared" ca="1" si="31"/>
        <v>53</v>
      </c>
      <c r="F117">
        <f t="shared" si="32"/>
        <v>6</v>
      </c>
      <c r="G117">
        <v>4</v>
      </c>
      <c r="H117" s="72"/>
      <c r="K117" t="s">
        <v>451</v>
      </c>
    </row>
    <row r="118" spans="1:11" outlineLevel="1" x14ac:dyDescent="0.25">
      <c r="A118" s="14" t="str">
        <f ca="1">IF(ISERROR(E114),"",K118&amp;E114&amp;$D$4)</f>
        <v>POV1-7=1, 41:00:00:00, 0.000, 0, 0</v>
      </c>
      <c r="K118" t="s">
        <v>685</v>
      </c>
    </row>
    <row r="119" spans="1:11" outlineLevel="1" x14ac:dyDescent="0.25">
      <c r="A119" s="14" t="str">
        <f t="shared" ref="A119:A121" ca="1" si="33">IF(ISERROR(E115),"",K119&amp;E115&amp;$D$4)</f>
        <v>POV1-3=1, 44:00:00:00, 0.000, 0, 0</v>
      </c>
      <c r="K119" t="s">
        <v>686</v>
      </c>
    </row>
    <row r="120" spans="1:11" outlineLevel="1" x14ac:dyDescent="0.25">
      <c r="A120" s="14" t="str">
        <f t="shared" ca="1" si="33"/>
        <v>POV1-1=1, 57:00:00:00, 0.000, 0, 0</v>
      </c>
      <c r="K120" t="s">
        <v>687</v>
      </c>
    </row>
    <row r="121" spans="1:11" outlineLevel="1" x14ac:dyDescent="0.25">
      <c r="A121" s="14" t="str">
        <f t="shared" ca="1" si="33"/>
        <v>POV1-5=1, 53:00:00:00, 0.000, 0, 0</v>
      </c>
      <c r="K121" t="s">
        <v>688</v>
      </c>
    </row>
    <row r="122" spans="1:11" outlineLevel="1" x14ac:dyDescent="0.25">
      <c r="A122" s="14" t="str">
        <f t="shared" ca="1" si="30"/>
        <v>Button01=1, 48:00:00:00, 0.000, 0, 0</v>
      </c>
      <c r="D122" t="str">
        <f ca="1">OFFSET('JoytoKey Maps'!$B$7,($C$1-1)*15+G122,F122,1,1)</f>
        <v>H</v>
      </c>
      <c r="E122" s="59" t="str">
        <f t="shared" ca="1" si="31"/>
        <v>48</v>
      </c>
      <c r="F122">
        <f>F117</f>
        <v>6</v>
      </c>
      <c r="G122">
        <v>5</v>
      </c>
      <c r="H122" s="72">
        <v>1</v>
      </c>
      <c r="I122">
        <f ca="1">+I113</f>
        <v>7</v>
      </c>
      <c r="J122" t="b">
        <f ca="1">I122=H122</f>
        <v>0</v>
      </c>
      <c r="K122" t="s">
        <v>439</v>
      </c>
    </row>
    <row r="123" spans="1:11" outlineLevel="1" x14ac:dyDescent="0.25">
      <c r="A123" s="14" t="str">
        <f t="shared" ca="1" si="30"/>
        <v>Button02=1, 45:00:00:00, 0.000, 0, 0</v>
      </c>
      <c r="D123" t="str">
        <f ca="1">OFFSET('JoytoKey Maps'!$B$7,($C$1-1)*15+G123,F123,1,1)</f>
        <v>E</v>
      </c>
      <c r="E123" s="59" t="str">
        <f t="shared" ca="1" si="31"/>
        <v>45</v>
      </c>
      <c r="F123">
        <f t="shared" si="32"/>
        <v>6</v>
      </c>
      <c r="G123">
        <v>6</v>
      </c>
      <c r="H123" s="72">
        <v>2</v>
      </c>
      <c r="I123">
        <f ca="1">+I122</f>
        <v>7</v>
      </c>
      <c r="J123" t="b">
        <f t="shared" ref="J123:J131" ca="1" si="34">I123=H123</f>
        <v>0</v>
      </c>
      <c r="K123" t="s">
        <v>440</v>
      </c>
    </row>
    <row r="124" spans="1:11" outlineLevel="1" x14ac:dyDescent="0.25">
      <c r="A124" s="14" t="str">
        <f t="shared" ca="1" si="30"/>
        <v>Button03=1, 51:00:00:00, 0.000, 0, 0</v>
      </c>
      <c r="D124" t="str">
        <f ca="1">OFFSET('JoytoKey Maps'!$B$7,($C$1-1)*15+G124,F124,1,1)</f>
        <v>Q</v>
      </c>
      <c r="E124" s="59" t="str">
        <f t="shared" ca="1" si="31"/>
        <v>51</v>
      </c>
      <c r="F124">
        <f t="shared" si="32"/>
        <v>6</v>
      </c>
      <c r="G124">
        <v>7</v>
      </c>
      <c r="H124" s="72">
        <v>3</v>
      </c>
      <c r="I124">
        <f t="shared" ref="I124:I131" ca="1" si="35">+I123</f>
        <v>7</v>
      </c>
      <c r="J124" t="b">
        <f t="shared" ca="1" si="34"/>
        <v>0</v>
      </c>
      <c r="K124" t="s">
        <v>441</v>
      </c>
    </row>
    <row r="125" spans="1:11" outlineLevel="1" x14ac:dyDescent="0.25">
      <c r="A125" s="14" t="str">
        <f t="shared" ca="1" si="30"/>
        <v>Button04=1, 58:00:00:00, 0.000, 0, 0</v>
      </c>
      <c r="D125" t="str">
        <f ca="1">OFFSET('JoytoKey Maps'!$B$7,($C$1-1)*15+G125,F125,1,1)</f>
        <v>X</v>
      </c>
      <c r="E125" s="59" t="str">
        <f t="shared" ca="1" si="31"/>
        <v>58</v>
      </c>
      <c r="F125">
        <f t="shared" si="32"/>
        <v>6</v>
      </c>
      <c r="G125">
        <v>8</v>
      </c>
      <c r="H125" s="72">
        <v>4</v>
      </c>
      <c r="I125">
        <f t="shared" ca="1" si="35"/>
        <v>7</v>
      </c>
      <c r="J125" t="b">
        <f t="shared" ca="1" si="34"/>
        <v>0</v>
      </c>
      <c r="K125" t="s">
        <v>442</v>
      </c>
    </row>
    <row r="126" spans="1:11" outlineLevel="1" x14ac:dyDescent="0.25">
      <c r="A126" s="14" t="str">
        <f t="shared" ca="1" si="30"/>
        <v>Button05=1, 48:00:00:00, 0.000, 0, 0</v>
      </c>
      <c r="D126" t="str">
        <f ca="1">OFFSET('JoytoKey Maps'!$B$7,($C$1-1)*15+G126,F126,1,1)</f>
        <v>H</v>
      </c>
      <c r="E126" s="59" t="str">
        <f t="shared" ca="1" si="31"/>
        <v>48</v>
      </c>
      <c r="F126">
        <f t="shared" si="32"/>
        <v>6</v>
      </c>
      <c r="G126">
        <v>9</v>
      </c>
      <c r="H126" s="72">
        <v>5</v>
      </c>
      <c r="I126">
        <f t="shared" ca="1" si="35"/>
        <v>7</v>
      </c>
      <c r="J126" t="b">
        <f t="shared" ca="1" si="34"/>
        <v>0</v>
      </c>
      <c r="K126" t="s">
        <v>443</v>
      </c>
    </row>
    <row r="127" spans="1:11" outlineLevel="1" x14ac:dyDescent="0.25">
      <c r="A127" s="14" t="str">
        <f t="shared" ca="1" si="30"/>
        <v>Button06=1, 5A:00:00:00, 0.000, 0, 0</v>
      </c>
      <c r="D127" t="str">
        <f ca="1">OFFSET('JoytoKey Maps'!$B$7,($C$1-1)*15+G127,F127,1,1)</f>
        <v>Z</v>
      </c>
      <c r="E127" s="59" t="str">
        <f t="shared" ca="1" si="31"/>
        <v>5A</v>
      </c>
      <c r="F127">
        <f t="shared" si="32"/>
        <v>6</v>
      </c>
      <c r="G127">
        <v>10</v>
      </c>
      <c r="H127" s="72">
        <v>6</v>
      </c>
      <c r="I127">
        <f t="shared" ca="1" si="35"/>
        <v>7</v>
      </c>
      <c r="J127" t="b">
        <f t="shared" ca="1" si="34"/>
        <v>0</v>
      </c>
      <c r="K127" t="s">
        <v>444</v>
      </c>
    </row>
    <row r="128" spans="1:11" outlineLevel="1" x14ac:dyDescent="0.25">
      <c r="A128" s="14" t="str">
        <f t="shared" ca="1" si="30"/>
        <v>Button07=7, 3, 500, 45:0:0:0, 1B:0:0:0, 0:0:0:0, 0:0:0:0, 95, 100, 0.000, 0, 0, 20</v>
      </c>
      <c r="D128" t="str">
        <f ca="1">OFFSET('JoytoKey Maps'!$B$7,($C$1-1)*15+G128,F128,1,1)</f>
        <v>E</v>
      </c>
      <c r="E128" s="59" t="str">
        <f t="shared" ca="1" si="31"/>
        <v>45</v>
      </c>
      <c r="F128">
        <f t="shared" si="32"/>
        <v>6</v>
      </c>
      <c r="G128">
        <v>11</v>
      </c>
      <c r="H128" s="72">
        <v>7</v>
      </c>
      <c r="I128">
        <f t="shared" ca="1" si="35"/>
        <v>7</v>
      </c>
      <c r="J128" t="b">
        <f t="shared" ca="1" si="34"/>
        <v>1</v>
      </c>
      <c r="K128" t="s">
        <v>445</v>
      </c>
    </row>
    <row r="129" spans="1:11" outlineLevel="1" x14ac:dyDescent="0.25">
      <c r="A129" s="14" t="str">
        <f t="shared" ca="1" si="30"/>
        <v>Button08=1, 51:00:00:00, 0.000, 0, 0</v>
      </c>
      <c r="D129" t="str">
        <f ca="1">OFFSET('JoytoKey Maps'!$B$7,($C$1-1)*15+G129,F129,1,1)</f>
        <v>Q</v>
      </c>
      <c r="E129" s="59" t="str">
        <f t="shared" ca="1" si="31"/>
        <v>51</v>
      </c>
      <c r="F129">
        <f t="shared" si="32"/>
        <v>6</v>
      </c>
      <c r="G129">
        <v>12</v>
      </c>
      <c r="H129" s="72">
        <v>8</v>
      </c>
      <c r="I129">
        <f t="shared" ca="1" si="35"/>
        <v>7</v>
      </c>
      <c r="J129" t="b">
        <f t="shared" ca="1" si="34"/>
        <v>0</v>
      </c>
      <c r="K129" t="s">
        <v>446</v>
      </c>
    </row>
    <row r="130" spans="1:11" outlineLevel="1" x14ac:dyDescent="0.25">
      <c r="A130" s="14" t="str">
        <f t="shared" ca="1" si="30"/>
        <v/>
      </c>
      <c r="D130" t="e">
        <f ca="1">OFFSET('JoytoKey Maps'!$B$7,($C$1-1)*15+G130,F130,1,1)</f>
        <v>#N/A</v>
      </c>
      <c r="E130" s="59" t="e">
        <f t="shared" ca="1" si="31"/>
        <v>#N/A</v>
      </c>
      <c r="F130">
        <f t="shared" si="32"/>
        <v>6</v>
      </c>
      <c r="G130">
        <v>13</v>
      </c>
      <c r="H130" s="72">
        <v>9</v>
      </c>
      <c r="I130">
        <f t="shared" ca="1" si="35"/>
        <v>7</v>
      </c>
      <c r="J130" t="b">
        <f t="shared" ca="1" si="34"/>
        <v>0</v>
      </c>
      <c r="K130" t="s">
        <v>447</v>
      </c>
    </row>
    <row r="131" spans="1:11" outlineLevel="1" x14ac:dyDescent="0.25">
      <c r="A131" s="14" t="str">
        <f t="shared" ca="1" si="30"/>
        <v/>
      </c>
      <c r="D131" t="e">
        <f ca="1">OFFSET('JoytoKey Maps'!$B$7,($C$1-1)*15+G131,F131,1,1)</f>
        <v>#N/A</v>
      </c>
      <c r="E131" s="59" t="e">
        <f t="shared" ca="1" si="31"/>
        <v>#N/A</v>
      </c>
      <c r="F131">
        <f t="shared" si="32"/>
        <v>6</v>
      </c>
      <c r="G131">
        <v>14</v>
      </c>
      <c r="H131" s="72">
        <v>10</v>
      </c>
      <c r="I131">
        <f t="shared" ca="1" si="35"/>
        <v>7</v>
      </c>
      <c r="J131" t="b">
        <f t="shared" ca="1" si="34"/>
        <v>0</v>
      </c>
      <c r="K131" t="s">
        <v>448</v>
      </c>
    </row>
    <row r="132" spans="1:11" outlineLevel="1" x14ac:dyDescent="0.25">
      <c r="A132" s="14" t="str">
        <f>""</f>
        <v/>
      </c>
      <c r="H132" s="72"/>
      <c r="I132" s="72"/>
    </row>
    <row r="133" spans="1:11" x14ac:dyDescent="0.25">
      <c r="A133" s="14" t="str">
        <f>"[Joystick "&amp;F133&amp;"]"</f>
        <v>[Joystick 7]</v>
      </c>
      <c r="F133">
        <f>+F131+1</f>
        <v>7</v>
      </c>
      <c r="H133" s="72"/>
      <c r="I133">
        <f ca="1">OFFSET('JoytoKey Maps'!$B$4,0,F134,1,1)</f>
        <v>8</v>
      </c>
    </row>
    <row r="134" spans="1:11" outlineLevel="1" x14ac:dyDescent="0.25">
      <c r="A134" s="14" t="str">
        <f t="shared" ref="A134:A151" ca="1" si="36">IF(ISERROR(E134),"",IF(J134,"Button"&amp;TEXT(H134,"00")&amp;$D$6&amp;E134&amp;$D$7,K134&amp;E134&amp;$D$4))</f>
        <v>Axis1n=1, 25:00:00:00, 0.000, 0, 0</v>
      </c>
      <c r="D134" t="str">
        <f ca="1">OFFSET('JoytoKey Maps'!$B$7,($C$1-1)*15+G134,F134,1,1)</f>
        <v>Left</v>
      </c>
      <c r="E134" s="59" t="str">
        <f t="shared" ref="E134:E151" ca="1" si="37">VLOOKUP(D134,WinKeys,2,0)</f>
        <v>25</v>
      </c>
      <c r="F134">
        <f>F133</f>
        <v>7</v>
      </c>
      <c r="G134">
        <v>1</v>
      </c>
      <c r="H134" s="72"/>
      <c r="K134" t="s">
        <v>449</v>
      </c>
    </row>
    <row r="135" spans="1:11" outlineLevel="1" x14ac:dyDescent="0.25">
      <c r="A135" s="14" t="str">
        <f t="shared" ca="1" si="36"/>
        <v>Axis1p=1, 27:00:00:00, 0.000, 0, 0</v>
      </c>
      <c r="D135" t="str">
        <f ca="1">OFFSET('JoytoKey Maps'!$B$7,($C$1-1)*15+G135,F135,1,1)</f>
        <v>Right</v>
      </c>
      <c r="E135" s="59" t="str">
        <f t="shared" ca="1" si="37"/>
        <v>27</v>
      </c>
      <c r="F135">
        <f t="shared" ref="F135:F151" si="38">F134</f>
        <v>7</v>
      </c>
      <c r="G135">
        <v>2</v>
      </c>
      <c r="H135" s="72"/>
      <c r="K135" t="s">
        <v>450</v>
      </c>
    </row>
    <row r="136" spans="1:11" outlineLevel="1" x14ac:dyDescent="0.25">
      <c r="A136" s="14" t="str">
        <f t="shared" ca="1" si="36"/>
        <v>Axis2n=1, 26:00:00:00, 0.000, 0, 0</v>
      </c>
      <c r="D136" t="str">
        <f ca="1">OFFSET('JoytoKey Maps'!$B$7,($C$1-1)*15+G136,F136,1,1)</f>
        <v>Up</v>
      </c>
      <c r="E136" s="59" t="str">
        <f t="shared" ca="1" si="37"/>
        <v>26</v>
      </c>
      <c r="F136">
        <f t="shared" si="38"/>
        <v>7</v>
      </c>
      <c r="G136">
        <v>3</v>
      </c>
      <c r="H136" s="72"/>
      <c r="K136" t="s">
        <v>452</v>
      </c>
    </row>
    <row r="137" spans="1:11" outlineLevel="1" x14ac:dyDescent="0.25">
      <c r="A137" s="14" t="str">
        <f t="shared" ca="1" si="36"/>
        <v>Axis2p=1, 28:00:00:00, 0.000, 0, 0</v>
      </c>
      <c r="D137" t="str">
        <f ca="1">OFFSET('JoytoKey Maps'!$B$7,($C$1-1)*15+G137,F137,1,1)</f>
        <v>Down</v>
      </c>
      <c r="E137" s="59" t="str">
        <f t="shared" ca="1" si="37"/>
        <v>28</v>
      </c>
      <c r="F137">
        <f t="shared" si="38"/>
        <v>7</v>
      </c>
      <c r="G137">
        <v>4</v>
      </c>
      <c r="H137" s="72"/>
      <c r="K137" t="s">
        <v>451</v>
      </c>
    </row>
    <row r="138" spans="1:11" outlineLevel="1" x14ac:dyDescent="0.25">
      <c r="A138" s="14" t="str">
        <f ca="1">IF(ISERROR(E134),"",K138&amp;E134&amp;$D$4)</f>
        <v>POV1-7=1, 25:00:00:00, 0.000, 0, 0</v>
      </c>
      <c r="K138" t="s">
        <v>685</v>
      </c>
    </row>
    <row r="139" spans="1:11" outlineLevel="1" x14ac:dyDescent="0.25">
      <c r="A139" s="14" t="str">
        <f t="shared" ref="A139:A141" ca="1" si="39">IF(ISERROR(E135),"",K139&amp;E135&amp;$D$4)</f>
        <v>POV1-3=1, 27:00:00:00, 0.000, 0, 0</v>
      </c>
      <c r="K139" t="s">
        <v>686</v>
      </c>
    </row>
    <row r="140" spans="1:11" outlineLevel="1" x14ac:dyDescent="0.25">
      <c r="A140" s="14" t="str">
        <f t="shared" ca="1" si="39"/>
        <v>POV1-1=1, 26:00:00:00, 0.000, 0, 0</v>
      </c>
      <c r="K140" t="s">
        <v>687</v>
      </c>
    </row>
    <row r="141" spans="1:11" outlineLevel="1" x14ac:dyDescent="0.25">
      <c r="A141" s="14" t="str">
        <f t="shared" ca="1" si="39"/>
        <v>POV1-5=1, 28:00:00:00, 0.000, 0, 0</v>
      </c>
      <c r="K141" t="s">
        <v>688</v>
      </c>
    </row>
    <row r="142" spans="1:11" outlineLevel="1" x14ac:dyDescent="0.25">
      <c r="A142" s="14" t="str">
        <f t="shared" ca="1" si="36"/>
        <v>Button01=1, 0D:00:00:00, 0.000, 0, 0</v>
      </c>
      <c r="D142" t="str">
        <f ca="1">OFFSET('JoytoKey Maps'!$B$7,($C$1-1)*15+G142,F142,1,1)</f>
        <v>Enter</v>
      </c>
      <c r="E142" s="59" t="str">
        <f t="shared" ca="1" si="37"/>
        <v>0D</v>
      </c>
      <c r="F142">
        <f>F137</f>
        <v>7</v>
      </c>
      <c r="G142">
        <v>5</v>
      </c>
      <c r="H142" s="72">
        <v>1</v>
      </c>
      <c r="I142">
        <f ca="1">+I133</f>
        <v>8</v>
      </c>
      <c r="J142" t="b">
        <f ca="1">I142=H142</f>
        <v>0</v>
      </c>
      <c r="K142" t="s">
        <v>439</v>
      </c>
    </row>
    <row r="143" spans="1:11" outlineLevel="1" x14ac:dyDescent="0.25">
      <c r="A143" s="14" t="str">
        <f t="shared" ca="1" si="36"/>
        <v>Button02=1, 1B:00:00:00, 0.000, 0, 0</v>
      </c>
      <c r="D143" t="str">
        <f ca="1">OFFSET('JoytoKey Maps'!$B$7,($C$1-1)*15+G143,F143,1,1)</f>
        <v>Esc</v>
      </c>
      <c r="E143" s="59" t="str">
        <f t="shared" ca="1" si="37"/>
        <v>1B</v>
      </c>
      <c r="F143">
        <f t="shared" si="38"/>
        <v>7</v>
      </c>
      <c r="G143">
        <v>6</v>
      </c>
      <c r="H143" s="72">
        <v>2</v>
      </c>
      <c r="I143">
        <f ca="1">+I142</f>
        <v>8</v>
      </c>
      <c r="J143" t="b">
        <f t="shared" ref="J143:J151" ca="1" si="40">I143=H143</f>
        <v>0</v>
      </c>
      <c r="K143" t="s">
        <v>440</v>
      </c>
    </row>
    <row r="144" spans="1:11" outlineLevel="1" x14ac:dyDescent="0.25">
      <c r="A144" s="14" t="str">
        <f t="shared" ca="1" si="36"/>
        <v>Button03=1, 47:00:00:00, 0.000, 0, 0</v>
      </c>
      <c r="D144" t="str">
        <f ca="1">OFFSET('JoytoKey Maps'!$B$7,($C$1-1)*15+G144,F144,1,1)</f>
        <v>G</v>
      </c>
      <c r="E144" s="59" t="str">
        <f t="shared" ca="1" si="37"/>
        <v>47</v>
      </c>
      <c r="F144">
        <f t="shared" si="38"/>
        <v>7</v>
      </c>
      <c r="G144">
        <v>7</v>
      </c>
      <c r="H144" s="72">
        <v>3</v>
      </c>
      <c r="I144">
        <f t="shared" ref="I144:I151" ca="1" si="41">+I143</f>
        <v>8</v>
      </c>
      <c r="J144" t="b">
        <f t="shared" ca="1" si="40"/>
        <v>0</v>
      </c>
      <c r="K144" t="s">
        <v>441</v>
      </c>
    </row>
    <row r="145" spans="1:11" outlineLevel="1" x14ac:dyDescent="0.25">
      <c r="A145" s="14" t="str">
        <f t="shared" ca="1" si="36"/>
        <v>Button04=1, 46:00:00:00, 0.000, 0, 0</v>
      </c>
      <c r="D145" t="str">
        <f ca="1">OFFSET('JoytoKey Maps'!$B$7,($C$1-1)*15+G145,F145,1,1)</f>
        <v>F</v>
      </c>
      <c r="E145" s="59" t="str">
        <f t="shared" ca="1" si="37"/>
        <v>46</v>
      </c>
      <c r="F145">
        <f t="shared" si="38"/>
        <v>7</v>
      </c>
      <c r="G145">
        <v>8</v>
      </c>
      <c r="H145" s="72">
        <v>4</v>
      </c>
      <c r="I145">
        <f t="shared" ca="1" si="41"/>
        <v>8</v>
      </c>
      <c r="J145" t="b">
        <f t="shared" ca="1" si="40"/>
        <v>0</v>
      </c>
      <c r="K145" t="s">
        <v>442</v>
      </c>
    </row>
    <row r="146" spans="1:11" outlineLevel="1" x14ac:dyDescent="0.25">
      <c r="A146" s="14" t="str">
        <f t="shared" ca="1" si="36"/>
        <v>Button05=1, 5A:00:00:00, 0.000, 0, 0</v>
      </c>
      <c r="D146" t="str">
        <f ca="1">OFFSET('JoytoKey Maps'!$B$7,($C$1-1)*15+G146,F146,1,1)</f>
        <v>Z</v>
      </c>
      <c r="E146" s="59" t="str">
        <f t="shared" ca="1" si="37"/>
        <v>5A</v>
      </c>
      <c r="F146">
        <f t="shared" si="38"/>
        <v>7</v>
      </c>
      <c r="G146">
        <v>9</v>
      </c>
      <c r="H146" s="72">
        <v>5</v>
      </c>
      <c r="I146">
        <f t="shared" ca="1" si="41"/>
        <v>8</v>
      </c>
      <c r="J146" t="b">
        <f t="shared" ca="1" si="40"/>
        <v>0</v>
      </c>
      <c r="K146" t="s">
        <v>443</v>
      </c>
    </row>
    <row r="147" spans="1:11" outlineLevel="1" x14ac:dyDescent="0.25">
      <c r="A147" s="14" t="str">
        <f t="shared" ca="1" si="36"/>
        <v>Button06=1, 58:00:00:00, 0.000, 0, 0</v>
      </c>
      <c r="D147" t="str">
        <f ca="1">OFFSET('JoytoKey Maps'!$B$7,($C$1-1)*15+G147,F147,1,1)</f>
        <v>X</v>
      </c>
      <c r="E147" s="59" t="str">
        <f t="shared" ca="1" si="37"/>
        <v>58</v>
      </c>
      <c r="F147">
        <f t="shared" si="38"/>
        <v>7</v>
      </c>
      <c r="G147">
        <v>10</v>
      </c>
      <c r="H147" s="72">
        <v>6</v>
      </c>
      <c r="I147">
        <f t="shared" ca="1" si="41"/>
        <v>8</v>
      </c>
      <c r="J147" t="b">
        <f t="shared" ca="1" si="40"/>
        <v>0</v>
      </c>
      <c r="K147" t="s">
        <v>444</v>
      </c>
    </row>
    <row r="148" spans="1:11" outlineLevel="1" x14ac:dyDescent="0.25">
      <c r="A148" s="14" t="str">
        <f t="shared" ca="1" si="36"/>
        <v>Button07=1, 1B:00:00:00, 0.000, 0, 0</v>
      </c>
      <c r="D148" t="str">
        <f ca="1">OFFSET('JoytoKey Maps'!$B$7,($C$1-1)*15+G148,F148,1,1)</f>
        <v>Esc</v>
      </c>
      <c r="E148" s="59" t="str">
        <f t="shared" ca="1" si="37"/>
        <v>1B</v>
      </c>
      <c r="F148">
        <f t="shared" si="38"/>
        <v>7</v>
      </c>
      <c r="G148">
        <v>11</v>
      </c>
      <c r="H148" s="72">
        <v>7</v>
      </c>
      <c r="I148">
        <f t="shared" ca="1" si="41"/>
        <v>8</v>
      </c>
      <c r="J148" t="b">
        <f t="shared" ca="1" si="40"/>
        <v>0</v>
      </c>
      <c r="K148" t="s">
        <v>445</v>
      </c>
    </row>
    <row r="149" spans="1:11" outlineLevel="1" x14ac:dyDescent="0.25">
      <c r="A149" s="14" t="str">
        <f t="shared" ca="1" si="36"/>
        <v>Button08=7, 3, 500, 0D:0:0:0, 1B:0:0:0, 0:0:0:0, 0:0:0:0, 95, 100, 0.000, 0, 0, 20</v>
      </c>
      <c r="D149" t="str">
        <f ca="1">OFFSET('JoytoKey Maps'!$B$7,($C$1-1)*15+G149,F149,1,1)</f>
        <v>Enter</v>
      </c>
      <c r="E149" s="59" t="str">
        <f t="shared" ca="1" si="37"/>
        <v>0D</v>
      </c>
      <c r="F149">
        <f t="shared" si="38"/>
        <v>7</v>
      </c>
      <c r="G149">
        <v>12</v>
      </c>
      <c r="H149" s="72">
        <v>8</v>
      </c>
      <c r="I149">
        <f t="shared" ca="1" si="41"/>
        <v>8</v>
      </c>
      <c r="J149" t="b">
        <f t="shared" ca="1" si="40"/>
        <v>1</v>
      </c>
      <c r="K149" t="s">
        <v>446</v>
      </c>
    </row>
    <row r="150" spans="1:11" outlineLevel="1" x14ac:dyDescent="0.25">
      <c r="A150" s="14" t="str">
        <f t="shared" ca="1" si="36"/>
        <v>Button09=1, 20:00:00:00, 0.000, 0, 0</v>
      </c>
      <c r="D150" t="str">
        <f ca="1">OFFSET('JoytoKey Maps'!$B$7,($C$1-1)*15+G150,F150,1,1)</f>
        <v>Space</v>
      </c>
      <c r="E150" s="59" t="str">
        <f t="shared" ca="1" si="37"/>
        <v>20</v>
      </c>
      <c r="F150">
        <f t="shared" si="38"/>
        <v>7</v>
      </c>
      <c r="G150">
        <v>13</v>
      </c>
      <c r="H150" s="72">
        <v>9</v>
      </c>
      <c r="I150">
        <f t="shared" ca="1" si="41"/>
        <v>8</v>
      </c>
      <c r="J150" t="b">
        <f t="shared" ca="1" si="40"/>
        <v>0</v>
      </c>
      <c r="K150" t="s">
        <v>447</v>
      </c>
    </row>
    <row r="151" spans="1:11" outlineLevel="1" x14ac:dyDescent="0.25">
      <c r="A151" s="14" t="str">
        <f t="shared" ca="1" si="36"/>
        <v>Button10=1, 20:00:00:00, 0.000, 0, 0</v>
      </c>
      <c r="D151" t="str">
        <f ca="1">OFFSET('JoytoKey Maps'!$B$7,($C$1-1)*15+G151,F151,1,1)</f>
        <v>Space</v>
      </c>
      <c r="E151" s="59" t="str">
        <f t="shared" ca="1" si="37"/>
        <v>20</v>
      </c>
      <c r="F151">
        <f t="shared" si="38"/>
        <v>7</v>
      </c>
      <c r="G151">
        <v>14</v>
      </c>
      <c r="H151" s="72">
        <v>10</v>
      </c>
      <c r="I151">
        <f t="shared" ca="1" si="41"/>
        <v>8</v>
      </c>
      <c r="J151" t="b">
        <f t="shared" ca="1" si="40"/>
        <v>0</v>
      </c>
      <c r="K151" t="s">
        <v>448</v>
      </c>
    </row>
    <row r="152" spans="1:11" outlineLevel="1" x14ac:dyDescent="0.25">
      <c r="A152" s="14" t="str">
        <f>""</f>
        <v/>
      </c>
      <c r="H152" s="72"/>
      <c r="I152" s="72"/>
    </row>
    <row r="153" spans="1:11" x14ac:dyDescent="0.25">
      <c r="A153" s="14" t="str">
        <f>"[Joystick "&amp;F153&amp;"]"</f>
        <v>[Joystick 8]</v>
      </c>
      <c r="F153">
        <f>+F151+1</f>
        <v>8</v>
      </c>
      <c r="H153" s="72"/>
      <c r="I153">
        <f ca="1">OFFSET('JoytoKey Maps'!$B$4,0,F154,1,1)</f>
        <v>8</v>
      </c>
    </row>
    <row r="154" spans="1:11" outlineLevel="1" x14ac:dyDescent="0.25">
      <c r="A154" s="14" t="str">
        <f t="shared" ref="A154:A171" ca="1" si="42">IF(ISERROR(E154),"",IF(J154,"Button"&amp;TEXT(H154,"00")&amp;$D$6&amp;E154&amp;$D$7,K154&amp;E154&amp;$D$4))</f>
        <v>Axis1n=1, 41:00:00:00, 0.000, 0, 0</v>
      </c>
      <c r="D154" t="str">
        <f ca="1">OFFSET('JoytoKey Maps'!$B$7,($C$1-1)*15+G154,F154,1,1)</f>
        <v>A</v>
      </c>
      <c r="E154" s="59" t="str">
        <f t="shared" ref="E154:E171" ca="1" si="43">VLOOKUP(D154,WinKeys,2,0)</f>
        <v>41</v>
      </c>
      <c r="F154">
        <f>F153</f>
        <v>8</v>
      </c>
      <c r="G154">
        <v>1</v>
      </c>
      <c r="H154" s="72"/>
      <c r="K154" t="s">
        <v>449</v>
      </c>
    </row>
    <row r="155" spans="1:11" outlineLevel="1" x14ac:dyDescent="0.25">
      <c r="A155" s="14" t="str">
        <f t="shared" ca="1" si="42"/>
        <v>Axis1p=1, 44:00:00:00, 0.000, 0, 0</v>
      </c>
      <c r="D155" t="str">
        <f ca="1">OFFSET('JoytoKey Maps'!$B$7,($C$1-1)*15+G155,F155,1,1)</f>
        <v>D</v>
      </c>
      <c r="E155" s="59" t="str">
        <f t="shared" ca="1" si="43"/>
        <v>44</v>
      </c>
      <c r="F155">
        <f t="shared" ref="F155:F171" si="44">F154</f>
        <v>8</v>
      </c>
      <c r="G155">
        <v>2</v>
      </c>
      <c r="H155" s="72"/>
      <c r="K155" t="s">
        <v>450</v>
      </c>
    </row>
    <row r="156" spans="1:11" outlineLevel="1" x14ac:dyDescent="0.25">
      <c r="A156" s="14" t="str">
        <f t="shared" ca="1" si="42"/>
        <v>Axis2n=1, 57:00:00:00, 0.000, 0, 0</v>
      </c>
      <c r="D156" t="str">
        <f ca="1">OFFSET('JoytoKey Maps'!$B$7,($C$1-1)*15+G156,F156,1,1)</f>
        <v>W</v>
      </c>
      <c r="E156" s="59" t="str">
        <f t="shared" ca="1" si="43"/>
        <v>57</v>
      </c>
      <c r="F156">
        <f t="shared" si="44"/>
        <v>8</v>
      </c>
      <c r="G156">
        <v>3</v>
      </c>
      <c r="H156" s="72"/>
      <c r="K156" t="s">
        <v>452</v>
      </c>
    </row>
    <row r="157" spans="1:11" outlineLevel="1" x14ac:dyDescent="0.25">
      <c r="A157" s="14" t="str">
        <f t="shared" ca="1" si="42"/>
        <v>Axis2p=1, 53:00:00:00, 0.000, 0, 0</v>
      </c>
      <c r="D157" t="str">
        <f ca="1">OFFSET('JoytoKey Maps'!$B$7,($C$1-1)*15+G157,F157,1,1)</f>
        <v>S</v>
      </c>
      <c r="E157" s="59" t="str">
        <f t="shared" ca="1" si="43"/>
        <v>53</v>
      </c>
      <c r="F157">
        <f t="shared" si="44"/>
        <v>8</v>
      </c>
      <c r="G157">
        <v>4</v>
      </c>
      <c r="H157" s="72"/>
      <c r="K157" t="s">
        <v>451</v>
      </c>
    </row>
    <row r="158" spans="1:11" outlineLevel="1" x14ac:dyDescent="0.25">
      <c r="A158" s="14" t="str">
        <f ca="1">IF(ISERROR(E154),"",K158&amp;E154&amp;$D$4)</f>
        <v>POV1-7=1, 41:00:00:00, 0.000, 0, 0</v>
      </c>
      <c r="K158" t="s">
        <v>685</v>
      </c>
    </row>
    <row r="159" spans="1:11" outlineLevel="1" x14ac:dyDescent="0.25">
      <c r="A159" s="14" t="str">
        <f t="shared" ref="A159:A161" ca="1" si="45">IF(ISERROR(E155),"",K159&amp;E155&amp;$D$4)</f>
        <v>POV1-3=1, 44:00:00:00, 0.000, 0, 0</v>
      </c>
      <c r="K159" t="s">
        <v>686</v>
      </c>
    </row>
    <row r="160" spans="1:11" outlineLevel="1" x14ac:dyDescent="0.25">
      <c r="A160" s="14" t="str">
        <f t="shared" ca="1" si="45"/>
        <v>POV1-1=1, 57:00:00:00, 0.000, 0, 0</v>
      </c>
      <c r="K160" t="s">
        <v>687</v>
      </c>
    </row>
    <row r="161" spans="1:11" outlineLevel="1" x14ac:dyDescent="0.25">
      <c r="A161" s="14" t="str">
        <f t="shared" ca="1" si="45"/>
        <v>POV1-5=1, 53:00:00:00, 0.000, 0, 0</v>
      </c>
      <c r="K161" t="s">
        <v>688</v>
      </c>
    </row>
    <row r="162" spans="1:11" outlineLevel="1" x14ac:dyDescent="0.25">
      <c r="A162" s="14" t="str">
        <f t="shared" ca="1" si="42"/>
        <v>Button01=1, 45:00:00:00, 0.000, 0, 0</v>
      </c>
      <c r="D162" t="str">
        <f ca="1">OFFSET('JoytoKey Maps'!$B$7,($C$1-1)*15+G162,F162,1,1)</f>
        <v>E</v>
      </c>
      <c r="E162" s="59" t="str">
        <f t="shared" ca="1" si="43"/>
        <v>45</v>
      </c>
      <c r="F162">
        <f>F157</f>
        <v>8</v>
      </c>
      <c r="G162">
        <v>5</v>
      </c>
      <c r="H162" s="72">
        <v>1</v>
      </c>
      <c r="I162">
        <f ca="1">+I153</f>
        <v>8</v>
      </c>
      <c r="J162" t="b">
        <f ca="1">I162=H162</f>
        <v>0</v>
      </c>
      <c r="K162" t="s">
        <v>439</v>
      </c>
    </row>
    <row r="163" spans="1:11" outlineLevel="1" x14ac:dyDescent="0.25">
      <c r="A163" s="14" t="str">
        <f t="shared" ca="1" si="42"/>
        <v>Button02=1, 51:00:00:00, 0.000, 0, 0</v>
      </c>
      <c r="D163" t="str">
        <f ca="1">OFFSET('JoytoKey Maps'!$B$7,($C$1-1)*15+G163,F163,1,1)</f>
        <v>Q</v>
      </c>
      <c r="E163" s="59" t="str">
        <f t="shared" ca="1" si="43"/>
        <v>51</v>
      </c>
      <c r="F163">
        <f t="shared" si="44"/>
        <v>8</v>
      </c>
      <c r="G163">
        <v>6</v>
      </c>
      <c r="H163" s="72">
        <v>2</v>
      </c>
      <c r="I163">
        <f ca="1">+I162</f>
        <v>8</v>
      </c>
      <c r="J163" t="b">
        <f t="shared" ref="J163:J171" ca="1" si="46">I163=H163</f>
        <v>0</v>
      </c>
      <c r="K163" t="s">
        <v>440</v>
      </c>
    </row>
    <row r="164" spans="1:11" outlineLevel="1" x14ac:dyDescent="0.25">
      <c r="A164" s="14" t="str">
        <f t="shared" ca="1" si="42"/>
        <v>Button03=1, 48:00:00:00, 0.000, 0, 0</v>
      </c>
      <c r="D164" t="str">
        <f ca="1">OFFSET('JoytoKey Maps'!$B$7,($C$1-1)*15+G164,F164,1,1)</f>
        <v>H</v>
      </c>
      <c r="E164" s="59" t="str">
        <f t="shared" ca="1" si="43"/>
        <v>48</v>
      </c>
      <c r="F164">
        <f t="shared" si="44"/>
        <v>8</v>
      </c>
      <c r="G164">
        <v>7</v>
      </c>
      <c r="H164" s="72">
        <v>3</v>
      </c>
      <c r="I164">
        <f t="shared" ref="I164:I171" ca="1" si="47">+I163</f>
        <v>8</v>
      </c>
      <c r="J164" t="b">
        <f t="shared" ca="1" si="46"/>
        <v>0</v>
      </c>
      <c r="K164" t="s">
        <v>441</v>
      </c>
    </row>
    <row r="165" spans="1:11" outlineLevel="1" x14ac:dyDescent="0.25">
      <c r="A165" s="14" t="str">
        <f t="shared" ca="1" si="42"/>
        <v>Button04=1, 5A:00:00:00, 0.000, 0, 0</v>
      </c>
      <c r="D165" t="str">
        <f ca="1">OFFSET('JoytoKey Maps'!$B$7,($C$1-1)*15+G165,F165,1,1)</f>
        <v>Z</v>
      </c>
      <c r="E165" s="59" t="str">
        <f t="shared" ca="1" si="43"/>
        <v>5A</v>
      </c>
      <c r="F165">
        <f t="shared" si="44"/>
        <v>8</v>
      </c>
      <c r="G165">
        <v>8</v>
      </c>
      <c r="H165" s="72">
        <v>4</v>
      </c>
      <c r="I165">
        <f t="shared" ca="1" si="47"/>
        <v>8</v>
      </c>
      <c r="J165" t="b">
        <f t="shared" ca="1" si="46"/>
        <v>0</v>
      </c>
      <c r="K165" t="s">
        <v>442</v>
      </c>
    </row>
    <row r="166" spans="1:11" outlineLevel="1" x14ac:dyDescent="0.25">
      <c r="A166" s="14" t="str">
        <f t="shared" ca="1" si="42"/>
        <v>Button05=1, 4A:00:00:00, 0.000, 0, 0</v>
      </c>
      <c r="D166" t="str">
        <f ca="1">OFFSET('JoytoKey Maps'!$B$7,($C$1-1)*15+G166,F166,1,1)</f>
        <v>J</v>
      </c>
      <c r="E166" s="59" t="str">
        <f t="shared" ca="1" si="43"/>
        <v>4A</v>
      </c>
      <c r="F166">
        <f t="shared" si="44"/>
        <v>8</v>
      </c>
      <c r="G166">
        <v>9</v>
      </c>
      <c r="H166" s="72">
        <v>5</v>
      </c>
      <c r="I166">
        <f t="shared" ca="1" si="47"/>
        <v>8</v>
      </c>
      <c r="J166" t="b">
        <f t="shared" ca="1" si="46"/>
        <v>0</v>
      </c>
      <c r="K166" t="s">
        <v>443</v>
      </c>
    </row>
    <row r="167" spans="1:11" outlineLevel="1" x14ac:dyDescent="0.25">
      <c r="A167" s="14" t="str">
        <f t="shared" ca="1" si="42"/>
        <v>Button06=1, 4D:00:00:00, 0.000, 0, 0</v>
      </c>
      <c r="D167" t="str">
        <f ca="1">OFFSET('JoytoKey Maps'!$B$7,($C$1-1)*15+G167,F167,1,1)</f>
        <v>M</v>
      </c>
      <c r="E167" s="59" t="str">
        <f t="shared" ca="1" si="43"/>
        <v>4D</v>
      </c>
      <c r="F167">
        <f t="shared" si="44"/>
        <v>8</v>
      </c>
      <c r="G167">
        <v>10</v>
      </c>
      <c r="H167" s="72">
        <v>6</v>
      </c>
      <c r="I167">
        <f t="shared" ca="1" si="47"/>
        <v>8</v>
      </c>
      <c r="J167" t="b">
        <f t="shared" ca="1" si="46"/>
        <v>0</v>
      </c>
      <c r="K167" t="s">
        <v>444</v>
      </c>
    </row>
    <row r="168" spans="1:11" outlineLevel="1" x14ac:dyDescent="0.25">
      <c r="A168" s="14" t="str">
        <f t="shared" ca="1" si="42"/>
        <v>Button07=1, 51:00:00:00, 0.000, 0, 0</v>
      </c>
      <c r="D168" t="str">
        <f ca="1">OFFSET('JoytoKey Maps'!$B$7,($C$1-1)*15+G168,F168,1,1)</f>
        <v>Q</v>
      </c>
      <c r="E168" s="59" t="str">
        <f t="shared" ca="1" si="43"/>
        <v>51</v>
      </c>
      <c r="F168">
        <f t="shared" si="44"/>
        <v>8</v>
      </c>
      <c r="G168">
        <v>11</v>
      </c>
      <c r="H168" s="72">
        <v>7</v>
      </c>
      <c r="I168">
        <f t="shared" ca="1" si="47"/>
        <v>8</v>
      </c>
      <c r="J168" t="b">
        <f t="shared" ca="1" si="46"/>
        <v>0</v>
      </c>
      <c r="K168" t="s">
        <v>445</v>
      </c>
    </row>
    <row r="169" spans="1:11" outlineLevel="1" x14ac:dyDescent="0.25">
      <c r="A169" s="14" t="str">
        <f t="shared" ca="1" si="42"/>
        <v>Button08=7, 3, 500, 45:0:0:0, 1B:0:0:0, 0:0:0:0, 0:0:0:0, 95, 100, 0.000, 0, 0, 20</v>
      </c>
      <c r="D169" t="str">
        <f ca="1">OFFSET('JoytoKey Maps'!$B$7,($C$1-1)*15+G169,F169,1,1)</f>
        <v>E</v>
      </c>
      <c r="E169" s="59" t="str">
        <f t="shared" ca="1" si="43"/>
        <v>45</v>
      </c>
      <c r="F169">
        <f t="shared" si="44"/>
        <v>8</v>
      </c>
      <c r="G169">
        <v>12</v>
      </c>
      <c r="H169" s="72">
        <v>8</v>
      </c>
      <c r="I169">
        <f t="shared" ca="1" si="47"/>
        <v>8</v>
      </c>
      <c r="J169" t="b">
        <f t="shared" ca="1" si="46"/>
        <v>1</v>
      </c>
      <c r="K169" t="s">
        <v>446</v>
      </c>
    </row>
    <row r="170" spans="1:11" outlineLevel="1" x14ac:dyDescent="0.25">
      <c r="A170" s="14" t="str">
        <f t="shared" ca="1" si="42"/>
        <v>Button09=1, 58:00:00:00, 0.000, 0, 0</v>
      </c>
      <c r="D170" t="str">
        <f ca="1">OFFSET('JoytoKey Maps'!$B$7,($C$1-1)*15+G170,F170,1,1)</f>
        <v>X</v>
      </c>
      <c r="E170" s="59" t="str">
        <f t="shared" ca="1" si="43"/>
        <v>58</v>
      </c>
      <c r="F170">
        <f t="shared" si="44"/>
        <v>8</v>
      </c>
      <c r="G170">
        <v>13</v>
      </c>
      <c r="H170" s="72">
        <v>9</v>
      </c>
      <c r="I170">
        <f t="shared" ca="1" si="47"/>
        <v>8</v>
      </c>
      <c r="J170" t="b">
        <f t="shared" ca="1" si="46"/>
        <v>0</v>
      </c>
      <c r="K170" t="s">
        <v>447</v>
      </c>
    </row>
    <row r="171" spans="1:11" outlineLevel="1" x14ac:dyDescent="0.25">
      <c r="A171" s="14" t="str">
        <f t="shared" ca="1" si="42"/>
        <v>Button10=1, 58:00:00:00, 0.000, 0, 0</v>
      </c>
      <c r="D171" t="str">
        <f ca="1">OFFSET('JoytoKey Maps'!$B$7,($C$1-1)*15+G171,F171,1,1)</f>
        <v>X</v>
      </c>
      <c r="E171" s="59" t="str">
        <f t="shared" ca="1" si="43"/>
        <v>58</v>
      </c>
      <c r="F171">
        <f t="shared" si="44"/>
        <v>8</v>
      </c>
      <c r="G171">
        <v>14</v>
      </c>
      <c r="H171" s="72">
        <v>10</v>
      </c>
      <c r="I171">
        <f t="shared" ca="1" si="47"/>
        <v>8</v>
      </c>
      <c r="J171" t="b">
        <f t="shared" ca="1" si="46"/>
        <v>0</v>
      </c>
      <c r="K171" t="s">
        <v>448</v>
      </c>
    </row>
    <row r="172" spans="1:11" outlineLevel="1" x14ac:dyDescent="0.25">
      <c r="A172" s="14" t="str">
        <f>""</f>
        <v/>
      </c>
      <c r="H172" s="72"/>
      <c r="I172" s="72"/>
    </row>
    <row r="173" spans="1:11" x14ac:dyDescent="0.25">
      <c r="A173" s="14" t="str">
        <f>"[Joystick "&amp;F173&amp;"]"</f>
        <v>[Joystick 9]</v>
      </c>
      <c r="F173">
        <f>+F171+1</f>
        <v>9</v>
      </c>
      <c r="H173" s="72"/>
      <c r="I173">
        <f ca="1">OFFSET('JoytoKey Maps'!$B$4,0,F174,1,1)</f>
        <v>9</v>
      </c>
    </row>
    <row r="174" spans="1:11" outlineLevel="1" x14ac:dyDescent="0.25">
      <c r="A174" s="14" t="str">
        <f t="shared" ref="A174:A191" ca="1" si="48">IF(ISERROR(E174),"",IF(J174,"Button"&amp;TEXT(H174,"00")&amp;$D$6&amp;E174&amp;$D$7,K174&amp;E174&amp;$D$4))</f>
        <v>Axis1n=1, 25:00:00:00, 0.000, 0, 0</v>
      </c>
      <c r="D174" t="str">
        <f ca="1">OFFSET('JoytoKey Maps'!$B$7,($C$1-1)*15+G174,F174,1,1)</f>
        <v>Left</v>
      </c>
      <c r="E174" s="59" t="str">
        <f t="shared" ref="E174:E191" ca="1" si="49">VLOOKUP(D174,WinKeys,2,0)</f>
        <v>25</v>
      </c>
      <c r="F174">
        <f>F173</f>
        <v>9</v>
      </c>
      <c r="G174">
        <v>1</v>
      </c>
      <c r="H174" s="72"/>
      <c r="K174" t="s">
        <v>449</v>
      </c>
    </row>
    <row r="175" spans="1:11" outlineLevel="1" x14ac:dyDescent="0.25">
      <c r="A175" s="14" t="str">
        <f t="shared" ca="1" si="48"/>
        <v>Axis1p=1, 27:00:00:00, 0.000, 0, 0</v>
      </c>
      <c r="D175" t="str">
        <f ca="1">OFFSET('JoytoKey Maps'!$B$7,($C$1-1)*15+G175,F175,1,1)</f>
        <v>Right</v>
      </c>
      <c r="E175" s="59" t="str">
        <f t="shared" ca="1" si="49"/>
        <v>27</v>
      </c>
      <c r="F175">
        <f t="shared" ref="F175:F191" si="50">F174</f>
        <v>9</v>
      </c>
      <c r="G175">
        <v>2</v>
      </c>
      <c r="H175" s="72"/>
      <c r="K175" t="s">
        <v>450</v>
      </c>
    </row>
    <row r="176" spans="1:11" outlineLevel="1" x14ac:dyDescent="0.25">
      <c r="A176" s="14" t="str">
        <f t="shared" ca="1" si="48"/>
        <v>Axis2n=1, 26:00:00:00, 0.000, 0, 0</v>
      </c>
      <c r="D176" t="str">
        <f ca="1">OFFSET('JoytoKey Maps'!$B$7,($C$1-1)*15+G176,F176,1,1)</f>
        <v>Up</v>
      </c>
      <c r="E176" s="59" t="str">
        <f t="shared" ca="1" si="49"/>
        <v>26</v>
      </c>
      <c r="F176">
        <f t="shared" si="50"/>
        <v>9</v>
      </c>
      <c r="G176">
        <v>3</v>
      </c>
      <c r="H176" s="72"/>
      <c r="K176" t="s">
        <v>452</v>
      </c>
    </row>
    <row r="177" spans="1:11" outlineLevel="1" x14ac:dyDescent="0.25">
      <c r="A177" s="14" t="str">
        <f t="shared" ca="1" si="48"/>
        <v>Axis2p=1, 28:00:00:00, 0.000, 0, 0</v>
      </c>
      <c r="D177" t="str">
        <f ca="1">OFFSET('JoytoKey Maps'!$B$7,($C$1-1)*15+G177,F177,1,1)</f>
        <v>Down</v>
      </c>
      <c r="E177" s="59" t="str">
        <f t="shared" ca="1" si="49"/>
        <v>28</v>
      </c>
      <c r="F177">
        <f t="shared" si="50"/>
        <v>9</v>
      </c>
      <c r="G177">
        <v>4</v>
      </c>
      <c r="H177" s="72"/>
      <c r="K177" t="s">
        <v>451</v>
      </c>
    </row>
    <row r="178" spans="1:11" outlineLevel="1" x14ac:dyDescent="0.25">
      <c r="A178" s="14" t="str">
        <f ca="1">IF(ISERROR(E174),"",K178&amp;E174&amp;$D$4)</f>
        <v>POV1-7=1, 25:00:00:00, 0.000, 0, 0</v>
      </c>
      <c r="K178" t="s">
        <v>685</v>
      </c>
    </row>
    <row r="179" spans="1:11" outlineLevel="1" x14ac:dyDescent="0.25">
      <c r="A179" s="14" t="str">
        <f t="shared" ref="A179:A181" ca="1" si="51">IF(ISERROR(E175),"",K179&amp;E175&amp;$D$4)</f>
        <v>POV1-3=1, 27:00:00:00, 0.000, 0, 0</v>
      </c>
      <c r="K179" t="s">
        <v>686</v>
      </c>
    </row>
    <row r="180" spans="1:11" outlineLevel="1" x14ac:dyDescent="0.25">
      <c r="A180" s="14" t="str">
        <f t="shared" ca="1" si="51"/>
        <v>POV1-1=1, 26:00:00:00, 0.000, 0, 0</v>
      </c>
      <c r="K180" t="s">
        <v>687</v>
      </c>
    </row>
    <row r="181" spans="1:11" outlineLevel="1" x14ac:dyDescent="0.25">
      <c r="A181" s="14" t="str">
        <f t="shared" ca="1" si="51"/>
        <v>POV1-5=1, 28:00:00:00, 0.000, 0, 0</v>
      </c>
      <c r="K181" t="s">
        <v>688</v>
      </c>
    </row>
    <row r="182" spans="1:11" outlineLevel="1" x14ac:dyDescent="0.25">
      <c r="A182" s="14" t="str">
        <f t="shared" ca="1" si="48"/>
        <v>Button01=1, 0D:00:00:00, 0.000, 0, 0</v>
      </c>
      <c r="D182" t="str">
        <f ca="1">OFFSET('JoytoKey Maps'!$B$7,($C$1-1)*15+G182,F182,1,1)</f>
        <v>Enter</v>
      </c>
      <c r="E182" s="59" t="str">
        <f t="shared" ca="1" si="49"/>
        <v>0D</v>
      </c>
      <c r="F182">
        <f>F177</f>
        <v>9</v>
      </c>
      <c r="G182">
        <v>5</v>
      </c>
      <c r="H182" s="72">
        <v>1</v>
      </c>
      <c r="I182">
        <f ca="1">+I173</f>
        <v>9</v>
      </c>
      <c r="J182" t="b">
        <f ca="1">I182=H182</f>
        <v>0</v>
      </c>
      <c r="K182" t="s">
        <v>439</v>
      </c>
    </row>
    <row r="183" spans="1:11" outlineLevel="1" x14ac:dyDescent="0.25">
      <c r="A183" s="14" t="str">
        <f t="shared" ca="1" si="48"/>
        <v>Button02=1, 1B:00:00:00, 0.000, 0, 0</v>
      </c>
      <c r="D183" t="str">
        <f ca="1">OFFSET('JoytoKey Maps'!$B$7,($C$1-1)*15+G183,F183,1,1)</f>
        <v>Esc</v>
      </c>
      <c r="E183" s="59" t="str">
        <f t="shared" ca="1" si="49"/>
        <v>1B</v>
      </c>
      <c r="F183">
        <f t="shared" si="50"/>
        <v>9</v>
      </c>
      <c r="G183">
        <v>6</v>
      </c>
      <c r="H183" s="72">
        <v>2</v>
      </c>
      <c r="I183">
        <f ca="1">+I182</f>
        <v>9</v>
      </c>
      <c r="J183" t="b">
        <f t="shared" ref="J183:J191" ca="1" si="52">I183=H183</f>
        <v>0</v>
      </c>
      <c r="K183" t="s">
        <v>440</v>
      </c>
    </row>
    <row r="184" spans="1:11" outlineLevel="1" x14ac:dyDescent="0.25">
      <c r="A184" s="14" t="str">
        <f t="shared" ca="1" si="48"/>
        <v>Button03=1, 20:00:00:00, 0.000, 0, 0</v>
      </c>
      <c r="D184" t="str">
        <f ca="1">OFFSET('JoytoKey Maps'!$B$7,($C$1-1)*15+G184,F184,1,1)</f>
        <v>Space</v>
      </c>
      <c r="E184" s="59" t="str">
        <f t="shared" ca="1" si="49"/>
        <v>20</v>
      </c>
      <c r="F184">
        <f t="shared" si="50"/>
        <v>9</v>
      </c>
      <c r="G184">
        <v>7</v>
      </c>
      <c r="H184" s="72">
        <v>3</v>
      </c>
      <c r="I184">
        <f t="shared" ref="I184:I191" ca="1" si="53">+I183</f>
        <v>9</v>
      </c>
      <c r="J184" t="b">
        <f t="shared" ca="1" si="52"/>
        <v>0</v>
      </c>
      <c r="K184" t="s">
        <v>441</v>
      </c>
    </row>
    <row r="185" spans="1:11" outlineLevel="1" x14ac:dyDescent="0.25">
      <c r="A185" s="14" t="str">
        <f t="shared" ca="1" si="48"/>
        <v>Button04=1, 47:00:00:00, 0.000, 0, 0</v>
      </c>
      <c r="D185" t="str">
        <f ca="1">OFFSET('JoytoKey Maps'!$B$7,($C$1-1)*15+G185,F185,1,1)</f>
        <v>G</v>
      </c>
      <c r="E185" s="59" t="str">
        <f t="shared" ca="1" si="49"/>
        <v>47</v>
      </c>
      <c r="F185">
        <f t="shared" si="50"/>
        <v>9</v>
      </c>
      <c r="G185">
        <v>8</v>
      </c>
      <c r="H185" s="72">
        <v>4</v>
      </c>
      <c r="I185">
        <f t="shared" ca="1" si="53"/>
        <v>9</v>
      </c>
      <c r="J185" t="b">
        <f t="shared" ca="1" si="52"/>
        <v>0</v>
      </c>
      <c r="K185" t="s">
        <v>442</v>
      </c>
    </row>
    <row r="186" spans="1:11" outlineLevel="1" x14ac:dyDescent="0.25">
      <c r="A186" s="14" t="str">
        <f t="shared" ca="1" si="48"/>
        <v>Button05=1, 46:00:00:00, 0.000, 0, 0</v>
      </c>
      <c r="D186" t="str">
        <f ca="1">OFFSET('JoytoKey Maps'!$B$7,($C$1-1)*15+G186,F186,1,1)</f>
        <v>F</v>
      </c>
      <c r="E186" s="59" t="str">
        <f t="shared" ca="1" si="49"/>
        <v>46</v>
      </c>
      <c r="F186">
        <f t="shared" si="50"/>
        <v>9</v>
      </c>
      <c r="G186">
        <v>9</v>
      </c>
      <c r="H186" s="72">
        <v>5</v>
      </c>
      <c r="I186">
        <f t="shared" ca="1" si="53"/>
        <v>9</v>
      </c>
      <c r="J186" t="b">
        <f t="shared" ca="1" si="52"/>
        <v>0</v>
      </c>
      <c r="K186" t="s">
        <v>443</v>
      </c>
    </row>
    <row r="187" spans="1:11" outlineLevel="1" x14ac:dyDescent="0.25">
      <c r="A187" s="14" t="str">
        <f t="shared" ca="1" si="48"/>
        <v/>
      </c>
      <c r="D187" t="str">
        <f ca="1">OFFSET('JoytoKey Maps'!$B$7,($C$1-1)*15+G187,F187,1,1)</f>
        <v/>
      </c>
      <c r="E187" s="59" t="e">
        <f t="shared" ca="1" si="49"/>
        <v>#N/A</v>
      </c>
      <c r="F187">
        <f t="shared" si="50"/>
        <v>9</v>
      </c>
      <c r="G187">
        <v>10</v>
      </c>
      <c r="H187" s="72">
        <v>6</v>
      </c>
      <c r="I187">
        <f t="shared" ca="1" si="53"/>
        <v>9</v>
      </c>
      <c r="J187" t="b">
        <f t="shared" ca="1" si="52"/>
        <v>0</v>
      </c>
      <c r="K187" t="s">
        <v>444</v>
      </c>
    </row>
    <row r="188" spans="1:11" outlineLevel="1" x14ac:dyDescent="0.25">
      <c r="A188" s="14" t="str">
        <f t="shared" ca="1" si="48"/>
        <v>Button07=1, 5A:00:00:00, 0.000, 0, 0</v>
      </c>
      <c r="D188" t="str">
        <f ca="1">OFFSET('JoytoKey Maps'!$B$7,($C$1-1)*15+G188,F188,1,1)</f>
        <v>Z</v>
      </c>
      <c r="E188" s="59" t="str">
        <f t="shared" ca="1" si="49"/>
        <v>5A</v>
      </c>
      <c r="F188">
        <f t="shared" si="50"/>
        <v>9</v>
      </c>
      <c r="G188">
        <v>11</v>
      </c>
      <c r="H188" s="72">
        <v>7</v>
      </c>
      <c r="I188">
        <f t="shared" ca="1" si="53"/>
        <v>9</v>
      </c>
      <c r="J188" t="b">
        <f t="shared" ca="1" si="52"/>
        <v>0</v>
      </c>
      <c r="K188" t="s">
        <v>445</v>
      </c>
    </row>
    <row r="189" spans="1:11" outlineLevel="1" x14ac:dyDescent="0.25">
      <c r="A189" s="14" t="str">
        <f t="shared" ca="1" si="48"/>
        <v>Button08=1, 58:00:00:00, 0.000, 0, 0</v>
      </c>
      <c r="D189" t="str">
        <f ca="1">OFFSET('JoytoKey Maps'!$B$7,($C$1-1)*15+G189,F189,1,1)</f>
        <v>X</v>
      </c>
      <c r="E189" s="59" t="str">
        <f t="shared" ca="1" si="49"/>
        <v>58</v>
      </c>
      <c r="F189">
        <f t="shared" si="50"/>
        <v>9</v>
      </c>
      <c r="G189">
        <v>12</v>
      </c>
      <c r="H189" s="72">
        <v>8</v>
      </c>
      <c r="I189">
        <f t="shared" ca="1" si="53"/>
        <v>9</v>
      </c>
      <c r="J189" t="b">
        <f t="shared" ca="1" si="52"/>
        <v>0</v>
      </c>
      <c r="K189" t="s">
        <v>446</v>
      </c>
    </row>
    <row r="190" spans="1:11" outlineLevel="1" x14ac:dyDescent="0.25">
      <c r="A190" s="14" t="str">
        <f t="shared" ca="1" si="48"/>
        <v>Button09=7, 3, 500, 0D:0:0:0, 1B:0:0:0, 0:0:0:0, 0:0:0:0, 95, 100, 0.000, 0, 0, 20</v>
      </c>
      <c r="D190" t="str">
        <f ca="1">OFFSET('JoytoKey Maps'!$B$7,($C$1-1)*15+G190,F190,1,1)</f>
        <v>Enter</v>
      </c>
      <c r="E190" s="59" t="str">
        <f t="shared" ca="1" si="49"/>
        <v>0D</v>
      </c>
      <c r="F190">
        <f t="shared" si="50"/>
        <v>9</v>
      </c>
      <c r="G190">
        <v>13</v>
      </c>
      <c r="H190" s="72">
        <v>9</v>
      </c>
      <c r="I190">
        <f t="shared" ca="1" si="53"/>
        <v>9</v>
      </c>
      <c r="J190" t="b">
        <f t="shared" ca="1" si="52"/>
        <v>1</v>
      </c>
      <c r="K190" t="s">
        <v>447</v>
      </c>
    </row>
    <row r="191" spans="1:11" outlineLevel="1" x14ac:dyDescent="0.25">
      <c r="A191" s="14" t="str">
        <f t="shared" ca="1" si="48"/>
        <v/>
      </c>
      <c r="D191" t="e">
        <f ca="1">OFFSET('JoytoKey Maps'!$B$7,($C$1-1)*15+G191,F191,1,1)</f>
        <v>#N/A</v>
      </c>
      <c r="E191" s="59" t="e">
        <f t="shared" ca="1" si="49"/>
        <v>#N/A</v>
      </c>
      <c r="F191">
        <f t="shared" si="50"/>
        <v>9</v>
      </c>
      <c r="G191">
        <v>14</v>
      </c>
      <c r="H191" s="72">
        <v>10</v>
      </c>
      <c r="I191">
        <f t="shared" ca="1" si="53"/>
        <v>9</v>
      </c>
      <c r="J191" t="b">
        <f t="shared" ca="1" si="52"/>
        <v>0</v>
      </c>
      <c r="K191" t="s">
        <v>448</v>
      </c>
    </row>
    <row r="192" spans="1:11" outlineLevel="1" x14ac:dyDescent="0.25">
      <c r="A192" s="14" t="str">
        <f>""</f>
        <v/>
      </c>
      <c r="H192" s="72"/>
      <c r="I192" s="72"/>
    </row>
    <row r="193" spans="1:11" x14ac:dyDescent="0.25">
      <c r="A193" s="14" t="str">
        <f>"[Joystick "&amp;F193&amp;"]"</f>
        <v>[Joystick 10]</v>
      </c>
      <c r="F193">
        <f>+F191+1</f>
        <v>10</v>
      </c>
      <c r="H193" s="72"/>
      <c r="I193">
        <f ca="1">OFFSET('JoytoKey Maps'!$B$4,0,F194,1,1)</f>
        <v>9</v>
      </c>
    </row>
    <row r="194" spans="1:11" outlineLevel="1" x14ac:dyDescent="0.25">
      <c r="A194" s="14" t="str">
        <f t="shared" ref="A194:A211" ca="1" si="54">IF(ISERROR(E194),"",IF(J194,"Button"&amp;TEXT(H194,"00")&amp;$D$6&amp;E194&amp;$D$7,K194&amp;E194&amp;$D$4))</f>
        <v>Axis1n=1, 41:00:00:00, 0.000, 0, 0</v>
      </c>
      <c r="D194" t="str">
        <f ca="1">OFFSET('JoytoKey Maps'!$B$7,($C$1-1)*15+G194,F194,1,1)</f>
        <v>A</v>
      </c>
      <c r="E194" s="59" t="str">
        <f t="shared" ref="E194:E211" ca="1" si="55">VLOOKUP(D194,WinKeys,2,0)</f>
        <v>41</v>
      </c>
      <c r="F194">
        <f>F193</f>
        <v>10</v>
      </c>
      <c r="G194">
        <v>1</v>
      </c>
      <c r="H194" s="72"/>
      <c r="K194" t="s">
        <v>449</v>
      </c>
    </row>
    <row r="195" spans="1:11" outlineLevel="1" x14ac:dyDescent="0.25">
      <c r="A195" s="14" t="str">
        <f t="shared" ca="1" si="54"/>
        <v>Axis1p=1, 44:00:00:00, 0.000, 0, 0</v>
      </c>
      <c r="D195" t="str">
        <f ca="1">OFFSET('JoytoKey Maps'!$B$7,($C$1-1)*15+G195,F195,1,1)</f>
        <v>D</v>
      </c>
      <c r="E195" s="59" t="str">
        <f t="shared" ca="1" si="55"/>
        <v>44</v>
      </c>
      <c r="F195">
        <f t="shared" ref="F195:F211" si="56">F194</f>
        <v>10</v>
      </c>
      <c r="G195">
        <v>2</v>
      </c>
      <c r="H195" s="72"/>
      <c r="K195" t="s">
        <v>450</v>
      </c>
    </row>
    <row r="196" spans="1:11" outlineLevel="1" x14ac:dyDescent="0.25">
      <c r="A196" s="14" t="str">
        <f t="shared" ca="1" si="54"/>
        <v>Axis2n=1, 57:00:00:00, 0.000, 0, 0</v>
      </c>
      <c r="D196" t="str">
        <f ca="1">OFFSET('JoytoKey Maps'!$B$7,($C$1-1)*15+G196,F196,1,1)</f>
        <v>W</v>
      </c>
      <c r="E196" s="59" t="str">
        <f t="shared" ca="1" si="55"/>
        <v>57</v>
      </c>
      <c r="F196">
        <f t="shared" si="56"/>
        <v>10</v>
      </c>
      <c r="G196">
        <v>3</v>
      </c>
      <c r="H196" s="72"/>
      <c r="K196" t="s">
        <v>452</v>
      </c>
    </row>
    <row r="197" spans="1:11" outlineLevel="1" x14ac:dyDescent="0.25">
      <c r="A197" s="14" t="str">
        <f t="shared" ca="1" si="54"/>
        <v>Axis2p=1, 53:00:00:00, 0.000, 0, 0</v>
      </c>
      <c r="D197" t="str">
        <f ca="1">OFFSET('JoytoKey Maps'!$B$7,($C$1-1)*15+G197,F197,1,1)</f>
        <v>S</v>
      </c>
      <c r="E197" s="59" t="str">
        <f t="shared" ca="1" si="55"/>
        <v>53</v>
      </c>
      <c r="F197">
        <f t="shared" si="56"/>
        <v>10</v>
      </c>
      <c r="G197">
        <v>4</v>
      </c>
      <c r="H197" s="72"/>
      <c r="K197" t="s">
        <v>451</v>
      </c>
    </row>
    <row r="198" spans="1:11" outlineLevel="1" x14ac:dyDescent="0.25">
      <c r="A198" s="14" t="str">
        <f ca="1">IF(ISERROR(E194),"",K198&amp;E194&amp;$D$4)</f>
        <v>POV1-7=1, 41:00:00:00, 0.000, 0, 0</v>
      </c>
      <c r="K198" t="s">
        <v>685</v>
      </c>
    </row>
    <row r="199" spans="1:11" outlineLevel="1" x14ac:dyDescent="0.25">
      <c r="A199" s="14" t="str">
        <f t="shared" ref="A199:A201" ca="1" si="57">IF(ISERROR(E195),"",K199&amp;E195&amp;$D$4)</f>
        <v>POV1-3=1, 44:00:00:00, 0.000, 0, 0</v>
      </c>
      <c r="K199" t="s">
        <v>686</v>
      </c>
    </row>
    <row r="200" spans="1:11" outlineLevel="1" x14ac:dyDescent="0.25">
      <c r="A200" s="14" t="str">
        <f t="shared" ca="1" si="57"/>
        <v>POV1-1=1, 57:00:00:00, 0.000, 0, 0</v>
      </c>
      <c r="K200" t="s">
        <v>687</v>
      </c>
    </row>
    <row r="201" spans="1:11" outlineLevel="1" x14ac:dyDescent="0.25">
      <c r="A201" s="14" t="str">
        <f t="shared" ca="1" si="57"/>
        <v>POV1-5=1, 53:00:00:00, 0.000, 0, 0</v>
      </c>
      <c r="K201" t="s">
        <v>688</v>
      </c>
    </row>
    <row r="202" spans="1:11" outlineLevel="1" x14ac:dyDescent="0.25">
      <c r="A202" s="14" t="str">
        <f t="shared" ca="1" si="54"/>
        <v>Button01=1, 45:00:00:00, 0.000, 0, 0</v>
      </c>
      <c r="D202" t="str">
        <f ca="1">OFFSET('JoytoKey Maps'!$B$7,($C$1-1)*15+G202,F202,1,1)</f>
        <v>E</v>
      </c>
      <c r="E202" s="59" t="str">
        <f t="shared" ca="1" si="55"/>
        <v>45</v>
      </c>
      <c r="F202">
        <f>F197</f>
        <v>10</v>
      </c>
      <c r="G202">
        <v>5</v>
      </c>
      <c r="H202" s="72">
        <v>1</v>
      </c>
      <c r="I202">
        <f ca="1">+I193</f>
        <v>9</v>
      </c>
      <c r="J202" t="b">
        <f ca="1">I202=H202</f>
        <v>0</v>
      </c>
      <c r="K202" t="s">
        <v>439</v>
      </c>
    </row>
    <row r="203" spans="1:11" outlineLevel="1" x14ac:dyDescent="0.25">
      <c r="A203" s="14" t="str">
        <f t="shared" ca="1" si="54"/>
        <v>Button02=1, 51:00:00:00, 0.000, 0, 0</v>
      </c>
      <c r="D203" t="str">
        <f ca="1">OFFSET('JoytoKey Maps'!$B$7,($C$1-1)*15+G203,F203,1,1)</f>
        <v>Q</v>
      </c>
      <c r="E203" s="59" t="str">
        <f t="shared" ca="1" si="55"/>
        <v>51</v>
      </c>
      <c r="F203">
        <f t="shared" si="56"/>
        <v>10</v>
      </c>
      <c r="G203">
        <v>6</v>
      </c>
      <c r="H203" s="72">
        <v>2</v>
      </c>
      <c r="I203">
        <f ca="1">+I202</f>
        <v>9</v>
      </c>
      <c r="J203" t="b">
        <f t="shared" ref="J203:J211" ca="1" si="58">I203=H203</f>
        <v>0</v>
      </c>
      <c r="K203" t="s">
        <v>440</v>
      </c>
    </row>
    <row r="204" spans="1:11" outlineLevel="1" x14ac:dyDescent="0.25">
      <c r="A204" s="14" t="str">
        <f t="shared" ca="1" si="54"/>
        <v>Button03=1, 58:00:00:00, 0.000, 0, 0</v>
      </c>
      <c r="D204" t="str">
        <f ca="1">OFFSET('JoytoKey Maps'!$B$7,($C$1-1)*15+G204,F204,1,1)</f>
        <v>X</v>
      </c>
      <c r="E204" s="59" t="str">
        <f t="shared" ca="1" si="55"/>
        <v>58</v>
      </c>
      <c r="F204">
        <f t="shared" si="56"/>
        <v>10</v>
      </c>
      <c r="G204">
        <v>7</v>
      </c>
      <c r="H204" s="72">
        <v>3</v>
      </c>
      <c r="I204">
        <f t="shared" ref="I204:I211" ca="1" si="59">+I203</f>
        <v>9</v>
      </c>
      <c r="J204" t="b">
        <f t="shared" ca="1" si="58"/>
        <v>0</v>
      </c>
      <c r="K204" t="s">
        <v>441</v>
      </c>
    </row>
    <row r="205" spans="1:11" outlineLevel="1" x14ac:dyDescent="0.25">
      <c r="A205" s="14" t="str">
        <f t="shared" ca="1" si="54"/>
        <v>Button04=1, 48:00:00:00, 0.000, 0, 0</v>
      </c>
      <c r="D205" t="str">
        <f ca="1">OFFSET('JoytoKey Maps'!$B$7,($C$1-1)*15+G205,F205,1,1)</f>
        <v>H</v>
      </c>
      <c r="E205" s="59" t="str">
        <f t="shared" ca="1" si="55"/>
        <v>48</v>
      </c>
      <c r="F205">
        <f t="shared" si="56"/>
        <v>10</v>
      </c>
      <c r="G205">
        <v>8</v>
      </c>
      <c r="H205" s="72">
        <v>4</v>
      </c>
      <c r="I205">
        <f t="shared" ca="1" si="59"/>
        <v>9</v>
      </c>
      <c r="J205" t="b">
        <f t="shared" ca="1" si="58"/>
        <v>0</v>
      </c>
      <c r="K205" t="s">
        <v>442</v>
      </c>
    </row>
    <row r="206" spans="1:11" outlineLevel="1" x14ac:dyDescent="0.25">
      <c r="A206" s="14" t="str">
        <f t="shared" ca="1" si="54"/>
        <v>Button05=1, 5A:00:00:00, 0.000, 0, 0</v>
      </c>
      <c r="D206" t="str">
        <f ca="1">OFFSET('JoytoKey Maps'!$B$7,($C$1-1)*15+G206,F206,1,1)</f>
        <v>Z</v>
      </c>
      <c r="E206" s="59" t="str">
        <f t="shared" ca="1" si="55"/>
        <v>5A</v>
      </c>
      <c r="F206">
        <f t="shared" si="56"/>
        <v>10</v>
      </c>
      <c r="G206">
        <v>9</v>
      </c>
      <c r="H206" s="72">
        <v>5</v>
      </c>
      <c r="I206">
        <f t="shared" ca="1" si="59"/>
        <v>9</v>
      </c>
      <c r="J206" t="b">
        <f t="shared" ca="1" si="58"/>
        <v>0</v>
      </c>
      <c r="K206" t="s">
        <v>443</v>
      </c>
    </row>
    <row r="207" spans="1:11" outlineLevel="1" x14ac:dyDescent="0.25">
      <c r="A207" s="14" t="str">
        <f t="shared" ca="1" si="54"/>
        <v/>
      </c>
      <c r="D207" t="str">
        <f ca="1">OFFSET('JoytoKey Maps'!$B$7,($C$1-1)*15+G207,F207,1,1)</f>
        <v/>
      </c>
      <c r="E207" s="59" t="e">
        <f t="shared" ca="1" si="55"/>
        <v>#N/A</v>
      </c>
      <c r="F207">
        <f t="shared" si="56"/>
        <v>10</v>
      </c>
      <c r="G207">
        <v>10</v>
      </c>
      <c r="H207" s="72">
        <v>6</v>
      </c>
      <c r="I207">
        <f t="shared" ca="1" si="59"/>
        <v>9</v>
      </c>
      <c r="J207" t="b">
        <f t="shared" ca="1" si="58"/>
        <v>0</v>
      </c>
      <c r="K207" t="s">
        <v>444</v>
      </c>
    </row>
    <row r="208" spans="1:11" outlineLevel="1" x14ac:dyDescent="0.25">
      <c r="A208" s="14" t="str">
        <f t="shared" ca="1" si="54"/>
        <v>Button07=1, 4A:00:00:00, 0.000, 0, 0</v>
      </c>
      <c r="D208" t="str">
        <f ca="1">OFFSET('JoytoKey Maps'!$B$7,($C$1-1)*15+G208,F208,1,1)</f>
        <v>J</v>
      </c>
      <c r="E208" s="59" t="str">
        <f t="shared" ca="1" si="55"/>
        <v>4A</v>
      </c>
      <c r="F208">
        <f t="shared" si="56"/>
        <v>10</v>
      </c>
      <c r="G208">
        <v>11</v>
      </c>
      <c r="H208" s="72">
        <v>7</v>
      </c>
      <c r="I208">
        <f t="shared" ca="1" si="59"/>
        <v>9</v>
      </c>
      <c r="J208" t="b">
        <f t="shared" ca="1" si="58"/>
        <v>0</v>
      </c>
      <c r="K208" t="s">
        <v>445</v>
      </c>
    </row>
    <row r="209" spans="1:11" outlineLevel="1" x14ac:dyDescent="0.25">
      <c r="A209" s="14" t="str">
        <f t="shared" ca="1" si="54"/>
        <v>Button08=1, 4D:00:00:00, 0.000, 0, 0</v>
      </c>
      <c r="D209" t="str">
        <f ca="1">OFFSET('JoytoKey Maps'!$B$7,($C$1-1)*15+G209,F209,1,1)</f>
        <v>M</v>
      </c>
      <c r="E209" s="59" t="str">
        <f t="shared" ca="1" si="55"/>
        <v>4D</v>
      </c>
      <c r="F209">
        <f t="shared" si="56"/>
        <v>10</v>
      </c>
      <c r="G209">
        <v>12</v>
      </c>
      <c r="H209" s="72">
        <v>8</v>
      </c>
      <c r="I209">
        <f t="shared" ca="1" si="59"/>
        <v>9</v>
      </c>
      <c r="J209" t="b">
        <f t="shared" ca="1" si="58"/>
        <v>0</v>
      </c>
      <c r="K209" t="s">
        <v>446</v>
      </c>
    </row>
    <row r="210" spans="1:11" outlineLevel="1" x14ac:dyDescent="0.25">
      <c r="A210" s="14" t="str">
        <f t="shared" ca="1" si="54"/>
        <v>Button09=7, 3, 500, 45:0:0:0, 1B:0:0:0, 0:0:0:0, 0:0:0:0, 95, 100, 0.000, 0, 0, 20</v>
      </c>
      <c r="D210" t="str">
        <f ca="1">OFFSET('JoytoKey Maps'!$B$7,($C$1-1)*15+G210,F210,1,1)</f>
        <v>E</v>
      </c>
      <c r="E210" s="59" t="str">
        <f t="shared" ca="1" si="55"/>
        <v>45</v>
      </c>
      <c r="F210">
        <f t="shared" si="56"/>
        <v>10</v>
      </c>
      <c r="G210">
        <v>13</v>
      </c>
      <c r="H210" s="72">
        <v>9</v>
      </c>
      <c r="I210">
        <f t="shared" ca="1" si="59"/>
        <v>9</v>
      </c>
      <c r="J210" t="b">
        <f t="shared" ca="1" si="58"/>
        <v>1</v>
      </c>
      <c r="K210" t="s">
        <v>447</v>
      </c>
    </row>
    <row r="211" spans="1:11" outlineLevel="1" x14ac:dyDescent="0.25">
      <c r="A211" s="14" t="str">
        <f t="shared" ca="1" si="54"/>
        <v/>
      </c>
      <c r="D211" t="e">
        <f ca="1">OFFSET('JoytoKey Maps'!$B$7,($C$1-1)*15+G211,F211,1,1)</f>
        <v>#N/A</v>
      </c>
      <c r="E211" s="59" t="e">
        <f t="shared" ca="1" si="55"/>
        <v>#N/A</v>
      </c>
      <c r="F211">
        <f t="shared" si="56"/>
        <v>10</v>
      </c>
      <c r="G211">
        <v>14</v>
      </c>
      <c r="H211" s="72">
        <v>10</v>
      </c>
      <c r="I211">
        <f t="shared" ca="1" si="59"/>
        <v>9</v>
      </c>
      <c r="J211" t="b">
        <f t="shared" ca="1" si="58"/>
        <v>0</v>
      </c>
      <c r="K211" t="s">
        <v>448</v>
      </c>
    </row>
    <row r="212" spans="1:11" outlineLevel="1" x14ac:dyDescent="0.25">
      <c r="A212" s="14" t="str">
        <f>""</f>
        <v/>
      </c>
      <c r="H212" s="72"/>
      <c r="I212" s="72"/>
    </row>
    <row r="213" spans="1:11" x14ac:dyDescent="0.25">
      <c r="A213" s="14" t="str">
        <f>"[Joystick "&amp;F213&amp;"]"</f>
        <v>[Joystick 11]</v>
      </c>
      <c r="F213">
        <f>+F211+1</f>
        <v>11</v>
      </c>
      <c r="H213" s="72"/>
      <c r="I213">
        <f ca="1">OFFSET('JoytoKey Maps'!$B$4,0,F214,1,1)</f>
        <v>0</v>
      </c>
    </row>
    <row r="214" spans="1:11" outlineLevel="1" x14ac:dyDescent="0.25">
      <c r="A214" s="14" t="str">
        <f t="shared" ref="A214:A231" ca="1" si="60">IF(ISERROR(E214),"",IF(J214,"Button"&amp;TEXT(H214,"00")&amp;$D$6&amp;E214&amp;$D$7,K214&amp;E214&amp;$D$4))</f>
        <v>Axis1n=1, 25:00:00:00, 0.000, 0, 0</v>
      </c>
      <c r="D214" t="str">
        <f ca="1">OFFSET('JoytoKey Maps'!$B$7,($C$1-1)*15+G214,F214,1,1)</f>
        <v>Left</v>
      </c>
      <c r="E214" s="59" t="str">
        <f t="shared" ref="E214:E231" ca="1" si="61">VLOOKUP(D214,WinKeys,2,0)</f>
        <v>25</v>
      </c>
      <c r="F214">
        <f>F213</f>
        <v>11</v>
      </c>
      <c r="G214">
        <v>1</v>
      </c>
      <c r="H214" s="72"/>
      <c r="K214" t="s">
        <v>449</v>
      </c>
    </row>
    <row r="215" spans="1:11" outlineLevel="1" x14ac:dyDescent="0.25">
      <c r="A215" s="14" t="str">
        <f t="shared" ca="1" si="60"/>
        <v>Axis1p=1, 27:00:00:00, 0.000, 0, 0</v>
      </c>
      <c r="D215" t="str">
        <f ca="1">OFFSET('JoytoKey Maps'!$B$7,($C$1-1)*15+G215,F215,1,1)</f>
        <v>Right</v>
      </c>
      <c r="E215" s="59" t="str">
        <f t="shared" ca="1" si="61"/>
        <v>27</v>
      </c>
      <c r="F215">
        <f t="shared" ref="F215:F231" si="62">F214</f>
        <v>11</v>
      </c>
      <c r="G215">
        <v>2</v>
      </c>
      <c r="H215" s="72"/>
      <c r="K215" t="s">
        <v>450</v>
      </c>
    </row>
    <row r="216" spans="1:11" outlineLevel="1" x14ac:dyDescent="0.25">
      <c r="A216" s="14" t="str">
        <f t="shared" ca="1" si="60"/>
        <v>Axis2n=1, 26:00:00:00, 0.000, 0, 0</v>
      </c>
      <c r="D216" t="str">
        <f ca="1">OFFSET('JoytoKey Maps'!$B$7,($C$1-1)*15+G216,F216,1,1)</f>
        <v>Up</v>
      </c>
      <c r="E216" s="59" t="str">
        <f t="shared" ca="1" si="61"/>
        <v>26</v>
      </c>
      <c r="F216">
        <f t="shared" si="62"/>
        <v>11</v>
      </c>
      <c r="G216">
        <v>3</v>
      </c>
      <c r="H216" s="72"/>
      <c r="K216" t="s">
        <v>452</v>
      </c>
    </row>
    <row r="217" spans="1:11" outlineLevel="1" x14ac:dyDescent="0.25">
      <c r="A217" s="14" t="str">
        <f t="shared" ca="1" si="60"/>
        <v>Axis2p=1, 28:00:00:00, 0.000, 0, 0</v>
      </c>
      <c r="D217" t="str">
        <f ca="1">OFFSET('JoytoKey Maps'!$B$7,($C$1-1)*15+G217,F217,1,1)</f>
        <v>Down</v>
      </c>
      <c r="E217" s="59" t="str">
        <f t="shared" ca="1" si="61"/>
        <v>28</v>
      </c>
      <c r="F217">
        <f t="shared" si="62"/>
        <v>11</v>
      </c>
      <c r="G217">
        <v>4</v>
      </c>
      <c r="H217" s="72"/>
      <c r="K217" t="s">
        <v>451</v>
      </c>
    </row>
    <row r="218" spans="1:11" outlineLevel="1" x14ac:dyDescent="0.25">
      <c r="A218" s="14" t="str">
        <f ca="1">IF(ISERROR(E214),"",K218&amp;E214&amp;$D$4)</f>
        <v>POV1-7=1, 25:00:00:00, 0.000, 0, 0</v>
      </c>
      <c r="K218" t="s">
        <v>685</v>
      </c>
    </row>
    <row r="219" spans="1:11" outlineLevel="1" x14ac:dyDescent="0.25">
      <c r="A219" s="14" t="str">
        <f t="shared" ref="A219:A221" ca="1" si="63">IF(ISERROR(E215),"",K219&amp;E215&amp;$D$4)</f>
        <v>POV1-3=1, 27:00:00:00, 0.000, 0, 0</v>
      </c>
      <c r="K219" t="s">
        <v>686</v>
      </c>
    </row>
    <row r="220" spans="1:11" outlineLevel="1" x14ac:dyDescent="0.25">
      <c r="A220" s="14" t="str">
        <f t="shared" ca="1" si="63"/>
        <v>POV1-1=1, 26:00:00:00, 0.000, 0, 0</v>
      </c>
      <c r="K220" t="s">
        <v>687</v>
      </c>
    </row>
    <row r="221" spans="1:11" outlineLevel="1" x14ac:dyDescent="0.25">
      <c r="A221" s="14" t="str">
        <f t="shared" ca="1" si="63"/>
        <v>POV1-5=1, 28:00:00:00, 0.000, 0, 0</v>
      </c>
      <c r="K221" t="s">
        <v>688</v>
      </c>
    </row>
    <row r="222" spans="1:11" outlineLevel="1" x14ac:dyDescent="0.25">
      <c r="A222" s="14" t="str">
        <f t="shared" ca="1" si="60"/>
        <v/>
      </c>
      <c r="D222" t="str">
        <f ca="1">OFFSET('JoytoKey Maps'!$B$7,($C$1-1)*15+G222,F222,1,1)</f>
        <v/>
      </c>
      <c r="E222" s="59" t="e">
        <f t="shared" ca="1" si="61"/>
        <v>#N/A</v>
      </c>
      <c r="F222">
        <f>F217</f>
        <v>11</v>
      </c>
      <c r="G222">
        <v>5</v>
      </c>
      <c r="H222" s="72">
        <v>1</v>
      </c>
      <c r="I222">
        <f ca="1">+I213</f>
        <v>0</v>
      </c>
      <c r="J222" t="b">
        <f ca="1">I222=H222</f>
        <v>0</v>
      </c>
      <c r="K222" t="s">
        <v>439</v>
      </c>
    </row>
    <row r="223" spans="1:11" outlineLevel="1" x14ac:dyDescent="0.25">
      <c r="A223" s="14" t="str">
        <f t="shared" ca="1" si="60"/>
        <v/>
      </c>
      <c r="D223" t="e">
        <f ca="1">OFFSET('JoytoKey Maps'!$B$7,($C$1-1)*15+G223,F223,1,1)</f>
        <v>#N/A</v>
      </c>
      <c r="E223" s="59" t="e">
        <f t="shared" ca="1" si="61"/>
        <v>#N/A</v>
      </c>
      <c r="F223">
        <f t="shared" si="62"/>
        <v>11</v>
      </c>
      <c r="G223">
        <v>6</v>
      </c>
      <c r="H223" s="72">
        <v>2</v>
      </c>
      <c r="I223">
        <f ca="1">+I222</f>
        <v>0</v>
      </c>
      <c r="J223" t="b">
        <f t="shared" ref="J223:J231" ca="1" si="64">I223=H223</f>
        <v>0</v>
      </c>
      <c r="K223" t="s">
        <v>440</v>
      </c>
    </row>
    <row r="224" spans="1:11" outlineLevel="1" x14ac:dyDescent="0.25">
      <c r="A224" s="14" t="str">
        <f t="shared" ca="1" si="60"/>
        <v/>
      </c>
      <c r="D224" t="e">
        <f ca="1">OFFSET('JoytoKey Maps'!$B$7,($C$1-1)*15+G224,F224,1,1)</f>
        <v>#N/A</v>
      </c>
      <c r="E224" s="59" t="e">
        <f t="shared" ca="1" si="61"/>
        <v>#N/A</v>
      </c>
      <c r="F224">
        <f t="shared" si="62"/>
        <v>11</v>
      </c>
      <c r="G224">
        <v>7</v>
      </c>
      <c r="H224" s="72">
        <v>3</v>
      </c>
      <c r="I224">
        <f t="shared" ref="I224:I231" ca="1" si="65">+I223</f>
        <v>0</v>
      </c>
      <c r="J224" t="b">
        <f t="shared" ca="1" si="64"/>
        <v>0</v>
      </c>
      <c r="K224" t="s">
        <v>441</v>
      </c>
    </row>
    <row r="225" spans="1:11" outlineLevel="1" x14ac:dyDescent="0.25">
      <c r="A225" s="14" t="str">
        <f t="shared" ca="1" si="60"/>
        <v/>
      </c>
      <c r="D225" t="e">
        <f ca="1">OFFSET('JoytoKey Maps'!$B$7,($C$1-1)*15+G225,F225,1,1)</f>
        <v>#N/A</v>
      </c>
      <c r="E225" s="59" t="e">
        <f t="shared" ca="1" si="61"/>
        <v>#N/A</v>
      </c>
      <c r="F225">
        <f t="shared" si="62"/>
        <v>11</v>
      </c>
      <c r="G225">
        <v>8</v>
      </c>
      <c r="H225" s="72">
        <v>4</v>
      </c>
      <c r="I225">
        <f t="shared" ca="1" si="65"/>
        <v>0</v>
      </c>
      <c r="J225" t="b">
        <f t="shared" ca="1" si="64"/>
        <v>0</v>
      </c>
      <c r="K225" t="s">
        <v>442</v>
      </c>
    </row>
    <row r="226" spans="1:11" outlineLevel="1" x14ac:dyDescent="0.25">
      <c r="A226" s="14" t="str">
        <f t="shared" ca="1" si="60"/>
        <v/>
      </c>
      <c r="D226" t="e">
        <f ca="1">OFFSET('JoytoKey Maps'!$B$7,($C$1-1)*15+G226,F226,1,1)</f>
        <v>#N/A</v>
      </c>
      <c r="E226" s="59" t="e">
        <f t="shared" ca="1" si="61"/>
        <v>#N/A</v>
      </c>
      <c r="F226">
        <f t="shared" si="62"/>
        <v>11</v>
      </c>
      <c r="G226">
        <v>9</v>
      </c>
      <c r="H226" s="72">
        <v>5</v>
      </c>
      <c r="I226">
        <f t="shared" ca="1" si="65"/>
        <v>0</v>
      </c>
      <c r="J226" t="b">
        <f t="shared" ca="1" si="64"/>
        <v>0</v>
      </c>
      <c r="K226" t="s">
        <v>443</v>
      </c>
    </row>
    <row r="227" spans="1:11" outlineLevel="1" x14ac:dyDescent="0.25">
      <c r="A227" s="14" t="str">
        <f t="shared" ca="1" si="60"/>
        <v/>
      </c>
      <c r="D227" t="e">
        <f ca="1">OFFSET('JoytoKey Maps'!$B$7,($C$1-1)*15+G227,F227,1,1)</f>
        <v>#N/A</v>
      </c>
      <c r="E227" s="59" t="e">
        <f t="shared" ca="1" si="61"/>
        <v>#N/A</v>
      </c>
      <c r="F227">
        <f t="shared" si="62"/>
        <v>11</v>
      </c>
      <c r="G227">
        <v>10</v>
      </c>
      <c r="H227" s="72">
        <v>6</v>
      </c>
      <c r="I227">
        <f t="shared" ca="1" si="65"/>
        <v>0</v>
      </c>
      <c r="J227" t="b">
        <f t="shared" ca="1" si="64"/>
        <v>0</v>
      </c>
      <c r="K227" t="s">
        <v>444</v>
      </c>
    </row>
    <row r="228" spans="1:11" outlineLevel="1" x14ac:dyDescent="0.25">
      <c r="A228" s="14" t="str">
        <f t="shared" ca="1" si="60"/>
        <v/>
      </c>
      <c r="D228" t="e">
        <f ca="1">OFFSET('JoytoKey Maps'!$B$7,($C$1-1)*15+G228,F228,1,1)</f>
        <v>#N/A</v>
      </c>
      <c r="E228" s="59" t="e">
        <f t="shared" ca="1" si="61"/>
        <v>#N/A</v>
      </c>
      <c r="F228">
        <f t="shared" si="62"/>
        <v>11</v>
      </c>
      <c r="G228">
        <v>11</v>
      </c>
      <c r="H228" s="72">
        <v>7</v>
      </c>
      <c r="I228">
        <f t="shared" ca="1" si="65"/>
        <v>0</v>
      </c>
      <c r="J228" t="b">
        <f t="shared" ca="1" si="64"/>
        <v>0</v>
      </c>
      <c r="K228" t="s">
        <v>445</v>
      </c>
    </row>
    <row r="229" spans="1:11" outlineLevel="1" x14ac:dyDescent="0.25">
      <c r="A229" s="14" t="str">
        <f t="shared" ca="1" si="60"/>
        <v/>
      </c>
      <c r="D229" t="e">
        <f ca="1">OFFSET('JoytoKey Maps'!$B$7,($C$1-1)*15+G229,F229,1,1)</f>
        <v>#N/A</v>
      </c>
      <c r="E229" s="59" t="e">
        <f t="shared" ca="1" si="61"/>
        <v>#N/A</v>
      </c>
      <c r="F229">
        <f t="shared" si="62"/>
        <v>11</v>
      </c>
      <c r="G229">
        <v>12</v>
      </c>
      <c r="H229" s="72">
        <v>8</v>
      </c>
      <c r="I229">
        <f t="shared" ca="1" si="65"/>
        <v>0</v>
      </c>
      <c r="J229" t="b">
        <f t="shared" ca="1" si="64"/>
        <v>0</v>
      </c>
      <c r="K229" t="s">
        <v>446</v>
      </c>
    </row>
    <row r="230" spans="1:11" outlineLevel="1" x14ac:dyDescent="0.25">
      <c r="A230" s="14" t="str">
        <f t="shared" ca="1" si="60"/>
        <v/>
      </c>
      <c r="D230" t="e">
        <f ca="1">OFFSET('JoytoKey Maps'!$B$7,($C$1-1)*15+G230,F230,1,1)</f>
        <v>#N/A</v>
      </c>
      <c r="E230" s="59" t="e">
        <f t="shared" ca="1" si="61"/>
        <v>#N/A</v>
      </c>
      <c r="F230">
        <f t="shared" si="62"/>
        <v>11</v>
      </c>
      <c r="G230">
        <v>13</v>
      </c>
      <c r="H230" s="72">
        <v>9</v>
      </c>
      <c r="I230">
        <f t="shared" ca="1" si="65"/>
        <v>0</v>
      </c>
      <c r="J230" t="b">
        <f t="shared" ca="1" si="64"/>
        <v>0</v>
      </c>
      <c r="K230" t="s">
        <v>447</v>
      </c>
    </row>
    <row r="231" spans="1:11" outlineLevel="1" x14ac:dyDescent="0.25">
      <c r="A231" s="14" t="str">
        <f t="shared" ca="1" si="60"/>
        <v/>
      </c>
      <c r="D231" t="e">
        <f ca="1">OFFSET('JoytoKey Maps'!$B$7,($C$1-1)*15+G231,F231,1,1)</f>
        <v>#N/A</v>
      </c>
      <c r="E231" s="59" t="e">
        <f t="shared" ca="1" si="61"/>
        <v>#N/A</v>
      </c>
      <c r="F231">
        <f t="shared" si="62"/>
        <v>11</v>
      </c>
      <c r="G231">
        <v>14</v>
      </c>
      <c r="H231" s="72">
        <v>10</v>
      </c>
      <c r="I231">
        <f t="shared" ca="1" si="65"/>
        <v>0</v>
      </c>
      <c r="J231" t="b">
        <f t="shared" ca="1" si="64"/>
        <v>0</v>
      </c>
      <c r="K231" t="s">
        <v>448</v>
      </c>
    </row>
    <row r="232" spans="1:11" outlineLevel="1" x14ac:dyDescent="0.25">
      <c r="A232" s="14" t="str">
        <f>""</f>
        <v/>
      </c>
      <c r="H232" s="72"/>
      <c r="I232" s="72"/>
    </row>
    <row r="233" spans="1:11" x14ac:dyDescent="0.25">
      <c r="A233" s="14" t="str">
        <f>"[Joystick "&amp;F233&amp;"]"</f>
        <v>[Joystick 12]</v>
      </c>
      <c r="F233">
        <f>+F231+1</f>
        <v>12</v>
      </c>
      <c r="H233" s="72"/>
      <c r="I233">
        <f ca="1">OFFSET('JoytoKey Maps'!$B$4,0,F234,1,1)</f>
        <v>0</v>
      </c>
    </row>
    <row r="234" spans="1:11" outlineLevel="1" x14ac:dyDescent="0.25">
      <c r="A234" s="14" t="str">
        <f t="shared" ref="A234:A251" ca="1" si="66">IF(ISERROR(E234),"",IF(J234,"Button"&amp;TEXT(H234,"00")&amp;$D$6&amp;E234&amp;$D$7,K234&amp;E234&amp;$D$4))</f>
        <v>Axis1n=1, 41:00:00:00, 0.000, 0, 0</v>
      </c>
      <c r="D234" t="str">
        <f ca="1">OFFSET('JoytoKey Maps'!$B$7,($C$1-1)*15+G234,F234,1,1)</f>
        <v>A</v>
      </c>
      <c r="E234" s="59" t="str">
        <f t="shared" ref="E234:E251" ca="1" si="67">VLOOKUP(D234,WinKeys,2,0)</f>
        <v>41</v>
      </c>
      <c r="F234">
        <f>F233</f>
        <v>12</v>
      </c>
      <c r="G234">
        <v>1</v>
      </c>
      <c r="H234" s="72"/>
      <c r="K234" t="s">
        <v>449</v>
      </c>
    </row>
    <row r="235" spans="1:11" outlineLevel="1" x14ac:dyDescent="0.25">
      <c r="A235" s="14" t="str">
        <f t="shared" ca="1" si="66"/>
        <v>Axis1p=1, 44:00:00:00, 0.000, 0, 0</v>
      </c>
      <c r="D235" t="str">
        <f ca="1">OFFSET('JoytoKey Maps'!$B$7,($C$1-1)*15+G235,F235,1,1)</f>
        <v>D</v>
      </c>
      <c r="E235" s="59" t="str">
        <f t="shared" ca="1" si="67"/>
        <v>44</v>
      </c>
      <c r="F235">
        <f t="shared" ref="F235:F251" si="68">F234</f>
        <v>12</v>
      </c>
      <c r="G235">
        <v>2</v>
      </c>
      <c r="H235" s="72"/>
      <c r="K235" t="s">
        <v>450</v>
      </c>
    </row>
    <row r="236" spans="1:11" outlineLevel="1" x14ac:dyDescent="0.25">
      <c r="A236" s="14" t="str">
        <f t="shared" ca="1" si="66"/>
        <v>Axis2n=1, 57:00:00:00, 0.000, 0, 0</v>
      </c>
      <c r="D236" t="str">
        <f ca="1">OFFSET('JoytoKey Maps'!$B$7,($C$1-1)*15+G236,F236,1,1)</f>
        <v>W</v>
      </c>
      <c r="E236" s="59" t="str">
        <f t="shared" ca="1" si="67"/>
        <v>57</v>
      </c>
      <c r="F236">
        <f t="shared" si="68"/>
        <v>12</v>
      </c>
      <c r="G236">
        <v>3</v>
      </c>
      <c r="H236" s="72"/>
      <c r="K236" t="s">
        <v>452</v>
      </c>
    </row>
    <row r="237" spans="1:11" outlineLevel="1" x14ac:dyDescent="0.25">
      <c r="A237" s="14" t="str">
        <f t="shared" ca="1" si="66"/>
        <v>Axis2p=1, 53:00:00:00, 0.000, 0, 0</v>
      </c>
      <c r="D237" t="str">
        <f ca="1">OFFSET('JoytoKey Maps'!$B$7,($C$1-1)*15+G237,F237,1,1)</f>
        <v>S</v>
      </c>
      <c r="E237" s="59" t="str">
        <f t="shared" ca="1" si="67"/>
        <v>53</v>
      </c>
      <c r="F237">
        <f t="shared" si="68"/>
        <v>12</v>
      </c>
      <c r="G237">
        <v>4</v>
      </c>
      <c r="H237" s="72"/>
      <c r="K237" t="s">
        <v>451</v>
      </c>
    </row>
    <row r="238" spans="1:11" outlineLevel="1" x14ac:dyDescent="0.25">
      <c r="A238" s="14" t="str">
        <f ca="1">IF(ISERROR(E234),"",K238&amp;E234&amp;$D$4)</f>
        <v>POV1-7=1, 41:00:00:00, 0.000, 0, 0</v>
      </c>
      <c r="K238" t="s">
        <v>685</v>
      </c>
    </row>
    <row r="239" spans="1:11" outlineLevel="1" x14ac:dyDescent="0.25">
      <c r="A239" s="14" t="str">
        <f t="shared" ref="A239:A241" ca="1" si="69">IF(ISERROR(E235),"",K239&amp;E235&amp;$D$4)</f>
        <v>POV1-3=1, 44:00:00:00, 0.000, 0, 0</v>
      </c>
      <c r="K239" t="s">
        <v>686</v>
      </c>
    </row>
    <row r="240" spans="1:11" outlineLevel="1" x14ac:dyDescent="0.25">
      <c r="A240" s="14" t="str">
        <f t="shared" ca="1" si="69"/>
        <v>POV1-1=1, 57:00:00:00, 0.000, 0, 0</v>
      </c>
      <c r="K240" t="s">
        <v>687</v>
      </c>
    </row>
    <row r="241" spans="1:11" outlineLevel="1" x14ac:dyDescent="0.25">
      <c r="A241" s="14" t="str">
        <f t="shared" ca="1" si="69"/>
        <v>POV1-5=1, 53:00:00:00, 0.000, 0, 0</v>
      </c>
      <c r="K241" t="s">
        <v>688</v>
      </c>
    </row>
    <row r="242" spans="1:11" outlineLevel="1" x14ac:dyDescent="0.25">
      <c r="A242" s="14" t="str">
        <f t="shared" ca="1" si="66"/>
        <v/>
      </c>
      <c r="D242" t="str">
        <f ca="1">OFFSET('JoytoKey Maps'!$B$7,($C$1-1)*15+G242,F242,1,1)</f>
        <v/>
      </c>
      <c r="E242" s="59" t="e">
        <f t="shared" ca="1" si="67"/>
        <v>#N/A</v>
      </c>
      <c r="F242">
        <f>F237</f>
        <v>12</v>
      </c>
      <c r="G242">
        <v>5</v>
      </c>
      <c r="H242" s="72">
        <v>1</v>
      </c>
      <c r="I242">
        <f ca="1">+I233</f>
        <v>0</v>
      </c>
      <c r="J242" t="b">
        <f ca="1">I242=H242</f>
        <v>0</v>
      </c>
      <c r="K242" t="s">
        <v>439</v>
      </c>
    </row>
    <row r="243" spans="1:11" outlineLevel="1" x14ac:dyDescent="0.25">
      <c r="A243" s="14" t="str">
        <f t="shared" ca="1" si="66"/>
        <v/>
      </c>
      <c r="D243" t="e">
        <f ca="1">OFFSET('JoytoKey Maps'!$B$7,($C$1-1)*15+G243,F243,1,1)</f>
        <v>#N/A</v>
      </c>
      <c r="E243" s="59" t="e">
        <f t="shared" ca="1" si="67"/>
        <v>#N/A</v>
      </c>
      <c r="F243">
        <f t="shared" si="68"/>
        <v>12</v>
      </c>
      <c r="G243">
        <v>6</v>
      </c>
      <c r="H243" s="72">
        <v>2</v>
      </c>
      <c r="I243">
        <f ca="1">+I242</f>
        <v>0</v>
      </c>
      <c r="J243" t="b">
        <f t="shared" ref="J243:J251" ca="1" si="70">I243=H243</f>
        <v>0</v>
      </c>
      <c r="K243" t="s">
        <v>440</v>
      </c>
    </row>
    <row r="244" spans="1:11" outlineLevel="1" x14ac:dyDescent="0.25">
      <c r="A244" s="14" t="str">
        <f t="shared" ca="1" si="66"/>
        <v/>
      </c>
      <c r="D244" t="e">
        <f ca="1">OFFSET('JoytoKey Maps'!$B$7,($C$1-1)*15+G244,F244,1,1)</f>
        <v>#N/A</v>
      </c>
      <c r="E244" s="59" t="e">
        <f t="shared" ca="1" si="67"/>
        <v>#N/A</v>
      </c>
      <c r="F244">
        <f t="shared" si="68"/>
        <v>12</v>
      </c>
      <c r="G244">
        <v>7</v>
      </c>
      <c r="H244" s="72">
        <v>3</v>
      </c>
      <c r="I244">
        <f t="shared" ref="I244:I251" ca="1" si="71">+I243</f>
        <v>0</v>
      </c>
      <c r="J244" t="b">
        <f t="shared" ca="1" si="70"/>
        <v>0</v>
      </c>
      <c r="K244" t="s">
        <v>441</v>
      </c>
    </row>
    <row r="245" spans="1:11" outlineLevel="1" x14ac:dyDescent="0.25">
      <c r="A245" s="14" t="str">
        <f t="shared" ca="1" si="66"/>
        <v/>
      </c>
      <c r="D245" t="e">
        <f ca="1">OFFSET('JoytoKey Maps'!$B$7,($C$1-1)*15+G245,F245,1,1)</f>
        <v>#N/A</v>
      </c>
      <c r="E245" s="59" t="e">
        <f t="shared" ca="1" si="67"/>
        <v>#N/A</v>
      </c>
      <c r="F245">
        <f t="shared" si="68"/>
        <v>12</v>
      </c>
      <c r="G245">
        <v>8</v>
      </c>
      <c r="H245" s="72">
        <v>4</v>
      </c>
      <c r="I245">
        <f t="shared" ca="1" si="71"/>
        <v>0</v>
      </c>
      <c r="J245" t="b">
        <f t="shared" ca="1" si="70"/>
        <v>0</v>
      </c>
      <c r="K245" t="s">
        <v>442</v>
      </c>
    </row>
    <row r="246" spans="1:11" outlineLevel="1" x14ac:dyDescent="0.25">
      <c r="A246" s="14" t="str">
        <f t="shared" ca="1" si="66"/>
        <v/>
      </c>
      <c r="D246" t="e">
        <f ca="1">OFFSET('JoytoKey Maps'!$B$7,($C$1-1)*15+G246,F246,1,1)</f>
        <v>#N/A</v>
      </c>
      <c r="E246" s="59" t="e">
        <f t="shared" ca="1" si="67"/>
        <v>#N/A</v>
      </c>
      <c r="F246">
        <f t="shared" si="68"/>
        <v>12</v>
      </c>
      <c r="G246">
        <v>9</v>
      </c>
      <c r="H246" s="72">
        <v>5</v>
      </c>
      <c r="I246">
        <f t="shared" ca="1" si="71"/>
        <v>0</v>
      </c>
      <c r="J246" t="b">
        <f t="shared" ca="1" si="70"/>
        <v>0</v>
      </c>
      <c r="K246" t="s">
        <v>443</v>
      </c>
    </row>
    <row r="247" spans="1:11" outlineLevel="1" x14ac:dyDescent="0.25">
      <c r="A247" s="14" t="str">
        <f t="shared" ca="1" si="66"/>
        <v/>
      </c>
      <c r="D247" t="e">
        <f ca="1">OFFSET('JoytoKey Maps'!$B$7,($C$1-1)*15+G247,F247,1,1)</f>
        <v>#N/A</v>
      </c>
      <c r="E247" s="59" t="e">
        <f t="shared" ca="1" si="67"/>
        <v>#N/A</v>
      </c>
      <c r="F247">
        <f t="shared" si="68"/>
        <v>12</v>
      </c>
      <c r="G247">
        <v>10</v>
      </c>
      <c r="H247" s="72">
        <v>6</v>
      </c>
      <c r="I247">
        <f t="shared" ca="1" si="71"/>
        <v>0</v>
      </c>
      <c r="J247" t="b">
        <f t="shared" ca="1" si="70"/>
        <v>0</v>
      </c>
      <c r="K247" t="s">
        <v>444</v>
      </c>
    </row>
    <row r="248" spans="1:11" outlineLevel="1" x14ac:dyDescent="0.25">
      <c r="A248" s="14" t="str">
        <f t="shared" ca="1" si="66"/>
        <v/>
      </c>
      <c r="D248" t="e">
        <f ca="1">OFFSET('JoytoKey Maps'!$B$7,($C$1-1)*15+G248,F248,1,1)</f>
        <v>#N/A</v>
      </c>
      <c r="E248" s="59" t="e">
        <f t="shared" ca="1" si="67"/>
        <v>#N/A</v>
      </c>
      <c r="F248">
        <f t="shared" si="68"/>
        <v>12</v>
      </c>
      <c r="G248">
        <v>11</v>
      </c>
      <c r="H248" s="72">
        <v>7</v>
      </c>
      <c r="I248">
        <f t="shared" ca="1" si="71"/>
        <v>0</v>
      </c>
      <c r="J248" t="b">
        <f t="shared" ca="1" si="70"/>
        <v>0</v>
      </c>
      <c r="K248" t="s">
        <v>445</v>
      </c>
    </row>
    <row r="249" spans="1:11" outlineLevel="1" x14ac:dyDescent="0.25">
      <c r="A249" s="14" t="str">
        <f t="shared" ca="1" si="66"/>
        <v/>
      </c>
      <c r="D249" t="e">
        <f ca="1">OFFSET('JoytoKey Maps'!$B$7,($C$1-1)*15+G249,F249,1,1)</f>
        <v>#N/A</v>
      </c>
      <c r="E249" s="59" t="e">
        <f t="shared" ca="1" si="67"/>
        <v>#N/A</v>
      </c>
      <c r="F249">
        <f t="shared" si="68"/>
        <v>12</v>
      </c>
      <c r="G249">
        <v>12</v>
      </c>
      <c r="H249" s="72">
        <v>8</v>
      </c>
      <c r="I249">
        <f t="shared" ca="1" si="71"/>
        <v>0</v>
      </c>
      <c r="J249" t="b">
        <f t="shared" ca="1" si="70"/>
        <v>0</v>
      </c>
      <c r="K249" t="s">
        <v>446</v>
      </c>
    </row>
    <row r="250" spans="1:11" outlineLevel="1" x14ac:dyDescent="0.25">
      <c r="A250" s="14" t="str">
        <f t="shared" ca="1" si="66"/>
        <v/>
      </c>
      <c r="D250" t="e">
        <f ca="1">OFFSET('JoytoKey Maps'!$B$7,($C$1-1)*15+G250,F250,1,1)</f>
        <v>#N/A</v>
      </c>
      <c r="E250" s="59" t="e">
        <f t="shared" ca="1" si="67"/>
        <v>#N/A</v>
      </c>
      <c r="F250">
        <f t="shared" si="68"/>
        <v>12</v>
      </c>
      <c r="G250">
        <v>13</v>
      </c>
      <c r="H250" s="72">
        <v>9</v>
      </c>
      <c r="I250">
        <f t="shared" ca="1" si="71"/>
        <v>0</v>
      </c>
      <c r="J250" t="b">
        <f t="shared" ca="1" si="70"/>
        <v>0</v>
      </c>
      <c r="K250" t="s">
        <v>447</v>
      </c>
    </row>
    <row r="251" spans="1:11" outlineLevel="1" x14ac:dyDescent="0.25">
      <c r="A251" s="14" t="str">
        <f t="shared" ca="1" si="66"/>
        <v/>
      </c>
      <c r="D251" t="e">
        <f ca="1">OFFSET('JoytoKey Maps'!$B$7,($C$1-1)*15+G251,F251,1,1)</f>
        <v>#N/A</v>
      </c>
      <c r="E251" s="59" t="e">
        <f t="shared" ca="1" si="67"/>
        <v>#N/A</v>
      </c>
      <c r="F251">
        <f t="shared" si="68"/>
        <v>12</v>
      </c>
      <c r="G251">
        <v>14</v>
      </c>
      <c r="H251" s="72">
        <v>10</v>
      </c>
      <c r="I251">
        <f t="shared" ca="1" si="71"/>
        <v>0</v>
      </c>
      <c r="J251" t="b">
        <f t="shared" ca="1" si="70"/>
        <v>0</v>
      </c>
      <c r="K251" t="s">
        <v>448</v>
      </c>
    </row>
    <row r="252" spans="1:11" ht="15.75" thickBot="1" x14ac:dyDescent="0.3">
      <c r="A252" s="15" t="str">
        <f>""</f>
        <v/>
      </c>
    </row>
  </sheetData>
  <sheetProtection sheet="1" objects="1" scenarios="1"/>
  <mergeCells count="8">
    <mergeCell ref="J10:J11"/>
    <mergeCell ref="K10:K11"/>
    <mergeCell ref="D10:D11"/>
    <mergeCell ref="E10:E11"/>
    <mergeCell ref="F10:F11"/>
    <mergeCell ref="G10:G11"/>
    <mergeCell ref="H10:H11"/>
    <mergeCell ref="I10:I11"/>
  </mergeCell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7"/>
  <sheetViews>
    <sheetView showGridLines="0" workbookViewId="0">
      <pane xSplit="2" ySplit="1" topLeftCell="C2" activePane="bottomRight" state="frozen"/>
      <selection pane="topRight" activeCell="C1" sqref="C1"/>
      <selection pane="bottomLeft" activeCell="A2" sqref="A2"/>
      <selection pane="bottomRight" activeCell="C6" sqref="C6"/>
    </sheetView>
  </sheetViews>
  <sheetFormatPr defaultColWidth="9.140625" defaultRowHeight="15" x14ac:dyDescent="0.25"/>
  <cols>
    <col min="1" max="1" width="19.7109375" style="1" customWidth="1"/>
    <col min="2" max="2" width="10.42578125" style="1" customWidth="1"/>
    <col min="3" max="3" width="15.42578125" customWidth="1"/>
    <col min="4" max="4" width="41.5703125" customWidth="1"/>
  </cols>
  <sheetData>
    <row r="1" spans="1:4" ht="15.75" thickBot="1" x14ac:dyDescent="0.3">
      <c r="A1" s="120" t="s">
        <v>139</v>
      </c>
      <c r="B1" s="123" t="s">
        <v>465</v>
      </c>
      <c r="C1" s="123" t="s">
        <v>473</v>
      </c>
      <c r="D1" s="116" t="s">
        <v>474</v>
      </c>
    </row>
    <row r="2" spans="1:4" x14ac:dyDescent="0.25">
      <c r="A2" s="168" t="str">
        <f t="shared" ref="A2:A10" si="0">PROPER(C2)</f>
        <v>Lbutton</v>
      </c>
      <c r="B2" s="130" t="s">
        <v>410</v>
      </c>
      <c r="C2" s="131" t="s">
        <v>314</v>
      </c>
      <c r="D2" s="132" t="s">
        <v>142</v>
      </c>
    </row>
    <row r="3" spans="1:4" x14ac:dyDescent="0.25">
      <c r="A3" s="169" t="str">
        <f t="shared" si="0"/>
        <v>Rbutton</v>
      </c>
      <c r="B3" s="133" t="s">
        <v>409</v>
      </c>
      <c r="C3" s="134" t="s">
        <v>315</v>
      </c>
      <c r="D3" s="13" t="s">
        <v>143</v>
      </c>
    </row>
    <row r="4" spans="1:4" x14ac:dyDescent="0.25">
      <c r="A4" s="169" t="str">
        <f t="shared" si="0"/>
        <v>Cancel</v>
      </c>
      <c r="B4" s="133" t="s">
        <v>411</v>
      </c>
      <c r="C4" s="134" t="s">
        <v>316</v>
      </c>
      <c r="D4" s="13" t="s">
        <v>144</v>
      </c>
    </row>
    <row r="5" spans="1:4" x14ac:dyDescent="0.25">
      <c r="A5" s="169" t="str">
        <f t="shared" si="0"/>
        <v>Mbutton</v>
      </c>
      <c r="B5" s="133" t="s">
        <v>412</v>
      </c>
      <c r="C5" s="134" t="s">
        <v>317</v>
      </c>
      <c r="D5" s="13" t="s">
        <v>145</v>
      </c>
    </row>
    <row r="6" spans="1:4" x14ac:dyDescent="0.25">
      <c r="A6" s="169" t="str">
        <f t="shared" si="0"/>
        <v>Xbutton1</v>
      </c>
      <c r="B6" s="133" t="s">
        <v>413</v>
      </c>
      <c r="C6" s="134" t="s">
        <v>318</v>
      </c>
      <c r="D6" s="13" t="s">
        <v>146</v>
      </c>
    </row>
    <row r="7" spans="1:4" x14ac:dyDescent="0.25">
      <c r="A7" s="169" t="str">
        <f t="shared" si="0"/>
        <v>Xbutton2</v>
      </c>
      <c r="B7" s="133" t="s">
        <v>414</v>
      </c>
      <c r="C7" s="134" t="s">
        <v>319</v>
      </c>
      <c r="D7" s="13" t="s">
        <v>147</v>
      </c>
    </row>
    <row r="8" spans="1:4" x14ac:dyDescent="0.25">
      <c r="A8" s="169" t="str">
        <f t="shared" si="0"/>
        <v>Back</v>
      </c>
      <c r="B8" s="133" t="s">
        <v>415</v>
      </c>
      <c r="C8" s="134" t="s">
        <v>320</v>
      </c>
      <c r="D8" s="13" t="s">
        <v>148</v>
      </c>
    </row>
    <row r="9" spans="1:4" x14ac:dyDescent="0.25">
      <c r="A9" s="169" t="str">
        <f t="shared" si="0"/>
        <v>Tab</v>
      </c>
      <c r="B9" s="133" t="s">
        <v>416</v>
      </c>
      <c r="C9" s="134" t="s">
        <v>95</v>
      </c>
      <c r="D9" s="13" t="s">
        <v>149</v>
      </c>
    </row>
    <row r="10" spans="1:4" x14ac:dyDescent="0.25">
      <c r="A10" s="169" t="str">
        <f t="shared" si="0"/>
        <v>Clear</v>
      </c>
      <c r="B10" s="135" t="s">
        <v>527</v>
      </c>
      <c r="C10" s="134" t="s">
        <v>96</v>
      </c>
      <c r="D10" s="13" t="s">
        <v>150</v>
      </c>
    </row>
    <row r="11" spans="1:4" x14ac:dyDescent="0.25">
      <c r="A11" s="169" t="s">
        <v>78</v>
      </c>
      <c r="B11" s="135" t="s">
        <v>526</v>
      </c>
      <c r="C11" s="134" t="s">
        <v>321</v>
      </c>
      <c r="D11" s="13" t="s">
        <v>151</v>
      </c>
    </row>
    <row r="12" spans="1:4" x14ac:dyDescent="0.25">
      <c r="A12" s="169" t="str">
        <f>PROPER(C12)</f>
        <v>Shift</v>
      </c>
      <c r="B12" s="135" t="s">
        <v>528</v>
      </c>
      <c r="C12" s="134" t="s">
        <v>97</v>
      </c>
      <c r="D12" s="13" t="s">
        <v>152</v>
      </c>
    </row>
    <row r="13" spans="1:4" x14ac:dyDescent="0.25">
      <c r="A13" s="169" t="str">
        <f>PROPER(C13)</f>
        <v>Control</v>
      </c>
      <c r="B13" s="135" t="s">
        <v>529</v>
      </c>
      <c r="C13" s="134" t="s">
        <v>135</v>
      </c>
      <c r="D13" s="13" t="s">
        <v>153</v>
      </c>
    </row>
    <row r="14" spans="1:4" x14ac:dyDescent="0.25">
      <c r="A14" s="169" t="s">
        <v>459</v>
      </c>
      <c r="B14" s="135" t="s">
        <v>530</v>
      </c>
      <c r="C14" s="134" t="s">
        <v>136</v>
      </c>
      <c r="D14" s="13" t="s">
        <v>154</v>
      </c>
    </row>
    <row r="15" spans="1:4" x14ac:dyDescent="0.25">
      <c r="A15" s="169" t="str">
        <f>PROPER(C15)</f>
        <v>Pause</v>
      </c>
      <c r="B15" s="135" t="s">
        <v>531</v>
      </c>
      <c r="C15" s="134" t="s">
        <v>98</v>
      </c>
      <c r="D15" s="13" t="s">
        <v>155</v>
      </c>
    </row>
    <row r="16" spans="1:4" x14ac:dyDescent="0.25">
      <c r="A16" s="169" t="str">
        <f>PROPER(C16)</f>
        <v>Capital</v>
      </c>
      <c r="B16" s="135" t="s">
        <v>532</v>
      </c>
      <c r="C16" s="134" t="s">
        <v>322</v>
      </c>
      <c r="D16" s="13" t="s">
        <v>156</v>
      </c>
    </row>
    <row r="17" spans="1:4" x14ac:dyDescent="0.25">
      <c r="A17" s="169" t="s">
        <v>79</v>
      </c>
      <c r="B17" s="135" t="s">
        <v>533</v>
      </c>
      <c r="C17" s="134" t="s">
        <v>330</v>
      </c>
      <c r="D17" s="13" t="s">
        <v>164</v>
      </c>
    </row>
    <row r="18" spans="1:4" x14ac:dyDescent="0.25">
      <c r="A18" s="169" t="str">
        <f>PROPER(C18)</f>
        <v>Space</v>
      </c>
      <c r="B18" s="135" t="s">
        <v>534</v>
      </c>
      <c r="C18" s="134" t="s">
        <v>335</v>
      </c>
      <c r="D18" s="13" t="s">
        <v>99</v>
      </c>
    </row>
    <row r="19" spans="1:4" x14ac:dyDescent="0.25">
      <c r="A19" s="169" t="str">
        <f>PROPER(C19)</f>
        <v>Prior</v>
      </c>
      <c r="B19" s="135" t="s">
        <v>535</v>
      </c>
      <c r="C19" s="134" t="s">
        <v>336</v>
      </c>
      <c r="D19" s="13" t="s">
        <v>169</v>
      </c>
    </row>
    <row r="20" spans="1:4" x14ac:dyDescent="0.25">
      <c r="A20" s="169" t="str">
        <f>PROPER(C20)</f>
        <v>Next</v>
      </c>
      <c r="B20" s="135" t="s">
        <v>536</v>
      </c>
      <c r="C20" s="134" t="s">
        <v>337</v>
      </c>
      <c r="D20" s="13" t="s">
        <v>170</v>
      </c>
    </row>
    <row r="21" spans="1:4" x14ac:dyDescent="0.25">
      <c r="A21" s="169" t="str">
        <f>PROPER(C21)</f>
        <v>End</v>
      </c>
      <c r="B21" s="135" t="s">
        <v>537</v>
      </c>
      <c r="C21" s="134" t="s">
        <v>102</v>
      </c>
      <c r="D21" s="13" t="s">
        <v>171</v>
      </c>
    </row>
    <row r="22" spans="1:4" x14ac:dyDescent="0.25">
      <c r="A22" s="169" t="str">
        <f>PROPER(C22)</f>
        <v>Home</v>
      </c>
      <c r="B22" s="135" t="s">
        <v>538</v>
      </c>
      <c r="C22" s="134" t="s">
        <v>103</v>
      </c>
      <c r="D22" s="13" t="s">
        <v>172</v>
      </c>
    </row>
    <row r="23" spans="1:4" x14ac:dyDescent="0.25">
      <c r="A23" s="169" t="s">
        <v>93</v>
      </c>
      <c r="B23" s="135" t="s">
        <v>539</v>
      </c>
      <c r="C23" s="134" t="s">
        <v>104</v>
      </c>
      <c r="D23" s="13" t="s">
        <v>173</v>
      </c>
    </row>
    <row r="24" spans="1:4" x14ac:dyDescent="0.25">
      <c r="A24" s="169" t="s">
        <v>138</v>
      </c>
      <c r="B24" s="135" t="s">
        <v>540</v>
      </c>
      <c r="C24" s="134" t="s">
        <v>100</v>
      </c>
      <c r="D24" s="13" t="s">
        <v>174</v>
      </c>
    </row>
    <row r="25" spans="1:4" x14ac:dyDescent="0.25">
      <c r="A25" s="169" t="s">
        <v>94</v>
      </c>
      <c r="B25" s="135" t="s">
        <v>541</v>
      </c>
      <c r="C25" s="134" t="s">
        <v>105</v>
      </c>
      <c r="D25" s="13" t="s">
        <v>175</v>
      </c>
    </row>
    <row r="26" spans="1:4" x14ac:dyDescent="0.25">
      <c r="A26" s="169" t="s">
        <v>137</v>
      </c>
      <c r="B26" s="135" t="s">
        <v>542</v>
      </c>
      <c r="C26" s="134" t="s">
        <v>101</v>
      </c>
      <c r="D26" s="13" t="s">
        <v>176</v>
      </c>
    </row>
    <row r="27" spans="1:4" x14ac:dyDescent="0.25">
      <c r="A27" s="169" t="str">
        <f t="shared" ref="A27:A33" si="1">PROPER(C27)</f>
        <v>Select</v>
      </c>
      <c r="B27" s="135" t="s">
        <v>543</v>
      </c>
      <c r="C27" s="134" t="s">
        <v>106</v>
      </c>
      <c r="D27" s="13" t="s">
        <v>177</v>
      </c>
    </row>
    <row r="28" spans="1:4" x14ac:dyDescent="0.25">
      <c r="A28" s="169" t="str">
        <f t="shared" si="1"/>
        <v>Print</v>
      </c>
      <c r="B28" s="135" t="s">
        <v>544</v>
      </c>
      <c r="C28" s="134" t="s">
        <v>107</v>
      </c>
      <c r="D28" s="13" t="s">
        <v>178</v>
      </c>
    </row>
    <row r="29" spans="1:4" x14ac:dyDescent="0.25">
      <c r="A29" s="169" t="str">
        <f t="shared" si="1"/>
        <v>Execute</v>
      </c>
      <c r="B29" s="135" t="s">
        <v>545</v>
      </c>
      <c r="C29" s="134" t="s">
        <v>108</v>
      </c>
      <c r="D29" s="13" t="s">
        <v>179</v>
      </c>
    </row>
    <row r="30" spans="1:4" x14ac:dyDescent="0.25">
      <c r="A30" s="169" t="str">
        <f t="shared" si="1"/>
        <v>Snapshot</v>
      </c>
      <c r="B30" s="135" t="s">
        <v>546</v>
      </c>
      <c r="C30" s="134" t="s">
        <v>338</v>
      </c>
      <c r="D30" s="13" t="s">
        <v>180</v>
      </c>
    </row>
    <row r="31" spans="1:4" x14ac:dyDescent="0.25">
      <c r="A31" s="169" t="str">
        <f t="shared" si="1"/>
        <v>Insert</v>
      </c>
      <c r="B31" s="135" t="s">
        <v>547</v>
      </c>
      <c r="C31" s="134" t="s">
        <v>339</v>
      </c>
      <c r="D31" s="13" t="s">
        <v>181</v>
      </c>
    </row>
    <row r="32" spans="1:4" x14ac:dyDescent="0.25">
      <c r="A32" s="169" t="str">
        <f t="shared" si="1"/>
        <v>Delete</v>
      </c>
      <c r="B32" s="135" t="s">
        <v>548</v>
      </c>
      <c r="C32" s="134" t="s">
        <v>340</v>
      </c>
      <c r="D32" s="13" t="s">
        <v>182</v>
      </c>
    </row>
    <row r="33" spans="1:4" x14ac:dyDescent="0.25">
      <c r="A33" s="169" t="str">
        <f t="shared" si="1"/>
        <v>Help</v>
      </c>
      <c r="B33" s="135" t="s">
        <v>549</v>
      </c>
      <c r="C33" s="134" t="s">
        <v>109</v>
      </c>
      <c r="D33" s="13" t="s">
        <v>183</v>
      </c>
    </row>
    <row r="34" spans="1:4" x14ac:dyDescent="0.25">
      <c r="A34" s="169">
        <v>0</v>
      </c>
      <c r="B34" s="135" t="s">
        <v>550</v>
      </c>
      <c r="C34" s="134" t="s">
        <v>184</v>
      </c>
      <c r="D34" s="13" t="s">
        <v>184</v>
      </c>
    </row>
    <row r="35" spans="1:4" x14ac:dyDescent="0.25">
      <c r="A35" s="169">
        <v>1</v>
      </c>
      <c r="B35" s="135" t="s">
        <v>551</v>
      </c>
      <c r="C35" s="134" t="s">
        <v>185</v>
      </c>
      <c r="D35" s="13" t="s">
        <v>185</v>
      </c>
    </row>
    <row r="36" spans="1:4" x14ac:dyDescent="0.25">
      <c r="A36" s="169">
        <v>2</v>
      </c>
      <c r="B36" s="135" t="s">
        <v>552</v>
      </c>
      <c r="C36" s="134" t="s">
        <v>186</v>
      </c>
      <c r="D36" s="13" t="s">
        <v>186</v>
      </c>
    </row>
    <row r="37" spans="1:4" x14ac:dyDescent="0.25">
      <c r="A37" s="169">
        <v>3</v>
      </c>
      <c r="B37" s="135" t="s">
        <v>553</v>
      </c>
      <c r="C37" s="134" t="s">
        <v>187</v>
      </c>
      <c r="D37" s="13" t="s">
        <v>187</v>
      </c>
    </row>
    <row r="38" spans="1:4" x14ac:dyDescent="0.25">
      <c r="A38" s="169">
        <v>4</v>
      </c>
      <c r="B38" s="135" t="s">
        <v>554</v>
      </c>
      <c r="C38" s="134" t="s">
        <v>188</v>
      </c>
      <c r="D38" s="13" t="s">
        <v>188</v>
      </c>
    </row>
    <row r="39" spans="1:4" x14ac:dyDescent="0.25">
      <c r="A39" s="169">
        <v>5</v>
      </c>
      <c r="B39" s="135" t="s">
        <v>555</v>
      </c>
      <c r="C39" s="134" t="s">
        <v>189</v>
      </c>
      <c r="D39" s="13" t="s">
        <v>189</v>
      </c>
    </row>
    <row r="40" spans="1:4" x14ac:dyDescent="0.25">
      <c r="A40" s="169">
        <v>6</v>
      </c>
      <c r="B40" s="135" t="s">
        <v>556</v>
      </c>
      <c r="C40" s="134" t="s">
        <v>190</v>
      </c>
      <c r="D40" s="13" t="s">
        <v>190</v>
      </c>
    </row>
    <row r="41" spans="1:4" x14ac:dyDescent="0.25">
      <c r="A41" s="169">
        <v>7</v>
      </c>
      <c r="B41" s="135" t="s">
        <v>557</v>
      </c>
      <c r="C41" s="134" t="s">
        <v>191</v>
      </c>
      <c r="D41" s="13" t="s">
        <v>191</v>
      </c>
    </row>
    <row r="42" spans="1:4" x14ac:dyDescent="0.25">
      <c r="A42" s="169">
        <v>8</v>
      </c>
      <c r="B42" s="135" t="s">
        <v>558</v>
      </c>
      <c r="C42" s="134" t="s">
        <v>192</v>
      </c>
      <c r="D42" s="13" t="s">
        <v>192</v>
      </c>
    </row>
    <row r="43" spans="1:4" x14ac:dyDescent="0.25">
      <c r="A43" s="169">
        <v>9</v>
      </c>
      <c r="B43" s="135" t="s">
        <v>559</v>
      </c>
      <c r="C43" s="134" t="s">
        <v>193</v>
      </c>
      <c r="D43" s="13" t="s">
        <v>193</v>
      </c>
    </row>
    <row r="44" spans="1:4" x14ac:dyDescent="0.25">
      <c r="A44" s="169" t="s">
        <v>12</v>
      </c>
      <c r="B44" s="135" t="s">
        <v>560</v>
      </c>
      <c r="C44" s="134" t="s">
        <v>194</v>
      </c>
      <c r="D44" s="13" t="s">
        <v>194</v>
      </c>
    </row>
    <row r="45" spans="1:4" x14ac:dyDescent="0.25">
      <c r="A45" s="169" t="s">
        <v>11</v>
      </c>
      <c r="B45" s="135" t="s">
        <v>561</v>
      </c>
      <c r="C45" s="134" t="s">
        <v>195</v>
      </c>
      <c r="D45" s="13" t="s">
        <v>195</v>
      </c>
    </row>
    <row r="46" spans="1:4" x14ac:dyDescent="0.25">
      <c r="A46" s="169" t="s">
        <v>26</v>
      </c>
      <c r="B46" s="135" t="s">
        <v>562</v>
      </c>
      <c r="C46" s="134" t="s">
        <v>196</v>
      </c>
      <c r="D46" s="13" t="s">
        <v>196</v>
      </c>
    </row>
    <row r="47" spans="1:4" x14ac:dyDescent="0.25">
      <c r="A47" s="169" t="s">
        <v>65</v>
      </c>
      <c r="B47" s="135" t="s">
        <v>563</v>
      </c>
      <c r="C47" s="134" t="s">
        <v>197</v>
      </c>
      <c r="D47" s="13" t="s">
        <v>197</v>
      </c>
    </row>
    <row r="48" spans="1:4" x14ac:dyDescent="0.25">
      <c r="A48" s="169" t="s">
        <v>417</v>
      </c>
      <c r="B48" s="135" t="s">
        <v>564</v>
      </c>
      <c r="C48" s="134" t="s">
        <v>198</v>
      </c>
      <c r="D48" s="13" t="s">
        <v>198</v>
      </c>
    </row>
    <row r="49" spans="1:4" x14ac:dyDescent="0.25">
      <c r="A49" s="169" t="s">
        <v>64</v>
      </c>
      <c r="B49" s="135" t="s">
        <v>565</v>
      </c>
      <c r="C49" s="134" t="s">
        <v>199</v>
      </c>
      <c r="D49" s="13" t="s">
        <v>199</v>
      </c>
    </row>
    <row r="50" spans="1:4" x14ac:dyDescent="0.25">
      <c r="A50" s="169" t="s">
        <v>66</v>
      </c>
      <c r="B50" s="135" t="s">
        <v>566</v>
      </c>
      <c r="C50" s="134" t="s">
        <v>200</v>
      </c>
      <c r="D50" s="13" t="s">
        <v>200</v>
      </c>
    </row>
    <row r="51" spans="1:4" x14ac:dyDescent="0.25">
      <c r="A51" s="169" t="s">
        <v>418</v>
      </c>
      <c r="B51" s="135" t="s">
        <v>567</v>
      </c>
      <c r="C51" s="134" t="s">
        <v>201</v>
      </c>
      <c r="D51" s="13" t="s">
        <v>201</v>
      </c>
    </row>
    <row r="52" spans="1:4" x14ac:dyDescent="0.25">
      <c r="A52" s="169" t="s">
        <v>28</v>
      </c>
      <c r="B52" s="135" t="s">
        <v>568</v>
      </c>
      <c r="C52" s="134" t="s">
        <v>202</v>
      </c>
      <c r="D52" s="13" t="s">
        <v>202</v>
      </c>
    </row>
    <row r="53" spans="1:4" x14ac:dyDescent="0.25">
      <c r="A53" s="169" t="s">
        <v>419</v>
      </c>
      <c r="B53" s="135" t="s">
        <v>569</v>
      </c>
      <c r="C53" s="134" t="s">
        <v>203</v>
      </c>
      <c r="D53" s="13" t="s">
        <v>203</v>
      </c>
    </row>
    <row r="54" spans="1:4" x14ac:dyDescent="0.25">
      <c r="A54" s="169" t="s">
        <v>67</v>
      </c>
      <c r="B54" s="135" t="s">
        <v>570</v>
      </c>
      <c r="C54" s="134" t="s">
        <v>204</v>
      </c>
      <c r="D54" s="13" t="s">
        <v>204</v>
      </c>
    </row>
    <row r="55" spans="1:4" x14ac:dyDescent="0.25">
      <c r="A55" s="169" t="s">
        <v>23</v>
      </c>
      <c r="B55" s="135" t="s">
        <v>571</v>
      </c>
      <c r="C55" s="134" t="s">
        <v>205</v>
      </c>
      <c r="D55" s="13" t="s">
        <v>205</v>
      </c>
    </row>
    <row r="56" spans="1:4" x14ac:dyDescent="0.25">
      <c r="A56" s="169" t="s">
        <v>420</v>
      </c>
      <c r="B56" s="135" t="s">
        <v>572</v>
      </c>
      <c r="C56" s="134" t="s">
        <v>206</v>
      </c>
      <c r="D56" s="13" t="s">
        <v>206</v>
      </c>
    </row>
    <row r="57" spans="1:4" x14ac:dyDescent="0.25">
      <c r="A57" s="169" t="s">
        <v>421</v>
      </c>
      <c r="B57" s="135" t="s">
        <v>573</v>
      </c>
      <c r="C57" s="134" t="s">
        <v>207</v>
      </c>
      <c r="D57" s="13" t="s">
        <v>207</v>
      </c>
    </row>
    <row r="58" spans="1:4" x14ac:dyDescent="0.25">
      <c r="A58" s="169" t="s">
        <v>422</v>
      </c>
      <c r="B58" s="135" t="s">
        <v>574</v>
      </c>
      <c r="C58" s="134" t="s">
        <v>208</v>
      </c>
      <c r="D58" s="13" t="s">
        <v>208</v>
      </c>
    </row>
    <row r="59" spans="1:4" x14ac:dyDescent="0.25">
      <c r="A59" s="169" t="s">
        <v>423</v>
      </c>
      <c r="B59" s="135" t="s">
        <v>575</v>
      </c>
      <c r="C59" s="134" t="s">
        <v>209</v>
      </c>
      <c r="D59" s="13" t="s">
        <v>209</v>
      </c>
    </row>
    <row r="60" spans="1:4" x14ac:dyDescent="0.25">
      <c r="A60" s="169" t="s">
        <v>62</v>
      </c>
      <c r="B60" s="135" t="s">
        <v>576</v>
      </c>
      <c r="C60" s="134" t="s">
        <v>210</v>
      </c>
      <c r="D60" s="13" t="s">
        <v>210</v>
      </c>
    </row>
    <row r="61" spans="1:4" x14ac:dyDescent="0.25">
      <c r="A61" s="169" t="s">
        <v>22</v>
      </c>
      <c r="B61" s="135" t="s">
        <v>577</v>
      </c>
      <c r="C61" s="134" t="s">
        <v>211</v>
      </c>
      <c r="D61" s="13" t="s">
        <v>211</v>
      </c>
    </row>
    <row r="62" spans="1:4" x14ac:dyDescent="0.25">
      <c r="A62" s="169" t="s">
        <v>30</v>
      </c>
      <c r="B62" s="135" t="s">
        <v>578</v>
      </c>
      <c r="C62" s="134" t="s">
        <v>212</v>
      </c>
      <c r="D62" s="13" t="s">
        <v>212</v>
      </c>
    </row>
    <row r="63" spans="1:4" x14ac:dyDescent="0.25">
      <c r="A63" s="169" t="s">
        <v>424</v>
      </c>
      <c r="B63" s="135" t="s">
        <v>579</v>
      </c>
      <c r="C63" s="134" t="s">
        <v>213</v>
      </c>
      <c r="D63" s="13" t="s">
        <v>213</v>
      </c>
    </row>
    <row r="64" spans="1:4" x14ac:dyDescent="0.25">
      <c r="A64" s="169" t="s">
        <v>425</v>
      </c>
      <c r="B64" s="135" t="s">
        <v>580</v>
      </c>
      <c r="C64" s="134" t="s">
        <v>214</v>
      </c>
      <c r="D64" s="13" t="s">
        <v>214</v>
      </c>
    </row>
    <row r="65" spans="1:4" x14ac:dyDescent="0.25">
      <c r="A65" s="169" t="s">
        <v>84</v>
      </c>
      <c r="B65" s="135" t="s">
        <v>581</v>
      </c>
      <c r="C65" s="134" t="s">
        <v>215</v>
      </c>
      <c r="D65" s="13" t="s">
        <v>215</v>
      </c>
    </row>
    <row r="66" spans="1:4" x14ac:dyDescent="0.25">
      <c r="A66" s="169" t="s">
        <v>63</v>
      </c>
      <c r="B66" s="135" t="s">
        <v>582</v>
      </c>
      <c r="C66" s="134" t="s">
        <v>216</v>
      </c>
      <c r="D66" s="13" t="s">
        <v>216</v>
      </c>
    </row>
    <row r="67" spans="1:4" x14ac:dyDescent="0.25">
      <c r="A67" s="169" t="s">
        <v>21</v>
      </c>
      <c r="B67" s="135" t="s">
        <v>583</v>
      </c>
      <c r="C67" s="134" t="s">
        <v>217</v>
      </c>
      <c r="D67" s="13" t="s">
        <v>217</v>
      </c>
    </row>
    <row r="68" spans="1:4" x14ac:dyDescent="0.25">
      <c r="A68" s="169" t="s">
        <v>20</v>
      </c>
      <c r="B68" s="135" t="s">
        <v>584</v>
      </c>
      <c r="C68" s="134" t="s">
        <v>218</v>
      </c>
      <c r="D68" s="13" t="s">
        <v>218</v>
      </c>
    </row>
    <row r="69" spans="1:4" x14ac:dyDescent="0.25">
      <c r="A69" s="169" t="s">
        <v>35</v>
      </c>
      <c r="B69" s="135" t="s">
        <v>585</v>
      </c>
      <c r="C69" s="134" t="s">
        <v>219</v>
      </c>
      <c r="D69" s="13" t="s">
        <v>219</v>
      </c>
    </row>
    <row r="70" spans="1:4" x14ac:dyDescent="0.25">
      <c r="A70" s="169" t="str">
        <f>PROPER(C70)</f>
        <v>Lwin</v>
      </c>
      <c r="B70" s="135" t="s">
        <v>586</v>
      </c>
      <c r="C70" s="134" t="s">
        <v>341</v>
      </c>
      <c r="D70" s="13" t="s">
        <v>220</v>
      </c>
    </row>
    <row r="71" spans="1:4" x14ac:dyDescent="0.25">
      <c r="A71" s="169" t="str">
        <f>PROPER(C71)</f>
        <v>Rwin</v>
      </c>
      <c r="B71" s="135" t="s">
        <v>587</v>
      </c>
      <c r="C71" s="134" t="s">
        <v>342</v>
      </c>
      <c r="D71" s="13" t="s">
        <v>221</v>
      </c>
    </row>
    <row r="72" spans="1:4" x14ac:dyDescent="0.25">
      <c r="A72" s="169" t="str">
        <f>PROPER(C72)</f>
        <v>Apps</v>
      </c>
      <c r="B72" s="135" t="s">
        <v>588</v>
      </c>
      <c r="C72" s="134" t="s">
        <v>343</v>
      </c>
      <c r="D72" s="13" t="s">
        <v>222</v>
      </c>
    </row>
    <row r="73" spans="1:4" x14ac:dyDescent="0.25">
      <c r="A73" s="169" t="str">
        <f>PROPER(C73)</f>
        <v>Sleep</v>
      </c>
      <c r="B73" s="135" t="s">
        <v>589</v>
      </c>
      <c r="C73" s="134" t="s">
        <v>344</v>
      </c>
      <c r="D73" s="13" t="s">
        <v>223</v>
      </c>
    </row>
    <row r="74" spans="1:4" x14ac:dyDescent="0.25">
      <c r="A74" s="169" t="s">
        <v>18</v>
      </c>
      <c r="B74" s="135" t="s">
        <v>590</v>
      </c>
      <c r="C74" s="134" t="s">
        <v>345</v>
      </c>
      <c r="D74" s="13" t="s">
        <v>224</v>
      </c>
    </row>
    <row r="75" spans="1:4" x14ac:dyDescent="0.25">
      <c r="A75" s="169" t="s">
        <v>17</v>
      </c>
      <c r="B75" s="135" t="s">
        <v>591</v>
      </c>
      <c r="C75" s="134" t="s">
        <v>346</v>
      </c>
      <c r="D75" s="13" t="s">
        <v>225</v>
      </c>
    </row>
    <row r="76" spans="1:4" x14ac:dyDescent="0.25">
      <c r="A76" s="169" t="s">
        <v>6</v>
      </c>
      <c r="B76" s="135" t="s">
        <v>592</v>
      </c>
      <c r="C76" s="134" t="s">
        <v>347</v>
      </c>
      <c r="D76" s="13" t="s">
        <v>226</v>
      </c>
    </row>
    <row r="77" spans="1:4" x14ac:dyDescent="0.25">
      <c r="A77" s="169" t="s">
        <v>19</v>
      </c>
      <c r="B77" s="135" t="s">
        <v>593</v>
      </c>
      <c r="C77" s="134" t="s">
        <v>348</v>
      </c>
      <c r="D77" s="13" t="s">
        <v>227</v>
      </c>
    </row>
    <row r="78" spans="1:4" x14ac:dyDescent="0.25">
      <c r="A78" s="169" t="s">
        <v>7</v>
      </c>
      <c r="B78" s="135" t="s">
        <v>594</v>
      </c>
      <c r="C78" s="134" t="s">
        <v>349</v>
      </c>
      <c r="D78" s="13" t="s">
        <v>228</v>
      </c>
    </row>
    <row r="79" spans="1:4" x14ac:dyDescent="0.25">
      <c r="A79" s="169" t="s">
        <v>9</v>
      </c>
      <c r="B79" s="135" t="s">
        <v>595</v>
      </c>
      <c r="C79" s="134" t="s">
        <v>350</v>
      </c>
      <c r="D79" s="13" t="s">
        <v>229</v>
      </c>
    </row>
    <row r="80" spans="1:4" x14ac:dyDescent="0.25">
      <c r="A80" s="169" t="s">
        <v>8</v>
      </c>
      <c r="B80" s="135" t="s">
        <v>596</v>
      </c>
      <c r="C80" s="134" t="s">
        <v>351</v>
      </c>
      <c r="D80" s="13" t="s">
        <v>230</v>
      </c>
    </row>
    <row r="81" spans="1:4" x14ac:dyDescent="0.25">
      <c r="A81" s="169" t="s">
        <v>24</v>
      </c>
      <c r="B81" s="135" t="s">
        <v>597</v>
      </c>
      <c r="C81" s="134" t="s">
        <v>352</v>
      </c>
      <c r="D81" s="13" t="s">
        <v>231</v>
      </c>
    </row>
    <row r="82" spans="1:4" x14ac:dyDescent="0.25">
      <c r="A82" s="169" t="s">
        <v>5</v>
      </c>
      <c r="B82" s="135" t="s">
        <v>598</v>
      </c>
      <c r="C82" s="134" t="s">
        <v>353</v>
      </c>
      <c r="D82" s="13" t="s">
        <v>232</v>
      </c>
    </row>
    <row r="83" spans="1:4" x14ac:dyDescent="0.25">
      <c r="A83" s="169" t="s">
        <v>25</v>
      </c>
      <c r="B83" s="135" t="s">
        <v>599</v>
      </c>
      <c r="C83" s="134" t="s">
        <v>354</v>
      </c>
      <c r="D83" s="13" t="s">
        <v>233</v>
      </c>
    </row>
    <row r="84" spans="1:4" x14ac:dyDescent="0.25">
      <c r="A84" s="169" t="s">
        <v>433</v>
      </c>
      <c r="B84" s="135" t="s">
        <v>600</v>
      </c>
      <c r="C84" s="134" t="s">
        <v>355</v>
      </c>
      <c r="D84" s="13" t="s">
        <v>234</v>
      </c>
    </row>
    <row r="85" spans="1:4" x14ac:dyDescent="0.25">
      <c r="A85" s="169" t="s">
        <v>434</v>
      </c>
      <c r="B85" s="135" t="s">
        <v>601</v>
      </c>
      <c r="C85" s="134" t="s">
        <v>356</v>
      </c>
      <c r="D85" s="13" t="s">
        <v>235</v>
      </c>
    </row>
    <row r="86" spans="1:4" x14ac:dyDescent="0.25">
      <c r="A86" s="169" t="s">
        <v>85</v>
      </c>
      <c r="B86" s="135" t="s">
        <v>602</v>
      </c>
      <c r="C86" s="134" t="s">
        <v>357</v>
      </c>
      <c r="D86" s="13" t="s">
        <v>236</v>
      </c>
    </row>
    <row r="87" spans="1:4" x14ac:dyDescent="0.25">
      <c r="A87" s="169" t="s">
        <v>435</v>
      </c>
      <c r="B87" s="135" t="s">
        <v>603</v>
      </c>
      <c r="C87" s="134" t="s">
        <v>358</v>
      </c>
      <c r="D87" s="13" t="s">
        <v>237</v>
      </c>
    </row>
    <row r="88" spans="1:4" x14ac:dyDescent="0.25">
      <c r="A88" s="169" t="s">
        <v>436</v>
      </c>
      <c r="B88" s="135" t="s">
        <v>604</v>
      </c>
      <c r="C88" s="134" t="s">
        <v>359</v>
      </c>
      <c r="D88" s="13" t="s">
        <v>238</v>
      </c>
    </row>
    <row r="89" spans="1:4" x14ac:dyDescent="0.25">
      <c r="A89" s="169" t="s">
        <v>437</v>
      </c>
      <c r="B89" s="135" t="s">
        <v>605</v>
      </c>
      <c r="C89" s="134" t="s">
        <v>360</v>
      </c>
      <c r="D89" s="13" t="s">
        <v>239</v>
      </c>
    </row>
    <row r="90" spans="1:4" x14ac:dyDescent="0.25">
      <c r="A90" s="169" t="str">
        <f t="shared" ref="A90:A113" si="2">C90</f>
        <v>F1</v>
      </c>
      <c r="B90" s="135" t="s">
        <v>606</v>
      </c>
      <c r="C90" s="134" t="s">
        <v>110</v>
      </c>
      <c r="D90" s="13" t="s">
        <v>240</v>
      </c>
    </row>
    <row r="91" spans="1:4" x14ac:dyDescent="0.25">
      <c r="A91" s="169" t="str">
        <f t="shared" si="2"/>
        <v>F2</v>
      </c>
      <c r="B91" s="135" t="s">
        <v>607</v>
      </c>
      <c r="C91" s="134" t="s">
        <v>111</v>
      </c>
      <c r="D91" s="13" t="s">
        <v>241</v>
      </c>
    </row>
    <row r="92" spans="1:4" x14ac:dyDescent="0.25">
      <c r="A92" s="169" t="str">
        <f t="shared" si="2"/>
        <v>F3</v>
      </c>
      <c r="B92" s="135" t="s">
        <v>608</v>
      </c>
      <c r="C92" s="134" t="s">
        <v>112</v>
      </c>
      <c r="D92" s="13" t="s">
        <v>242</v>
      </c>
    </row>
    <row r="93" spans="1:4" x14ac:dyDescent="0.25">
      <c r="A93" s="169" t="str">
        <f t="shared" si="2"/>
        <v>F4</v>
      </c>
      <c r="B93" s="135" t="s">
        <v>609</v>
      </c>
      <c r="C93" s="134" t="s">
        <v>113</v>
      </c>
      <c r="D93" s="13" t="s">
        <v>243</v>
      </c>
    </row>
    <row r="94" spans="1:4" x14ac:dyDescent="0.25">
      <c r="A94" s="169" t="str">
        <f t="shared" si="2"/>
        <v>F5</v>
      </c>
      <c r="B94" s="135" t="s">
        <v>610</v>
      </c>
      <c r="C94" s="134" t="s">
        <v>114</v>
      </c>
      <c r="D94" s="13" t="s">
        <v>244</v>
      </c>
    </row>
    <row r="95" spans="1:4" x14ac:dyDescent="0.25">
      <c r="A95" s="169" t="str">
        <f t="shared" si="2"/>
        <v>F6</v>
      </c>
      <c r="B95" s="135" t="s">
        <v>611</v>
      </c>
      <c r="C95" s="134" t="s">
        <v>115</v>
      </c>
      <c r="D95" s="13" t="s">
        <v>245</v>
      </c>
    </row>
    <row r="96" spans="1:4" x14ac:dyDescent="0.25">
      <c r="A96" s="169" t="str">
        <f t="shared" si="2"/>
        <v>F7</v>
      </c>
      <c r="B96" s="135" t="s">
        <v>612</v>
      </c>
      <c r="C96" s="134" t="s">
        <v>116</v>
      </c>
      <c r="D96" s="13" t="s">
        <v>246</v>
      </c>
    </row>
    <row r="97" spans="1:4" x14ac:dyDescent="0.25">
      <c r="A97" s="169" t="str">
        <f t="shared" si="2"/>
        <v>F8</v>
      </c>
      <c r="B97" s="135" t="s">
        <v>613</v>
      </c>
      <c r="C97" s="134" t="s">
        <v>117</v>
      </c>
      <c r="D97" s="13" t="s">
        <v>247</v>
      </c>
    </row>
    <row r="98" spans="1:4" x14ac:dyDescent="0.25">
      <c r="A98" s="169" t="str">
        <f t="shared" si="2"/>
        <v>F9</v>
      </c>
      <c r="B98" s="135" t="s">
        <v>614</v>
      </c>
      <c r="C98" s="134" t="s">
        <v>118</v>
      </c>
      <c r="D98" s="13" t="s">
        <v>248</v>
      </c>
    </row>
    <row r="99" spans="1:4" x14ac:dyDescent="0.25">
      <c r="A99" s="169" t="str">
        <f t="shared" si="2"/>
        <v>F10</v>
      </c>
      <c r="B99" s="135" t="s">
        <v>615</v>
      </c>
      <c r="C99" s="134" t="s">
        <v>119</v>
      </c>
      <c r="D99" s="13" t="s">
        <v>249</v>
      </c>
    </row>
    <row r="100" spans="1:4" x14ac:dyDescent="0.25">
      <c r="A100" s="169" t="str">
        <f t="shared" si="2"/>
        <v>F11</v>
      </c>
      <c r="B100" s="135" t="s">
        <v>616</v>
      </c>
      <c r="C100" s="134" t="s">
        <v>120</v>
      </c>
      <c r="D100" s="13" t="s">
        <v>250</v>
      </c>
    </row>
    <row r="101" spans="1:4" x14ac:dyDescent="0.25">
      <c r="A101" s="169" t="str">
        <f t="shared" si="2"/>
        <v>F12</v>
      </c>
      <c r="B101" s="135" t="s">
        <v>617</v>
      </c>
      <c r="C101" s="134" t="s">
        <v>121</v>
      </c>
      <c r="D101" s="13" t="s">
        <v>251</v>
      </c>
    </row>
    <row r="102" spans="1:4" x14ac:dyDescent="0.25">
      <c r="A102" s="169" t="str">
        <f t="shared" si="2"/>
        <v>F13</v>
      </c>
      <c r="B102" s="135" t="s">
        <v>618</v>
      </c>
      <c r="C102" s="134" t="s">
        <v>122</v>
      </c>
      <c r="D102" s="13" t="s">
        <v>252</v>
      </c>
    </row>
    <row r="103" spans="1:4" x14ac:dyDescent="0.25">
      <c r="A103" s="169" t="str">
        <f t="shared" si="2"/>
        <v>F14</v>
      </c>
      <c r="B103" s="135" t="s">
        <v>619</v>
      </c>
      <c r="C103" s="134" t="s">
        <v>123</v>
      </c>
      <c r="D103" s="13" t="s">
        <v>253</v>
      </c>
    </row>
    <row r="104" spans="1:4" x14ac:dyDescent="0.25">
      <c r="A104" s="169" t="str">
        <f t="shared" si="2"/>
        <v>F15</v>
      </c>
      <c r="B104" s="135" t="s">
        <v>620</v>
      </c>
      <c r="C104" s="134" t="s">
        <v>124</v>
      </c>
      <c r="D104" s="13" t="s">
        <v>254</v>
      </c>
    </row>
    <row r="105" spans="1:4" x14ac:dyDescent="0.25">
      <c r="A105" s="169" t="str">
        <f t="shared" si="2"/>
        <v>F16</v>
      </c>
      <c r="B105" s="135" t="s">
        <v>621</v>
      </c>
      <c r="C105" s="134" t="s">
        <v>125</v>
      </c>
      <c r="D105" s="13" t="s">
        <v>255</v>
      </c>
    </row>
    <row r="106" spans="1:4" x14ac:dyDescent="0.25">
      <c r="A106" s="169" t="str">
        <f t="shared" si="2"/>
        <v>F17</v>
      </c>
      <c r="B106" s="135" t="s">
        <v>622</v>
      </c>
      <c r="C106" s="134" t="s">
        <v>126</v>
      </c>
      <c r="D106" s="13" t="s">
        <v>256</v>
      </c>
    </row>
    <row r="107" spans="1:4" x14ac:dyDescent="0.25">
      <c r="A107" s="169" t="str">
        <f t="shared" si="2"/>
        <v>F18</v>
      </c>
      <c r="B107" s="135" t="s">
        <v>623</v>
      </c>
      <c r="C107" s="134" t="s">
        <v>127</v>
      </c>
      <c r="D107" s="13" t="s">
        <v>257</v>
      </c>
    </row>
    <row r="108" spans="1:4" x14ac:dyDescent="0.25">
      <c r="A108" s="169" t="str">
        <f t="shared" si="2"/>
        <v>F19</v>
      </c>
      <c r="B108" s="135" t="s">
        <v>624</v>
      </c>
      <c r="C108" s="134" t="s">
        <v>128</v>
      </c>
      <c r="D108" s="13" t="s">
        <v>258</v>
      </c>
    </row>
    <row r="109" spans="1:4" x14ac:dyDescent="0.25">
      <c r="A109" s="169" t="str">
        <f t="shared" si="2"/>
        <v>F20</v>
      </c>
      <c r="B109" s="135" t="s">
        <v>625</v>
      </c>
      <c r="C109" s="134" t="s">
        <v>129</v>
      </c>
      <c r="D109" s="13" t="s">
        <v>259</v>
      </c>
    </row>
    <row r="110" spans="1:4" x14ac:dyDescent="0.25">
      <c r="A110" s="169" t="str">
        <f t="shared" si="2"/>
        <v>F21</v>
      </c>
      <c r="B110" s="135" t="s">
        <v>626</v>
      </c>
      <c r="C110" s="134" t="s">
        <v>130</v>
      </c>
      <c r="D110" s="13" t="s">
        <v>260</v>
      </c>
    </row>
    <row r="111" spans="1:4" x14ac:dyDescent="0.25">
      <c r="A111" s="169" t="str">
        <f t="shared" si="2"/>
        <v>F22</v>
      </c>
      <c r="B111" s="135" t="s">
        <v>627</v>
      </c>
      <c r="C111" s="134" t="s">
        <v>131</v>
      </c>
      <c r="D111" s="13" t="s">
        <v>261</v>
      </c>
    </row>
    <row r="112" spans="1:4" x14ac:dyDescent="0.25">
      <c r="A112" s="169" t="str">
        <f t="shared" si="2"/>
        <v>F23</v>
      </c>
      <c r="B112" s="135" t="s">
        <v>628</v>
      </c>
      <c r="C112" s="134" t="s">
        <v>132</v>
      </c>
      <c r="D112" s="13" t="s">
        <v>262</v>
      </c>
    </row>
    <row r="113" spans="1:4" x14ac:dyDescent="0.25">
      <c r="A113" s="169" t="str">
        <f t="shared" si="2"/>
        <v>F24</v>
      </c>
      <c r="B113" s="135" t="s">
        <v>629</v>
      </c>
      <c r="C113" s="134" t="s">
        <v>133</v>
      </c>
      <c r="D113" s="13" t="s">
        <v>263</v>
      </c>
    </row>
    <row r="114" spans="1:4" x14ac:dyDescent="0.25">
      <c r="A114" s="169" t="str">
        <f>PROPER(C114)</f>
        <v>Numlock</v>
      </c>
      <c r="B114" s="135" t="s">
        <v>630</v>
      </c>
      <c r="C114" s="134" t="s">
        <v>361</v>
      </c>
      <c r="D114" s="13" t="s">
        <v>264</v>
      </c>
    </row>
    <row r="115" spans="1:4" x14ac:dyDescent="0.25">
      <c r="A115" s="169" t="str">
        <f>PROPER(C115)</f>
        <v>Scroll</v>
      </c>
      <c r="B115" s="135" t="s">
        <v>631</v>
      </c>
      <c r="C115" s="134" t="s">
        <v>134</v>
      </c>
      <c r="D115" s="13" t="s">
        <v>265</v>
      </c>
    </row>
    <row r="116" spans="1:4" x14ac:dyDescent="0.25">
      <c r="A116" s="169" t="str">
        <f>PROPER(C116)</f>
        <v>Numlock</v>
      </c>
      <c r="B116" s="135" t="s">
        <v>630</v>
      </c>
      <c r="C116" s="134" t="s">
        <v>361</v>
      </c>
      <c r="D116" s="13" t="s">
        <v>264</v>
      </c>
    </row>
    <row r="117" spans="1:4" x14ac:dyDescent="0.25">
      <c r="A117" s="169" t="str">
        <f>PROPER(C117)</f>
        <v>Scroll</v>
      </c>
      <c r="B117" s="135" t="s">
        <v>631</v>
      </c>
      <c r="C117" s="134" t="s">
        <v>134</v>
      </c>
      <c r="D117" s="13" t="s">
        <v>265</v>
      </c>
    </row>
    <row r="118" spans="1:4" x14ac:dyDescent="0.25">
      <c r="A118" s="169" t="s">
        <v>61</v>
      </c>
      <c r="B118" s="135" t="s">
        <v>632</v>
      </c>
      <c r="C118" s="134" t="s">
        <v>362</v>
      </c>
      <c r="D118" s="13" t="s">
        <v>266</v>
      </c>
    </row>
    <row r="119" spans="1:4" x14ac:dyDescent="0.25">
      <c r="A119" s="169" t="s">
        <v>458</v>
      </c>
      <c r="B119" s="135" t="s">
        <v>633</v>
      </c>
      <c r="C119" s="134" t="s">
        <v>363</v>
      </c>
      <c r="D119" s="13" t="s">
        <v>267</v>
      </c>
    </row>
    <row r="120" spans="1:4" x14ac:dyDescent="0.25">
      <c r="A120" s="169" t="s">
        <v>10</v>
      </c>
      <c r="B120" s="135" t="s">
        <v>634</v>
      </c>
      <c r="C120" s="134" t="s">
        <v>364</v>
      </c>
      <c r="D120" s="13" t="s">
        <v>268</v>
      </c>
    </row>
    <row r="121" spans="1:4" x14ac:dyDescent="0.25">
      <c r="A121" s="169" t="s">
        <v>457</v>
      </c>
      <c r="B121" s="135" t="s">
        <v>635</v>
      </c>
      <c r="C121" s="134" t="s">
        <v>365</v>
      </c>
      <c r="D121" s="13" t="s">
        <v>269</v>
      </c>
    </row>
    <row r="122" spans="1:4" x14ac:dyDescent="0.25">
      <c r="A122" s="169" t="str">
        <f t="shared" ref="A122:A166" si="3">PROPER(C122)</f>
        <v>Lmenu</v>
      </c>
      <c r="B122" s="135" t="s">
        <v>636</v>
      </c>
      <c r="C122" s="134" t="s">
        <v>366</v>
      </c>
      <c r="D122" s="13" t="s">
        <v>270</v>
      </c>
    </row>
    <row r="123" spans="1:4" x14ac:dyDescent="0.25">
      <c r="A123" s="169" t="str">
        <f t="shared" si="3"/>
        <v>Rmenu</v>
      </c>
      <c r="B123" s="135" t="s">
        <v>637</v>
      </c>
      <c r="C123" s="134" t="s">
        <v>367</v>
      </c>
      <c r="D123" s="13" t="s">
        <v>271</v>
      </c>
    </row>
    <row r="124" spans="1:4" x14ac:dyDescent="0.25">
      <c r="A124" s="169" t="str">
        <f t="shared" si="3"/>
        <v>Browser_Back</v>
      </c>
      <c r="B124" s="135" t="s">
        <v>638</v>
      </c>
      <c r="C124" s="134" t="s">
        <v>368</v>
      </c>
      <c r="D124" s="13" t="s">
        <v>272</v>
      </c>
    </row>
    <row r="125" spans="1:4" x14ac:dyDescent="0.25">
      <c r="A125" s="169" t="str">
        <f t="shared" si="3"/>
        <v>Browser_Forward</v>
      </c>
      <c r="B125" s="135" t="s">
        <v>639</v>
      </c>
      <c r="C125" s="134" t="s">
        <v>369</v>
      </c>
      <c r="D125" s="13" t="s">
        <v>273</v>
      </c>
    </row>
    <row r="126" spans="1:4" x14ac:dyDescent="0.25">
      <c r="A126" s="169" t="str">
        <f t="shared" si="3"/>
        <v>Browser_Refresh</v>
      </c>
      <c r="B126" s="135" t="s">
        <v>640</v>
      </c>
      <c r="C126" s="134" t="s">
        <v>370</v>
      </c>
      <c r="D126" s="13" t="s">
        <v>274</v>
      </c>
    </row>
    <row r="127" spans="1:4" x14ac:dyDescent="0.25">
      <c r="A127" s="169" t="str">
        <f t="shared" si="3"/>
        <v>Browser_Stop</v>
      </c>
      <c r="B127" s="135" t="s">
        <v>641</v>
      </c>
      <c r="C127" s="134" t="s">
        <v>371</v>
      </c>
      <c r="D127" s="13" t="s">
        <v>275</v>
      </c>
    </row>
    <row r="128" spans="1:4" x14ac:dyDescent="0.25">
      <c r="A128" s="169" t="str">
        <f t="shared" si="3"/>
        <v>Browser_Search</v>
      </c>
      <c r="B128" s="135" t="s">
        <v>642</v>
      </c>
      <c r="C128" s="134" t="s">
        <v>372</v>
      </c>
      <c r="D128" s="13" t="s">
        <v>276</v>
      </c>
    </row>
    <row r="129" spans="1:4" x14ac:dyDescent="0.25">
      <c r="A129" s="169" t="str">
        <f t="shared" si="3"/>
        <v>Browser_Favorites</v>
      </c>
      <c r="B129" s="135" t="s">
        <v>643</v>
      </c>
      <c r="C129" s="134" t="s">
        <v>373</v>
      </c>
      <c r="D129" s="13" t="s">
        <v>277</v>
      </c>
    </row>
    <row r="130" spans="1:4" x14ac:dyDescent="0.25">
      <c r="A130" s="169" t="str">
        <f t="shared" si="3"/>
        <v>Browser_Home</v>
      </c>
      <c r="B130" s="135" t="s">
        <v>644</v>
      </c>
      <c r="C130" s="134" t="s">
        <v>374</v>
      </c>
      <c r="D130" s="13" t="s">
        <v>278</v>
      </c>
    </row>
    <row r="131" spans="1:4" x14ac:dyDescent="0.25">
      <c r="A131" s="169" t="str">
        <f t="shared" si="3"/>
        <v>Volume_Mute</v>
      </c>
      <c r="B131" s="135" t="s">
        <v>645</v>
      </c>
      <c r="C131" s="134" t="s">
        <v>375</v>
      </c>
      <c r="D131" s="13" t="s">
        <v>279</v>
      </c>
    </row>
    <row r="132" spans="1:4" x14ac:dyDescent="0.25">
      <c r="A132" s="169" t="str">
        <f t="shared" si="3"/>
        <v>Volume_Down</v>
      </c>
      <c r="B132" s="135" t="s">
        <v>646</v>
      </c>
      <c r="C132" s="134" t="s">
        <v>376</v>
      </c>
      <c r="D132" s="13" t="s">
        <v>280</v>
      </c>
    </row>
    <row r="133" spans="1:4" x14ac:dyDescent="0.25">
      <c r="A133" s="169" t="str">
        <f t="shared" si="3"/>
        <v>Volume_Up</v>
      </c>
      <c r="B133" s="135" t="s">
        <v>647</v>
      </c>
      <c r="C133" s="134" t="s">
        <v>377</v>
      </c>
      <c r="D133" s="13" t="s">
        <v>281</v>
      </c>
    </row>
    <row r="134" spans="1:4" x14ac:dyDescent="0.25">
      <c r="A134" s="169" t="str">
        <f t="shared" si="3"/>
        <v>Media_Next_Track</v>
      </c>
      <c r="B134" s="135" t="s">
        <v>648</v>
      </c>
      <c r="C134" s="134" t="s">
        <v>378</v>
      </c>
      <c r="D134" s="13" t="s">
        <v>282</v>
      </c>
    </row>
    <row r="135" spans="1:4" x14ac:dyDescent="0.25">
      <c r="A135" s="169" t="str">
        <f t="shared" si="3"/>
        <v>Media_Prev_Track</v>
      </c>
      <c r="B135" s="135" t="s">
        <v>649</v>
      </c>
      <c r="C135" s="134" t="s">
        <v>379</v>
      </c>
      <c r="D135" s="13" t="s">
        <v>283</v>
      </c>
    </row>
    <row r="136" spans="1:4" x14ac:dyDescent="0.25">
      <c r="A136" s="169" t="str">
        <f t="shared" si="3"/>
        <v>Media_Stop</v>
      </c>
      <c r="B136" s="135" t="s">
        <v>650</v>
      </c>
      <c r="C136" s="134" t="s">
        <v>380</v>
      </c>
      <c r="D136" s="13" t="s">
        <v>284</v>
      </c>
    </row>
    <row r="137" spans="1:4" x14ac:dyDescent="0.25">
      <c r="A137" s="169" t="str">
        <f t="shared" si="3"/>
        <v>Media_Play_Pause</v>
      </c>
      <c r="B137" s="135" t="s">
        <v>651</v>
      </c>
      <c r="C137" s="134" t="s">
        <v>381</v>
      </c>
      <c r="D137" s="13" t="s">
        <v>285</v>
      </c>
    </row>
    <row r="138" spans="1:4" x14ac:dyDescent="0.25">
      <c r="A138" s="169" t="str">
        <f t="shared" si="3"/>
        <v>Launch_Mail</v>
      </c>
      <c r="B138" s="135" t="s">
        <v>652</v>
      </c>
      <c r="C138" s="134" t="s">
        <v>382</v>
      </c>
      <c r="D138" s="13" t="s">
        <v>286</v>
      </c>
    </row>
    <row r="139" spans="1:4" x14ac:dyDescent="0.25">
      <c r="A139" s="169" t="str">
        <f t="shared" si="3"/>
        <v>Launch_Media_Select</v>
      </c>
      <c r="B139" s="135" t="s">
        <v>653</v>
      </c>
      <c r="C139" s="134" t="s">
        <v>383</v>
      </c>
      <c r="D139" s="13" t="s">
        <v>287</v>
      </c>
    </row>
    <row r="140" spans="1:4" x14ac:dyDescent="0.25">
      <c r="A140" s="169" t="str">
        <f t="shared" si="3"/>
        <v>Launch_App1</v>
      </c>
      <c r="B140" s="135" t="s">
        <v>654</v>
      </c>
      <c r="C140" s="134" t="s">
        <v>384</v>
      </c>
      <c r="D140" s="13" t="s">
        <v>288</v>
      </c>
    </row>
    <row r="141" spans="1:4" x14ac:dyDescent="0.25">
      <c r="A141" s="169" t="str">
        <f t="shared" si="3"/>
        <v>Launch_App2</v>
      </c>
      <c r="B141" s="135" t="s">
        <v>655</v>
      </c>
      <c r="C141" s="134" t="s">
        <v>385</v>
      </c>
      <c r="D141" s="13" t="s">
        <v>289</v>
      </c>
    </row>
    <row r="142" spans="1:4" x14ac:dyDescent="0.25">
      <c r="A142" s="169" t="str">
        <f t="shared" si="3"/>
        <v>Oem_1</v>
      </c>
      <c r="B142" s="135" t="s">
        <v>656</v>
      </c>
      <c r="C142" s="134" t="s">
        <v>386</v>
      </c>
      <c r="D142" s="13" t="s">
        <v>290</v>
      </c>
    </row>
    <row r="143" spans="1:4" x14ac:dyDescent="0.25">
      <c r="A143" s="169" t="str">
        <f t="shared" si="3"/>
        <v>Oem_Plus</v>
      </c>
      <c r="B143" s="135" t="s">
        <v>657</v>
      </c>
      <c r="C143" s="134" t="s">
        <v>387</v>
      </c>
      <c r="D143" s="13" t="s">
        <v>291</v>
      </c>
    </row>
    <row r="144" spans="1:4" x14ac:dyDescent="0.25">
      <c r="A144" s="169" t="str">
        <f t="shared" si="3"/>
        <v>Oem_Comma</v>
      </c>
      <c r="B144" s="135" t="s">
        <v>658</v>
      </c>
      <c r="C144" s="134" t="s">
        <v>388</v>
      </c>
      <c r="D144" s="13" t="s">
        <v>292</v>
      </c>
    </row>
    <row r="145" spans="1:4" x14ac:dyDescent="0.25">
      <c r="A145" s="169" t="str">
        <f t="shared" si="3"/>
        <v>Oem_Minus</v>
      </c>
      <c r="B145" s="135" t="s">
        <v>659</v>
      </c>
      <c r="C145" s="134" t="s">
        <v>389</v>
      </c>
      <c r="D145" s="13" t="s">
        <v>293</v>
      </c>
    </row>
    <row r="146" spans="1:4" x14ac:dyDescent="0.25">
      <c r="A146" s="169" t="str">
        <f t="shared" si="3"/>
        <v>Oem_Period</v>
      </c>
      <c r="B146" s="135" t="s">
        <v>660</v>
      </c>
      <c r="C146" s="134" t="s">
        <v>390</v>
      </c>
      <c r="D146" s="13" t="s">
        <v>294</v>
      </c>
    </row>
    <row r="147" spans="1:4" x14ac:dyDescent="0.25">
      <c r="A147" s="169" t="str">
        <f t="shared" si="3"/>
        <v>Oem_2</v>
      </c>
      <c r="B147" s="135" t="s">
        <v>661</v>
      </c>
      <c r="C147" s="134" t="s">
        <v>391</v>
      </c>
      <c r="D147" s="13" t="s">
        <v>295</v>
      </c>
    </row>
    <row r="148" spans="1:4" x14ac:dyDescent="0.25">
      <c r="A148" s="169" t="str">
        <f t="shared" si="3"/>
        <v>Oem_3</v>
      </c>
      <c r="B148" s="135" t="s">
        <v>662</v>
      </c>
      <c r="C148" s="134" t="s">
        <v>392</v>
      </c>
      <c r="D148" s="13" t="s">
        <v>296</v>
      </c>
    </row>
    <row r="149" spans="1:4" x14ac:dyDescent="0.25">
      <c r="A149" s="169" t="str">
        <f t="shared" si="3"/>
        <v>Oem_4</v>
      </c>
      <c r="B149" s="135" t="s">
        <v>663</v>
      </c>
      <c r="C149" s="134" t="s">
        <v>393</v>
      </c>
      <c r="D149" s="13" t="s">
        <v>297</v>
      </c>
    </row>
    <row r="150" spans="1:4" x14ac:dyDescent="0.25">
      <c r="A150" s="169" t="str">
        <f t="shared" si="3"/>
        <v>Oem_5</v>
      </c>
      <c r="B150" s="135" t="s">
        <v>664</v>
      </c>
      <c r="C150" s="134" t="s">
        <v>394</v>
      </c>
      <c r="D150" s="13" t="s">
        <v>298</v>
      </c>
    </row>
    <row r="151" spans="1:4" x14ac:dyDescent="0.25">
      <c r="A151" s="169" t="str">
        <f t="shared" si="3"/>
        <v>Oem_6</v>
      </c>
      <c r="B151" s="135" t="s">
        <v>665</v>
      </c>
      <c r="C151" s="134" t="s">
        <v>395</v>
      </c>
      <c r="D151" s="13" t="s">
        <v>299</v>
      </c>
    </row>
    <row r="152" spans="1:4" x14ac:dyDescent="0.25">
      <c r="A152" s="169" t="str">
        <f t="shared" si="3"/>
        <v>Oem_7</v>
      </c>
      <c r="B152" s="135" t="s">
        <v>666</v>
      </c>
      <c r="C152" s="134" t="s">
        <v>396</v>
      </c>
      <c r="D152" s="13" t="s">
        <v>300</v>
      </c>
    </row>
    <row r="153" spans="1:4" x14ac:dyDescent="0.25">
      <c r="A153" s="169" t="str">
        <f t="shared" si="3"/>
        <v>Oem_8</v>
      </c>
      <c r="B153" s="135" t="s">
        <v>667</v>
      </c>
      <c r="C153" s="134" t="s">
        <v>397</v>
      </c>
      <c r="D153" s="13" t="s">
        <v>301</v>
      </c>
    </row>
    <row r="154" spans="1:4" x14ac:dyDescent="0.25">
      <c r="A154" s="169" t="str">
        <f t="shared" si="3"/>
        <v>Oem_102</v>
      </c>
      <c r="B154" s="135" t="s">
        <v>668</v>
      </c>
      <c r="C154" s="134" t="s">
        <v>398</v>
      </c>
      <c r="D154" s="13" t="s">
        <v>302</v>
      </c>
    </row>
    <row r="155" spans="1:4" x14ac:dyDescent="0.25">
      <c r="A155" s="169" t="str">
        <f t="shared" si="3"/>
        <v>Processkey</v>
      </c>
      <c r="B155" s="135" t="s">
        <v>669</v>
      </c>
      <c r="C155" s="134" t="s">
        <v>399</v>
      </c>
      <c r="D155" s="13" t="s">
        <v>303</v>
      </c>
    </row>
    <row r="156" spans="1:4" x14ac:dyDescent="0.25">
      <c r="A156" s="169" t="str">
        <f t="shared" si="3"/>
        <v>Packet</v>
      </c>
      <c r="B156" s="135" t="s">
        <v>670</v>
      </c>
      <c r="C156" s="134" t="s">
        <v>400</v>
      </c>
      <c r="D156" s="13" t="s">
        <v>304</v>
      </c>
    </row>
    <row r="157" spans="1:4" x14ac:dyDescent="0.25">
      <c r="A157" s="169" t="str">
        <f t="shared" si="3"/>
        <v>Packet</v>
      </c>
      <c r="B157" s="135" t="s">
        <v>313</v>
      </c>
      <c r="C157" s="134" t="s">
        <v>400</v>
      </c>
      <c r="D157" s="13" t="s">
        <v>304</v>
      </c>
    </row>
    <row r="158" spans="1:4" x14ac:dyDescent="0.25">
      <c r="A158" s="169" t="str">
        <f t="shared" si="3"/>
        <v>Attn</v>
      </c>
      <c r="B158" s="135" t="s">
        <v>115</v>
      </c>
      <c r="C158" s="134" t="s">
        <v>401</v>
      </c>
      <c r="D158" s="13" t="s">
        <v>305</v>
      </c>
    </row>
    <row r="159" spans="1:4" x14ac:dyDescent="0.25">
      <c r="A159" s="169" t="str">
        <f t="shared" si="3"/>
        <v>Crsel</v>
      </c>
      <c r="B159" s="135" t="s">
        <v>116</v>
      </c>
      <c r="C159" s="134" t="s">
        <v>402</v>
      </c>
      <c r="D159" s="13" t="s">
        <v>306</v>
      </c>
    </row>
    <row r="160" spans="1:4" x14ac:dyDescent="0.25">
      <c r="A160" s="169" t="str">
        <f t="shared" si="3"/>
        <v>Exsel</v>
      </c>
      <c r="B160" s="135" t="s">
        <v>117</v>
      </c>
      <c r="C160" s="134" t="s">
        <v>403</v>
      </c>
      <c r="D160" s="13" t="s">
        <v>307</v>
      </c>
    </row>
    <row r="161" spans="1:4" x14ac:dyDescent="0.25">
      <c r="A161" s="169" t="str">
        <f t="shared" si="3"/>
        <v>Ereof</v>
      </c>
      <c r="B161" s="135" t="s">
        <v>118</v>
      </c>
      <c r="C161" s="134" t="s">
        <v>404</v>
      </c>
      <c r="D161" s="13" t="s">
        <v>308</v>
      </c>
    </row>
    <row r="162" spans="1:4" x14ac:dyDescent="0.25">
      <c r="A162" s="169" t="str">
        <f t="shared" si="3"/>
        <v>Play</v>
      </c>
      <c r="B162" s="135" t="s">
        <v>671</v>
      </c>
      <c r="C162" s="134" t="s">
        <v>405</v>
      </c>
      <c r="D162" s="13" t="s">
        <v>309</v>
      </c>
    </row>
    <row r="163" spans="1:4" x14ac:dyDescent="0.25">
      <c r="A163" s="169" t="str">
        <f t="shared" si="3"/>
        <v>Zoom</v>
      </c>
      <c r="B163" s="135" t="s">
        <v>672</v>
      </c>
      <c r="C163" s="134" t="s">
        <v>406</v>
      </c>
      <c r="D163" s="13" t="s">
        <v>310</v>
      </c>
    </row>
    <row r="164" spans="1:4" x14ac:dyDescent="0.25">
      <c r="A164" s="169" t="str">
        <f t="shared" si="3"/>
        <v>Noname</v>
      </c>
      <c r="B164" s="135" t="s">
        <v>673</v>
      </c>
      <c r="C164" s="134" t="s">
        <v>407</v>
      </c>
      <c r="D164" s="13" t="s">
        <v>140</v>
      </c>
    </row>
    <row r="165" spans="1:4" x14ac:dyDescent="0.25">
      <c r="A165" s="169" t="str">
        <f t="shared" si="3"/>
        <v>Pa1</v>
      </c>
      <c r="B165" s="135" t="s">
        <v>674</v>
      </c>
      <c r="C165" s="134" t="s">
        <v>141</v>
      </c>
      <c r="D165" s="13" t="s">
        <v>311</v>
      </c>
    </row>
    <row r="166" spans="1:4" ht="15.75" thickBot="1" x14ac:dyDescent="0.3">
      <c r="A166" s="170" t="str">
        <f t="shared" si="3"/>
        <v>Oem_Clear</v>
      </c>
      <c r="B166" s="136" t="s">
        <v>675</v>
      </c>
      <c r="C166" s="137" t="s">
        <v>408</v>
      </c>
      <c r="D166" s="138" t="s">
        <v>312</v>
      </c>
    </row>
    <row r="167" spans="1:4" x14ac:dyDescent="0.25">
      <c r="A167" s="124"/>
      <c r="B167" s="122" t="s">
        <v>676</v>
      </c>
      <c r="C167" s="121" t="s">
        <v>323</v>
      </c>
      <c r="D167" s="125" t="s">
        <v>157</v>
      </c>
    </row>
    <row r="168" spans="1:4" x14ac:dyDescent="0.25">
      <c r="A168" s="124"/>
      <c r="B168" s="122" t="s">
        <v>676</v>
      </c>
      <c r="C168" s="121" t="s">
        <v>324</v>
      </c>
      <c r="D168" s="125" t="s">
        <v>158</v>
      </c>
    </row>
    <row r="169" spans="1:4" x14ac:dyDescent="0.25">
      <c r="A169" s="124"/>
      <c r="B169" s="122" t="s">
        <v>676</v>
      </c>
      <c r="C169" s="121" t="s">
        <v>325</v>
      </c>
      <c r="D169" s="125" t="s">
        <v>159</v>
      </c>
    </row>
    <row r="170" spans="1:4" x14ac:dyDescent="0.25">
      <c r="A170" s="124"/>
      <c r="B170" s="122" t="s">
        <v>677</v>
      </c>
      <c r="C170" s="121" t="s">
        <v>326</v>
      </c>
      <c r="D170" s="125" t="s">
        <v>160</v>
      </c>
    </row>
    <row r="171" spans="1:4" x14ac:dyDescent="0.25">
      <c r="A171" s="124"/>
      <c r="B171" s="122" t="s">
        <v>678</v>
      </c>
      <c r="C171" s="121" t="s">
        <v>327</v>
      </c>
      <c r="D171" s="125" t="s">
        <v>161</v>
      </c>
    </row>
    <row r="172" spans="1:4" x14ac:dyDescent="0.25">
      <c r="A172" s="124"/>
      <c r="B172" s="122" t="s">
        <v>679</v>
      </c>
      <c r="C172" s="121" t="s">
        <v>328</v>
      </c>
      <c r="D172" s="125" t="s">
        <v>162</v>
      </c>
    </row>
    <row r="173" spans="1:4" x14ac:dyDescent="0.25">
      <c r="A173" s="124"/>
      <c r="B173" s="122" t="s">
        <v>679</v>
      </c>
      <c r="C173" s="121" t="s">
        <v>329</v>
      </c>
      <c r="D173" s="125" t="s">
        <v>163</v>
      </c>
    </row>
    <row r="174" spans="1:4" x14ac:dyDescent="0.25">
      <c r="A174" s="124"/>
      <c r="B174" s="122" t="s">
        <v>680</v>
      </c>
      <c r="C174" s="121" t="s">
        <v>331</v>
      </c>
      <c r="D174" s="125" t="s">
        <v>165</v>
      </c>
    </row>
    <row r="175" spans="1:4" x14ac:dyDescent="0.25">
      <c r="A175" s="124"/>
      <c r="B175" s="122" t="s">
        <v>681</v>
      </c>
      <c r="C175" s="121" t="s">
        <v>332</v>
      </c>
      <c r="D175" s="125" t="s">
        <v>166</v>
      </c>
    </row>
    <row r="176" spans="1:4" x14ac:dyDescent="0.25">
      <c r="A176" s="124"/>
      <c r="B176" s="122" t="s">
        <v>682</v>
      </c>
      <c r="C176" s="121" t="s">
        <v>333</v>
      </c>
      <c r="D176" s="125" t="s">
        <v>167</v>
      </c>
    </row>
    <row r="177" spans="1:4" ht="15.75" thickBot="1" x14ac:dyDescent="0.3">
      <c r="A177" s="126"/>
      <c r="B177" s="127" t="s">
        <v>683</v>
      </c>
      <c r="C177" s="128" t="s">
        <v>334</v>
      </c>
      <c r="D177" s="129" t="s">
        <v>168</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4</vt:i4>
      </vt:variant>
    </vt:vector>
  </HeadingPairs>
  <TitlesOfParts>
    <vt:vector size="9" baseType="lpstr">
      <vt:lpstr>Instructions</vt:lpstr>
      <vt:lpstr>Main</vt:lpstr>
      <vt:lpstr>JoytoKey Maps</vt:lpstr>
      <vt:lpstr>JoyToKey cfg</vt:lpstr>
      <vt:lpstr>Key Codes</vt:lpstr>
      <vt:lpstr>cfg</vt:lpstr>
      <vt:lpstr>'JoytoKey Maps'!Print_Area</vt:lpstr>
      <vt:lpstr>'JoytoKey Maps'!Print_Titles</vt:lpstr>
      <vt:lpstr>WinKeys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Controller Mapper for JoyToKey</dc:title>
  <dc:creator>ReTango</dc:creator>
  <cp:lastModifiedBy>Alejandro</cp:lastModifiedBy>
  <cp:lastPrinted>2015-05-17T05:15:36Z</cp:lastPrinted>
  <dcterms:created xsi:type="dcterms:W3CDTF">2015-05-01T03:26:19Z</dcterms:created>
  <dcterms:modified xsi:type="dcterms:W3CDTF">2015-05-17T23:50:56Z</dcterms:modified>
  <cp:contentStatus>v1.0</cp:contentStatus>
</cp:coreProperties>
</file>