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1837" documentId="10_ncr:40000_{73D10621-46FC-4C05-B0FC-7CFD07E346F4}" xr6:coauthVersionLast="47" xr6:coauthVersionMax="47" xr10:uidLastSave="{17929640-150E-4C8B-8937-56C4637C52F2}"/>
  <bookViews>
    <workbookView xWindow="-108" yWindow="-108" windowWidth="30936" windowHeight="18696" activeTab="6" xr2:uid="{00000000-000D-0000-FFFF-FFFF00000000}"/>
  </bookViews>
  <sheets>
    <sheet name="models" sheetId="5" r:id="rId1"/>
    <sheet name="FR dataset" sheetId="1" r:id="rId2"/>
    <sheet name="EN dataset" sheetId="2" r:id="rId3"/>
    <sheet name="DE dataset" sheetId="7" r:id="rId4"/>
    <sheet name="ES dataset" sheetId="8" r:id="rId5"/>
    <sheet name="Perf table" sheetId="4" r:id="rId6"/>
    <sheet name="Norm perf" sheetId="9" r:id="rId7"/>
    <sheet name="script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9" l="1"/>
  <c r="O49" i="9"/>
  <c r="O41" i="9"/>
  <c r="O46" i="9"/>
  <c r="O48" i="9"/>
  <c r="O33" i="9"/>
  <c r="O38" i="9"/>
  <c r="O35" i="9"/>
  <c r="O31" i="9"/>
  <c r="O45" i="9"/>
  <c r="O39" i="9"/>
  <c r="O34" i="9"/>
  <c r="O30" i="9"/>
  <c r="O37" i="9"/>
  <c r="O43" i="9"/>
  <c r="O36" i="9"/>
  <c r="O32" i="9"/>
  <c r="O47" i="9"/>
  <c r="O40" i="9"/>
  <c r="O50" i="9"/>
  <c r="O42" i="9"/>
  <c r="J44" i="9"/>
  <c r="J49" i="9"/>
  <c r="J41" i="9"/>
  <c r="J46" i="9"/>
  <c r="J48" i="9"/>
  <c r="J33" i="9"/>
  <c r="J38" i="9"/>
  <c r="J35" i="9"/>
  <c r="J31" i="9"/>
  <c r="J45" i="9"/>
  <c r="J39" i="9"/>
  <c r="J34" i="9"/>
  <c r="J30" i="9"/>
  <c r="J37" i="9"/>
  <c r="J43" i="9"/>
  <c r="J36" i="9"/>
  <c r="J32" i="9"/>
  <c r="J47" i="9"/>
  <c r="J40" i="9"/>
  <c r="J50" i="9"/>
  <c r="J42" i="9"/>
  <c r="E50" i="9"/>
  <c r="E40" i="9"/>
  <c r="E47" i="9"/>
  <c r="E32" i="9"/>
  <c r="E36" i="9"/>
  <c r="E43" i="9"/>
  <c r="E37" i="9"/>
  <c r="E30" i="9"/>
  <c r="E34" i="9"/>
  <c r="E39" i="9"/>
  <c r="E45" i="9"/>
  <c r="E31" i="9"/>
  <c r="E35" i="9"/>
  <c r="E38" i="9"/>
  <c r="E33" i="9"/>
  <c r="E48" i="9"/>
  <c r="E46" i="9"/>
  <c r="E41" i="9"/>
  <c r="E49" i="9"/>
  <c r="E44" i="9"/>
  <c r="E42" i="9"/>
  <c r="P14" i="9"/>
  <c r="P13" i="9"/>
  <c r="P10" i="9"/>
  <c r="P9" i="9"/>
  <c r="P8" i="9"/>
  <c r="P7" i="9"/>
  <c r="P6" i="9"/>
  <c r="P5" i="9"/>
  <c r="P4" i="9"/>
  <c r="N22" i="9"/>
  <c r="N21" i="9"/>
  <c r="N15" i="9"/>
  <c r="L22" i="9"/>
  <c r="L21" i="9"/>
  <c r="L20" i="9"/>
  <c r="L19" i="9"/>
  <c r="L8" i="9"/>
  <c r="L4" i="9"/>
  <c r="L3" i="9"/>
  <c r="J23" i="9"/>
  <c r="J22" i="9"/>
  <c r="J21" i="9"/>
  <c r="H6" i="9"/>
  <c r="F17" i="9"/>
  <c r="F18" i="9"/>
  <c r="F19" i="9"/>
  <c r="F20" i="9"/>
  <c r="F21" i="9"/>
  <c r="F22" i="9"/>
  <c r="F23" i="9"/>
  <c r="AA24" i="9"/>
  <c r="AB7" i="9" s="1"/>
  <c r="Y24" i="9"/>
  <c r="Z16" i="9" s="1"/>
  <c r="W24" i="9"/>
  <c r="U24" i="9"/>
  <c r="V16" i="9" s="1"/>
  <c r="S24" i="9"/>
  <c r="Q24" i="9"/>
  <c r="R11" i="9" s="1"/>
  <c r="O24" i="9"/>
  <c r="P12" i="9" s="1"/>
  <c r="M24" i="9"/>
  <c r="N13" i="9" s="1"/>
  <c r="K24" i="9"/>
  <c r="L14" i="9" s="1"/>
  <c r="I24" i="9"/>
  <c r="J15" i="9" s="1"/>
  <c r="G24" i="9"/>
  <c r="H16" i="9" s="1"/>
  <c r="E24" i="9"/>
  <c r="F10" i="9" s="1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32" i="4"/>
  <c r="G25" i="6"/>
  <c r="G26" i="6"/>
  <c r="G27" i="6"/>
  <c r="G28" i="6"/>
  <c r="G29" i="6"/>
  <c r="G30" i="6"/>
  <c r="G31" i="6"/>
  <c r="G32" i="6"/>
  <c r="G24" i="6"/>
  <c r="I21" i="6"/>
  <c r="G2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I1" i="6"/>
  <c r="G1" i="6"/>
  <c r="G32" i="4"/>
  <c r="A32" i="4"/>
  <c r="H21" i="9" l="1"/>
  <c r="H18" i="9"/>
  <c r="H19" i="9"/>
  <c r="H20" i="9"/>
  <c r="L23" i="9"/>
  <c r="N3" i="9"/>
  <c r="H22" i="9"/>
  <c r="N4" i="9"/>
  <c r="P15" i="9"/>
  <c r="H23" i="9"/>
  <c r="N5" i="9"/>
  <c r="P16" i="9"/>
  <c r="J3" i="9"/>
  <c r="N6" i="9"/>
  <c r="P17" i="9"/>
  <c r="J16" i="9"/>
  <c r="N7" i="9"/>
  <c r="P22" i="9"/>
  <c r="J17" i="9"/>
  <c r="N8" i="9"/>
  <c r="P23" i="9"/>
  <c r="J18" i="9"/>
  <c r="N9" i="9"/>
  <c r="J19" i="9"/>
  <c r="N10" i="9"/>
  <c r="F3" i="9"/>
  <c r="J20" i="9"/>
  <c r="N14" i="9"/>
  <c r="R10" i="9"/>
  <c r="R14" i="9"/>
  <c r="R15" i="9"/>
  <c r="R16" i="9"/>
  <c r="R17" i="9"/>
  <c r="R22" i="9"/>
  <c r="R23" i="9"/>
  <c r="V11" i="9"/>
  <c r="V12" i="9"/>
  <c r="V13" i="9"/>
  <c r="V14" i="9"/>
  <c r="V15" i="9"/>
  <c r="H10" i="9"/>
  <c r="L6" i="9"/>
  <c r="N23" i="9"/>
  <c r="R7" i="9"/>
  <c r="R9" i="9"/>
  <c r="R12" i="9"/>
  <c r="R13" i="9"/>
  <c r="R18" i="9"/>
  <c r="R3" i="9"/>
  <c r="H7" i="9"/>
  <c r="R4" i="9"/>
  <c r="H8" i="9"/>
  <c r="R5" i="9"/>
  <c r="H9" i="9"/>
  <c r="L5" i="9"/>
  <c r="R6" i="9"/>
  <c r="H17" i="9"/>
  <c r="L7" i="9"/>
  <c r="P3" i="9"/>
  <c r="R8" i="9"/>
  <c r="Z9" i="9"/>
  <c r="Z10" i="9"/>
  <c r="Z11" i="9"/>
  <c r="F9" i="9"/>
  <c r="Z12" i="9"/>
  <c r="F8" i="9"/>
  <c r="Z13" i="9"/>
  <c r="F7" i="9"/>
  <c r="J4" i="9"/>
  <c r="Z14" i="9"/>
  <c r="F6" i="9"/>
  <c r="J5" i="9"/>
  <c r="L9" i="9"/>
  <c r="Z15" i="9"/>
  <c r="F5" i="9"/>
  <c r="J6" i="9"/>
  <c r="L10" i="9"/>
  <c r="N16" i="9"/>
  <c r="F4" i="9"/>
  <c r="J7" i="9"/>
  <c r="L15" i="9"/>
  <c r="N17" i="9"/>
  <c r="P18" i="9"/>
  <c r="H3" i="9"/>
  <c r="J8" i="9"/>
  <c r="L16" i="9"/>
  <c r="N18" i="9"/>
  <c r="P19" i="9"/>
  <c r="R19" i="9"/>
  <c r="H4" i="9"/>
  <c r="J9" i="9"/>
  <c r="L17" i="9"/>
  <c r="N19" i="9"/>
  <c r="P20" i="9"/>
  <c r="R20" i="9"/>
  <c r="H5" i="9"/>
  <c r="J10" i="9"/>
  <c r="L18" i="9"/>
  <c r="N20" i="9"/>
  <c r="P21" i="9"/>
  <c r="R21" i="9"/>
  <c r="T10" i="9"/>
  <c r="T9" i="9"/>
  <c r="T8" i="9"/>
  <c r="T7" i="9"/>
  <c r="T6" i="9"/>
  <c r="T5" i="9"/>
  <c r="T4" i="9"/>
  <c r="T23" i="9"/>
  <c r="T3" i="9"/>
  <c r="T22" i="9"/>
  <c r="T21" i="9"/>
  <c r="V9" i="9"/>
  <c r="V8" i="9"/>
  <c r="V7" i="9"/>
  <c r="V6" i="9"/>
  <c r="V5" i="9"/>
  <c r="V4" i="9"/>
  <c r="V23" i="9"/>
  <c r="V3" i="9"/>
  <c r="V22" i="9"/>
  <c r="V21" i="9"/>
  <c r="V20" i="9"/>
  <c r="V17" i="9"/>
  <c r="X8" i="9"/>
  <c r="X7" i="9"/>
  <c r="X6" i="9"/>
  <c r="X5" i="9"/>
  <c r="X4" i="9"/>
  <c r="X23" i="9"/>
  <c r="X3" i="9"/>
  <c r="X22" i="9"/>
  <c r="X21" i="9"/>
  <c r="X20" i="9"/>
  <c r="X19" i="9"/>
  <c r="V18" i="9"/>
  <c r="Z7" i="9"/>
  <c r="Z6" i="9"/>
  <c r="Z5" i="9"/>
  <c r="Z4" i="9"/>
  <c r="Z23" i="9"/>
  <c r="Z3" i="9"/>
  <c r="Z22" i="9"/>
  <c r="Z21" i="9"/>
  <c r="Z20" i="9"/>
  <c r="Z19" i="9"/>
  <c r="Z18" i="9"/>
  <c r="Z17" i="9"/>
  <c r="V19" i="9"/>
  <c r="AB6" i="9"/>
  <c r="AB5" i="9"/>
  <c r="AB4" i="9"/>
  <c r="AB23" i="9"/>
  <c r="AB3" i="9"/>
  <c r="AB22" i="9"/>
  <c r="AB21" i="9"/>
  <c r="AB20" i="9"/>
  <c r="AB19" i="9"/>
  <c r="AB18" i="9"/>
  <c r="AB17" i="9"/>
  <c r="AB16" i="9"/>
  <c r="T11" i="9"/>
  <c r="X9" i="9"/>
  <c r="AB8" i="9"/>
  <c r="T12" i="9"/>
  <c r="X10" i="9"/>
  <c r="AB9" i="9"/>
  <c r="T13" i="9"/>
  <c r="X11" i="9"/>
  <c r="AB10" i="9"/>
  <c r="T14" i="9"/>
  <c r="X12" i="9"/>
  <c r="AB11" i="9"/>
  <c r="T15" i="9"/>
  <c r="X13" i="9"/>
  <c r="AB12" i="9"/>
  <c r="T16" i="9"/>
  <c r="X14" i="9"/>
  <c r="AB13" i="9"/>
  <c r="T17" i="9"/>
  <c r="X15" i="9"/>
  <c r="AB14" i="9"/>
  <c r="T18" i="9"/>
  <c r="X16" i="9"/>
  <c r="AB15" i="9"/>
  <c r="T19" i="9"/>
  <c r="X17" i="9"/>
  <c r="T20" i="9"/>
  <c r="X18" i="9"/>
  <c r="V10" i="9"/>
  <c r="Z8" i="9"/>
  <c r="F16" i="9"/>
  <c r="F15" i="9"/>
  <c r="H11" i="9"/>
  <c r="F14" i="9"/>
  <c r="H12" i="9"/>
  <c r="J11" i="9"/>
  <c r="F13" i="9"/>
  <c r="H13" i="9"/>
  <c r="J12" i="9"/>
  <c r="L11" i="9"/>
  <c r="F12" i="9"/>
  <c r="H14" i="9"/>
  <c r="J13" i="9"/>
  <c r="L12" i="9"/>
  <c r="N11" i="9"/>
  <c r="F11" i="9"/>
  <c r="H15" i="9"/>
  <c r="J14" i="9"/>
  <c r="L13" i="9"/>
  <c r="N12" i="9"/>
  <c r="P11" i="9"/>
</calcChain>
</file>

<file path=xl/sharedStrings.xml><?xml version="1.0" encoding="utf-8"?>
<sst xmlns="http://schemas.openxmlformats.org/spreadsheetml/2006/main" count="1545" uniqueCount="595">
  <si>
    <t>TinyLlama/TinyLlama-1.1B-intermediate-step-1195k-token-2.5T</t>
  </si>
  <si>
    <t>frenchtext/banque-fr-2311:valid</t>
  </si>
  <si>
    <t>Vocabulary</t>
  </si>
  <si>
    <t>Sequence</t>
  </si>
  <si>
    <t>Precision</t>
  </si>
  <si>
    <t>dtype</t>
  </si>
  <si>
    <t>float16</t>
  </si>
  <si>
    <t>Batch size</t>
  </si>
  <si>
    <t>Duration</t>
  </si>
  <si>
    <t>Perplexity</t>
  </si>
  <si>
    <t>7.739</t>
  </si>
  <si>
    <t>PPLu x1000</t>
  </si>
  <si>
    <t>6.196</t>
  </si>
  <si>
    <t>?</t>
  </si>
  <si>
    <t>togethercomputer/RedPajama-INCITE-Base-3B-v1</t>
  </si>
  <si>
    <t>5.757</t>
  </si>
  <si>
    <t>6.197</t>
  </si>
  <si>
    <t>cerebras/btlm-3b-8k-base</t>
  </si>
  <si>
    <t>9.866</t>
  </si>
  <si>
    <t>7.333</t>
  </si>
  <si>
    <t>bfloat16</t>
  </si>
  <si>
    <t>openlm-research/open_llama_3b_v2</t>
  </si>
  <si>
    <t>7.148</t>
  </si>
  <si>
    <t>4.762</t>
  </si>
  <si>
    <t>Tokens (M)</t>
  </si>
  <si>
    <t>stabilityai/stablelm-3b-4e1t</t>
  </si>
  <si>
    <t>4.590</t>
  </si>
  <si>
    <t>4.950</t>
  </si>
  <si>
    <t>microsoft/phi-2</t>
  </si>
  <si>
    <t>10.807</t>
  </si>
  <si>
    <t>8.083</t>
  </si>
  <si>
    <t>bigscience/bloomz-7b1-mt</t>
  </si>
  <si>
    <t>4.591</t>
  </si>
  <si>
    <t>10.038</t>
  </si>
  <si>
    <t>tiiuae/falcon-7b</t>
  </si>
  <si>
    <t>4.660</t>
  </si>
  <si>
    <t>4.335</t>
  </si>
  <si>
    <t>togethercomputer/RedPajama-INCITE-7B-Base</t>
  </si>
  <si>
    <t>5.120</t>
  </si>
  <si>
    <t>5.512</t>
  </si>
  <si>
    <t>mosaicml/mpt-7b</t>
  </si>
  <si>
    <t>5.184</t>
  </si>
  <si>
    <t>5.581</t>
  </si>
  <si>
    <t>meta-llama/Llama-2-7b-hf</t>
  </si>
  <si>
    <t>5.289</t>
  </si>
  <si>
    <t>4.236</t>
  </si>
  <si>
    <t>togethercomputer/LLaMA-2-7B-32K</t>
  </si>
  <si>
    <t>5.504</t>
  </si>
  <si>
    <t>4.409</t>
  </si>
  <si>
    <t>mistralai/Mistral-7B-v0.1</t>
  </si>
  <si>
    <t>4.955</t>
  </si>
  <si>
    <t>3.803</t>
  </si>
  <si>
    <t>01-ai/Yi-6B</t>
  </si>
  <si>
    <t>6.828</t>
  </si>
  <si>
    <t>4.108</t>
  </si>
  <si>
    <t>Deci/DeciLM-7B</t>
  </si>
  <si>
    <t>7.595</t>
  </si>
  <si>
    <t>5.827</t>
  </si>
  <si>
    <t>6.540</t>
  </si>
  <si>
    <t>4.898</t>
  </si>
  <si>
    <t>3.923</t>
  </si>
  <si>
    <t>5.286</t>
  </si>
  <si>
    <t>4.056</t>
  </si>
  <si>
    <t>#1</t>
  </si>
  <si>
    <t>#2</t>
  </si>
  <si>
    <t>#3</t>
  </si>
  <si>
    <t>#4</t>
  </si>
  <si>
    <t>Top 5 - FRENCH</t>
  </si>
  <si>
    <t>3.967</t>
  </si>
  <si>
    <t>3.045</t>
  </si>
  <si>
    <t>#5</t>
  </si>
  <si>
    <t xml:space="preserve">frenchtext/bank-en-2401:valid </t>
  </si>
  <si>
    <t>Top 5 - ENGLISH</t>
  </si>
  <si>
    <t>8.742</t>
  </si>
  <si>
    <t>5.699</t>
  </si>
  <si>
    <t>7.313</t>
  </si>
  <si>
    <t>6.479</t>
  </si>
  <si>
    <t>5.249</t>
  </si>
  <si>
    <t>5.947</t>
  </si>
  <si>
    <t>9.720</t>
  </si>
  <si>
    <t>8.090</t>
  </si>
  <si>
    <t>8.554</t>
  </si>
  <si>
    <t>13.149</t>
  </si>
  <si>
    <t>7.689</t>
  </si>
  <si>
    <t>5.713</t>
  </si>
  <si>
    <t>6.024</t>
  </si>
  <si>
    <t>6.799</t>
  </si>
  <si>
    <t>5.719</t>
  </si>
  <si>
    <t>6.455</t>
  </si>
  <si>
    <t>6.273</t>
  </si>
  <si>
    <t>4.123</t>
  </si>
  <si>
    <t>6.195</t>
  </si>
  <si>
    <t>4.059</t>
  </si>
  <si>
    <t>5.991</t>
  </si>
  <si>
    <t>3.927</t>
  </si>
  <si>
    <t>7.918</t>
  </si>
  <si>
    <t>4.640</t>
  </si>
  <si>
    <t>7.814</t>
  </si>
  <si>
    <t>5.106</t>
  </si>
  <si>
    <t>7.895</t>
  </si>
  <si>
    <t>5.011</t>
  </si>
  <si>
    <t>5.948</t>
  </si>
  <si>
    <t>3.883</t>
  </si>
  <si>
    <t>6.504</t>
  </si>
  <si>
    <t>4.251</t>
  </si>
  <si>
    <t>5.603</t>
  </si>
  <si>
    <t>3.672</t>
  </si>
  <si>
    <t>12.594</t>
  </si>
  <si>
    <t>15.200</t>
  </si>
  <si>
    <t>5.761</t>
  </si>
  <si>
    <t>8.875</t>
  </si>
  <si>
    <t>openlm-research/open_llama_13b [8 bits]</t>
  </si>
  <si>
    <t>meta-llama/Llama-2-13b-hf  [8 bits]</t>
  </si>
  <si>
    <t>upstage/SOLAR-10.7B-v1.0 [8 bits]</t>
  </si>
  <si>
    <t>mistralai/Mixtral-8x7B-v0.1 [4 bits]</t>
  </si>
  <si>
    <t>meta-llama/Llama-2-13b-hf [8 bits]</t>
  </si>
  <si>
    <t>lightonai/alfred-40b-1023 [4 bits]</t>
  </si>
  <si>
    <t>3.815</t>
  </si>
  <si>
    <t>4.098</t>
  </si>
  <si>
    <t>4.690</t>
  </si>
  <si>
    <t>meta-llama/Llama-2-13b-hf [4 bits]</t>
  </si>
  <si>
    <t>6.109</t>
  </si>
  <si>
    <t>3.988</t>
  </si>
  <si>
    <t>mosaicml/mpt-30b [4 bits]</t>
  </si>
  <si>
    <t>01-ai/Yi-34B [4 bits]</t>
  </si>
  <si>
    <t>4.632</t>
  </si>
  <si>
    <t>4.986</t>
  </si>
  <si>
    <t>5.028</t>
  </si>
  <si>
    <t>4.032</t>
  </si>
  <si>
    <t>A</t>
  </si>
  <si>
    <t>5.688</t>
  </si>
  <si>
    <t>3.422</t>
  </si>
  <si>
    <t>5.243</t>
  </si>
  <si>
    <t>5.918</t>
  </si>
  <si>
    <t>codellama/CodeLlama-34b-hf [4 bits]</t>
  </si>
  <si>
    <t>estimated from english test : + 2.7 %</t>
  </si>
  <si>
    <t>5.030</t>
  </si>
  <si>
    <t>4.054</t>
  </si>
  <si>
    <t>6.919</t>
  </si>
  <si>
    <t>4.312</t>
  </si>
  <si>
    <t>6.577</t>
  </si>
  <si>
    <t>stabilityai/stablelm-2-1_6b</t>
  </si>
  <si>
    <t>7.097</t>
  </si>
  <si>
    <t>7.291</t>
  </si>
  <si>
    <t>4.726</t>
  </si>
  <si>
    <t>5.632</t>
  </si>
  <si>
    <t>Qwen/Qwen-7B</t>
  </si>
  <si>
    <t>4.466</t>
  </si>
  <si>
    <t>5.413</t>
  </si>
  <si>
    <t>3.897</t>
  </si>
  <si>
    <t>Qwen/Qwen-14B [8 bits]</t>
  </si>
  <si>
    <t>4.723</t>
  </si>
  <si>
    <t>5.755</t>
  </si>
  <si>
    <t>5.915</t>
  </si>
  <si>
    <t>5.808</t>
  </si>
  <si>
    <t>5.970</t>
  </si>
  <si>
    <t>croissantllm/CroissantLLMBase</t>
  </si>
  <si>
    <t>3.921</t>
  </si>
  <si>
    <t>6.300</t>
  </si>
  <si>
    <t>6.461</t>
  </si>
  <si>
    <t>7.963</t>
  </si>
  <si>
    <t>allenai/OLMo-1B</t>
  </si>
  <si>
    <t>7.823</t>
  </si>
  <si>
    <t>8.421</t>
  </si>
  <si>
    <t>allenai/OLMo-7B</t>
  </si>
  <si>
    <t>5.372</t>
  </si>
  <si>
    <t>5.783</t>
  </si>
  <si>
    <t xml:space="preserve">5.687 </t>
  </si>
  <si>
    <t>6.419</t>
  </si>
  <si>
    <t>7.325</t>
  </si>
  <si>
    <t>8.268</t>
  </si>
  <si>
    <t>Size (B)</t>
  </si>
  <si>
    <t>#6</t>
  </si>
  <si>
    <t>EN</t>
  </si>
  <si>
    <t>FR</t>
  </si>
  <si>
    <t>#7</t>
  </si>
  <si>
    <t>Name</t>
  </si>
  <si>
    <t>Time</t>
  </si>
  <si>
    <t>Tokens</t>
  </si>
  <si>
    <t>Size</t>
  </si>
  <si>
    <t>mistralai/Mistral-7B-v0,1</t>
  </si>
  <si>
    <t>mistralai/Mixtral-8x7B-v0,1 [4 bits]</t>
  </si>
  <si>
    <t>upstage/SOLAR-10,7B-v1,0 [8 bits]</t>
  </si>
  <si>
    <t>1/PPLu</t>
  </si>
  <si>
    <t>Date</t>
  </si>
  <si>
    <t>Disk size</t>
  </si>
  <si>
    <t>Gated access</t>
  </si>
  <si>
    <t>Remote code</t>
  </si>
  <si>
    <t>URL</t>
  </si>
  <si>
    <t>Params</t>
  </si>
  <si>
    <t>Context</t>
  </si>
  <si>
    <t>Train tokens</t>
  </si>
  <si>
    <t>License</t>
  </si>
  <si>
    <t>tinyllama_1b</t>
  </si>
  <si>
    <t>4.10 GB</t>
  </si>
  <si>
    <t>No</t>
  </si>
  <si>
    <t>https://huggingface.co/TinyLlama/TinyLlama-1.1B-intermediate-step-1195k-token-2.5T</t>
  </si>
  <si>
    <t>1.1 B</t>
  </si>
  <si>
    <t>2.5 T</t>
  </si>
  <si>
    <t>Apache 2.0</t>
  </si>
  <si>
    <t>croissantllm_1b</t>
  </si>
  <si>
    <t>5.01 GB</t>
  </si>
  <si>
    <t>https://huggingface.co/croissantllm/CroissantLLMBase</t>
  </si>
  <si>
    <t>1.3 B</t>
  </si>
  <si>
    <t>3 T</t>
  </si>
  <si>
    <t>MIT</t>
  </si>
  <si>
    <t>stablelm2_1b</t>
  </si>
  <si>
    <t>3.06 GB</t>
  </si>
  <si>
    <t>YES</t>
  </si>
  <si>
    <t>https://huggingface.co/stabilityai/stablelm-2-1_6b</t>
  </si>
  <si>
    <t>1.6 B</t>
  </si>
  <si>
    <t>2 T</t>
  </si>
  <si>
    <t>STABILITY AI NON-COMMERCIAL RESEARCH COMMUNITY LICENSE AGREEMENT</t>
  </si>
  <si>
    <t>olmo_1b</t>
  </si>
  <si>
    <t>4.39 GB</t>
  </si>
  <si>
    <t>https://huggingface.co/allenai/OLMo-1B</t>
  </si>
  <si>
    <t>1 B</t>
  </si>
  <si>
    <t>redpajama_3b</t>
  </si>
  <si>
    <t>5.30 GB</t>
  </si>
  <si>
    <t>https://huggingface.co/togethercomputer/RedPajama-INCITE-Base-3B-v1</t>
  </si>
  <si>
    <t>2.8 B</t>
  </si>
  <si>
    <t>800 B</t>
  </si>
  <si>
    <t>btlm_3b</t>
  </si>
  <si>
    <t>4.93 GB</t>
  </si>
  <si>
    <t>https://huggingface.co/cerebras/btlm-3b-8k-base</t>
  </si>
  <si>
    <t>3 B</t>
  </si>
  <si>
    <t>627 B</t>
  </si>
  <si>
    <t>openllama2_3b</t>
  </si>
  <si>
    <t>6.38 GB</t>
  </si>
  <si>
    <t>https://huggingface.co/openlm-research/open_llama_3b_v2</t>
  </si>
  <si>
    <t>1 T</t>
  </si>
  <si>
    <t>stablelm_3b</t>
  </si>
  <si>
    <t>5.21 GB</t>
  </si>
  <si>
    <t>https://huggingface.co/stabilityai/stablelm-3b-4e1t</t>
  </si>
  <si>
    <t>CC BY-SA-4.0</t>
  </si>
  <si>
    <t>phi2_3b</t>
  </si>
  <si>
    <t>5.18 GB</t>
  </si>
  <si>
    <t>https://huggingface.co/microsoft/phi-2</t>
  </si>
  <si>
    <t>2.7 B</t>
  </si>
  <si>
    <t>1.4 T</t>
  </si>
  <si>
    <t>minicpm_3b</t>
  </si>
  <si>
    <t>5.08 GB</t>
  </si>
  <si>
    <t>https://huggingface.co/openbmb/MiniCPM-2B-sft-bf16</t>
  </si>
  <si>
    <t>??</t>
  </si>
  <si>
    <t>General Model License (GML)</t>
  </si>
  <si>
    <t>bloomz_7b</t>
  </si>
  <si>
    <t>13.18 GB</t>
  </si>
  <si>
    <t>https://huggingface.co/bigscience/bloomz-7b1-mt</t>
  </si>
  <si>
    <t>7.1 B</t>
  </si>
  <si>
    <t>350 B</t>
  </si>
  <si>
    <t>BigScience RAIL License</t>
  </si>
  <si>
    <t>falcon_7b</t>
  </si>
  <si>
    <t>13.45 GB</t>
  </si>
  <si>
    <t>https://huggingface.co/tiiuae/falcon-7b</t>
  </si>
  <si>
    <t>7 B</t>
  </si>
  <si>
    <t>1.5 T</t>
  </si>
  <si>
    <t>redpajama_7b</t>
  </si>
  <si>
    <t>12.90 GB</t>
  </si>
  <si>
    <t>https://huggingface.co/togethercomputer/RedPajama-INCITE-7B-Base</t>
  </si>
  <si>
    <t>6.9 B</t>
  </si>
  <si>
    <t>mpt_7b</t>
  </si>
  <si>
    <t>12.39 GB</t>
  </si>
  <si>
    <t>https://huggingface.co/mosaicml/mpt-7b</t>
  </si>
  <si>
    <t>6.7 B</t>
  </si>
  <si>
    <t>Apache-2.0</t>
  </si>
  <si>
    <t>mpt_7b_8k</t>
  </si>
  <si>
    <t>https://huggingface.co/mosaicml/mpt-7b-8k</t>
  </si>
  <si>
    <t>openllama2_7b</t>
  </si>
  <si>
    <t>12.55 GB</t>
  </si>
  <si>
    <t>https://huggingface.co/openlm-research/open_llama_7b_v2</t>
  </si>
  <si>
    <t>llama2_7b</t>
  </si>
  <si>
    <t>https://huggingface.co/meta-llama/Llama-2-7b-hf</t>
  </si>
  <si>
    <t>LLAMA 2 COMMUNITY LICENSE AGREEMENT</t>
  </si>
  <si>
    <t>llama2_7b_32k</t>
  </si>
  <si>
    <t>https://huggingface.co/togethercomputer/LLaMA-2-7B-32K</t>
  </si>
  <si>
    <t>fine-tuned</t>
  </si>
  <si>
    <t>mistral_7b</t>
  </si>
  <si>
    <t>13.49 GB</t>
  </si>
  <si>
    <t>https://huggingface.co/mistralai/Mistral-7B-v0.1</t>
  </si>
  <si>
    <t>7.3 B</t>
  </si>
  <si>
    <t>qwen_7b</t>
  </si>
  <si>
    <t>14.38 GB</t>
  </si>
  <si>
    <t>https://huggingface.co/Qwen/Qwen-7B</t>
  </si>
  <si>
    <t>2.4 T</t>
  </si>
  <si>
    <t>Tongyi Qianwen LICENSE AGREEMENT</t>
  </si>
  <si>
    <t>yi_6b</t>
  </si>
  <si>
    <t>11.29 GB</t>
  </si>
  <si>
    <t>https://huggingface.co/01-ai/Yi-6B</t>
  </si>
  <si>
    <t>6 B</t>
  </si>
  <si>
    <t>Yi Series Models Community License Agreement</t>
  </si>
  <si>
    <t>decilm_7b</t>
  </si>
  <si>
    <t>13.12 GB</t>
  </si>
  <si>
    <t>https://huggingface.co/Deci/DeciLM-7B</t>
  </si>
  <si>
    <t>olmo_7b</t>
  </si>
  <si>
    <t>25.66 GB</t>
  </si>
  <si>
    <t>https://huggingface.co/allenai/OLMo-7B</t>
  </si>
  <si>
    <t>openllama1_13b</t>
  </si>
  <si>
    <t>24.24 GB</t>
  </si>
  <si>
    <t>https://huggingface.co/openlm-research/open_llama_13b</t>
  </si>
  <si>
    <t>13 B</t>
  </si>
  <si>
    <t>llama2_13b</t>
  </si>
  <si>
    <t>24.25 GB</t>
  </si>
  <si>
    <t>https://huggingface.co/meta-llama/Llama-2-13b-hf</t>
  </si>
  <si>
    <t>13B</t>
  </si>
  <si>
    <t>qwen_14b</t>
  </si>
  <si>
    <t>26.39 GB</t>
  </si>
  <si>
    <t>https://huggingface.co/Qwen/Qwen-14B</t>
  </si>
  <si>
    <t>14 B</t>
  </si>
  <si>
    <t>solar_10b</t>
  </si>
  <si>
    <t>19.99 GB</t>
  </si>
  <si>
    <t>https://huggingface.co/upstage/SOLAR-10.7B-v1.0</t>
  </si>
  <si>
    <t>10.7 B</t>
  </si>
  <si>
    <t>mpt_30b</t>
  </si>
  <si>
    <t>55.80 GB</t>
  </si>
  <si>
    <t>https://huggingface.co/mosaicml/mpt-30b</t>
  </si>
  <si>
    <t>30 B</t>
  </si>
  <si>
    <t>codellama_34b</t>
  </si>
  <si>
    <t>62.86 GB</t>
  </si>
  <si>
    <t>https://huggingface.co/codellama/CodeLlama-34b-hf</t>
  </si>
  <si>
    <t>34 B</t>
  </si>
  <si>
    <t>yi_34b</t>
  </si>
  <si>
    <t>64.06 GB</t>
  </si>
  <si>
    <t>https://huggingface.co/01-ai/Yi-34B</t>
  </si>
  <si>
    <t>falcon_40b</t>
  </si>
  <si>
    <t>77.93 GB</t>
  </si>
  <si>
    <t>https://huggingface.co/tiiuae/falcon-40b</t>
  </si>
  <si>
    <t>40 B</t>
  </si>
  <si>
    <t>alfred_40b</t>
  </si>
  <si>
    <t>https://huggingface.co/lightonai/alfred-40b-1023</t>
  </si>
  <si>
    <t>1.1 T</t>
  </si>
  <si>
    <t>mixtral_8x7B</t>
  </si>
  <si>
    <t>86.99 GB</t>
  </si>
  <si>
    <t>https://huggingface.co/mistralai/Mixtral-8x7B-v0.1</t>
  </si>
  <si>
    <t>46.7 B -&gt; 12.9 B</t>
  </si>
  <si>
    <t>7 B parameters</t>
  </si>
  <si>
    <t>3 B parameters</t>
  </si>
  <si>
    <t>1 B parameters</t>
  </si>
  <si>
    <t>13 B parameters</t>
  </si>
  <si>
    <t>30 B parameters</t>
  </si>
  <si>
    <t>40 B parameters</t>
  </si>
  <si>
    <t>qwen1.5_0.5b</t>
  </si>
  <si>
    <t>1.16 GB</t>
  </si>
  <si>
    <t>https://huggingface.co/Qwen/Qwen1.5-0.5B</t>
  </si>
  <si>
    <t>0.5 B</t>
  </si>
  <si>
    <t>Tongyi Qianwen RESEARCH LICENSE AGREEMENT</t>
  </si>
  <si>
    <t>qwen1.5_1b</t>
  </si>
  <si>
    <t>3.43 GB</t>
  </si>
  <si>
    <t>https://huggingface.co/Qwen/Qwen1.5-1.8B</t>
  </si>
  <si>
    <t>1.8 B</t>
  </si>
  <si>
    <t>qwen1.5_4b</t>
  </si>
  <si>
    <t>7.37 GB</t>
  </si>
  <si>
    <t>https://huggingface.co/Qwen/Qwen1.5-4B</t>
  </si>
  <si>
    <t>4 B</t>
  </si>
  <si>
    <t>qwen1.5_7b</t>
  </si>
  <si>
    <t>14.39 GB</t>
  </si>
  <si>
    <t>https://huggingface.co/Qwen/Qwen1.5-7B</t>
  </si>
  <si>
    <t>qwen1.5_14b</t>
  </si>
  <si>
    <t>26.40 GB</t>
  </si>
  <si>
    <t>https://huggingface.co/Qwen/Qwen1.5-14B</t>
  </si>
  <si>
    <t>Qwen/Qwen1.5-0.5B</t>
  </si>
  <si>
    <t>Qwen/Qwen1.5-1.8B</t>
  </si>
  <si>
    <t>Qwen/Qwen1.5-4B</t>
  </si>
  <si>
    <t>openbmb/MiniCPM-2B-sft-bf16</t>
  </si>
  <si>
    <t>Qwen/Qwen1.5-7B</t>
  </si>
  <si>
    <t>10.715</t>
  </si>
  <si>
    <t>7.226</t>
  </si>
  <si>
    <t>16,240,371</t>
  </si>
  <si>
    <t>4.294</t>
  </si>
  <si>
    <t>5.198</t>
  </si>
  <si>
    <t>13,057,768</t>
  </si>
  <si>
    <t>4.642</t>
  </si>
  <si>
    <t>5.619</t>
  </si>
  <si>
    <t>7.546</t>
  </si>
  <si>
    <t>9.145</t>
  </si>
  <si>
    <t>9.910</t>
  </si>
  <si>
    <t>12.009</t>
  </si>
  <si>
    <t>9.209</t>
  </si>
  <si>
    <t>9.466</t>
  </si>
  <si>
    <t>7.833</t>
  </si>
  <si>
    <t>8.051</t>
  </si>
  <si>
    <t>6.458</t>
  </si>
  <si>
    <t>6.638</t>
  </si>
  <si>
    <t>6.269</t>
  </si>
  <si>
    <t>6.417</t>
  </si>
  <si>
    <t>5.896</t>
  </si>
  <si>
    <t>6.035</t>
  </si>
  <si>
    <t>Qwen/Qwen1.5-14B [8 bits]</t>
  </si>
  <si>
    <t>13.732</t>
  </si>
  <si>
    <t>7.872</t>
  </si>
  <si>
    <t>5.536</t>
  </si>
  <si>
    <t>6.709</t>
  </si>
  <si>
    <t>Top 5 - GERMAN</t>
  </si>
  <si>
    <t>Top 5 - SPANISH</t>
  </si>
  <si>
    <t xml:space="preserve">frenchtext/bank-es-2401:valid </t>
  </si>
  <si>
    <t xml:space="preserve">frenchtext/bank-de-2401:valid </t>
  </si>
  <si>
    <t>5.923</t>
  </si>
  <si>
    <t>6.097</t>
  </si>
  <si>
    <t>Memory Size</t>
  </si>
  <si>
    <t>Batch size x Seq Length</t>
  </si>
  <si>
    <t>PPL Memory Size</t>
  </si>
  <si>
    <t>13,140 MB</t>
  </si>
  <si>
    <t>6 x 2048</t>
  </si>
  <si>
    <t>18,234 MB</t>
  </si>
  <si>
    <t>11.976</t>
  </si>
  <si>
    <t>17.774</t>
  </si>
  <si>
    <t>13,483 MB</t>
  </si>
  <si>
    <t>2 x 2048</t>
  </si>
  <si>
    <t>19,844 MB</t>
  </si>
  <si>
    <t>19,218 MB [4 bits]</t>
  </si>
  <si>
    <t>1 x 4096</t>
  </si>
  <si>
    <t>4.875</t>
  </si>
  <si>
    <t>4.444</t>
  </si>
  <si>
    <t>16,567 [4 bits]</t>
  </si>
  <si>
    <t>1 x 2048</t>
  </si>
  <si>
    <t>19,507 MB</t>
  </si>
  <si>
    <t>4.811</t>
  </si>
  <si>
    <t>4.952</t>
  </si>
  <si>
    <t>8.407</t>
  </si>
  <si>
    <t>6.536</t>
  </si>
  <si>
    <t>2,628 MB</t>
  </si>
  <si>
    <t>16 x 2048</t>
  </si>
  <si>
    <t>14,633 MB</t>
  </si>
  <si>
    <t>3,142 MB</t>
  </si>
  <si>
    <t>4 x 4096</t>
  </si>
  <si>
    <t>21,964 MB</t>
  </si>
  <si>
    <t>4.266</t>
  </si>
  <si>
    <t>5.884</t>
  </si>
  <si>
    <t>5,366 MB</t>
  </si>
  <si>
    <t>6 x 4096</t>
  </si>
  <si>
    <t>4.579</t>
  </si>
  <si>
    <t>4.716</t>
  </si>
  <si>
    <t>19,521 MB</t>
  </si>
  <si>
    <t>5,478 MB</t>
  </si>
  <si>
    <t>14,940 MB</t>
  </si>
  <si>
    <t>6.102</t>
  </si>
  <si>
    <t>6.281</t>
  </si>
  <si>
    <t>8,205 MB</t>
  </si>
  <si>
    <t>1 x 8192</t>
  </si>
  <si>
    <t>22,457 MB</t>
  </si>
  <si>
    <t xml:space="preserve">5.257 </t>
  </si>
  <si>
    <t>7.386</t>
  </si>
  <si>
    <t>12,916 MB</t>
  </si>
  <si>
    <t>18,925 MB</t>
  </si>
  <si>
    <t>5.103</t>
  </si>
  <si>
    <t>4.651</t>
  </si>
  <si>
    <t>14,324 MB</t>
  </si>
  <si>
    <t>2 x 8192</t>
  </si>
  <si>
    <t>20,333 MB</t>
  </si>
  <si>
    <t>4.662</t>
  </si>
  <si>
    <t>3.858</t>
  </si>
  <si>
    <t>12,682 MB</t>
  </si>
  <si>
    <t>22,153 MB</t>
  </si>
  <si>
    <t>5.518</t>
  </si>
  <si>
    <t>5.680</t>
  </si>
  <si>
    <t>13,268 MB</t>
  </si>
  <si>
    <t>6 x 8192</t>
  </si>
  <si>
    <t>17,849 MB</t>
  </si>
  <si>
    <t>6.115</t>
  </si>
  <si>
    <t>6.668</t>
  </si>
  <si>
    <t>13,364 MB</t>
  </si>
  <si>
    <t>19,373 MB</t>
  </si>
  <si>
    <t>13,271 MB</t>
  </si>
  <si>
    <t>8 x 2048</t>
  </si>
  <si>
    <t>18,008 MB</t>
  </si>
  <si>
    <t>5.385</t>
  </si>
  <si>
    <t>5.543</t>
  </si>
  <si>
    <t>4.122</t>
  </si>
  <si>
    <t>5.791</t>
  </si>
  <si>
    <t>14,731 MB</t>
  </si>
  <si>
    <t>21,878 MB</t>
  </si>
  <si>
    <t>10,588 MB</t>
  </si>
  <si>
    <t>2 x 4096</t>
  </si>
  <si>
    <t>20,114 MB</t>
  </si>
  <si>
    <t>4.973</t>
  </si>
  <si>
    <t>4.110</t>
  </si>
  <si>
    <t>12,873 MB</t>
  </si>
  <si>
    <t>3 x 4096</t>
  </si>
  <si>
    <r>
      <t xml:space="preserve">-&gt; RTX A6000 </t>
    </r>
    <r>
      <rPr>
        <b/>
        <i/>
        <sz val="11"/>
        <color rgb="FFFF0000"/>
        <rFont val="Aptos Narrow"/>
        <family val="2"/>
        <scheme val="minor"/>
      </rPr>
      <t>Ampere</t>
    </r>
    <r>
      <rPr>
        <i/>
        <sz val="11"/>
        <color theme="1"/>
        <rFont val="Aptos Narrow"/>
        <family val="2"/>
        <scheme val="minor"/>
      </rPr>
      <t xml:space="preserve"> : model 25,978 MB, max used 43,988 MB</t>
    </r>
  </si>
  <si>
    <r>
      <t>-&gt; RTX A6000</t>
    </r>
    <r>
      <rPr>
        <b/>
        <i/>
        <sz val="11"/>
        <color rgb="FFFF0000"/>
        <rFont val="Aptos Narrow"/>
        <family val="2"/>
        <scheme val="minor"/>
      </rPr>
      <t xml:space="preserve"> Ampere</t>
    </r>
    <r>
      <rPr>
        <i/>
        <sz val="11"/>
        <color theme="1"/>
        <rFont val="Aptos Narrow"/>
        <family val="2"/>
        <scheme val="minor"/>
      </rPr>
      <t xml:space="preserve"> : model 25,978 MB, max used 43,988 MB</t>
    </r>
  </si>
  <si>
    <t>3.677</t>
  </si>
  <si>
    <t>3.043</t>
  </si>
  <si>
    <r>
      <t>-&gt; RTX A6000</t>
    </r>
    <r>
      <rPr>
        <b/>
        <i/>
        <sz val="11"/>
        <color rgb="FFFF0000"/>
        <rFont val="Aptos Narrow"/>
        <family val="2"/>
        <scheme val="minor"/>
      </rPr>
      <t xml:space="preserve"> </t>
    </r>
    <r>
      <rPr>
        <b/>
        <i/>
        <sz val="11"/>
        <color rgb="FF00B0F0"/>
        <rFont val="Aptos Narrow"/>
        <family val="2"/>
        <scheme val="minor"/>
      </rPr>
      <t>Ada</t>
    </r>
    <r>
      <rPr>
        <i/>
        <sz val="11"/>
        <color theme="1"/>
        <rFont val="Aptos Narrow"/>
        <family val="2"/>
        <scheme val="minor"/>
      </rPr>
      <t xml:space="preserve"> : model 25,978 MB, max used 43,988 MB</t>
    </r>
  </si>
  <si>
    <r>
      <t xml:space="preserve">-&gt; RTX A6000 </t>
    </r>
    <r>
      <rPr>
        <b/>
        <i/>
        <sz val="11"/>
        <color rgb="FF00B0F0"/>
        <rFont val="Aptos Narrow"/>
        <family val="2"/>
        <scheme val="minor"/>
      </rPr>
      <t>Ada</t>
    </r>
    <r>
      <rPr>
        <i/>
        <sz val="11"/>
        <color theme="1"/>
        <rFont val="Aptos Narrow"/>
        <family val="2"/>
        <scheme val="minor"/>
      </rPr>
      <t xml:space="preserve"> : model 25,978 MB, max used 43,988 MB</t>
    </r>
  </si>
  <si>
    <t>17,586 MB</t>
  </si>
  <si>
    <t>4.684</t>
  </si>
  <si>
    <t>4.269</t>
  </si>
  <si>
    <t>15,055 MB</t>
  </si>
  <si>
    <t>5.293</t>
  </si>
  <si>
    <t>3.227</t>
  </si>
  <si>
    <t>23,962 MB</t>
  </si>
  <si>
    <t>3.551</t>
  </si>
  <si>
    <t>4.989</t>
  </si>
  <si>
    <t>9.446</t>
  </si>
  <si>
    <t>6.626</t>
  </si>
  <si>
    <t>6.489</t>
  </si>
  <si>
    <t>6.265</t>
  </si>
  <si>
    <t>5.759</t>
  </si>
  <si>
    <t>5.291</t>
  </si>
  <si>
    <t>7.457</t>
  </si>
  <si>
    <t>6.836</t>
  </si>
  <si>
    <t>7.522</t>
  </si>
  <si>
    <t>7.301</t>
  </si>
  <si>
    <t>6.889</t>
  </si>
  <si>
    <t>6.315</t>
  </si>
  <si>
    <t>6.721</t>
  </si>
  <si>
    <t>10.690</t>
  </si>
  <si>
    <t>7.008</t>
  </si>
  <si>
    <t>4.468</t>
  </si>
  <si>
    <t>5.329</t>
  </si>
  <si>
    <t>3.984</t>
  </si>
  <si>
    <t>25,978 MB</t>
  </si>
  <si>
    <t>43,988 MB</t>
  </si>
  <si>
    <t>41,307 MB</t>
  </si>
  <si>
    <t>6.483</t>
  </si>
  <si>
    <t>3.952</t>
  </si>
  <si>
    <t>6.582</t>
  </si>
  <si>
    <t>6.034</t>
  </si>
  <si>
    <t>3.564</t>
  </si>
  <si>
    <t>3.890</t>
  </si>
  <si>
    <t>22,889 MB</t>
  </si>
  <si>
    <t>6.391</t>
  </si>
  <si>
    <t>6.203</t>
  </si>
  <si>
    <t>7.730</t>
  </si>
  <si>
    <t>5.750</t>
  </si>
  <si>
    <t>7.219</t>
  </si>
  <si>
    <t>4.614</t>
  </si>
  <si>
    <t>6.661</t>
  </si>
  <si>
    <t>6.106</t>
  </si>
  <si>
    <t>6.851</t>
  </si>
  <si>
    <t>4.171</t>
  </si>
  <si>
    <t>6.495</t>
  </si>
  <si>
    <t>4.141</t>
  </si>
  <si>
    <t>5.556</t>
  </si>
  <si>
    <t>5.392</t>
  </si>
  <si>
    <t>5.989</t>
  </si>
  <si>
    <t>5.490</t>
  </si>
  <si>
    <t>6.826</t>
  </si>
  <si>
    <t>4.354</t>
  </si>
  <si>
    <t>10.268</t>
  </si>
  <si>
    <t>14.426</t>
  </si>
  <si>
    <t>10.601</t>
  </si>
  <si>
    <t>8.975</t>
  </si>
  <si>
    <t>9.238</t>
  </si>
  <si>
    <t>12.785</t>
  </si>
  <si>
    <t>8.900</t>
  </si>
  <si>
    <t>4.307</t>
  </si>
  <si>
    <t>6.040</t>
  </si>
  <si>
    <t>7.289</t>
  </si>
  <si>
    <t>4.075</t>
  </si>
  <si>
    <t>14.595</t>
  </si>
  <si>
    <t>9.713</t>
  </si>
  <si>
    <t>12.825</t>
  </si>
  <si>
    <t>12.447</t>
  </si>
  <si>
    <t>10.076</t>
  </si>
  <si>
    <t>9.780</t>
  </si>
  <si>
    <t>9.774</t>
  </si>
  <si>
    <t>8.960</t>
  </si>
  <si>
    <t>13.781</t>
  </si>
  <si>
    <t>7.591</t>
  </si>
  <si>
    <t>6.491</t>
  </si>
  <si>
    <t>6.280</t>
  </si>
  <si>
    <t>8.479</t>
  </si>
  <si>
    <t>4.157</t>
  </si>
  <si>
    <t>13.204</t>
  </si>
  <si>
    <t>8.263</t>
  </si>
  <si>
    <t>DE</t>
  </si>
  <si>
    <t>ES</t>
  </si>
  <si>
    <t>15,974 MB</t>
  </si>
  <si>
    <t>5,309 MB</t>
  </si>
  <si>
    <t>22,372 MB</t>
  </si>
  <si>
    <t>15,241 MB</t>
  </si>
  <si>
    <t>11,624 MB</t>
  </si>
  <si>
    <t>20,633 MB</t>
  </si>
  <si>
    <t>5,320 MB</t>
  </si>
  <si>
    <t>4 x 2048</t>
  </si>
  <si>
    <t>16,833 MB</t>
  </si>
  <si>
    <t>2,244 MB</t>
  </si>
  <si>
    <t>11,700 MB</t>
  </si>
  <si>
    <t>18,177 MB</t>
  </si>
  <si>
    <t>3,924 MB</t>
  </si>
  <si>
    <t>15,350 MB</t>
  </si>
  <si>
    <t>1,098 MB</t>
  </si>
  <si>
    <t>AVG</t>
  </si>
  <si>
    <t>Best models by size</t>
  </si>
  <si>
    <t>Languages</t>
  </si>
  <si>
    <t>multilingual</t>
  </si>
  <si>
    <t>FR&gt;EN</t>
  </si>
  <si>
    <t>EN&gt;ES&gt;FR&gt;DE</t>
  </si>
  <si>
    <t>EN&gt;ES&gt;FR</t>
  </si>
  <si>
    <t>EN&gt;FR,ES,DE</t>
  </si>
  <si>
    <t>DE,FR,ES&gt;EN</t>
  </si>
  <si>
    <t>EN&gt;ES,FR,DE</t>
  </si>
  <si>
    <t>Perf</t>
  </si>
  <si>
    <t>EN&gt;ES,FR&gt;DE</t>
  </si>
  <si>
    <t>FR,DE,ES&gt;EN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</si>
</sst>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i/>
      <sz val="11"/>
      <color rgb="FF00B0F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B050"/>
      <name val="Aptos Narrow"/>
      <family val="2"/>
      <scheme val="minor"/>
    </font>
    <font>
      <b/>
      <sz val="14"/>
      <color theme="5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/>
    <xf numFmtId="0" fontId="2" fillId="0" borderId="0" xfId="0" quotePrefix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1" fontId="0" fillId="0" borderId="0" xfId="0" applyNumberFormat="1"/>
    <xf numFmtId="164" fontId="0" fillId="0" borderId="0" xfId="0" applyNumberFormat="1"/>
    <xf numFmtId="21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4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1" applyFill="1" applyBorder="1" applyAlignment="1">
      <alignment vertical="center" wrapText="1"/>
    </xf>
    <xf numFmtId="0" fontId="10" fillId="0" borderId="0" xfId="0" applyFont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Border="1"/>
    <xf numFmtId="0" fontId="0" fillId="2" borderId="2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1" fillId="0" borderId="0" xfId="0" applyFont="1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ggingface.co/togethercomputer/RedPajama-INCITE-7B-Base" TargetMode="External"/><Relationship Id="rId18" Type="http://schemas.openxmlformats.org/officeDocument/2006/relationships/hyperlink" Target="https://huggingface.co/togethercomputer/LLaMA-2-7B-32K" TargetMode="External"/><Relationship Id="rId26" Type="http://schemas.openxmlformats.org/officeDocument/2006/relationships/hyperlink" Target="https://huggingface.co/Qwen/Qwen-14B" TargetMode="External"/><Relationship Id="rId3" Type="http://schemas.openxmlformats.org/officeDocument/2006/relationships/hyperlink" Target="https://huggingface.co/stabilityai/stablelm-2-1_6b" TargetMode="External"/><Relationship Id="rId21" Type="http://schemas.openxmlformats.org/officeDocument/2006/relationships/hyperlink" Target="https://huggingface.co/01-ai/Yi-6B" TargetMode="External"/><Relationship Id="rId34" Type="http://schemas.openxmlformats.org/officeDocument/2006/relationships/hyperlink" Target="https://huggingface.co/Qwen/Qwen1.5-14B" TargetMode="External"/><Relationship Id="rId7" Type="http://schemas.openxmlformats.org/officeDocument/2006/relationships/hyperlink" Target="https://huggingface.co/openlm-research/open_llama_3b_v2" TargetMode="External"/><Relationship Id="rId12" Type="http://schemas.openxmlformats.org/officeDocument/2006/relationships/hyperlink" Target="https://huggingface.co/tiiuae/falcon-7b" TargetMode="External"/><Relationship Id="rId17" Type="http://schemas.openxmlformats.org/officeDocument/2006/relationships/hyperlink" Target="https://huggingface.co/meta-llama/Llama-2-7b-hf" TargetMode="External"/><Relationship Id="rId25" Type="http://schemas.openxmlformats.org/officeDocument/2006/relationships/hyperlink" Target="https://huggingface.co/meta-llama/Llama-2-13b-hf" TargetMode="External"/><Relationship Id="rId33" Type="http://schemas.openxmlformats.org/officeDocument/2006/relationships/hyperlink" Target="https://huggingface.co/mistralai/Mixtral-8x7B-v0.1" TargetMode="External"/><Relationship Id="rId2" Type="http://schemas.openxmlformats.org/officeDocument/2006/relationships/hyperlink" Target="https://huggingface.co/croissantllm/CroissantLLMBase" TargetMode="External"/><Relationship Id="rId16" Type="http://schemas.openxmlformats.org/officeDocument/2006/relationships/hyperlink" Target="https://huggingface.co/openlm-research/open_llama_7b_v2" TargetMode="External"/><Relationship Id="rId20" Type="http://schemas.openxmlformats.org/officeDocument/2006/relationships/hyperlink" Target="https://huggingface.co/Qwen/Qwen-7B" TargetMode="External"/><Relationship Id="rId29" Type="http://schemas.openxmlformats.org/officeDocument/2006/relationships/hyperlink" Target="https://huggingface.co/codellama/CodeLlama-34b-hf" TargetMode="External"/><Relationship Id="rId1" Type="http://schemas.openxmlformats.org/officeDocument/2006/relationships/hyperlink" Target="https://huggingface.co/TinyLlama/TinyLlama-1.1B-intermediate-step-1195k-token-2.5T" TargetMode="External"/><Relationship Id="rId6" Type="http://schemas.openxmlformats.org/officeDocument/2006/relationships/hyperlink" Target="https://huggingface.co/cerebras/btlm-3b-8k-base" TargetMode="External"/><Relationship Id="rId11" Type="http://schemas.openxmlformats.org/officeDocument/2006/relationships/hyperlink" Target="https://huggingface.co/bigscience/bloomz-7b1-mt" TargetMode="External"/><Relationship Id="rId24" Type="http://schemas.openxmlformats.org/officeDocument/2006/relationships/hyperlink" Target="https://huggingface.co/openlm-research/open_llama_13b" TargetMode="External"/><Relationship Id="rId32" Type="http://schemas.openxmlformats.org/officeDocument/2006/relationships/hyperlink" Target="https://huggingface.co/lightonai/alfred-40b-1023" TargetMode="External"/><Relationship Id="rId5" Type="http://schemas.openxmlformats.org/officeDocument/2006/relationships/hyperlink" Target="https://huggingface.co/togethercomputer/RedPajama-INCITE-Base-3B-v1" TargetMode="External"/><Relationship Id="rId15" Type="http://schemas.openxmlformats.org/officeDocument/2006/relationships/hyperlink" Target="https://huggingface.co/mosaicml/mpt-7b-8k" TargetMode="External"/><Relationship Id="rId23" Type="http://schemas.openxmlformats.org/officeDocument/2006/relationships/hyperlink" Target="https://huggingface.co/allenai/OLMo-7B" TargetMode="External"/><Relationship Id="rId28" Type="http://schemas.openxmlformats.org/officeDocument/2006/relationships/hyperlink" Target="https://huggingface.co/mosaicml/mpt-30b" TargetMode="External"/><Relationship Id="rId10" Type="http://schemas.openxmlformats.org/officeDocument/2006/relationships/hyperlink" Target="https://huggingface.co/openbmb/MiniCPM-2B-sft-bf16" TargetMode="External"/><Relationship Id="rId19" Type="http://schemas.openxmlformats.org/officeDocument/2006/relationships/hyperlink" Target="https://huggingface.co/mistralai/Mistral-7B-v0.1" TargetMode="External"/><Relationship Id="rId31" Type="http://schemas.openxmlformats.org/officeDocument/2006/relationships/hyperlink" Target="https://huggingface.co/tiiuae/falcon-40b" TargetMode="External"/><Relationship Id="rId4" Type="http://schemas.openxmlformats.org/officeDocument/2006/relationships/hyperlink" Target="https://huggingface.co/allenai/OLMo-1B" TargetMode="External"/><Relationship Id="rId9" Type="http://schemas.openxmlformats.org/officeDocument/2006/relationships/hyperlink" Target="https://huggingface.co/microsoft/phi-2" TargetMode="External"/><Relationship Id="rId14" Type="http://schemas.openxmlformats.org/officeDocument/2006/relationships/hyperlink" Target="https://huggingface.co/mosaicml/mpt-7b" TargetMode="External"/><Relationship Id="rId22" Type="http://schemas.openxmlformats.org/officeDocument/2006/relationships/hyperlink" Target="https://huggingface.co/Deci/DeciLM-7B" TargetMode="External"/><Relationship Id="rId27" Type="http://schemas.openxmlformats.org/officeDocument/2006/relationships/hyperlink" Target="https://huggingface.co/upstage/SOLAR-10.7B-v1.0" TargetMode="External"/><Relationship Id="rId30" Type="http://schemas.openxmlformats.org/officeDocument/2006/relationships/hyperlink" Target="https://huggingface.co/01-ai/Yi-34B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huggingface.co/stabilityai/stablelm-3b-4e1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8E7C-6D3F-430F-A82B-2C6877D9A04D}">
  <dimension ref="A1:M61"/>
  <sheetViews>
    <sheetView topLeftCell="A11" workbookViewId="0">
      <selection activeCell="J34" sqref="J34"/>
    </sheetView>
  </sheetViews>
  <sheetFormatPr baseColWidth="10" defaultColWidth="25.77734375" defaultRowHeight="14.4" x14ac:dyDescent="0.3"/>
  <cols>
    <col min="1" max="1" width="13.77734375" bestFit="1" customWidth="1"/>
    <col min="2" max="2" width="15.5546875" bestFit="1" customWidth="1"/>
    <col min="3" max="3" width="9.109375" bestFit="1" customWidth="1"/>
    <col min="4" max="4" width="13.21875" bestFit="1" customWidth="1"/>
    <col min="5" max="5" width="13.44140625" bestFit="1" customWidth="1"/>
    <col min="6" max="6" width="54.6640625" customWidth="1"/>
    <col min="7" max="7" width="15.109375" bestFit="1" customWidth="1"/>
    <col min="8" max="8" width="8.44140625" bestFit="1" customWidth="1"/>
    <col min="9" max="9" width="12.77734375" bestFit="1" customWidth="1"/>
    <col min="10" max="10" width="23.88671875" bestFit="1" customWidth="1"/>
  </cols>
  <sheetData>
    <row r="1" spans="1:13" ht="21" x14ac:dyDescent="0.4">
      <c r="A1" s="37" t="s">
        <v>336</v>
      </c>
    </row>
    <row r="3" spans="1:13" ht="16.8" x14ac:dyDescent="0.3">
      <c r="A3" s="38" t="s">
        <v>184</v>
      </c>
      <c r="B3" s="38" t="s">
        <v>176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397</v>
      </c>
      <c r="L3" s="38" t="s">
        <v>398</v>
      </c>
      <c r="M3" s="38" t="s">
        <v>399</v>
      </c>
    </row>
    <row r="4" spans="1:13" ht="28.8" x14ac:dyDescent="0.3">
      <c r="A4" s="34">
        <v>45289</v>
      </c>
      <c r="B4" s="35" t="s">
        <v>193</v>
      </c>
      <c r="C4" s="35" t="s">
        <v>194</v>
      </c>
      <c r="D4" s="35" t="s">
        <v>195</v>
      </c>
      <c r="E4" s="35" t="s">
        <v>195</v>
      </c>
      <c r="F4" s="36" t="s">
        <v>196</v>
      </c>
      <c r="G4" s="35" t="s">
        <v>197</v>
      </c>
      <c r="H4" s="35">
        <v>2048</v>
      </c>
      <c r="I4" s="35" t="s">
        <v>198</v>
      </c>
      <c r="J4" s="35" t="s">
        <v>199</v>
      </c>
      <c r="K4" s="24"/>
      <c r="L4" s="24"/>
      <c r="M4" s="24"/>
    </row>
    <row r="5" spans="1:13" ht="16.8" x14ac:dyDescent="0.3">
      <c r="A5" s="34">
        <v>45300</v>
      </c>
      <c r="B5" s="35" t="s">
        <v>200</v>
      </c>
      <c r="C5" s="35" t="s">
        <v>201</v>
      </c>
      <c r="D5" s="35" t="s">
        <v>195</v>
      </c>
      <c r="E5" s="35" t="s">
        <v>195</v>
      </c>
      <c r="F5" s="36" t="s">
        <v>202</v>
      </c>
      <c r="G5" s="35" t="s">
        <v>203</v>
      </c>
      <c r="H5" s="35">
        <v>2048</v>
      </c>
      <c r="I5" s="35" t="s">
        <v>204</v>
      </c>
      <c r="J5" s="35" t="s">
        <v>205</v>
      </c>
      <c r="K5" s="24" t="s">
        <v>419</v>
      </c>
      <c r="L5" s="24" t="s">
        <v>420</v>
      </c>
      <c r="M5" s="24" t="s">
        <v>421</v>
      </c>
    </row>
    <row r="6" spans="1:13" ht="67.2" x14ac:dyDescent="0.3">
      <c r="A6" s="34">
        <v>45309</v>
      </c>
      <c r="B6" s="35" t="s">
        <v>206</v>
      </c>
      <c r="C6" s="35" t="s">
        <v>207</v>
      </c>
      <c r="D6" s="35" t="s">
        <v>195</v>
      </c>
      <c r="E6" s="35" t="s">
        <v>208</v>
      </c>
      <c r="F6" s="36" t="s">
        <v>209</v>
      </c>
      <c r="G6" s="35" t="s">
        <v>210</v>
      </c>
      <c r="H6" s="35">
        <v>4096</v>
      </c>
      <c r="I6" s="35" t="s">
        <v>211</v>
      </c>
      <c r="J6" s="35" t="s">
        <v>212</v>
      </c>
      <c r="K6" s="24" t="s">
        <v>422</v>
      </c>
      <c r="L6" s="24" t="s">
        <v>423</v>
      </c>
      <c r="M6" s="24" t="s">
        <v>424</v>
      </c>
    </row>
    <row r="7" spans="1:13" ht="50.4" x14ac:dyDescent="0.3">
      <c r="A7" s="34">
        <v>45313</v>
      </c>
      <c r="B7" s="35" t="s">
        <v>340</v>
      </c>
      <c r="C7" s="35" t="s">
        <v>341</v>
      </c>
      <c r="D7" s="35" t="s">
        <v>195</v>
      </c>
      <c r="E7" s="35" t="s">
        <v>195</v>
      </c>
      <c r="F7" s="36" t="s">
        <v>342</v>
      </c>
      <c r="G7" s="35" t="s">
        <v>343</v>
      </c>
      <c r="H7" s="35">
        <v>32768</v>
      </c>
      <c r="I7" s="35" t="s">
        <v>243</v>
      </c>
      <c r="J7" s="35" t="s">
        <v>344</v>
      </c>
      <c r="K7" s="24" t="s">
        <v>581</v>
      </c>
      <c r="L7" s="24" t="s">
        <v>437</v>
      </c>
      <c r="M7" s="24" t="s">
        <v>580</v>
      </c>
    </row>
    <row r="8" spans="1:13" ht="50.4" x14ac:dyDescent="0.3">
      <c r="A8" s="34">
        <v>45313</v>
      </c>
      <c r="B8" s="35" t="s">
        <v>345</v>
      </c>
      <c r="C8" s="35" t="s">
        <v>346</v>
      </c>
      <c r="D8" s="35" t="s">
        <v>195</v>
      </c>
      <c r="E8" s="35" t="s">
        <v>195</v>
      </c>
      <c r="F8" s="36" t="s">
        <v>347</v>
      </c>
      <c r="G8" s="35" t="s">
        <v>348</v>
      </c>
      <c r="H8" s="35">
        <v>32768</v>
      </c>
      <c r="I8" s="35" t="s">
        <v>243</v>
      </c>
      <c r="J8" s="35" t="s">
        <v>344</v>
      </c>
      <c r="K8" s="24" t="s">
        <v>579</v>
      </c>
      <c r="L8" s="24" t="s">
        <v>437</v>
      </c>
      <c r="M8" s="24" t="s">
        <v>578</v>
      </c>
    </row>
    <row r="9" spans="1:13" ht="16.8" x14ac:dyDescent="0.3">
      <c r="A9" s="34">
        <v>45321</v>
      </c>
      <c r="B9" s="35" t="s">
        <v>213</v>
      </c>
      <c r="C9" s="35" t="s">
        <v>214</v>
      </c>
      <c r="D9" s="35" t="s">
        <v>195</v>
      </c>
      <c r="E9" s="35" t="s">
        <v>195</v>
      </c>
      <c r="F9" s="36" t="s">
        <v>215</v>
      </c>
      <c r="G9" s="35" t="s">
        <v>216</v>
      </c>
      <c r="H9" s="35">
        <v>2048</v>
      </c>
      <c r="I9" s="35" t="s">
        <v>204</v>
      </c>
      <c r="J9" s="35" t="s">
        <v>199</v>
      </c>
      <c r="K9" s="24" t="s">
        <v>576</v>
      </c>
      <c r="L9" s="24" t="s">
        <v>420</v>
      </c>
      <c r="M9" s="24" t="s">
        <v>577</v>
      </c>
    </row>
    <row r="11" spans="1:13" ht="21" x14ac:dyDescent="0.4">
      <c r="A11" s="37" t="s">
        <v>335</v>
      </c>
    </row>
    <row r="13" spans="1:13" ht="16.8" x14ac:dyDescent="0.3">
      <c r="A13" s="38" t="s">
        <v>184</v>
      </c>
      <c r="B13" s="38" t="s">
        <v>176</v>
      </c>
      <c r="C13" s="38" t="s">
        <v>185</v>
      </c>
      <c r="D13" s="38" t="s">
        <v>186</v>
      </c>
      <c r="E13" s="38" t="s">
        <v>187</v>
      </c>
      <c r="F13" s="38" t="s">
        <v>188</v>
      </c>
      <c r="G13" s="38" t="s">
        <v>189</v>
      </c>
      <c r="H13" s="38" t="s">
        <v>190</v>
      </c>
      <c r="I13" s="38" t="s">
        <v>191</v>
      </c>
      <c r="J13" s="38" t="s">
        <v>192</v>
      </c>
      <c r="K13" s="38" t="s">
        <v>397</v>
      </c>
      <c r="L13" s="38" t="s">
        <v>398</v>
      </c>
      <c r="M13" s="38" t="s">
        <v>399</v>
      </c>
    </row>
    <row r="14" spans="1:13" ht="28.8" x14ac:dyDescent="0.3">
      <c r="A14" s="34">
        <v>45050</v>
      </c>
      <c r="B14" s="35" t="s">
        <v>217</v>
      </c>
      <c r="C14" s="35" t="s">
        <v>218</v>
      </c>
      <c r="D14" s="35" t="s">
        <v>195</v>
      </c>
      <c r="E14" s="35" t="s">
        <v>195</v>
      </c>
      <c r="F14" s="36" t="s">
        <v>219</v>
      </c>
      <c r="G14" s="35" t="s">
        <v>220</v>
      </c>
      <c r="H14" s="35">
        <v>2048</v>
      </c>
      <c r="I14" s="35" t="s">
        <v>221</v>
      </c>
      <c r="J14" s="35" t="s">
        <v>199</v>
      </c>
      <c r="K14" s="24" t="s">
        <v>432</v>
      </c>
      <c r="L14" s="24" t="s">
        <v>420</v>
      </c>
      <c r="M14" s="24" t="s">
        <v>433</v>
      </c>
    </row>
    <row r="15" spans="1:13" ht="16.8" x14ac:dyDescent="0.3">
      <c r="A15" s="34">
        <v>45121</v>
      </c>
      <c r="B15" s="35" t="s">
        <v>222</v>
      </c>
      <c r="C15" s="35" t="s">
        <v>223</v>
      </c>
      <c r="D15" s="35" t="s">
        <v>195</v>
      </c>
      <c r="E15" s="35" t="s">
        <v>208</v>
      </c>
      <c r="F15" s="36" t="s">
        <v>224</v>
      </c>
      <c r="G15" s="35" t="s">
        <v>225</v>
      </c>
      <c r="H15" s="35">
        <v>8192</v>
      </c>
      <c r="I15" s="35" t="s">
        <v>226</v>
      </c>
      <c r="J15" s="35" t="s">
        <v>199</v>
      </c>
      <c r="K15" s="24"/>
      <c r="L15" s="24"/>
      <c r="M15" s="24"/>
    </row>
    <row r="16" spans="1:13" ht="16.8" x14ac:dyDescent="0.3">
      <c r="A16" s="34">
        <v>45123</v>
      </c>
      <c r="B16" s="35" t="s">
        <v>227</v>
      </c>
      <c r="C16" s="35" t="s">
        <v>228</v>
      </c>
      <c r="D16" s="35" t="s">
        <v>195</v>
      </c>
      <c r="E16" s="35" t="s">
        <v>195</v>
      </c>
      <c r="F16" s="36" t="s">
        <v>229</v>
      </c>
      <c r="G16" s="35" t="s">
        <v>225</v>
      </c>
      <c r="H16" s="35">
        <v>2048</v>
      </c>
      <c r="I16" s="35" t="s">
        <v>230</v>
      </c>
      <c r="J16" s="35" t="s">
        <v>199</v>
      </c>
      <c r="K16" s="24"/>
      <c r="L16" s="24"/>
      <c r="M16" s="24"/>
    </row>
    <row r="17" spans="1:13" ht="16.8" x14ac:dyDescent="0.3">
      <c r="A17" s="34">
        <v>45198</v>
      </c>
      <c r="B17" s="35" t="s">
        <v>231</v>
      </c>
      <c r="C17" s="35" t="s">
        <v>232</v>
      </c>
      <c r="D17" s="35" t="s">
        <v>208</v>
      </c>
      <c r="E17" s="35" t="s">
        <v>208</v>
      </c>
      <c r="F17" s="36" t="s">
        <v>233</v>
      </c>
      <c r="G17" s="35" t="s">
        <v>225</v>
      </c>
      <c r="H17" s="35">
        <v>4096</v>
      </c>
      <c r="I17" s="35" t="s">
        <v>230</v>
      </c>
      <c r="J17" s="35" t="s">
        <v>234</v>
      </c>
      <c r="K17" s="24" t="s">
        <v>427</v>
      </c>
      <c r="L17" s="24" t="s">
        <v>428</v>
      </c>
      <c r="M17" s="24" t="s">
        <v>431</v>
      </c>
    </row>
    <row r="18" spans="1:13" ht="16.8" x14ac:dyDescent="0.3">
      <c r="A18" s="34">
        <v>45273</v>
      </c>
      <c r="B18" s="35" t="s">
        <v>235</v>
      </c>
      <c r="C18" s="35" t="s">
        <v>236</v>
      </c>
      <c r="D18" s="35" t="s">
        <v>195</v>
      </c>
      <c r="E18" s="35" t="s">
        <v>195</v>
      </c>
      <c r="F18" s="36" t="s">
        <v>237</v>
      </c>
      <c r="G18" s="35" t="s">
        <v>238</v>
      </c>
      <c r="H18" s="35">
        <v>2048</v>
      </c>
      <c r="I18" s="35" t="s">
        <v>239</v>
      </c>
      <c r="J18" s="35" t="s">
        <v>205</v>
      </c>
      <c r="K18" t="s">
        <v>568</v>
      </c>
      <c r="L18" s="24" t="s">
        <v>401</v>
      </c>
      <c r="M18" s="24" t="s">
        <v>567</v>
      </c>
    </row>
    <row r="19" spans="1:13" ht="50.4" x14ac:dyDescent="0.3">
      <c r="A19" s="34">
        <v>45313</v>
      </c>
      <c r="B19" s="35" t="s">
        <v>349</v>
      </c>
      <c r="C19" s="35" t="s">
        <v>350</v>
      </c>
      <c r="D19" s="35" t="s">
        <v>195</v>
      </c>
      <c r="E19" s="35" t="s">
        <v>195</v>
      </c>
      <c r="F19" s="36" t="s">
        <v>351</v>
      </c>
      <c r="G19" s="35" t="s">
        <v>352</v>
      </c>
      <c r="H19" s="35">
        <v>32768</v>
      </c>
      <c r="I19" s="35" t="s">
        <v>243</v>
      </c>
      <c r="J19" s="35" t="s">
        <v>344</v>
      </c>
      <c r="K19" s="24" t="s">
        <v>436</v>
      </c>
      <c r="L19" s="24" t="s">
        <v>437</v>
      </c>
      <c r="M19" s="24" t="s">
        <v>438</v>
      </c>
    </row>
    <row r="20" spans="1:13" ht="33.6" x14ac:dyDescent="0.3">
      <c r="A20" s="34">
        <v>45321</v>
      </c>
      <c r="B20" s="35" t="s">
        <v>240</v>
      </c>
      <c r="C20" s="35" t="s">
        <v>241</v>
      </c>
      <c r="D20" s="35" t="s">
        <v>195</v>
      </c>
      <c r="E20" s="35" t="s">
        <v>208</v>
      </c>
      <c r="F20" s="36" t="s">
        <v>242</v>
      </c>
      <c r="G20" s="35" t="s">
        <v>238</v>
      </c>
      <c r="H20" s="35">
        <v>2048</v>
      </c>
      <c r="I20" s="35" t="s">
        <v>243</v>
      </c>
      <c r="J20" s="35" t="s">
        <v>244</v>
      </c>
      <c r="K20" s="24" t="s">
        <v>573</v>
      </c>
      <c r="L20" s="24" t="s">
        <v>574</v>
      </c>
      <c r="M20" s="24" t="s">
        <v>575</v>
      </c>
    </row>
    <row r="22" spans="1:13" ht="21" x14ac:dyDescent="0.4">
      <c r="A22" s="37" t="s">
        <v>334</v>
      </c>
    </row>
    <row r="24" spans="1:13" ht="16.8" x14ac:dyDescent="0.3">
      <c r="A24" s="38" t="s">
        <v>184</v>
      </c>
      <c r="B24" s="38" t="s">
        <v>176</v>
      </c>
      <c r="C24" s="38" t="s">
        <v>185</v>
      </c>
      <c r="D24" s="38" t="s">
        <v>186</v>
      </c>
      <c r="E24" s="38" t="s">
        <v>187</v>
      </c>
      <c r="F24" s="38" t="s">
        <v>188</v>
      </c>
      <c r="G24" s="38" t="s">
        <v>189</v>
      </c>
      <c r="H24" s="38" t="s">
        <v>190</v>
      </c>
      <c r="I24" s="38" t="s">
        <v>191</v>
      </c>
      <c r="J24" s="38" t="s">
        <v>192</v>
      </c>
      <c r="K24" s="38" t="s">
        <v>397</v>
      </c>
      <c r="L24" s="38" t="s">
        <v>398</v>
      </c>
      <c r="M24" s="38" t="s">
        <v>399</v>
      </c>
    </row>
    <row r="25" spans="1:13" ht="16.8" x14ac:dyDescent="0.3">
      <c r="A25" s="34">
        <v>44843</v>
      </c>
      <c r="B25" s="35" t="s">
        <v>245</v>
      </c>
      <c r="C25" s="35" t="s">
        <v>246</v>
      </c>
      <c r="D25" s="35" t="s">
        <v>195</v>
      </c>
      <c r="E25" s="35" t="s">
        <v>195</v>
      </c>
      <c r="F25" s="36" t="s">
        <v>247</v>
      </c>
      <c r="G25" s="35" t="s">
        <v>248</v>
      </c>
      <c r="H25" s="35">
        <v>2048</v>
      </c>
      <c r="I25" s="35" t="s">
        <v>249</v>
      </c>
      <c r="J25" s="35" t="s">
        <v>250</v>
      </c>
      <c r="K25" s="24" t="s">
        <v>405</v>
      </c>
      <c r="L25" s="24" t="s">
        <v>406</v>
      </c>
      <c r="M25" s="24" t="s">
        <v>407</v>
      </c>
    </row>
    <row r="26" spans="1:13" ht="16.8" x14ac:dyDescent="0.3">
      <c r="A26" s="34">
        <v>45040</v>
      </c>
      <c r="B26" s="35" t="s">
        <v>251</v>
      </c>
      <c r="C26" s="35" t="s">
        <v>252</v>
      </c>
      <c r="D26" s="35" t="s">
        <v>195</v>
      </c>
      <c r="E26" s="35" t="s">
        <v>195</v>
      </c>
      <c r="F26" s="36" t="s">
        <v>253</v>
      </c>
      <c r="G26" s="35" t="s">
        <v>254</v>
      </c>
      <c r="H26" s="35">
        <v>2048</v>
      </c>
      <c r="I26" s="35" t="s">
        <v>255</v>
      </c>
      <c r="J26" s="35" t="s">
        <v>199</v>
      </c>
      <c r="K26" s="24" t="s">
        <v>454</v>
      </c>
      <c r="L26" s="24" t="s">
        <v>401</v>
      </c>
      <c r="M26" s="24" t="s">
        <v>456</v>
      </c>
    </row>
    <row r="27" spans="1:13" ht="28.8" x14ac:dyDescent="0.3">
      <c r="A27" s="34">
        <v>45416</v>
      </c>
      <c r="B27" s="35" t="s">
        <v>256</v>
      </c>
      <c r="C27" s="35" t="s">
        <v>257</v>
      </c>
      <c r="D27" s="35" t="s">
        <v>195</v>
      </c>
      <c r="E27" s="35" t="s">
        <v>195</v>
      </c>
      <c r="F27" s="36" t="s">
        <v>258</v>
      </c>
      <c r="G27" s="35" t="s">
        <v>259</v>
      </c>
      <c r="H27" s="35">
        <v>2048</v>
      </c>
      <c r="I27" s="35" t="s">
        <v>230</v>
      </c>
      <c r="J27" s="35" t="s">
        <v>199</v>
      </c>
      <c r="K27" s="24" t="s">
        <v>461</v>
      </c>
      <c r="L27" s="24" t="s">
        <v>462</v>
      </c>
      <c r="M27" s="24" t="s">
        <v>463</v>
      </c>
    </row>
    <row r="28" spans="1:13" ht="16.8" x14ac:dyDescent="0.3">
      <c r="A28" s="34">
        <v>45051</v>
      </c>
      <c r="B28" s="35" t="s">
        <v>260</v>
      </c>
      <c r="C28" s="35" t="s">
        <v>261</v>
      </c>
      <c r="D28" s="35" t="s">
        <v>195</v>
      </c>
      <c r="E28" s="35" t="s">
        <v>208</v>
      </c>
      <c r="F28" s="36" t="s">
        <v>262</v>
      </c>
      <c r="G28" s="35" t="s">
        <v>263</v>
      </c>
      <c r="H28" s="35">
        <v>2048</v>
      </c>
      <c r="I28" s="35" t="s">
        <v>230</v>
      </c>
      <c r="J28" s="35" t="s">
        <v>264</v>
      </c>
      <c r="K28" s="24" t="s">
        <v>450</v>
      </c>
      <c r="L28" s="24" t="s">
        <v>401</v>
      </c>
      <c r="M28" s="24" t="s">
        <v>451</v>
      </c>
    </row>
    <row r="29" spans="1:13" ht="16.8" x14ac:dyDescent="0.3">
      <c r="A29" s="34">
        <v>45107</v>
      </c>
      <c r="B29" s="35" t="s">
        <v>265</v>
      </c>
      <c r="C29" s="35" t="s">
        <v>261</v>
      </c>
      <c r="D29" s="35" t="s">
        <v>195</v>
      </c>
      <c r="E29" s="35" t="s">
        <v>208</v>
      </c>
      <c r="F29" s="36" t="s">
        <v>266</v>
      </c>
      <c r="G29" s="35" t="s">
        <v>263</v>
      </c>
      <c r="H29" s="35">
        <v>8192</v>
      </c>
      <c r="I29" s="35" t="s">
        <v>255</v>
      </c>
      <c r="J29" s="35" t="s">
        <v>264</v>
      </c>
      <c r="K29" s="24"/>
      <c r="L29" s="24"/>
      <c r="M29" s="24"/>
    </row>
    <row r="30" spans="1:13" ht="16.8" x14ac:dyDescent="0.3">
      <c r="A30" s="34">
        <v>45113</v>
      </c>
      <c r="B30" s="35" t="s">
        <v>267</v>
      </c>
      <c r="C30" s="35" t="s">
        <v>268</v>
      </c>
      <c r="D30" s="35" t="s">
        <v>195</v>
      </c>
      <c r="E30" s="35" t="s">
        <v>195</v>
      </c>
      <c r="F30" s="36" t="s">
        <v>269</v>
      </c>
      <c r="G30" s="35" t="s">
        <v>254</v>
      </c>
      <c r="H30" s="35">
        <v>2048</v>
      </c>
      <c r="I30" s="35" t="s">
        <v>230</v>
      </c>
      <c r="J30" s="35" t="s">
        <v>199</v>
      </c>
      <c r="K30" s="24"/>
      <c r="L30" s="24"/>
      <c r="M30" s="24"/>
    </row>
    <row r="31" spans="1:13" ht="33.6" x14ac:dyDescent="0.3">
      <c r="A31" s="34">
        <v>45125</v>
      </c>
      <c r="B31" s="35" t="s">
        <v>270</v>
      </c>
      <c r="C31" s="35" t="s">
        <v>268</v>
      </c>
      <c r="D31" s="35" t="s">
        <v>208</v>
      </c>
      <c r="E31" s="35" t="s">
        <v>195</v>
      </c>
      <c r="F31" s="36" t="s">
        <v>271</v>
      </c>
      <c r="G31" s="35" t="s">
        <v>254</v>
      </c>
      <c r="H31" s="35">
        <v>4096</v>
      </c>
      <c r="I31" s="35" t="s">
        <v>211</v>
      </c>
      <c r="J31" s="35" t="s">
        <v>272</v>
      </c>
      <c r="K31" s="24" t="s">
        <v>441</v>
      </c>
      <c r="L31" s="24" t="s">
        <v>423</v>
      </c>
      <c r="M31" s="24" t="s">
        <v>442</v>
      </c>
    </row>
    <row r="32" spans="1:13" ht="33.6" x14ac:dyDescent="0.3">
      <c r="A32" s="34">
        <v>45133</v>
      </c>
      <c r="B32" s="35" t="s">
        <v>273</v>
      </c>
      <c r="C32" s="35" t="s">
        <v>268</v>
      </c>
      <c r="D32" s="35" t="s">
        <v>195</v>
      </c>
      <c r="E32" s="35" t="s">
        <v>208</v>
      </c>
      <c r="F32" s="36" t="s">
        <v>274</v>
      </c>
      <c r="G32" s="35" t="s">
        <v>254</v>
      </c>
      <c r="H32" s="35">
        <v>32768</v>
      </c>
      <c r="I32" s="35" t="s">
        <v>275</v>
      </c>
      <c r="J32" s="35" t="s">
        <v>272</v>
      </c>
      <c r="K32" s="24" t="s">
        <v>459</v>
      </c>
      <c r="L32" s="24" t="s">
        <v>446</v>
      </c>
      <c r="M32" s="24" t="s">
        <v>460</v>
      </c>
    </row>
    <row r="33" spans="1:13" ht="16.8" x14ac:dyDescent="0.3">
      <c r="A33" s="34">
        <v>45189</v>
      </c>
      <c r="B33" s="35" t="s">
        <v>276</v>
      </c>
      <c r="C33" s="35" t="s">
        <v>277</v>
      </c>
      <c r="D33" s="35" t="s">
        <v>195</v>
      </c>
      <c r="E33" s="35" t="s">
        <v>195</v>
      </c>
      <c r="F33" s="36" t="s">
        <v>278</v>
      </c>
      <c r="G33" s="35" t="s">
        <v>279</v>
      </c>
      <c r="H33" s="35">
        <v>8192</v>
      </c>
      <c r="I33" s="35" t="s">
        <v>243</v>
      </c>
      <c r="J33" s="35" t="s">
        <v>199</v>
      </c>
      <c r="K33" s="24" t="s">
        <v>445</v>
      </c>
      <c r="L33" s="24" t="s">
        <v>446</v>
      </c>
      <c r="M33" s="24" t="s">
        <v>447</v>
      </c>
    </row>
    <row r="34" spans="1:13" ht="33.6" x14ac:dyDescent="0.3">
      <c r="A34" s="34">
        <v>45193</v>
      </c>
      <c r="B34" s="35" t="s">
        <v>280</v>
      </c>
      <c r="C34" s="35" t="s">
        <v>281</v>
      </c>
      <c r="D34" s="35" t="s">
        <v>195</v>
      </c>
      <c r="E34" s="35" t="s">
        <v>208</v>
      </c>
      <c r="F34" s="36" t="s">
        <v>282</v>
      </c>
      <c r="G34" s="35" t="s">
        <v>254</v>
      </c>
      <c r="H34" s="35">
        <v>8192</v>
      </c>
      <c r="I34" s="35" t="s">
        <v>283</v>
      </c>
      <c r="J34" s="35" t="s">
        <v>284</v>
      </c>
      <c r="K34" s="24" t="s">
        <v>468</v>
      </c>
      <c r="L34" s="24" t="s">
        <v>437</v>
      </c>
      <c r="M34" s="24" t="s">
        <v>469</v>
      </c>
    </row>
    <row r="35" spans="1:13" ht="50.4" x14ac:dyDescent="0.3">
      <c r="A35" s="34">
        <v>45231</v>
      </c>
      <c r="B35" s="35" t="s">
        <v>285</v>
      </c>
      <c r="C35" s="35" t="s">
        <v>286</v>
      </c>
      <c r="D35" s="35" t="s">
        <v>195</v>
      </c>
      <c r="E35" s="35" t="s">
        <v>195</v>
      </c>
      <c r="F35" s="36" t="s">
        <v>287</v>
      </c>
      <c r="G35" s="35" t="s">
        <v>288</v>
      </c>
      <c r="H35" s="35">
        <v>4096</v>
      </c>
      <c r="I35" s="35" t="s">
        <v>204</v>
      </c>
      <c r="J35" s="35" t="s">
        <v>289</v>
      </c>
      <c r="K35" s="24" t="s">
        <v>571</v>
      </c>
      <c r="L35" s="24" t="s">
        <v>476</v>
      </c>
      <c r="M35" s="24" t="s">
        <v>572</v>
      </c>
    </row>
    <row r="36" spans="1:13" ht="16.8" x14ac:dyDescent="0.3">
      <c r="A36" s="34">
        <v>45270</v>
      </c>
      <c r="B36" s="35" t="s">
        <v>290</v>
      </c>
      <c r="C36" s="35" t="s">
        <v>291</v>
      </c>
      <c r="D36" s="35" t="s">
        <v>195</v>
      </c>
      <c r="E36" s="35" t="s">
        <v>208</v>
      </c>
      <c r="F36" s="36" t="s">
        <v>292</v>
      </c>
      <c r="G36" s="35" t="s">
        <v>254</v>
      </c>
      <c r="H36" s="35">
        <v>8192</v>
      </c>
      <c r="I36" s="35" t="s">
        <v>243</v>
      </c>
      <c r="J36" s="35" t="s">
        <v>199</v>
      </c>
      <c r="K36" s="24"/>
      <c r="L36" s="24"/>
      <c r="M36" s="24"/>
    </row>
    <row r="37" spans="1:13" ht="33.6" x14ac:dyDescent="0.3">
      <c r="A37" s="34">
        <v>45313</v>
      </c>
      <c r="B37" s="35" t="s">
        <v>353</v>
      </c>
      <c r="C37" s="35" t="s">
        <v>354</v>
      </c>
      <c r="D37" s="35" t="s">
        <v>195</v>
      </c>
      <c r="E37" s="35" t="s">
        <v>195</v>
      </c>
      <c r="F37" s="36" t="s">
        <v>355</v>
      </c>
      <c r="G37" s="35" t="s">
        <v>254</v>
      </c>
      <c r="H37" s="35">
        <v>32768</v>
      </c>
      <c r="I37" s="35" t="s">
        <v>243</v>
      </c>
      <c r="J37" s="35" t="s">
        <v>284</v>
      </c>
      <c r="K37" s="24" t="s">
        <v>570</v>
      </c>
      <c r="L37" s="24" t="s">
        <v>409</v>
      </c>
      <c r="M37" s="24" t="s">
        <v>569</v>
      </c>
    </row>
    <row r="38" spans="1:13" ht="16.8" x14ac:dyDescent="0.3">
      <c r="A38" s="34">
        <v>45316</v>
      </c>
      <c r="B38" s="35" t="s">
        <v>293</v>
      </c>
      <c r="C38" s="35" t="s">
        <v>294</v>
      </c>
      <c r="D38" s="35" t="s">
        <v>195</v>
      </c>
      <c r="E38" s="35" t="s">
        <v>195</v>
      </c>
      <c r="F38" s="36" t="s">
        <v>295</v>
      </c>
      <c r="G38" s="35" t="s">
        <v>254</v>
      </c>
      <c r="H38" s="35">
        <v>2048</v>
      </c>
      <c r="I38" s="35" t="s">
        <v>198</v>
      </c>
      <c r="J38" s="35" t="s">
        <v>199</v>
      </c>
      <c r="K38" s="24" t="s">
        <v>400</v>
      </c>
      <c r="L38" s="24" t="s">
        <v>401</v>
      </c>
      <c r="M38" s="24" t="s">
        <v>402</v>
      </c>
    </row>
    <row r="40" spans="1:13" ht="21" x14ac:dyDescent="0.4">
      <c r="A40" s="37" t="s">
        <v>337</v>
      </c>
    </row>
    <row r="42" spans="1:13" ht="16.8" x14ac:dyDescent="0.3">
      <c r="A42" s="38" t="s">
        <v>184</v>
      </c>
      <c r="B42" s="38" t="s">
        <v>176</v>
      </c>
      <c r="C42" s="38" t="s">
        <v>185</v>
      </c>
      <c r="D42" s="38" t="s">
        <v>186</v>
      </c>
      <c r="E42" s="38" t="s">
        <v>187</v>
      </c>
      <c r="F42" s="38" t="s">
        <v>188</v>
      </c>
      <c r="G42" s="38" t="s">
        <v>189</v>
      </c>
      <c r="H42" s="38" t="s">
        <v>190</v>
      </c>
      <c r="I42" s="38" t="s">
        <v>191</v>
      </c>
      <c r="J42" s="38" t="s">
        <v>192</v>
      </c>
      <c r="K42" s="38" t="s">
        <v>397</v>
      </c>
      <c r="L42" s="38" t="s">
        <v>398</v>
      </c>
      <c r="M42" s="38" t="s">
        <v>399</v>
      </c>
    </row>
    <row r="43" spans="1:13" ht="16.8" x14ac:dyDescent="0.3">
      <c r="A43" s="34">
        <v>45092</v>
      </c>
      <c r="B43" s="35" t="s">
        <v>296</v>
      </c>
      <c r="C43" s="35" t="s">
        <v>297</v>
      </c>
      <c r="D43" s="35" t="s">
        <v>195</v>
      </c>
      <c r="E43" s="35" t="s">
        <v>195</v>
      </c>
      <c r="F43" s="36" t="s">
        <v>298</v>
      </c>
      <c r="G43" s="35" t="s">
        <v>299</v>
      </c>
      <c r="H43" s="35">
        <v>2048</v>
      </c>
      <c r="I43" s="35" t="s">
        <v>230</v>
      </c>
      <c r="J43" s="35" t="s">
        <v>199</v>
      </c>
      <c r="K43" s="24"/>
      <c r="L43" s="24"/>
      <c r="M43" s="24"/>
    </row>
    <row r="44" spans="1:13" ht="33.6" x14ac:dyDescent="0.3">
      <c r="A44" s="34">
        <v>45125</v>
      </c>
      <c r="B44" s="35" t="s">
        <v>300</v>
      </c>
      <c r="C44" s="35" t="s">
        <v>301</v>
      </c>
      <c r="D44" s="35" t="s">
        <v>208</v>
      </c>
      <c r="E44" s="35" t="s">
        <v>195</v>
      </c>
      <c r="F44" s="36" t="s">
        <v>302</v>
      </c>
      <c r="G44" s="35" t="s">
        <v>303</v>
      </c>
      <c r="H44" s="35">
        <v>4096</v>
      </c>
      <c r="I44" s="35" t="s">
        <v>211</v>
      </c>
      <c r="J44" s="35" t="s">
        <v>272</v>
      </c>
      <c r="K44" s="24" t="s">
        <v>475</v>
      </c>
      <c r="L44" s="24" t="s">
        <v>476</v>
      </c>
      <c r="M44" s="24" t="s">
        <v>483</v>
      </c>
    </row>
    <row r="45" spans="1:13" ht="33.6" x14ac:dyDescent="0.3">
      <c r="A45" s="34">
        <v>45193</v>
      </c>
      <c r="B45" s="35" t="s">
        <v>304</v>
      </c>
      <c r="C45" s="35" t="s">
        <v>305</v>
      </c>
      <c r="D45" s="35" t="s">
        <v>195</v>
      </c>
      <c r="E45" s="35" t="s">
        <v>208</v>
      </c>
      <c r="F45" s="36" t="s">
        <v>306</v>
      </c>
      <c r="G45" s="35" t="s">
        <v>307</v>
      </c>
      <c r="H45" s="35">
        <v>8192</v>
      </c>
      <c r="I45" s="35" t="s">
        <v>204</v>
      </c>
      <c r="J45" s="35" t="s">
        <v>284</v>
      </c>
      <c r="K45" s="24" t="s">
        <v>486</v>
      </c>
      <c r="L45" s="24" t="s">
        <v>437</v>
      </c>
      <c r="M45" s="24" t="s">
        <v>489</v>
      </c>
    </row>
    <row r="46" spans="1:13" ht="16.8" x14ac:dyDescent="0.3">
      <c r="A46" s="34">
        <v>45272</v>
      </c>
      <c r="B46" s="35" t="s">
        <v>308</v>
      </c>
      <c r="C46" s="35" t="s">
        <v>309</v>
      </c>
      <c r="D46" s="35" t="s">
        <v>195</v>
      </c>
      <c r="E46" s="35" t="s">
        <v>195</v>
      </c>
      <c r="F46" s="36" t="s">
        <v>310</v>
      </c>
      <c r="G46" s="35" t="s">
        <v>311</v>
      </c>
      <c r="H46" s="35">
        <v>4096</v>
      </c>
      <c r="I46" s="35" t="s">
        <v>204</v>
      </c>
      <c r="J46" s="35" t="s">
        <v>199</v>
      </c>
      <c r="K46" s="24" t="s">
        <v>470</v>
      </c>
      <c r="L46" s="24" t="s">
        <v>471</v>
      </c>
      <c r="M46" s="24" t="s">
        <v>472</v>
      </c>
    </row>
    <row r="47" spans="1:13" ht="33.6" x14ac:dyDescent="0.3">
      <c r="A47" s="34">
        <v>45313</v>
      </c>
      <c r="B47" s="35" t="s">
        <v>356</v>
      </c>
      <c r="C47" s="35" t="s">
        <v>357</v>
      </c>
      <c r="D47" s="35" t="s">
        <v>195</v>
      </c>
      <c r="E47" s="35" t="s">
        <v>195</v>
      </c>
      <c r="F47" s="36" t="s">
        <v>358</v>
      </c>
      <c r="G47" s="35" t="s">
        <v>307</v>
      </c>
      <c r="H47" s="35">
        <v>32768</v>
      </c>
      <c r="I47" s="35" t="s">
        <v>243</v>
      </c>
      <c r="J47" s="35" t="s">
        <v>284</v>
      </c>
      <c r="K47" s="24"/>
      <c r="L47" s="24"/>
      <c r="M47" s="24"/>
    </row>
    <row r="49" spans="1:13" ht="21" x14ac:dyDescent="0.4">
      <c r="A49" s="37" t="s">
        <v>338</v>
      </c>
    </row>
    <row r="51" spans="1:13" ht="16.8" x14ac:dyDescent="0.3">
      <c r="A51" s="38" t="s">
        <v>184</v>
      </c>
      <c r="B51" s="38" t="s">
        <v>176</v>
      </c>
      <c r="C51" s="38" t="s">
        <v>185</v>
      </c>
      <c r="D51" s="38" t="s">
        <v>186</v>
      </c>
      <c r="E51" s="38" t="s">
        <v>187</v>
      </c>
      <c r="F51" s="38" t="s">
        <v>188</v>
      </c>
      <c r="G51" s="38" t="s">
        <v>189</v>
      </c>
      <c r="H51" s="38" t="s">
        <v>190</v>
      </c>
      <c r="I51" s="38" t="s">
        <v>191</v>
      </c>
      <c r="J51" s="38" t="s">
        <v>192</v>
      </c>
      <c r="K51" s="38" t="s">
        <v>397</v>
      </c>
      <c r="L51" s="38" t="s">
        <v>398</v>
      </c>
      <c r="M51" s="38" t="s">
        <v>399</v>
      </c>
    </row>
    <row r="52" spans="1:13" ht="16.8" x14ac:dyDescent="0.3">
      <c r="A52" s="34">
        <v>45097</v>
      </c>
      <c r="B52" s="35" t="s">
        <v>312</v>
      </c>
      <c r="C52" s="35" t="s">
        <v>313</v>
      </c>
      <c r="D52" s="35" t="s">
        <v>195</v>
      </c>
      <c r="E52" s="35" t="s">
        <v>208</v>
      </c>
      <c r="F52" s="36" t="s">
        <v>314</v>
      </c>
      <c r="G52" s="35" t="s">
        <v>315</v>
      </c>
      <c r="H52" s="35">
        <v>8192</v>
      </c>
      <c r="I52" s="35" t="s">
        <v>230</v>
      </c>
      <c r="J52" s="35" t="s">
        <v>264</v>
      </c>
      <c r="K52" s="24" t="s">
        <v>412</v>
      </c>
      <c r="L52" s="24" t="s">
        <v>413</v>
      </c>
      <c r="M52" s="24" t="s">
        <v>414</v>
      </c>
    </row>
    <row r="53" spans="1:13" ht="33.6" x14ac:dyDescent="0.3">
      <c r="A53" s="34">
        <v>45162</v>
      </c>
      <c r="B53" s="35" t="s">
        <v>316</v>
      </c>
      <c r="C53" s="35" t="s">
        <v>317</v>
      </c>
      <c r="D53" s="35" t="s">
        <v>195</v>
      </c>
      <c r="E53" s="35" t="s">
        <v>195</v>
      </c>
      <c r="F53" s="36" t="s">
        <v>318</v>
      </c>
      <c r="G53" s="35" t="s">
        <v>319</v>
      </c>
      <c r="H53" s="35">
        <v>16384</v>
      </c>
      <c r="I53" s="35" t="s">
        <v>198</v>
      </c>
      <c r="J53" s="35" t="s">
        <v>272</v>
      </c>
      <c r="K53" s="24" t="s">
        <v>408</v>
      </c>
      <c r="L53" s="24" t="s">
        <v>409</v>
      </c>
      <c r="M53" s="24" t="s">
        <v>13</v>
      </c>
    </row>
    <row r="54" spans="1:13" ht="50.4" x14ac:dyDescent="0.3">
      <c r="A54" s="34">
        <v>45231</v>
      </c>
      <c r="B54" s="35" t="s">
        <v>320</v>
      </c>
      <c r="C54" s="35" t="s">
        <v>321</v>
      </c>
      <c r="D54" s="35" t="s">
        <v>195</v>
      </c>
      <c r="E54" s="35" t="s">
        <v>195</v>
      </c>
      <c r="F54" s="36" t="s">
        <v>322</v>
      </c>
      <c r="G54" s="35" t="s">
        <v>319</v>
      </c>
      <c r="H54" s="35">
        <v>4096</v>
      </c>
      <c r="I54" s="35" t="s">
        <v>204</v>
      </c>
      <c r="J54" s="35" t="s">
        <v>289</v>
      </c>
      <c r="K54" s="24"/>
      <c r="L54" s="24"/>
      <c r="M54" s="24"/>
    </row>
    <row r="56" spans="1:13" ht="21" x14ac:dyDescent="0.4">
      <c r="A56" s="37" t="s">
        <v>339</v>
      </c>
    </row>
    <row r="58" spans="1:13" ht="16.8" x14ac:dyDescent="0.3">
      <c r="A58" s="38" t="s">
        <v>184</v>
      </c>
      <c r="B58" s="38" t="s">
        <v>176</v>
      </c>
      <c r="C58" s="38" t="s">
        <v>185</v>
      </c>
      <c r="D58" s="38" t="s">
        <v>186</v>
      </c>
      <c r="E58" s="38" t="s">
        <v>187</v>
      </c>
      <c r="F58" s="38" t="s">
        <v>188</v>
      </c>
      <c r="G58" s="38" t="s">
        <v>189</v>
      </c>
      <c r="H58" s="38" t="s">
        <v>190</v>
      </c>
      <c r="I58" s="38" t="s">
        <v>191</v>
      </c>
      <c r="J58" s="38" t="s">
        <v>192</v>
      </c>
      <c r="K58" s="38" t="s">
        <v>397</v>
      </c>
      <c r="L58" s="38" t="s">
        <v>398</v>
      </c>
      <c r="M58" s="38" t="s">
        <v>399</v>
      </c>
    </row>
    <row r="59" spans="1:13" ht="16.8" x14ac:dyDescent="0.3">
      <c r="A59" s="34">
        <v>45070</v>
      </c>
      <c r="B59" s="35" t="s">
        <v>323</v>
      </c>
      <c r="C59" s="35" t="s">
        <v>324</v>
      </c>
      <c r="D59" s="35" t="s">
        <v>195</v>
      </c>
      <c r="E59" s="35" t="s">
        <v>208</v>
      </c>
      <c r="F59" s="36" t="s">
        <v>325</v>
      </c>
      <c r="G59" s="35" t="s">
        <v>326</v>
      </c>
      <c r="H59" s="35">
        <v>2048</v>
      </c>
      <c r="I59" s="35" t="s">
        <v>230</v>
      </c>
      <c r="J59" s="35" t="s">
        <v>199</v>
      </c>
      <c r="K59" s="24"/>
      <c r="L59" s="24"/>
      <c r="M59" s="24"/>
    </row>
    <row r="60" spans="1:13" ht="16.8" x14ac:dyDescent="0.3">
      <c r="A60" s="34">
        <v>45247</v>
      </c>
      <c r="B60" s="35" t="s">
        <v>327</v>
      </c>
      <c r="C60" s="35" t="s">
        <v>324</v>
      </c>
      <c r="D60" s="35" t="s">
        <v>195</v>
      </c>
      <c r="E60" s="35" t="s">
        <v>195</v>
      </c>
      <c r="F60" s="36" t="s">
        <v>328</v>
      </c>
      <c r="G60" s="35" t="s">
        <v>326</v>
      </c>
      <c r="H60" s="35">
        <v>8192</v>
      </c>
      <c r="I60" s="35" t="s">
        <v>329</v>
      </c>
      <c r="J60" s="35" t="s">
        <v>199</v>
      </c>
      <c r="K60" s="24" t="s">
        <v>519</v>
      </c>
      <c r="L60" s="24" t="s">
        <v>455</v>
      </c>
      <c r="M60" s="24" t="s">
        <v>512</v>
      </c>
    </row>
    <row r="61" spans="1:13" ht="16.8" x14ac:dyDescent="0.3">
      <c r="A61" s="34">
        <v>45271</v>
      </c>
      <c r="B61" s="35" t="s">
        <v>330</v>
      </c>
      <c r="C61" s="35" t="s">
        <v>331</v>
      </c>
      <c r="D61" s="35" t="s">
        <v>195</v>
      </c>
      <c r="E61" s="35" t="s">
        <v>195</v>
      </c>
      <c r="F61" s="36" t="s">
        <v>332</v>
      </c>
      <c r="G61" s="35" t="s">
        <v>333</v>
      </c>
      <c r="H61" s="35">
        <v>32768</v>
      </c>
      <c r="I61" s="35" t="s">
        <v>243</v>
      </c>
      <c r="J61" s="35" t="s">
        <v>199</v>
      </c>
      <c r="K61" s="24" t="s">
        <v>510</v>
      </c>
      <c r="L61" s="24" t="s">
        <v>455</v>
      </c>
      <c r="M61" s="24" t="s">
        <v>511</v>
      </c>
    </row>
  </sheetData>
  <hyperlinks>
    <hyperlink ref="F4" r:id="rId1" xr:uid="{7B195595-0408-452A-9248-D696DE83C413}"/>
    <hyperlink ref="F5" r:id="rId2" xr:uid="{78B43027-04C2-4359-AC94-3AFFCC5F6536}"/>
    <hyperlink ref="F6" r:id="rId3" xr:uid="{2DBE1707-D976-4685-AF63-52C85FB83A08}"/>
    <hyperlink ref="F9" r:id="rId4" xr:uid="{33BE6869-77CD-4069-A106-C6BC8C2D9FB6}"/>
    <hyperlink ref="F14" r:id="rId5" xr:uid="{895EBD7F-9805-4AF6-8823-1D9BFB57F7A4}"/>
    <hyperlink ref="F15" r:id="rId6" xr:uid="{9EBCFF54-525B-4D43-8530-D52951AD7D2D}"/>
    <hyperlink ref="F16" r:id="rId7" xr:uid="{BFD16B26-AD5F-41A7-9811-E67A503CB738}"/>
    <hyperlink ref="F17" r:id="rId8" xr:uid="{6871CC42-E7C1-473D-99D6-EFC61C9C4AFA}"/>
    <hyperlink ref="F18" r:id="rId9" xr:uid="{6EA69AA3-0421-4F5D-9A45-0EC4675DB79E}"/>
    <hyperlink ref="F20" r:id="rId10" xr:uid="{F1386B87-6D8B-4CA2-8D0B-EBF3895E0405}"/>
    <hyperlink ref="F25" r:id="rId11" xr:uid="{F47CAFDA-F446-4CFF-BCB0-7D72B6F06697}"/>
    <hyperlink ref="F26" r:id="rId12" xr:uid="{6CB97D76-8EB7-40F9-83C9-74341D8DA33D}"/>
    <hyperlink ref="F27" r:id="rId13" xr:uid="{36655474-3D9C-4C46-9CDA-C86AADAC0296}"/>
    <hyperlink ref="F28" r:id="rId14" xr:uid="{8329F2AC-7201-42DC-93BD-C078AE967154}"/>
    <hyperlink ref="F29" r:id="rId15" xr:uid="{99223851-9FC8-45D9-A958-E5BDE684FB00}"/>
    <hyperlink ref="F30" r:id="rId16" xr:uid="{DF340D07-67F9-4865-818D-E896F3564757}"/>
    <hyperlink ref="F31" r:id="rId17" xr:uid="{ABBC5B9E-A6D3-45B5-8146-448A9E1E640C}"/>
    <hyperlink ref="F32" r:id="rId18" xr:uid="{B8A3F92E-6C38-4244-A3A2-0A8DD3F087FC}"/>
    <hyperlink ref="F33" r:id="rId19" xr:uid="{6B6C4934-7C16-433A-91D9-177C681DFFC8}"/>
    <hyperlink ref="F34" r:id="rId20" xr:uid="{71E11F08-F43C-4F6E-BA34-27B995CE205B}"/>
    <hyperlink ref="F35" r:id="rId21" xr:uid="{9DD68669-EFDD-4F64-8EEE-3BCBAD706A21}"/>
    <hyperlink ref="F36" r:id="rId22" xr:uid="{2BFB21C7-B434-4BD9-B4B0-4DF71A44AB83}"/>
    <hyperlink ref="F38" r:id="rId23" xr:uid="{AFBBAC50-360A-49EA-81E1-490E66C242CC}"/>
    <hyperlink ref="F43" r:id="rId24" xr:uid="{E3301CD3-0750-4242-A374-C08401D1E5CA}"/>
    <hyperlink ref="F44" r:id="rId25" xr:uid="{31385217-F2F8-407B-B42F-708F876C8393}"/>
    <hyperlink ref="F45" r:id="rId26" xr:uid="{2EBBB401-0348-4E01-B6AE-F821D7BBFB9D}"/>
    <hyperlink ref="F46" r:id="rId27" xr:uid="{A89DEF44-E1C9-4703-84C0-FA2C478EDCB0}"/>
    <hyperlink ref="F52" r:id="rId28" xr:uid="{8A8E2DD1-B525-45D8-A690-368DD20C872E}"/>
    <hyperlink ref="F53" r:id="rId29" xr:uid="{1AF38310-C352-4BC6-A855-52EBDD7EE316}"/>
    <hyperlink ref="F54" r:id="rId30" xr:uid="{AD5A6EF5-5B50-4129-82D6-E4D363ADD5EC}"/>
    <hyperlink ref="F59" r:id="rId31" xr:uid="{BB299CC1-F588-4854-A16C-F17E66392BAD}"/>
    <hyperlink ref="F60" r:id="rId32" xr:uid="{DA4E757D-289C-49D1-89FF-4C21491FB212}"/>
    <hyperlink ref="F61" r:id="rId33" xr:uid="{8F8395FB-CB39-441B-8A09-FAC8AFE84483}"/>
    <hyperlink ref="F47" r:id="rId34" xr:uid="{FED0758B-22E5-45FA-9D4B-C3BBDF1A37AC}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zoomScaleNormal="100" workbookViewId="0">
      <selection activeCell="B7" sqref="B7:B37"/>
    </sheetView>
  </sheetViews>
  <sheetFormatPr baseColWidth="10" defaultRowHeight="14.4" x14ac:dyDescent="0.3"/>
  <cols>
    <col min="1" max="1" width="52.6640625" bestFit="1" customWidth="1"/>
    <col min="2" max="4" width="11.5546875" style="2"/>
    <col min="5" max="5" width="3.21875" style="2" customWidth="1"/>
    <col min="6" max="9" width="11.5546875" style="2"/>
    <col min="10" max="10" width="11.5546875" style="6"/>
    <col min="11" max="11" width="3.88671875" style="2" customWidth="1"/>
    <col min="12" max="13" width="11.5546875" style="2"/>
  </cols>
  <sheetData>
    <row r="1" spans="1:13" x14ac:dyDescent="0.3">
      <c r="A1" s="1" t="s">
        <v>1</v>
      </c>
    </row>
    <row r="2" spans="1:13" x14ac:dyDescent="0.3">
      <c r="A2" s="1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 t="s">
        <v>10</v>
      </c>
      <c r="C4" s="2" t="s">
        <v>12</v>
      </c>
      <c r="D4" s="2">
        <v>32000</v>
      </c>
      <c r="F4" s="2">
        <v>2048</v>
      </c>
      <c r="G4" s="2">
        <v>16</v>
      </c>
      <c r="H4" s="2" t="s">
        <v>6</v>
      </c>
      <c r="I4" s="2">
        <v>16</v>
      </c>
      <c r="J4" s="6">
        <v>5.4629629629629637E-3</v>
      </c>
      <c r="L4" s="2" t="s">
        <v>13</v>
      </c>
      <c r="M4" s="2" t="s">
        <v>13</v>
      </c>
    </row>
    <row r="5" spans="1:13" x14ac:dyDescent="0.3">
      <c r="A5" t="s">
        <v>156</v>
      </c>
      <c r="B5" s="2" t="s">
        <v>157</v>
      </c>
      <c r="C5" s="2" t="s">
        <v>158</v>
      </c>
      <c r="D5" s="2">
        <v>32000</v>
      </c>
      <c r="F5" s="2">
        <v>2048</v>
      </c>
      <c r="G5" s="2">
        <v>16</v>
      </c>
      <c r="H5" s="2" t="s">
        <v>6</v>
      </c>
      <c r="I5" s="2">
        <v>16</v>
      </c>
      <c r="J5" s="6">
        <v>5.9027777777777776E-3</v>
      </c>
      <c r="L5" s="2">
        <v>11.180999999999999</v>
      </c>
      <c r="M5" s="8">
        <v>4.2824074074074075E-4</v>
      </c>
    </row>
    <row r="6" spans="1:13" x14ac:dyDescent="0.3">
      <c r="A6" t="s">
        <v>141</v>
      </c>
      <c r="B6" s="2" t="s">
        <v>144</v>
      </c>
      <c r="C6" s="2" t="s">
        <v>145</v>
      </c>
      <c r="D6" s="2">
        <v>100289</v>
      </c>
      <c r="F6" s="2">
        <v>4096</v>
      </c>
      <c r="G6" s="2">
        <v>16</v>
      </c>
      <c r="H6" s="2" t="s">
        <v>20</v>
      </c>
      <c r="I6" s="2">
        <v>4</v>
      </c>
      <c r="J6" s="6">
        <v>1.1493055555555555E-2</v>
      </c>
      <c r="L6" s="2">
        <v>13.212999999999999</v>
      </c>
      <c r="M6" s="8">
        <v>1.273148148148148E-4</v>
      </c>
    </row>
    <row r="7" spans="1:13" x14ac:dyDescent="0.3">
      <c r="A7" t="s">
        <v>359</v>
      </c>
      <c r="B7" s="39" t="s">
        <v>374</v>
      </c>
      <c r="C7" s="2" t="s">
        <v>375</v>
      </c>
      <c r="D7" s="2">
        <v>151646</v>
      </c>
      <c r="F7" s="2">
        <v>8192</v>
      </c>
      <c r="G7" s="2">
        <v>16</v>
      </c>
      <c r="H7" s="2" t="s">
        <v>20</v>
      </c>
      <c r="I7" s="2">
        <v>1</v>
      </c>
      <c r="J7" s="6">
        <v>1.7685185185185182E-2</v>
      </c>
      <c r="L7" s="2" t="s">
        <v>369</v>
      </c>
      <c r="M7" s="8">
        <v>9.2592592592592588E-5</v>
      </c>
    </row>
    <row r="8" spans="1:13" x14ac:dyDescent="0.3">
      <c r="A8" t="s">
        <v>360</v>
      </c>
      <c r="B8" s="39" t="s">
        <v>372</v>
      </c>
      <c r="C8" s="2" t="s">
        <v>373</v>
      </c>
      <c r="D8" s="2">
        <v>151646</v>
      </c>
      <c r="F8" s="2">
        <v>8192</v>
      </c>
      <c r="G8" s="2">
        <v>16</v>
      </c>
      <c r="H8" s="2" t="s">
        <v>20</v>
      </c>
      <c r="I8" s="2">
        <v>1</v>
      </c>
      <c r="J8" s="6">
        <v>2.0821759259259259E-2</v>
      </c>
      <c r="L8" s="2" t="s">
        <v>369</v>
      </c>
      <c r="M8" s="8">
        <v>9.2592592592592588E-5</v>
      </c>
    </row>
    <row r="9" spans="1:13" x14ac:dyDescent="0.3">
      <c r="A9" t="s">
        <v>161</v>
      </c>
      <c r="B9" s="39" t="s">
        <v>162</v>
      </c>
      <c r="C9" s="2" t="s">
        <v>163</v>
      </c>
      <c r="D9" s="2">
        <v>50280</v>
      </c>
      <c r="F9" s="2">
        <v>2048</v>
      </c>
      <c r="G9" s="2">
        <v>16</v>
      </c>
      <c r="H9" s="2" t="s">
        <v>6</v>
      </c>
      <c r="I9" s="2">
        <v>16</v>
      </c>
      <c r="J9" s="6">
        <v>6.9097222222222225E-3</v>
      </c>
      <c r="L9" s="2">
        <v>14.247999999999999</v>
      </c>
      <c r="M9" s="8">
        <v>1.273148148148148E-4</v>
      </c>
    </row>
    <row r="10" spans="1:13" x14ac:dyDescent="0.3">
      <c r="B10" s="39"/>
    </row>
    <row r="11" spans="1:13" x14ac:dyDescent="0.3">
      <c r="A11" t="s">
        <v>14</v>
      </c>
      <c r="B11" s="39" t="s">
        <v>15</v>
      </c>
      <c r="C11" s="2" t="s">
        <v>16</v>
      </c>
      <c r="D11" s="2">
        <v>50277</v>
      </c>
      <c r="F11" s="2">
        <v>2048</v>
      </c>
      <c r="G11" s="2">
        <v>16</v>
      </c>
      <c r="H11" s="2" t="s">
        <v>6</v>
      </c>
      <c r="I11" s="2">
        <v>16</v>
      </c>
      <c r="J11" s="6">
        <v>9.6296296296296303E-3</v>
      </c>
      <c r="L11" s="2">
        <v>14.247999999999999</v>
      </c>
      <c r="M11" s="8">
        <v>1.5046296296296297E-4</v>
      </c>
    </row>
    <row r="12" spans="1:13" x14ac:dyDescent="0.3">
      <c r="A12" t="s">
        <v>17</v>
      </c>
      <c r="B12" s="39" t="s">
        <v>18</v>
      </c>
      <c r="C12" s="2" t="s">
        <v>19</v>
      </c>
      <c r="D12" s="2">
        <v>50257</v>
      </c>
      <c r="F12" s="2">
        <v>4096</v>
      </c>
      <c r="G12" s="2">
        <v>16</v>
      </c>
      <c r="H12" s="2" t="s">
        <v>20</v>
      </c>
      <c r="I12" s="2">
        <v>4</v>
      </c>
      <c r="J12" s="6">
        <v>2.9814814814814811E-2</v>
      </c>
      <c r="L12" s="2" t="s">
        <v>13</v>
      </c>
      <c r="M12" s="2" t="s">
        <v>13</v>
      </c>
    </row>
    <row r="13" spans="1:13" x14ac:dyDescent="0.3">
      <c r="A13" t="s">
        <v>21</v>
      </c>
      <c r="B13" s="39" t="s">
        <v>22</v>
      </c>
      <c r="C13" s="2" t="s">
        <v>23</v>
      </c>
      <c r="D13" s="2">
        <v>32000</v>
      </c>
      <c r="F13" s="2">
        <v>2048</v>
      </c>
      <c r="G13" s="2">
        <v>16</v>
      </c>
      <c r="H13" s="2" t="s">
        <v>6</v>
      </c>
      <c r="I13" s="2">
        <v>16</v>
      </c>
      <c r="J13" s="6">
        <v>1.7361111111111112E-2</v>
      </c>
      <c r="L13" s="2">
        <v>16.584</v>
      </c>
      <c r="M13" s="8">
        <v>4.1666666666666669E-4</v>
      </c>
    </row>
    <row r="14" spans="1:13" x14ac:dyDescent="0.3">
      <c r="A14" t="s">
        <v>25</v>
      </c>
      <c r="B14" s="39" t="s">
        <v>26</v>
      </c>
      <c r="C14" s="2" t="s">
        <v>27</v>
      </c>
      <c r="D14" s="2">
        <v>50277</v>
      </c>
      <c r="F14" s="2">
        <v>4096</v>
      </c>
      <c r="G14" s="2">
        <v>16</v>
      </c>
      <c r="H14" s="2" t="s">
        <v>20</v>
      </c>
      <c r="I14" s="2">
        <v>6</v>
      </c>
      <c r="J14" s="6">
        <v>1.0138888888888888E-2</v>
      </c>
      <c r="L14" s="2">
        <v>14.247999999999999</v>
      </c>
      <c r="M14" s="8">
        <v>1.8518518518518518E-4</v>
      </c>
    </row>
    <row r="15" spans="1:13" x14ac:dyDescent="0.3">
      <c r="A15" t="s">
        <v>28</v>
      </c>
      <c r="B15" s="39" t="s">
        <v>29</v>
      </c>
      <c r="C15" s="2" t="s">
        <v>30</v>
      </c>
      <c r="D15" s="2">
        <v>50295</v>
      </c>
      <c r="F15" s="2">
        <v>2048</v>
      </c>
      <c r="G15" s="2">
        <v>16</v>
      </c>
      <c r="H15" s="2" t="s">
        <v>6</v>
      </c>
      <c r="I15" s="2">
        <v>6</v>
      </c>
      <c r="J15" s="6">
        <v>3.1435185185185184E-2</v>
      </c>
      <c r="L15" s="2">
        <v>16.122</v>
      </c>
      <c r="M15" s="8">
        <v>2.0833333333333335E-4</v>
      </c>
    </row>
    <row r="16" spans="1:13" x14ac:dyDescent="0.3">
      <c r="A16" t="s">
        <v>361</v>
      </c>
      <c r="B16" s="39" t="s">
        <v>389</v>
      </c>
      <c r="C16" s="2" t="s">
        <v>390</v>
      </c>
      <c r="D16" s="2">
        <v>151646</v>
      </c>
      <c r="F16" s="2">
        <v>8192</v>
      </c>
      <c r="G16" s="2">
        <v>16</v>
      </c>
      <c r="H16" s="2" t="s">
        <v>20</v>
      </c>
      <c r="I16" s="2">
        <v>1</v>
      </c>
      <c r="J16" s="6">
        <v>2.8854166666666667E-2</v>
      </c>
      <c r="L16" s="2" t="s">
        <v>369</v>
      </c>
      <c r="M16" s="8">
        <v>9.2592592592592588E-5</v>
      </c>
    </row>
    <row r="17" spans="1:13" x14ac:dyDescent="0.3">
      <c r="A17" t="s">
        <v>362</v>
      </c>
      <c r="B17" s="39" t="s">
        <v>364</v>
      </c>
      <c r="C17" s="2" t="s">
        <v>365</v>
      </c>
      <c r="D17" s="2">
        <v>122753</v>
      </c>
      <c r="F17" s="2">
        <v>2048</v>
      </c>
      <c r="G17" s="2">
        <v>16</v>
      </c>
      <c r="H17" s="2" t="s">
        <v>20</v>
      </c>
      <c r="I17" s="2">
        <v>4</v>
      </c>
      <c r="J17" s="6">
        <v>2.6631944444444444E-2</v>
      </c>
      <c r="L17" s="2" t="s">
        <v>366</v>
      </c>
      <c r="M17" s="8">
        <v>6.134259259259259E-4</v>
      </c>
    </row>
    <row r="18" spans="1:13" x14ac:dyDescent="0.3">
      <c r="B18" s="39"/>
    </row>
    <row r="19" spans="1:13" x14ac:dyDescent="0.3">
      <c r="A19" t="s">
        <v>31</v>
      </c>
      <c r="B19" s="39" t="s">
        <v>32</v>
      </c>
      <c r="C19" s="2" t="s">
        <v>33</v>
      </c>
      <c r="D19" s="2">
        <v>250680</v>
      </c>
      <c r="F19" s="2">
        <v>2048</v>
      </c>
      <c r="G19" s="2">
        <v>16</v>
      </c>
      <c r="H19" s="2" t="s">
        <v>6</v>
      </c>
      <c r="I19" s="2">
        <v>2</v>
      </c>
      <c r="J19" s="6">
        <v>4.0879629629629634E-2</v>
      </c>
      <c r="L19" s="2">
        <v>10.041</v>
      </c>
      <c r="M19" s="8">
        <v>6.9444444444444444E-5</v>
      </c>
    </row>
    <row r="20" spans="1:13" x14ac:dyDescent="0.3">
      <c r="A20" t="s">
        <v>34</v>
      </c>
      <c r="B20" s="39" t="s">
        <v>35</v>
      </c>
      <c r="C20" s="2" t="s">
        <v>36</v>
      </c>
      <c r="D20" s="2">
        <v>65024</v>
      </c>
      <c r="F20" s="2">
        <v>2048</v>
      </c>
      <c r="G20" s="2">
        <v>16</v>
      </c>
      <c r="H20" s="2" t="s">
        <v>20</v>
      </c>
      <c r="I20" s="2">
        <v>6</v>
      </c>
      <c r="J20" s="6">
        <v>2.0636574074074075E-2</v>
      </c>
      <c r="L20" s="2">
        <v>13.622</v>
      </c>
      <c r="M20" s="8">
        <v>1.273148148148148E-4</v>
      </c>
    </row>
    <row r="21" spans="1:13" x14ac:dyDescent="0.3">
      <c r="A21" t="s">
        <v>37</v>
      </c>
      <c r="B21" s="39" t="s">
        <v>38</v>
      </c>
      <c r="C21" s="2" t="s">
        <v>39</v>
      </c>
      <c r="D21" s="2">
        <v>50277</v>
      </c>
      <c r="F21" s="2">
        <v>2048</v>
      </c>
      <c r="G21" s="2">
        <v>16</v>
      </c>
      <c r="H21" s="2" t="s">
        <v>6</v>
      </c>
      <c r="I21" s="2">
        <v>8</v>
      </c>
      <c r="J21" s="6">
        <v>2.0497685185185185E-2</v>
      </c>
      <c r="L21" s="2">
        <v>14.247999999999999</v>
      </c>
      <c r="M21" s="8">
        <v>1.5046296296296297E-4</v>
      </c>
    </row>
    <row r="22" spans="1:13" x14ac:dyDescent="0.3">
      <c r="A22" t="s">
        <v>40</v>
      </c>
      <c r="B22" s="39" t="s">
        <v>41</v>
      </c>
      <c r="C22" s="2" t="s">
        <v>42</v>
      </c>
      <c r="D22" s="2">
        <v>50277</v>
      </c>
      <c r="F22" s="2">
        <v>2048</v>
      </c>
      <c r="G22" s="2">
        <v>16</v>
      </c>
      <c r="H22" s="2" t="s">
        <v>20</v>
      </c>
      <c r="I22" s="2">
        <v>6</v>
      </c>
      <c r="J22" s="6">
        <v>3.6018518518518519E-2</v>
      </c>
      <c r="L22" s="2">
        <v>14.247999999999999</v>
      </c>
      <c r="M22" s="8">
        <v>9.2592592592592588E-5</v>
      </c>
    </row>
    <row r="23" spans="1:13" x14ac:dyDescent="0.3">
      <c r="A23" t="s">
        <v>43</v>
      </c>
      <c r="B23" s="39" t="s">
        <v>44</v>
      </c>
      <c r="C23" s="2" t="s">
        <v>45</v>
      </c>
      <c r="D23" s="2">
        <v>32000</v>
      </c>
      <c r="F23" s="2">
        <v>4096</v>
      </c>
      <c r="G23" s="2">
        <v>16</v>
      </c>
      <c r="H23" s="2" t="s">
        <v>20</v>
      </c>
      <c r="I23" s="2">
        <v>4</v>
      </c>
      <c r="J23" s="6">
        <v>2.5277777777777777E-2</v>
      </c>
      <c r="L23" s="2">
        <v>15.042</v>
      </c>
      <c r="M23" s="8">
        <v>5.4398148148148144E-4</v>
      </c>
    </row>
    <row r="24" spans="1:13" x14ac:dyDescent="0.3">
      <c r="A24" t="s">
        <v>46</v>
      </c>
      <c r="B24" s="39" t="s">
        <v>47</v>
      </c>
      <c r="C24" s="2" t="s">
        <v>48</v>
      </c>
      <c r="D24" s="2">
        <v>32000</v>
      </c>
      <c r="F24" s="2">
        <v>8192</v>
      </c>
      <c r="G24" s="2">
        <v>16</v>
      </c>
      <c r="H24" s="2" t="s">
        <v>6</v>
      </c>
      <c r="I24" s="2">
        <v>2</v>
      </c>
      <c r="J24" s="6">
        <v>2.5335648148148149E-2</v>
      </c>
      <c r="L24" s="2">
        <v>15.034000000000001</v>
      </c>
      <c r="M24" s="8">
        <v>4.9768518518518521E-4</v>
      </c>
    </row>
    <row r="25" spans="1:13" x14ac:dyDescent="0.3">
      <c r="A25" t="s">
        <v>49</v>
      </c>
      <c r="B25" s="39" t="s">
        <v>50</v>
      </c>
      <c r="C25" s="2" t="s">
        <v>51</v>
      </c>
      <c r="D25" s="2">
        <v>32000</v>
      </c>
      <c r="F25" s="2">
        <v>8192</v>
      </c>
      <c r="G25" s="2">
        <v>16</v>
      </c>
      <c r="H25" s="2" t="s">
        <v>20</v>
      </c>
      <c r="I25" s="2">
        <v>2</v>
      </c>
      <c r="J25" s="6">
        <v>2.809027777777778E-2</v>
      </c>
      <c r="L25" s="2">
        <v>15.452999999999999</v>
      </c>
      <c r="M25" s="8">
        <v>4.5138888888888892E-4</v>
      </c>
    </row>
    <row r="26" spans="1:13" x14ac:dyDescent="0.3">
      <c r="A26" t="s">
        <v>146</v>
      </c>
      <c r="B26" s="39" t="s">
        <v>147</v>
      </c>
      <c r="C26" s="2" t="s">
        <v>148</v>
      </c>
      <c r="D26" s="2">
        <v>151851</v>
      </c>
      <c r="F26" s="2">
        <v>8192</v>
      </c>
      <c r="G26" s="2">
        <v>16</v>
      </c>
      <c r="H26" s="2" t="s">
        <v>20</v>
      </c>
      <c r="I26" s="2">
        <v>1</v>
      </c>
      <c r="J26" s="6">
        <v>3.2476851851851847E-2</v>
      </c>
      <c r="L26" s="2">
        <v>13.057</v>
      </c>
      <c r="M26" s="8">
        <v>1.7361111111111112E-4</v>
      </c>
    </row>
    <row r="27" spans="1:13" x14ac:dyDescent="0.3">
      <c r="A27" t="s">
        <v>52</v>
      </c>
      <c r="B27" s="39" t="s">
        <v>53</v>
      </c>
      <c r="C27" s="2" t="s">
        <v>54</v>
      </c>
      <c r="D27" s="2">
        <v>64000</v>
      </c>
      <c r="F27" s="2">
        <v>4096</v>
      </c>
      <c r="G27" s="2">
        <v>16</v>
      </c>
      <c r="H27" s="2" t="s">
        <v>20</v>
      </c>
      <c r="I27" s="2">
        <v>3</v>
      </c>
      <c r="J27" s="6">
        <v>2.5717592592592594E-2</v>
      </c>
      <c r="L27" s="2">
        <v>16.978000000000002</v>
      </c>
      <c r="M27" s="8">
        <v>4.3981481481481481E-4</v>
      </c>
    </row>
    <row r="28" spans="1:13" x14ac:dyDescent="0.3">
      <c r="A28" t="s">
        <v>55</v>
      </c>
      <c r="B28" s="39" t="s">
        <v>56</v>
      </c>
      <c r="C28" s="2" t="s">
        <v>57</v>
      </c>
      <c r="D28" s="2">
        <v>32000</v>
      </c>
      <c r="F28" s="2">
        <v>4096</v>
      </c>
      <c r="G28" s="2">
        <v>16</v>
      </c>
      <c r="H28" s="2" t="s">
        <v>20</v>
      </c>
      <c r="I28" s="2">
        <v>2</v>
      </c>
      <c r="J28" s="6">
        <v>3.2233796296296295E-2</v>
      </c>
      <c r="L28" s="2">
        <v>15.452999999999999</v>
      </c>
      <c r="M28" s="8">
        <v>3.9351851851851852E-4</v>
      </c>
    </row>
    <row r="29" spans="1:13" x14ac:dyDescent="0.3">
      <c r="A29" t="s">
        <v>363</v>
      </c>
      <c r="B29" s="39" t="s">
        <v>370</v>
      </c>
      <c r="C29" s="2" t="s">
        <v>371</v>
      </c>
      <c r="D29" s="2">
        <v>151646</v>
      </c>
      <c r="F29" s="2">
        <v>4096</v>
      </c>
      <c r="G29" s="2">
        <v>16</v>
      </c>
      <c r="H29" s="2" t="s">
        <v>20</v>
      </c>
      <c r="I29" s="2">
        <v>1</v>
      </c>
      <c r="J29" s="6">
        <v>3.9143518518518515E-2</v>
      </c>
      <c r="L29" s="2" t="s">
        <v>369</v>
      </c>
      <c r="M29" s="8">
        <v>9.2592592592592588E-5</v>
      </c>
    </row>
    <row r="30" spans="1:13" x14ac:dyDescent="0.3">
      <c r="A30" t="s">
        <v>164</v>
      </c>
      <c r="B30" s="39" t="s">
        <v>165</v>
      </c>
      <c r="C30" s="2" t="s">
        <v>166</v>
      </c>
      <c r="D30" s="2">
        <v>50280</v>
      </c>
      <c r="F30" s="2">
        <v>2048</v>
      </c>
      <c r="G30" s="2">
        <v>16</v>
      </c>
      <c r="H30" s="2" t="s">
        <v>6</v>
      </c>
      <c r="I30" s="2">
        <v>6</v>
      </c>
      <c r="J30" s="6">
        <v>2.9756944444444447E-2</v>
      </c>
      <c r="L30" s="2">
        <v>14.247999999999999</v>
      </c>
      <c r="M30" s="8">
        <v>1.8518518518518518E-4</v>
      </c>
    </row>
    <row r="31" spans="1:13" x14ac:dyDescent="0.3">
      <c r="B31" s="39"/>
    </row>
    <row r="32" spans="1:13" x14ac:dyDescent="0.3">
      <c r="A32" t="s">
        <v>111</v>
      </c>
      <c r="B32" s="39" t="s">
        <v>58</v>
      </c>
      <c r="C32" s="2" t="s">
        <v>45</v>
      </c>
      <c r="D32" s="2">
        <v>32000</v>
      </c>
      <c r="F32" s="2">
        <v>2048</v>
      </c>
      <c r="G32" s="2">
        <v>8</v>
      </c>
      <c r="H32" s="2" t="s">
        <v>6</v>
      </c>
      <c r="I32" s="2">
        <v>6</v>
      </c>
      <c r="J32" s="6">
        <v>4.4444444444444446E-2</v>
      </c>
      <c r="L32" s="2">
        <v>16.739000000000001</v>
      </c>
      <c r="M32" s="8">
        <v>4.0509259259259258E-4</v>
      </c>
    </row>
    <row r="33" spans="1:14" x14ac:dyDescent="0.3">
      <c r="A33" t="s">
        <v>115</v>
      </c>
      <c r="B33" s="39" t="s">
        <v>59</v>
      </c>
      <c r="C33" s="2" t="s">
        <v>60</v>
      </c>
      <c r="D33" s="2">
        <v>32000</v>
      </c>
      <c r="F33" s="2">
        <v>4096</v>
      </c>
      <c r="G33" s="2">
        <v>8</v>
      </c>
      <c r="H33" s="2" t="s">
        <v>6</v>
      </c>
      <c r="I33" s="2">
        <v>3</v>
      </c>
      <c r="J33" s="6">
        <v>4.1192129629629634E-2</v>
      </c>
      <c r="L33" s="2">
        <v>15.042</v>
      </c>
      <c r="M33" s="8">
        <v>4.0509259259259258E-4</v>
      </c>
    </row>
    <row r="34" spans="1:14" x14ac:dyDescent="0.3">
      <c r="A34" t="s">
        <v>120</v>
      </c>
      <c r="B34" s="39" t="s">
        <v>136</v>
      </c>
      <c r="C34" s="12" t="s">
        <v>135</v>
      </c>
    </row>
    <row r="35" spans="1:14" x14ac:dyDescent="0.3">
      <c r="A35" t="s">
        <v>150</v>
      </c>
      <c r="B35" s="39" t="s">
        <v>149</v>
      </c>
      <c r="C35" s="2" t="s">
        <v>151</v>
      </c>
      <c r="D35" s="2">
        <v>151851</v>
      </c>
      <c r="F35" s="2">
        <v>8192</v>
      </c>
      <c r="G35" s="2">
        <v>8</v>
      </c>
      <c r="H35" s="2" t="s">
        <v>20</v>
      </c>
      <c r="I35" s="2">
        <v>1</v>
      </c>
      <c r="J35" s="6">
        <v>0.22083333333333333</v>
      </c>
      <c r="L35" s="2">
        <v>13.057</v>
      </c>
      <c r="M35" s="8">
        <v>1.7361111111111112E-4</v>
      </c>
    </row>
    <row r="36" spans="1:14" x14ac:dyDescent="0.3">
      <c r="A36" t="s">
        <v>113</v>
      </c>
      <c r="B36" s="39" t="s">
        <v>61</v>
      </c>
      <c r="C36" s="2" t="s">
        <v>62</v>
      </c>
      <c r="D36" s="2">
        <v>32000</v>
      </c>
      <c r="F36" s="2">
        <v>4096</v>
      </c>
      <c r="G36" s="2">
        <v>8</v>
      </c>
      <c r="H36" s="2" t="s">
        <v>6</v>
      </c>
      <c r="I36" s="2">
        <v>2</v>
      </c>
      <c r="J36" s="6">
        <v>6.1805555555555558E-2</v>
      </c>
      <c r="L36" s="2">
        <v>15.452999999999999</v>
      </c>
      <c r="M36" s="8">
        <v>4.1666666666666669E-4</v>
      </c>
    </row>
    <row r="37" spans="1:14" x14ac:dyDescent="0.3">
      <c r="A37" t="s">
        <v>386</v>
      </c>
      <c r="B37" s="39" t="s">
        <v>367</v>
      </c>
      <c r="C37" s="2" t="s">
        <v>368</v>
      </c>
      <c r="D37" s="2">
        <v>151646</v>
      </c>
      <c r="F37" s="2">
        <v>4096</v>
      </c>
      <c r="G37" s="2">
        <v>8</v>
      </c>
      <c r="H37" s="2" t="s">
        <v>20</v>
      </c>
      <c r="I37" s="2">
        <v>1</v>
      </c>
      <c r="J37" s="6">
        <v>0.20138888888888887</v>
      </c>
      <c r="L37" s="2" t="s">
        <v>369</v>
      </c>
      <c r="M37" s="8">
        <v>9.2592592592592588E-5</v>
      </c>
    </row>
    <row r="38" spans="1:14" x14ac:dyDescent="0.3">
      <c r="M38" s="8"/>
    </row>
    <row r="39" spans="1:14" x14ac:dyDescent="0.3">
      <c r="A39" t="s">
        <v>123</v>
      </c>
      <c r="B39" s="2" t="s">
        <v>125</v>
      </c>
      <c r="C39" s="2" t="s">
        <v>126</v>
      </c>
      <c r="D39" s="2">
        <v>50277</v>
      </c>
      <c r="F39" s="2">
        <v>2048</v>
      </c>
      <c r="G39" s="2">
        <v>4</v>
      </c>
      <c r="H39" s="2" t="s">
        <v>20</v>
      </c>
      <c r="I39" s="2">
        <v>1</v>
      </c>
      <c r="J39" s="6">
        <v>0.17500000000000002</v>
      </c>
      <c r="L39" s="2">
        <v>14.247999999999999</v>
      </c>
      <c r="M39" s="8">
        <v>9.2592592592592588E-5</v>
      </c>
    </row>
    <row r="40" spans="1:14" x14ac:dyDescent="0.3">
      <c r="A40" t="s">
        <v>134</v>
      </c>
      <c r="B40" s="2" t="s">
        <v>127</v>
      </c>
      <c r="C40" s="2" t="s">
        <v>128</v>
      </c>
      <c r="D40" s="2">
        <v>32004</v>
      </c>
      <c r="F40" s="2">
        <v>8192</v>
      </c>
      <c r="G40" s="2">
        <v>4</v>
      </c>
      <c r="H40" s="2" t="s">
        <v>20</v>
      </c>
      <c r="I40" s="2">
        <v>1</v>
      </c>
      <c r="J40" s="6">
        <v>0.15277777777777776</v>
      </c>
      <c r="L40" s="2">
        <v>15.042</v>
      </c>
      <c r="M40" s="8">
        <v>6.5972222222222213E-4</v>
      </c>
    </row>
    <row r="41" spans="1:14" x14ac:dyDescent="0.3">
      <c r="A41" t="s">
        <v>124</v>
      </c>
      <c r="B41" s="2" t="s">
        <v>130</v>
      </c>
      <c r="C41" s="2" t="s">
        <v>131</v>
      </c>
      <c r="D41" s="2">
        <v>64000</v>
      </c>
      <c r="F41" s="2">
        <v>4096</v>
      </c>
      <c r="G41" s="2">
        <v>4</v>
      </c>
      <c r="H41" s="2" t="s">
        <v>20</v>
      </c>
      <c r="I41" s="2" t="s">
        <v>129</v>
      </c>
      <c r="J41" s="6">
        <v>0.2388888888888889</v>
      </c>
      <c r="L41" s="2">
        <v>16.978000000000002</v>
      </c>
      <c r="M41" s="8">
        <v>5.0925925925925921E-4</v>
      </c>
    </row>
    <row r="42" spans="1:14" x14ac:dyDescent="0.3">
      <c r="M42" s="8"/>
    </row>
    <row r="43" spans="1:14" x14ac:dyDescent="0.3">
      <c r="A43" t="s">
        <v>116</v>
      </c>
      <c r="B43" s="2" t="s">
        <v>118</v>
      </c>
      <c r="C43" s="2" t="s">
        <v>117</v>
      </c>
      <c r="D43" s="2">
        <v>65024</v>
      </c>
      <c r="F43" s="2">
        <v>8192</v>
      </c>
      <c r="G43" s="2">
        <v>4</v>
      </c>
      <c r="H43" s="2" t="s">
        <v>20</v>
      </c>
      <c r="I43" s="2">
        <v>4</v>
      </c>
      <c r="J43" s="31">
        <v>0.13680555555555554</v>
      </c>
      <c r="L43" s="2">
        <v>13.622</v>
      </c>
      <c r="M43" s="8">
        <v>9.7222222222222224E-3</v>
      </c>
    </row>
    <row r="44" spans="1:14" x14ac:dyDescent="0.3">
      <c r="A44" t="s">
        <v>114</v>
      </c>
      <c r="B44" s="2" t="s">
        <v>68</v>
      </c>
      <c r="C44" s="2" t="s">
        <v>69</v>
      </c>
      <c r="D44" s="2">
        <v>32000</v>
      </c>
      <c r="F44" s="2">
        <v>8192</v>
      </c>
      <c r="G44" s="2">
        <v>4</v>
      </c>
      <c r="H44" s="2" t="s">
        <v>20</v>
      </c>
      <c r="I44" s="2">
        <v>6</v>
      </c>
      <c r="J44" s="31">
        <v>6.25E-2</v>
      </c>
      <c r="L44" s="2">
        <v>15.169</v>
      </c>
      <c r="M44" s="8">
        <v>2.8935185185185189E-4</v>
      </c>
    </row>
    <row r="45" spans="1:14" x14ac:dyDescent="0.3">
      <c r="A45" s="11" t="s">
        <v>481</v>
      </c>
      <c r="M45" s="8"/>
    </row>
    <row r="47" spans="1:14" s="3" customFormat="1" x14ac:dyDescent="0.3">
      <c r="A47" s="10" t="s">
        <v>67</v>
      </c>
      <c r="B47" s="4" t="s">
        <v>11</v>
      </c>
      <c r="C47" s="4" t="s">
        <v>3</v>
      </c>
      <c r="D47" s="7" t="s">
        <v>8</v>
      </c>
      <c r="E47" s="7"/>
      <c r="F47" s="4" t="s">
        <v>171</v>
      </c>
      <c r="G47" s="4" t="s">
        <v>24</v>
      </c>
      <c r="H47" s="5"/>
      <c r="I47" s="5"/>
      <c r="J47" s="5"/>
      <c r="K47" s="9"/>
      <c r="L47" s="5"/>
      <c r="M47" s="5"/>
      <c r="N47" s="5"/>
    </row>
    <row r="48" spans="1:14" x14ac:dyDescent="0.3">
      <c r="A48" t="s">
        <v>63</v>
      </c>
      <c r="J48" s="2"/>
      <c r="K48" s="6"/>
      <c r="N48" s="2"/>
    </row>
    <row r="49" spans="1:14" x14ac:dyDescent="0.3">
      <c r="A49" s="13" t="s">
        <v>150</v>
      </c>
      <c r="B49" s="14" t="s">
        <v>149</v>
      </c>
      <c r="C49" s="14">
        <v>8192</v>
      </c>
      <c r="D49" s="15">
        <v>0.22083333333333333</v>
      </c>
      <c r="E49" s="15"/>
      <c r="F49" s="14">
        <v>14</v>
      </c>
      <c r="G49" s="14">
        <v>13.057</v>
      </c>
      <c r="J49" s="2"/>
      <c r="K49" s="6"/>
      <c r="N49" s="8"/>
    </row>
    <row r="50" spans="1:14" x14ac:dyDescent="0.3">
      <c r="A50" s="13" t="s">
        <v>156</v>
      </c>
      <c r="B50" s="14" t="s">
        <v>157</v>
      </c>
      <c r="C50" s="14">
        <v>2048</v>
      </c>
      <c r="D50" s="15">
        <v>5.9027777777777776E-3</v>
      </c>
      <c r="E50" s="15"/>
      <c r="F50" s="14">
        <v>1.3</v>
      </c>
      <c r="G50" s="14">
        <v>11.180999999999999</v>
      </c>
      <c r="J50" s="2"/>
      <c r="K50" s="6"/>
      <c r="N50" s="8"/>
    </row>
    <row r="51" spans="1:14" x14ac:dyDescent="0.3">
      <c r="A51" s="13" t="s">
        <v>114</v>
      </c>
      <c r="B51" s="14" t="s">
        <v>68</v>
      </c>
      <c r="C51" s="14">
        <v>8192</v>
      </c>
      <c r="D51" s="15">
        <v>6.25E-2</v>
      </c>
      <c r="E51" s="15"/>
      <c r="F51" s="14">
        <v>46.7</v>
      </c>
      <c r="G51" s="14">
        <v>15.169</v>
      </c>
      <c r="J51" s="2"/>
      <c r="K51" s="6"/>
      <c r="N51" s="2"/>
    </row>
    <row r="52" spans="1:14" s="13" customFormat="1" x14ac:dyDescent="0.3">
      <c r="A52" s="13" t="s">
        <v>116</v>
      </c>
      <c r="B52" s="14" t="s">
        <v>118</v>
      </c>
      <c r="C52" s="14">
        <v>8192</v>
      </c>
      <c r="D52" s="15">
        <v>0.13680555555555554</v>
      </c>
      <c r="E52" s="15"/>
      <c r="F52" s="14">
        <v>40</v>
      </c>
      <c r="G52" s="14">
        <v>13.622</v>
      </c>
      <c r="H52" s="14"/>
      <c r="I52" s="14"/>
      <c r="J52" s="14"/>
      <c r="K52" s="15"/>
      <c r="L52" s="14"/>
      <c r="M52" s="14"/>
      <c r="N52" s="14"/>
    </row>
    <row r="53" spans="1:14" x14ac:dyDescent="0.3">
      <c r="A53" t="s">
        <v>64</v>
      </c>
      <c r="J53" s="2"/>
      <c r="K53" s="6"/>
      <c r="N53" s="2"/>
    </row>
    <row r="54" spans="1:14" x14ac:dyDescent="0.3">
      <c r="A54" s="13" t="s">
        <v>146</v>
      </c>
      <c r="B54" s="14" t="s">
        <v>147</v>
      </c>
      <c r="C54" s="14">
        <v>8192</v>
      </c>
      <c r="D54" s="15">
        <v>3.2476851851851847E-2</v>
      </c>
      <c r="E54" s="15"/>
      <c r="F54" s="14">
        <v>7</v>
      </c>
      <c r="G54" s="14">
        <v>13.057</v>
      </c>
      <c r="J54" s="2"/>
      <c r="K54" s="6"/>
      <c r="N54" s="2"/>
    </row>
    <row r="55" spans="1:14" x14ac:dyDescent="0.3">
      <c r="A55" s="13" t="s">
        <v>25</v>
      </c>
      <c r="B55" s="14" t="s">
        <v>26</v>
      </c>
      <c r="C55" s="14">
        <v>4096</v>
      </c>
      <c r="D55" s="15">
        <v>1.0138888888888888E-2</v>
      </c>
      <c r="E55" s="15"/>
      <c r="F55" s="14">
        <v>3</v>
      </c>
      <c r="G55" s="14">
        <v>14.247999999999999</v>
      </c>
      <c r="J55" s="2"/>
      <c r="K55" s="6"/>
      <c r="N55" s="2"/>
    </row>
    <row r="56" spans="1:14" s="13" customFormat="1" x14ac:dyDescent="0.3">
      <c r="A56" s="13" t="s">
        <v>31</v>
      </c>
      <c r="B56" s="14" t="s">
        <v>32</v>
      </c>
      <c r="C56" s="14">
        <v>2048</v>
      </c>
      <c r="D56" s="15">
        <v>4.0879629629629634E-2</v>
      </c>
      <c r="E56" s="15"/>
      <c r="F56" s="14">
        <v>7.1</v>
      </c>
      <c r="G56" s="14">
        <v>10.041</v>
      </c>
      <c r="H56" s="14"/>
      <c r="I56" s="14"/>
      <c r="J56" s="14"/>
      <c r="K56" s="15"/>
      <c r="L56" s="14"/>
      <c r="M56" s="14"/>
      <c r="N56" s="14"/>
    </row>
    <row r="57" spans="1:14" x14ac:dyDescent="0.3">
      <c r="A57" s="13" t="s">
        <v>123</v>
      </c>
      <c r="B57" s="14" t="s">
        <v>125</v>
      </c>
      <c r="C57" s="14">
        <v>2048</v>
      </c>
      <c r="D57" s="15">
        <v>0.17500000000000002</v>
      </c>
      <c r="E57" s="15"/>
      <c r="F57" s="14">
        <v>30</v>
      </c>
      <c r="G57" s="14">
        <v>14.247999999999999</v>
      </c>
      <c r="J57" s="2"/>
      <c r="K57" s="6"/>
      <c r="N57" s="2"/>
    </row>
    <row r="58" spans="1:14" x14ac:dyDescent="0.3">
      <c r="A58" s="13" t="s">
        <v>34</v>
      </c>
      <c r="B58" s="14" t="s">
        <v>35</v>
      </c>
      <c r="C58" s="14">
        <v>2048</v>
      </c>
      <c r="D58" s="15">
        <v>2.0636574074074075E-2</v>
      </c>
      <c r="E58" s="15"/>
      <c r="F58" s="14">
        <v>7</v>
      </c>
      <c r="G58" s="14">
        <v>13.622</v>
      </c>
      <c r="J58" s="2"/>
      <c r="K58" s="6"/>
      <c r="N58" s="8"/>
    </row>
    <row r="59" spans="1:14" x14ac:dyDescent="0.3">
      <c r="A59" s="13" t="s">
        <v>141</v>
      </c>
      <c r="B59" s="14" t="s">
        <v>144</v>
      </c>
      <c r="C59" s="14">
        <v>4096</v>
      </c>
      <c r="D59" s="15">
        <v>1.1493055555555555E-2</v>
      </c>
      <c r="E59" s="15"/>
      <c r="F59" s="14">
        <v>1.6</v>
      </c>
      <c r="G59" s="14">
        <v>13.212999999999999</v>
      </c>
      <c r="J59" s="2"/>
      <c r="K59" s="6"/>
      <c r="N59" s="2"/>
    </row>
    <row r="60" spans="1:14" x14ac:dyDescent="0.3">
      <c r="A60" t="s">
        <v>65</v>
      </c>
      <c r="J60" s="2"/>
      <c r="K60" s="6"/>
      <c r="N60" s="2"/>
    </row>
    <row r="61" spans="1:14" x14ac:dyDescent="0.3">
      <c r="A61" s="13" t="s">
        <v>115</v>
      </c>
      <c r="B61" s="14" t="s">
        <v>59</v>
      </c>
      <c r="C61" s="14">
        <v>4096</v>
      </c>
      <c r="D61" s="15">
        <v>4.1192129629629634E-2</v>
      </c>
      <c r="E61" s="15"/>
      <c r="F61" s="14">
        <v>13</v>
      </c>
      <c r="G61" s="14">
        <v>15.042</v>
      </c>
      <c r="J61" s="2"/>
      <c r="K61" s="6"/>
      <c r="N61" s="2"/>
    </row>
    <row r="62" spans="1:14" x14ac:dyDescent="0.3">
      <c r="A62" s="13" t="s">
        <v>49</v>
      </c>
      <c r="B62" s="14" t="s">
        <v>50</v>
      </c>
      <c r="C62" s="14">
        <v>8192</v>
      </c>
      <c r="D62" s="15">
        <v>2.809027777777778E-2</v>
      </c>
      <c r="E62" s="15"/>
      <c r="F62" s="14">
        <v>7.3</v>
      </c>
      <c r="G62" s="14">
        <v>15.452999999999999</v>
      </c>
      <c r="J62" s="2"/>
      <c r="K62" s="6"/>
      <c r="N62" s="2"/>
    </row>
    <row r="63" spans="1:14" s="13" customFormat="1" x14ac:dyDescent="0.3">
      <c r="A63" s="13" t="s">
        <v>134</v>
      </c>
      <c r="B63" s="14" t="s">
        <v>127</v>
      </c>
      <c r="C63" s="14" t="s">
        <v>128</v>
      </c>
      <c r="D63" s="15">
        <v>0.15277777777777776</v>
      </c>
      <c r="E63" s="15"/>
      <c r="F63" s="14">
        <v>34</v>
      </c>
      <c r="G63" s="14">
        <v>15.042</v>
      </c>
      <c r="H63" s="14"/>
      <c r="I63" s="14"/>
      <c r="J63" s="14"/>
      <c r="K63" s="15"/>
      <c r="L63" s="14"/>
      <c r="M63" s="14"/>
      <c r="N63" s="14"/>
    </row>
    <row r="64" spans="1:14" x14ac:dyDescent="0.3">
      <c r="A64" t="s">
        <v>66</v>
      </c>
      <c r="J64" s="2"/>
      <c r="K64" s="6"/>
      <c r="N64" s="2"/>
    </row>
    <row r="65" spans="1:14" x14ac:dyDescent="0.3">
      <c r="A65" s="13" t="s">
        <v>37</v>
      </c>
      <c r="B65" s="14" t="s">
        <v>38</v>
      </c>
      <c r="C65" s="14">
        <v>2048</v>
      </c>
      <c r="D65" s="15">
        <v>2.0497685185185185E-2</v>
      </c>
      <c r="E65" s="15"/>
      <c r="F65" s="14">
        <v>6.9</v>
      </c>
      <c r="G65" s="14">
        <v>14.247999999999999</v>
      </c>
      <c r="J65" s="2"/>
      <c r="K65" s="6"/>
      <c r="N65" s="2"/>
    </row>
    <row r="66" spans="1:14" x14ac:dyDescent="0.3">
      <c r="A66" s="13" t="s">
        <v>40</v>
      </c>
      <c r="B66" s="14" t="s">
        <v>41</v>
      </c>
      <c r="C66" s="14">
        <v>2048</v>
      </c>
      <c r="D66" s="15">
        <v>3.6018518518518519E-2</v>
      </c>
      <c r="E66" s="15"/>
      <c r="F66" s="14">
        <v>6.7</v>
      </c>
      <c r="G66" s="14">
        <v>14.247999999999999</v>
      </c>
      <c r="J66" s="2"/>
      <c r="K66" s="6"/>
      <c r="N66" s="2"/>
    </row>
    <row r="67" spans="1:14" x14ac:dyDescent="0.3">
      <c r="A67" t="s">
        <v>70</v>
      </c>
      <c r="J67" s="2"/>
      <c r="K67" s="6"/>
      <c r="N67" s="2"/>
    </row>
    <row r="68" spans="1:14" x14ac:dyDescent="0.3">
      <c r="A68" s="13" t="s">
        <v>113</v>
      </c>
      <c r="B68" s="14" t="s">
        <v>61</v>
      </c>
      <c r="C68" s="14">
        <v>4096</v>
      </c>
      <c r="D68" s="15">
        <v>6.1805555555555558E-2</v>
      </c>
      <c r="E68" s="15"/>
      <c r="F68" s="14">
        <v>10.7</v>
      </c>
      <c r="G68" s="14">
        <v>15.452999999999999</v>
      </c>
      <c r="J68" s="2"/>
      <c r="K68" s="6"/>
      <c r="N68" s="2"/>
    </row>
    <row r="69" spans="1:14" x14ac:dyDescent="0.3">
      <c r="A69" s="13" t="s">
        <v>43</v>
      </c>
      <c r="B69" s="14" t="s">
        <v>44</v>
      </c>
      <c r="C69" s="14">
        <v>4096</v>
      </c>
      <c r="D69" s="15">
        <v>4.1192129629629634E-2</v>
      </c>
      <c r="E69" s="15"/>
      <c r="F69" s="14">
        <v>7</v>
      </c>
      <c r="G69" s="14">
        <v>15.042</v>
      </c>
      <c r="J69" s="2"/>
      <c r="K69" s="6"/>
      <c r="N69" s="2"/>
    </row>
    <row r="70" spans="1:14" x14ac:dyDescent="0.3">
      <c r="A70" s="13" t="s">
        <v>164</v>
      </c>
      <c r="B70" s="14" t="s">
        <v>165</v>
      </c>
      <c r="C70" s="14">
        <v>2048</v>
      </c>
      <c r="D70" s="15">
        <v>2.9756944444444447E-2</v>
      </c>
      <c r="E70" s="15"/>
      <c r="F70" s="14">
        <v>7</v>
      </c>
      <c r="G70" s="14">
        <v>14.247999999999999</v>
      </c>
      <c r="J70" s="2"/>
      <c r="K70" s="6"/>
      <c r="N70" s="8"/>
    </row>
    <row r="71" spans="1:14" x14ac:dyDescent="0.3">
      <c r="A71" s="16" t="s">
        <v>172</v>
      </c>
      <c r="B71" s="14"/>
      <c r="C71" s="14"/>
      <c r="D71" s="15"/>
      <c r="E71" s="15"/>
      <c r="F71" s="14"/>
      <c r="G71" s="14"/>
      <c r="J71" s="2"/>
      <c r="K71" s="6"/>
      <c r="N71" s="8"/>
    </row>
    <row r="72" spans="1:14" x14ac:dyDescent="0.3">
      <c r="A72" t="s">
        <v>46</v>
      </c>
      <c r="B72" s="2" t="s">
        <v>47</v>
      </c>
      <c r="C72" s="2">
        <v>8192</v>
      </c>
      <c r="D72" s="6">
        <v>2.5335648148148149E-2</v>
      </c>
      <c r="F72" s="2">
        <v>7</v>
      </c>
      <c r="G72" s="2">
        <v>15.034000000000001</v>
      </c>
      <c r="M72" s="8"/>
    </row>
    <row r="73" spans="1:14" x14ac:dyDescent="0.3">
      <c r="A73" t="s">
        <v>14</v>
      </c>
      <c r="B73" s="2" t="s">
        <v>15</v>
      </c>
      <c r="C73" s="2">
        <v>2048</v>
      </c>
      <c r="D73" s="6">
        <v>9.6296296296296303E-3</v>
      </c>
      <c r="F73" s="2">
        <v>2.8</v>
      </c>
      <c r="G73" s="2">
        <v>14.247999999999999</v>
      </c>
      <c r="M73" s="8"/>
    </row>
  </sheetData>
  <sortState xmlns:xlrd2="http://schemas.microsoft.com/office/spreadsheetml/2017/richdata2" ref="A66:B88">
    <sortCondition ref="B66:B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zoomScaleNormal="100" workbookViewId="0">
      <selection activeCell="D17" sqref="D17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71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 t="s">
        <v>73</v>
      </c>
      <c r="C4" s="2" t="s">
        <v>74</v>
      </c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>
        <v>6.5740740740740733E-3</v>
      </c>
      <c r="K4" s="2"/>
      <c r="L4" s="2">
        <v>10.523</v>
      </c>
      <c r="M4" s="8">
        <v>3.2060185185185191E-3</v>
      </c>
    </row>
    <row r="5" spans="1:13" x14ac:dyDescent="0.3">
      <c r="A5" t="s">
        <v>156</v>
      </c>
      <c r="B5" s="2" t="s">
        <v>159</v>
      </c>
      <c r="C5" s="2" t="s">
        <v>160</v>
      </c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>
        <v>7.5231481481481477E-3</v>
      </c>
      <c r="K5" s="2"/>
      <c r="L5" s="2">
        <v>9.1449999999999996</v>
      </c>
      <c r="M5" s="8">
        <v>3.6574074074074074E-3</v>
      </c>
    </row>
    <row r="6" spans="1:13" x14ac:dyDescent="0.3">
      <c r="A6" t="s">
        <v>141</v>
      </c>
      <c r="B6" s="2" t="s">
        <v>142</v>
      </c>
      <c r="C6" s="2" t="s">
        <v>143</v>
      </c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>
        <v>8.8541666666666664E-3</v>
      </c>
      <c r="K6" s="2"/>
      <c r="L6" s="2">
        <v>8.4480000000000004</v>
      </c>
      <c r="M6" s="8">
        <v>9.2592592592592588E-5</v>
      </c>
    </row>
    <row r="7" spans="1:13" x14ac:dyDescent="0.3">
      <c r="A7" t="s">
        <v>359</v>
      </c>
      <c r="B7" s="39" t="s">
        <v>376</v>
      </c>
      <c r="C7" s="2" t="s">
        <v>377</v>
      </c>
      <c r="D7" s="2">
        <v>151646</v>
      </c>
      <c r="E7" s="2"/>
      <c r="F7" s="2">
        <v>8192</v>
      </c>
      <c r="G7" s="2">
        <v>16</v>
      </c>
      <c r="H7" s="2" t="s">
        <v>20</v>
      </c>
      <c r="I7" s="2">
        <v>1</v>
      </c>
      <c r="J7" s="6">
        <v>6.7708333333333336E-3</v>
      </c>
      <c r="K7" s="2"/>
      <c r="L7" s="2">
        <v>8.4410000000000007</v>
      </c>
      <c r="M7" s="8">
        <v>6.9444444444444444E-5</v>
      </c>
    </row>
    <row r="8" spans="1:13" x14ac:dyDescent="0.3">
      <c r="A8" t="s">
        <v>360</v>
      </c>
      <c r="B8" s="39" t="s">
        <v>378</v>
      </c>
      <c r="C8" s="2" t="s">
        <v>379</v>
      </c>
      <c r="D8" s="2">
        <v>151646</v>
      </c>
      <c r="E8" s="2"/>
      <c r="F8" s="2">
        <v>8192</v>
      </c>
      <c r="G8" s="2">
        <v>16</v>
      </c>
      <c r="H8" s="2" t="s">
        <v>20</v>
      </c>
      <c r="I8" s="2">
        <v>1</v>
      </c>
      <c r="J8" s="6">
        <v>8.7499999999999991E-3</v>
      </c>
      <c r="K8" s="2"/>
      <c r="L8" s="2">
        <v>8.4410000000000007</v>
      </c>
      <c r="M8" s="8">
        <v>6.9444444444444444E-5</v>
      </c>
    </row>
    <row r="9" spans="1:13" x14ac:dyDescent="0.3">
      <c r="A9" t="s">
        <v>161</v>
      </c>
      <c r="B9" s="39" t="s">
        <v>169</v>
      </c>
      <c r="C9" s="2" t="s">
        <v>170</v>
      </c>
      <c r="D9" s="2">
        <v>50280</v>
      </c>
      <c r="E9" s="2"/>
      <c r="F9" s="2">
        <v>2048</v>
      </c>
      <c r="G9" s="2">
        <v>16</v>
      </c>
      <c r="H9" s="2" t="s">
        <v>6</v>
      </c>
      <c r="I9" s="2">
        <v>16</v>
      </c>
      <c r="J9" s="6">
        <v>4.1435185185185186E-3</v>
      </c>
      <c r="K9" s="2"/>
      <c r="L9" s="2">
        <v>8.5299999999999994</v>
      </c>
      <c r="M9" s="8">
        <v>1.7361111111111112E-4</v>
      </c>
    </row>
    <row r="10" spans="1:13" x14ac:dyDescent="0.3">
      <c r="B10" s="39"/>
      <c r="C10" s="2"/>
      <c r="D10" s="2"/>
      <c r="E10" s="2"/>
      <c r="G10" s="2"/>
      <c r="H10" s="2"/>
      <c r="I10" s="2"/>
      <c r="J10" s="6"/>
      <c r="K10" s="2"/>
      <c r="L10" s="2"/>
      <c r="M10" s="2"/>
    </row>
    <row r="11" spans="1:13" x14ac:dyDescent="0.3">
      <c r="A11" t="s">
        <v>14</v>
      </c>
      <c r="B11" s="39" t="s">
        <v>76</v>
      </c>
      <c r="C11" s="2" t="s">
        <v>75</v>
      </c>
      <c r="D11" s="2">
        <v>50277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>
        <v>5.6828703703703702E-3</v>
      </c>
      <c r="K11" s="2"/>
      <c r="L11" s="2">
        <v>8.5299999999999994</v>
      </c>
      <c r="M11" s="8">
        <v>1.0416666666666667E-4</v>
      </c>
    </row>
    <row r="12" spans="1:13" x14ac:dyDescent="0.3">
      <c r="A12" t="s">
        <v>17</v>
      </c>
      <c r="B12" s="39" t="s">
        <v>108</v>
      </c>
      <c r="C12" s="2" t="s">
        <v>107</v>
      </c>
      <c r="D12" s="2">
        <v>50257</v>
      </c>
      <c r="E12" s="2"/>
      <c r="F12" s="2">
        <v>4096</v>
      </c>
      <c r="G12" s="2">
        <v>16</v>
      </c>
      <c r="H12" s="2" t="s">
        <v>20</v>
      </c>
      <c r="I12" s="2">
        <v>4</v>
      </c>
      <c r="J12" s="6">
        <v>2.0324074074074074E-2</v>
      </c>
      <c r="K12" s="2"/>
      <c r="L12" s="2">
        <v>9.1790000000000003</v>
      </c>
      <c r="M12" s="8">
        <v>9.2592592592592588E-5</v>
      </c>
    </row>
    <row r="13" spans="1:13" x14ac:dyDescent="0.3">
      <c r="A13" t="s">
        <v>21</v>
      </c>
      <c r="B13" s="40" t="s">
        <v>110</v>
      </c>
      <c r="C13" s="2" t="s">
        <v>109</v>
      </c>
      <c r="D13" s="2">
        <v>32000</v>
      </c>
      <c r="E13" s="2"/>
      <c r="F13" s="2">
        <v>2048</v>
      </c>
      <c r="G13" s="2">
        <v>16</v>
      </c>
      <c r="H13" s="2" t="s">
        <v>6</v>
      </c>
      <c r="I13" s="2">
        <v>16</v>
      </c>
      <c r="J13" s="6">
        <v>1.4328703703703703E-2</v>
      </c>
      <c r="K13" s="2"/>
      <c r="L13" s="2">
        <v>9.9109999999999996</v>
      </c>
      <c r="M13" s="8">
        <v>3.9351851851851857E-3</v>
      </c>
    </row>
    <row r="14" spans="1:13" x14ac:dyDescent="0.3">
      <c r="A14" t="s">
        <v>25</v>
      </c>
      <c r="B14" s="39" t="s">
        <v>77</v>
      </c>
      <c r="C14" s="2" t="s">
        <v>78</v>
      </c>
      <c r="D14" s="2">
        <v>50277</v>
      </c>
      <c r="E14" s="2"/>
      <c r="F14" s="2">
        <v>4096</v>
      </c>
      <c r="G14" s="2">
        <v>16</v>
      </c>
      <c r="H14" s="2" t="s">
        <v>20</v>
      </c>
      <c r="I14" s="2">
        <v>6</v>
      </c>
      <c r="J14" s="6">
        <v>6.1342592592592594E-3</v>
      </c>
      <c r="K14" s="2"/>
      <c r="L14" s="2">
        <v>8.5299999999999994</v>
      </c>
      <c r="M14" s="8">
        <v>1.7361111111111112E-4</v>
      </c>
    </row>
    <row r="15" spans="1:13" x14ac:dyDescent="0.3">
      <c r="A15" t="s">
        <v>28</v>
      </c>
      <c r="B15" s="39" t="s">
        <v>79</v>
      </c>
      <c r="C15" s="2" t="s">
        <v>80</v>
      </c>
      <c r="D15" s="2">
        <v>50295</v>
      </c>
      <c r="E15" s="2"/>
      <c r="F15" s="2">
        <v>2048</v>
      </c>
      <c r="G15" s="2">
        <v>16</v>
      </c>
      <c r="H15" s="2" t="s">
        <v>6</v>
      </c>
      <c r="I15" s="2">
        <v>6</v>
      </c>
      <c r="J15" s="6">
        <v>1.7303240740740741E-2</v>
      </c>
      <c r="K15" s="2"/>
      <c r="L15" s="2">
        <v>9.1349999999999998</v>
      </c>
      <c r="M15" s="8">
        <v>2.0833333333333335E-4</v>
      </c>
    </row>
    <row r="16" spans="1:13" x14ac:dyDescent="0.3">
      <c r="A16" t="s">
        <v>361</v>
      </c>
      <c r="B16" s="39" t="s">
        <v>380</v>
      </c>
      <c r="C16" s="2" t="s">
        <v>381</v>
      </c>
      <c r="D16" s="2">
        <v>151646</v>
      </c>
      <c r="E16" s="2"/>
      <c r="F16" s="2">
        <v>8192</v>
      </c>
      <c r="G16" s="2">
        <v>16</v>
      </c>
      <c r="H16" s="2" t="s">
        <v>20</v>
      </c>
      <c r="I16" s="2">
        <v>1</v>
      </c>
      <c r="J16" s="6">
        <v>1.7743055555555557E-2</v>
      </c>
      <c r="K16" s="2"/>
      <c r="L16" s="2">
        <v>8.4410000000000007</v>
      </c>
      <c r="M16" s="8">
        <v>6.9444444444444444E-5</v>
      </c>
    </row>
    <row r="17" spans="1:15" x14ac:dyDescent="0.3">
      <c r="A17" t="s">
        <v>362</v>
      </c>
      <c r="B17" s="39" t="s">
        <v>387</v>
      </c>
      <c r="C17" s="2" t="s">
        <v>388</v>
      </c>
      <c r="D17" s="2">
        <v>122753</v>
      </c>
      <c r="E17" s="2"/>
      <c r="F17" s="2">
        <v>2048</v>
      </c>
      <c r="G17" s="2">
        <v>16</v>
      </c>
      <c r="H17" s="2" t="s">
        <v>20</v>
      </c>
      <c r="I17" s="2">
        <v>4</v>
      </c>
      <c r="J17" s="6">
        <v>2.269675925925926E-2</v>
      </c>
      <c r="K17" s="2"/>
      <c r="L17" s="2">
        <v>9.7850000000000001</v>
      </c>
      <c r="M17" s="8">
        <v>3.1944444444444442E-3</v>
      </c>
    </row>
    <row r="18" spans="1:15" x14ac:dyDescent="0.3">
      <c r="B18" s="39"/>
      <c r="C18" s="2"/>
      <c r="D18" s="2"/>
      <c r="E18" s="2"/>
      <c r="G18" s="2"/>
      <c r="H18" s="2"/>
      <c r="I18" s="2"/>
      <c r="J18" s="6"/>
      <c r="K18" s="2"/>
      <c r="L18" s="2"/>
      <c r="M18" s="2"/>
    </row>
    <row r="19" spans="1:15" x14ac:dyDescent="0.3">
      <c r="A19" t="s">
        <v>31</v>
      </c>
      <c r="B19" s="39" t="s">
        <v>81</v>
      </c>
      <c r="C19" s="2" t="s">
        <v>82</v>
      </c>
      <c r="D19" s="2">
        <v>250680</v>
      </c>
      <c r="E19" s="2"/>
      <c r="F19" s="2">
        <v>2048</v>
      </c>
      <c r="G19" s="2">
        <v>16</v>
      </c>
      <c r="H19" s="2" t="s">
        <v>6</v>
      </c>
      <c r="I19" s="2">
        <v>2</v>
      </c>
      <c r="J19" s="6">
        <v>3.0624999999999999E-2</v>
      </c>
      <c r="K19" s="2"/>
      <c r="L19" s="2">
        <v>8.0139999999999993</v>
      </c>
      <c r="M19" s="8">
        <v>2.6620370370370372E-4</v>
      </c>
    </row>
    <row r="20" spans="1:15" x14ac:dyDescent="0.3">
      <c r="A20" t="s">
        <v>34</v>
      </c>
      <c r="B20" s="39" t="s">
        <v>83</v>
      </c>
      <c r="C20" s="2" t="s">
        <v>84</v>
      </c>
      <c r="D20" s="2">
        <v>65024</v>
      </c>
      <c r="E20" s="2"/>
      <c r="F20" s="2">
        <v>2048</v>
      </c>
      <c r="G20" s="2">
        <v>16</v>
      </c>
      <c r="H20" s="2" t="s">
        <v>20</v>
      </c>
      <c r="I20" s="2">
        <v>6</v>
      </c>
      <c r="J20" s="6">
        <v>1.3506944444444445E-2</v>
      </c>
      <c r="K20" s="2"/>
      <c r="L20" s="2">
        <v>9.2430000000000003</v>
      </c>
      <c r="M20" s="8">
        <v>9.2592592592592588E-5</v>
      </c>
    </row>
    <row r="21" spans="1:15" x14ac:dyDescent="0.3">
      <c r="A21" t="s">
        <v>37</v>
      </c>
      <c r="B21" s="39" t="s">
        <v>85</v>
      </c>
      <c r="C21" s="2" t="s">
        <v>86</v>
      </c>
      <c r="D21" s="2">
        <v>50277</v>
      </c>
      <c r="E21" s="2"/>
      <c r="F21" s="2">
        <v>2048</v>
      </c>
      <c r="G21" s="2">
        <v>16</v>
      </c>
      <c r="H21" s="2" t="s">
        <v>6</v>
      </c>
      <c r="I21" s="2">
        <v>8</v>
      </c>
      <c r="J21" s="6">
        <v>1.2013888888888888E-2</v>
      </c>
      <c r="K21" s="2"/>
      <c r="L21" s="2">
        <v>8.5299999999999994</v>
      </c>
      <c r="M21" s="8">
        <v>8.1018518518518516E-5</v>
      </c>
      <c r="N21" s="19"/>
      <c r="O21" s="20"/>
    </row>
    <row r="22" spans="1:15" x14ac:dyDescent="0.3">
      <c r="A22" t="s">
        <v>40</v>
      </c>
      <c r="B22" s="39" t="s">
        <v>87</v>
      </c>
      <c r="C22" s="2" t="s">
        <v>88</v>
      </c>
      <c r="D22" s="2">
        <v>50277</v>
      </c>
      <c r="E22" s="2"/>
      <c r="F22" s="2">
        <v>2048</v>
      </c>
      <c r="G22" s="2">
        <v>16</v>
      </c>
      <c r="H22" s="2" t="s">
        <v>20</v>
      </c>
      <c r="I22" s="2">
        <v>6</v>
      </c>
      <c r="J22" s="6">
        <v>2.210648148148148E-2</v>
      </c>
      <c r="K22" s="2"/>
      <c r="L22" s="2">
        <v>8.5299999999999994</v>
      </c>
      <c r="M22" s="8">
        <v>8.1018518518518516E-5</v>
      </c>
    </row>
    <row r="23" spans="1:15" x14ac:dyDescent="0.3">
      <c r="A23" t="s">
        <v>43</v>
      </c>
      <c r="B23" s="39" t="s">
        <v>89</v>
      </c>
      <c r="C23" s="2" t="s">
        <v>90</v>
      </c>
      <c r="D23" s="2">
        <v>32000</v>
      </c>
      <c r="E23" s="2"/>
      <c r="F23" s="2">
        <v>4096</v>
      </c>
      <c r="G23" s="2">
        <v>16</v>
      </c>
      <c r="H23" s="2" t="s">
        <v>20</v>
      </c>
      <c r="I23" s="2">
        <v>4</v>
      </c>
      <c r="J23" s="6">
        <v>1.849537037037037E-2</v>
      </c>
      <c r="K23" s="2"/>
      <c r="L23" s="2">
        <v>10.523</v>
      </c>
      <c r="M23" s="8">
        <v>3.2175925925925926E-3</v>
      </c>
    </row>
    <row r="24" spans="1:15" x14ac:dyDescent="0.3">
      <c r="A24" t="s">
        <v>46</v>
      </c>
      <c r="B24" s="39" t="s">
        <v>91</v>
      </c>
      <c r="C24" s="2" t="s">
        <v>92</v>
      </c>
      <c r="D24" s="2">
        <v>32000</v>
      </c>
      <c r="E24" s="2"/>
      <c r="F24" s="2">
        <v>8192</v>
      </c>
      <c r="G24" s="2">
        <v>16</v>
      </c>
      <c r="H24" s="2" t="s">
        <v>6</v>
      </c>
      <c r="I24" s="2">
        <v>2</v>
      </c>
      <c r="J24" s="6">
        <v>1.9421296296296294E-2</v>
      </c>
      <c r="K24" s="2"/>
      <c r="L24" s="2">
        <v>10.52</v>
      </c>
      <c r="M24" s="8">
        <v>3.2291666666666666E-3</v>
      </c>
    </row>
    <row r="25" spans="1:15" x14ac:dyDescent="0.3">
      <c r="A25" t="s">
        <v>49</v>
      </c>
      <c r="B25" s="39" t="s">
        <v>93</v>
      </c>
      <c r="C25" s="2" t="s">
        <v>94</v>
      </c>
      <c r="D25" s="2">
        <v>32000</v>
      </c>
      <c r="E25" s="2"/>
      <c r="F25" s="2">
        <v>8192</v>
      </c>
      <c r="G25" s="2">
        <v>16</v>
      </c>
      <c r="H25" s="2" t="s">
        <v>20</v>
      </c>
      <c r="I25" s="2">
        <v>2</v>
      </c>
      <c r="J25" s="6">
        <v>2.0219907407407409E-2</v>
      </c>
      <c r="K25" s="2"/>
      <c r="L25" s="2">
        <v>10.159000000000001</v>
      </c>
      <c r="M25" s="8">
        <v>3.2175925925925926E-3</v>
      </c>
    </row>
    <row r="26" spans="1:15" x14ac:dyDescent="0.3">
      <c r="A26" t="s">
        <v>146</v>
      </c>
      <c r="B26" s="39" t="s">
        <v>154</v>
      </c>
      <c r="C26" s="2" t="s">
        <v>155</v>
      </c>
      <c r="D26" s="2">
        <v>151851</v>
      </c>
      <c r="E26" s="2"/>
      <c r="F26" s="2">
        <v>8192</v>
      </c>
      <c r="G26" s="2">
        <v>16</v>
      </c>
      <c r="H26" s="2" t="s">
        <v>20</v>
      </c>
      <c r="I26" s="2">
        <v>1</v>
      </c>
      <c r="J26" s="6">
        <v>1.8530092592592595E-2</v>
      </c>
      <c r="K26" s="2"/>
      <c r="L26" s="2">
        <v>8.4410000000000007</v>
      </c>
      <c r="M26" s="8">
        <v>1.9675925925925926E-4</v>
      </c>
    </row>
    <row r="27" spans="1:15" x14ac:dyDescent="0.3">
      <c r="A27" t="s">
        <v>52</v>
      </c>
      <c r="B27" s="39" t="s">
        <v>95</v>
      </c>
      <c r="C27" s="2" t="s">
        <v>96</v>
      </c>
      <c r="D27" s="2">
        <v>64000</v>
      </c>
      <c r="E27" s="2"/>
      <c r="F27" s="2">
        <v>4096</v>
      </c>
      <c r="G27" s="2">
        <v>16</v>
      </c>
      <c r="H27" s="2" t="s">
        <v>20</v>
      </c>
      <c r="I27" s="2">
        <v>3</v>
      </c>
      <c r="J27" s="6">
        <v>1.8981481481481481E-2</v>
      </c>
      <c r="K27" s="2"/>
      <c r="L27" s="2">
        <v>9.9429999999999996</v>
      </c>
      <c r="M27" s="8">
        <v>3.2291666666666666E-3</v>
      </c>
    </row>
    <row r="28" spans="1:15" x14ac:dyDescent="0.3">
      <c r="A28" t="s">
        <v>55</v>
      </c>
      <c r="B28" s="39" t="s">
        <v>97</v>
      </c>
      <c r="C28" s="2" t="s">
        <v>98</v>
      </c>
      <c r="D28" s="2">
        <v>32000</v>
      </c>
      <c r="E28" s="2"/>
      <c r="F28" s="2">
        <v>4096</v>
      </c>
      <c r="G28" s="2">
        <v>16</v>
      </c>
      <c r="H28" s="2" t="s">
        <v>20</v>
      </c>
      <c r="I28" s="2">
        <v>2</v>
      </c>
      <c r="J28" s="6">
        <v>2.4814814814814817E-2</v>
      </c>
      <c r="K28" s="2"/>
      <c r="L28" s="2">
        <v>10.159000000000001</v>
      </c>
      <c r="M28" s="8">
        <v>3.2986111111111111E-3</v>
      </c>
    </row>
    <row r="29" spans="1:15" x14ac:dyDescent="0.3">
      <c r="A29" t="s">
        <v>363</v>
      </c>
      <c r="B29" s="39" t="s">
        <v>382</v>
      </c>
      <c r="C29" s="2" t="s">
        <v>383</v>
      </c>
      <c r="D29" s="2">
        <v>151646</v>
      </c>
      <c r="E29" s="2"/>
      <c r="F29" s="2">
        <v>4096</v>
      </c>
      <c r="G29" s="2">
        <v>16</v>
      </c>
      <c r="H29" s="2" t="s">
        <v>20</v>
      </c>
      <c r="I29" s="2">
        <v>1</v>
      </c>
      <c r="J29" s="6">
        <v>2.210648148148148E-2</v>
      </c>
      <c r="K29" s="2"/>
      <c r="L29" s="2">
        <v>8.4410000000000007</v>
      </c>
      <c r="M29" s="8">
        <v>6.9444444444444444E-5</v>
      </c>
    </row>
    <row r="30" spans="1:15" x14ac:dyDescent="0.3">
      <c r="A30" t="s">
        <v>164</v>
      </c>
      <c r="B30" s="39" t="s">
        <v>167</v>
      </c>
      <c r="C30" s="2" t="s">
        <v>168</v>
      </c>
      <c r="D30" s="2">
        <v>50280</v>
      </c>
      <c r="E30" s="2"/>
      <c r="F30" s="2">
        <v>2048</v>
      </c>
      <c r="G30" s="2">
        <v>16</v>
      </c>
      <c r="H30" s="2" t="s">
        <v>6</v>
      </c>
      <c r="I30" s="2">
        <v>6</v>
      </c>
      <c r="J30" s="6">
        <v>1.7800925925925925E-2</v>
      </c>
      <c r="K30" s="2"/>
      <c r="L30" s="2">
        <v>8.5299999999999994</v>
      </c>
      <c r="M30" s="8">
        <v>2.5462962962962961E-4</v>
      </c>
    </row>
    <row r="31" spans="1:15" x14ac:dyDescent="0.3">
      <c r="B31" s="39"/>
      <c r="C31" s="2"/>
      <c r="D31" s="2"/>
      <c r="E31" s="2"/>
      <c r="G31" s="2"/>
      <c r="H31" s="2"/>
      <c r="I31" s="2"/>
      <c r="J31" s="6"/>
      <c r="K31" s="2"/>
      <c r="L31" s="2"/>
      <c r="M31" s="2"/>
    </row>
    <row r="32" spans="1:15" x14ac:dyDescent="0.3">
      <c r="A32" t="s">
        <v>111</v>
      </c>
      <c r="B32" s="39" t="s">
        <v>99</v>
      </c>
      <c r="C32" s="2" t="s">
        <v>100</v>
      </c>
      <c r="D32" s="2">
        <v>32000</v>
      </c>
      <c r="E32" s="2"/>
      <c r="F32" s="2">
        <v>2048</v>
      </c>
      <c r="G32" s="2">
        <v>8</v>
      </c>
      <c r="H32" s="2" t="s">
        <v>6</v>
      </c>
      <c r="I32" s="2">
        <v>6</v>
      </c>
      <c r="J32" s="6">
        <v>2.855324074074074E-2</v>
      </c>
      <c r="K32" s="2"/>
      <c r="L32" s="2">
        <v>9.907</v>
      </c>
      <c r="M32" s="8">
        <v>3.2175925925925926E-3</v>
      </c>
    </row>
    <row r="33" spans="1:13" x14ac:dyDescent="0.3">
      <c r="A33" t="s">
        <v>112</v>
      </c>
      <c r="B33" s="39" t="s">
        <v>101</v>
      </c>
      <c r="C33" s="2" t="s">
        <v>102</v>
      </c>
      <c r="D33" s="2">
        <v>32000</v>
      </c>
      <c r="E33" s="2"/>
      <c r="F33" s="2">
        <v>4096</v>
      </c>
      <c r="G33" s="2">
        <v>8</v>
      </c>
      <c r="H33" s="2" t="s">
        <v>6</v>
      </c>
      <c r="I33" s="2">
        <v>3</v>
      </c>
      <c r="J33" s="6">
        <v>3.0405092592592591E-2</v>
      </c>
      <c r="K33" s="2"/>
      <c r="L33" s="2">
        <v>10.523</v>
      </c>
      <c r="M33" s="8">
        <v>3.3217592592592591E-3</v>
      </c>
    </row>
    <row r="34" spans="1:13" x14ac:dyDescent="0.3">
      <c r="A34" t="s">
        <v>120</v>
      </c>
      <c r="B34" s="39" t="s">
        <v>121</v>
      </c>
      <c r="C34" s="2" t="s">
        <v>122</v>
      </c>
      <c r="D34" s="2">
        <v>32000</v>
      </c>
      <c r="E34" s="2"/>
      <c r="F34" s="2">
        <v>4096</v>
      </c>
      <c r="G34" s="2">
        <v>4</v>
      </c>
      <c r="H34" s="2" t="s">
        <v>6</v>
      </c>
      <c r="I34" s="2">
        <v>3</v>
      </c>
      <c r="J34" s="6">
        <v>9.4444444444444442E-2</v>
      </c>
      <c r="K34" s="2"/>
      <c r="L34" s="2">
        <v>10.523</v>
      </c>
      <c r="M34" s="8">
        <v>3.5185185185185185E-3</v>
      </c>
    </row>
    <row r="35" spans="1:13" x14ac:dyDescent="0.3">
      <c r="A35" t="s">
        <v>150</v>
      </c>
      <c r="B35" s="39" t="s">
        <v>152</v>
      </c>
      <c r="C35" s="2" t="s">
        <v>153</v>
      </c>
      <c r="D35" s="2">
        <v>151851</v>
      </c>
      <c r="E35" s="2"/>
      <c r="F35" s="2">
        <v>8192</v>
      </c>
      <c r="G35" s="2">
        <v>8</v>
      </c>
      <c r="H35" s="2" t="s">
        <v>20</v>
      </c>
      <c r="I35" s="2">
        <v>1</v>
      </c>
      <c r="J35" s="6">
        <v>0.15277777777777776</v>
      </c>
      <c r="K35" s="2"/>
      <c r="L35" s="2">
        <v>8.4410000000000007</v>
      </c>
      <c r="M35" s="8">
        <v>1.273148148148148E-4</v>
      </c>
    </row>
    <row r="36" spans="1:13" x14ac:dyDescent="0.3">
      <c r="A36" t="s">
        <v>113</v>
      </c>
      <c r="B36" s="39" t="s">
        <v>103</v>
      </c>
      <c r="C36" s="2" t="s">
        <v>104</v>
      </c>
      <c r="D36" s="2">
        <v>32000</v>
      </c>
      <c r="E36" s="2"/>
      <c r="F36" s="2">
        <v>4096</v>
      </c>
      <c r="G36" s="2">
        <v>8</v>
      </c>
      <c r="H36" s="2" t="s">
        <v>6</v>
      </c>
      <c r="I36" s="2">
        <v>2</v>
      </c>
      <c r="J36" s="6">
        <v>3.8796296296296294E-2</v>
      </c>
      <c r="K36" s="2"/>
      <c r="L36" s="2">
        <v>10.159000000000001</v>
      </c>
      <c r="M36" s="8">
        <v>3.2407407407407406E-3</v>
      </c>
    </row>
    <row r="37" spans="1:13" x14ac:dyDescent="0.3">
      <c r="A37" t="s">
        <v>386</v>
      </c>
      <c r="B37" s="39" t="s">
        <v>384</v>
      </c>
      <c r="C37" s="2" t="s">
        <v>385</v>
      </c>
      <c r="D37" s="2">
        <v>151646</v>
      </c>
      <c r="E37" s="2"/>
      <c r="F37" s="2">
        <v>4096</v>
      </c>
      <c r="G37" s="2">
        <v>8</v>
      </c>
      <c r="H37" s="2" t="s">
        <v>20</v>
      </c>
      <c r="I37" s="2">
        <v>1</v>
      </c>
      <c r="J37" s="6">
        <v>8.6458333333333345E-2</v>
      </c>
      <c r="K37" s="2"/>
      <c r="L37" s="2">
        <v>8.4410000000000007</v>
      </c>
      <c r="M37" s="8">
        <v>6.9444444444444444E-5</v>
      </c>
    </row>
    <row r="38" spans="1:13" x14ac:dyDescent="0.3">
      <c r="B38" s="2"/>
      <c r="C38" s="2"/>
      <c r="D38" s="2"/>
      <c r="E38" s="2"/>
      <c r="G38" s="2"/>
      <c r="H38" s="2"/>
      <c r="I38" s="2"/>
      <c r="J38" s="6"/>
      <c r="K38" s="2"/>
      <c r="L38" s="2"/>
      <c r="M38" s="8"/>
    </row>
    <row r="39" spans="1:13" x14ac:dyDescent="0.3">
      <c r="A39" t="s">
        <v>123</v>
      </c>
      <c r="B39" s="2" t="s">
        <v>132</v>
      </c>
      <c r="C39" s="2" t="s">
        <v>133</v>
      </c>
      <c r="D39" s="2">
        <v>50277</v>
      </c>
      <c r="E39" s="2"/>
      <c r="F39" s="2">
        <v>2048</v>
      </c>
      <c r="G39" s="2">
        <v>4</v>
      </c>
      <c r="H39" s="2" t="s">
        <v>20</v>
      </c>
      <c r="I39" s="2">
        <v>1</v>
      </c>
      <c r="J39" s="6">
        <v>9.4444444444444442E-2</v>
      </c>
      <c r="K39" s="2"/>
      <c r="L39" s="2">
        <v>8.5299999999999994</v>
      </c>
      <c r="M39" s="8">
        <v>8.1018518518518516E-5</v>
      </c>
    </row>
    <row r="40" spans="1:13" x14ac:dyDescent="0.3">
      <c r="A40" t="s">
        <v>134</v>
      </c>
      <c r="B40" s="2" t="s">
        <v>140</v>
      </c>
      <c r="C40" s="2" t="s">
        <v>139</v>
      </c>
      <c r="D40" s="2">
        <v>32004</v>
      </c>
      <c r="E40" s="2"/>
      <c r="F40" s="2">
        <v>8192</v>
      </c>
      <c r="G40" s="2">
        <v>4</v>
      </c>
      <c r="H40" s="2" t="s">
        <v>20</v>
      </c>
      <c r="I40" s="2">
        <v>1</v>
      </c>
      <c r="J40" s="6">
        <v>0.1111111111111111</v>
      </c>
      <c r="K40" s="2"/>
      <c r="L40" s="2">
        <v>10.523</v>
      </c>
      <c r="M40" s="8">
        <v>3.5069444444444445E-3</v>
      </c>
    </row>
    <row r="41" spans="1:13" x14ac:dyDescent="0.3">
      <c r="A41" t="s">
        <v>124</v>
      </c>
      <c r="B41" s="2" t="s">
        <v>138</v>
      </c>
      <c r="C41" s="2" t="s">
        <v>137</v>
      </c>
      <c r="D41" s="2">
        <v>64000</v>
      </c>
      <c r="E41" s="2"/>
      <c r="F41" s="2">
        <v>4096</v>
      </c>
      <c r="G41" s="2">
        <v>4</v>
      </c>
      <c r="H41" s="2" t="s">
        <v>20</v>
      </c>
      <c r="I41" s="2">
        <v>1</v>
      </c>
      <c r="J41" s="6">
        <v>0.11527777777777777</v>
      </c>
      <c r="K41" s="2"/>
      <c r="L41" s="2">
        <v>9.9429999999999996</v>
      </c>
      <c r="M41" s="8">
        <v>3.3217592592592591E-3</v>
      </c>
    </row>
    <row r="42" spans="1:13" x14ac:dyDescent="0.3">
      <c r="B42" s="2"/>
      <c r="C42" s="2"/>
      <c r="D42" s="2"/>
      <c r="E42" s="2"/>
      <c r="G42" s="2"/>
      <c r="H42" s="2"/>
      <c r="I42" s="2"/>
      <c r="J42" s="6"/>
      <c r="K42" s="2"/>
      <c r="L42" s="2"/>
      <c r="M42" s="8"/>
    </row>
    <row r="43" spans="1:13" x14ac:dyDescent="0.3">
      <c r="A43" t="s">
        <v>116</v>
      </c>
      <c r="B43" s="2" t="s">
        <v>89</v>
      </c>
      <c r="C43" s="2" t="s">
        <v>119</v>
      </c>
      <c r="D43" s="2">
        <v>65024</v>
      </c>
      <c r="E43" s="2"/>
      <c r="F43" s="2">
        <v>8192</v>
      </c>
      <c r="G43" s="2">
        <v>4</v>
      </c>
      <c r="H43" s="2" t="s">
        <v>20</v>
      </c>
      <c r="I43" s="2">
        <v>4</v>
      </c>
      <c r="J43" s="31">
        <v>9.8611111111111108E-2</v>
      </c>
      <c r="K43" s="2"/>
      <c r="L43" s="2">
        <v>9.2430000000000003</v>
      </c>
      <c r="M43" s="8">
        <v>1.6203703703703703E-4</v>
      </c>
    </row>
    <row r="44" spans="1:13" x14ac:dyDescent="0.3">
      <c r="A44" t="s">
        <v>114</v>
      </c>
      <c r="B44" s="2" t="s">
        <v>105</v>
      </c>
      <c r="C44" s="2" t="s">
        <v>106</v>
      </c>
      <c r="D44" s="2">
        <v>32000</v>
      </c>
      <c r="E44" s="2"/>
      <c r="F44" s="2">
        <v>8192</v>
      </c>
      <c r="G44" s="2">
        <v>4</v>
      </c>
      <c r="H44" s="2" t="s">
        <v>20</v>
      </c>
      <c r="I44" s="2">
        <v>6</v>
      </c>
      <c r="J44" s="31">
        <v>3.9398148148148147E-2</v>
      </c>
      <c r="K44" s="2"/>
      <c r="L44" s="2">
        <v>10.159000000000001</v>
      </c>
      <c r="M44" s="8">
        <v>1.3773148148148147E-3</v>
      </c>
    </row>
    <row r="45" spans="1:13" x14ac:dyDescent="0.3">
      <c r="A45" s="11" t="s">
        <v>482</v>
      </c>
      <c r="B45" s="2"/>
      <c r="C45" s="2"/>
      <c r="D45" s="2"/>
      <c r="E45" s="2"/>
      <c r="G45" s="2"/>
      <c r="H45" s="2"/>
      <c r="I45" s="2"/>
      <c r="J45" s="6"/>
      <c r="K45" s="2"/>
      <c r="L45" s="2"/>
      <c r="M45" s="8"/>
    </row>
    <row r="46" spans="1:13" x14ac:dyDescent="0.3">
      <c r="B46" s="2"/>
      <c r="C46" s="2"/>
      <c r="D46" s="2"/>
      <c r="E46" s="2"/>
      <c r="G46" s="2"/>
      <c r="H46" s="2"/>
      <c r="I46" s="2"/>
      <c r="J46" s="6"/>
      <c r="K46" s="2"/>
      <c r="L46" s="2"/>
      <c r="M46" s="2"/>
    </row>
    <row r="47" spans="1:13" s="3" customFormat="1" x14ac:dyDescent="0.3">
      <c r="A47" s="10" t="s">
        <v>72</v>
      </c>
      <c r="B47" s="4" t="s">
        <v>11</v>
      </c>
      <c r="C47" s="4" t="s">
        <v>3</v>
      </c>
      <c r="D47" s="7" t="s">
        <v>8</v>
      </c>
      <c r="E47" s="5"/>
      <c r="F47" s="4" t="s">
        <v>171</v>
      </c>
      <c r="G47" s="4" t="s">
        <v>24</v>
      </c>
      <c r="H47" s="5"/>
      <c r="I47" s="5"/>
      <c r="J47" s="9"/>
      <c r="K47" s="5"/>
      <c r="L47" s="5"/>
      <c r="M47" s="5"/>
    </row>
    <row r="48" spans="1:13" x14ac:dyDescent="0.3">
      <c r="A48" t="s">
        <v>63</v>
      </c>
      <c r="B48" s="2"/>
      <c r="C48" s="2"/>
      <c r="D48" s="2"/>
      <c r="E48" s="2"/>
      <c r="G48" s="2"/>
      <c r="H48" s="2"/>
      <c r="I48" s="2"/>
      <c r="J48" s="6"/>
      <c r="K48" s="2"/>
      <c r="L48" s="2"/>
      <c r="M48" s="2"/>
    </row>
    <row r="49" spans="1:13" s="13" customFormat="1" x14ac:dyDescent="0.3">
      <c r="A49" s="13" t="s">
        <v>123</v>
      </c>
      <c r="B49" s="14" t="s">
        <v>132</v>
      </c>
      <c r="C49" s="14">
        <v>2048</v>
      </c>
      <c r="D49" s="15">
        <v>9.4444444444444442E-2</v>
      </c>
      <c r="E49" s="14"/>
      <c r="F49" s="14">
        <v>30</v>
      </c>
      <c r="G49" s="14">
        <v>8.5299999999999994</v>
      </c>
      <c r="H49" s="14"/>
      <c r="I49" s="14"/>
      <c r="K49" s="14"/>
      <c r="M49" s="21"/>
    </row>
    <row r="50" spans="1:13" x14ac:dyDescent="0.3">
      <c r="A50" s="13" t="s">
        <v>25</v>
      </c>
      <c r="B50" s="14" t="s">
        <v>77</v>
      </c>
      <c r="C50" s="14">
        <v>4096</v>
      </c>
      <c r="D50" s="15">
        <v>6.1342592592592594E-3</v>
      </c>
      <c r="E50" s="14"/>
      <c r="F50" s="14">
        <v>3</v>
      </c>
      <c r="G50" s="14">
        <v>8.5299999999999994</v>
      </c>
      <c r="H50" s="2"/>
      <c r="I50" s="2"/>
      <c r="J50" s="6"/>
      <c r="K50" s="2"/>
      <c r="L50" s="2"/>
      <c r="M50" s="2"/>
    </row>
    <row r="51" spans="1:13" x14ac:dyDescent="0.3">
      <c r="A51" t="s">
        <v>64</v>
      </c>
      <c r="B51" s="2"/>
      <c r="C51" s="2"/>
      <c r="D51" s="2"/>
      <c r="E51" s="2"/>
      <c r="F51" s="14"/>
      <c r="G51" s="2"/>
      <c r="H51" s="2"/>
      <c r="I51" s="2"/>
      <c r="J51" s="6"/>
      <c r="K51" s="2"/>
      <c r="L51" s="2"/>
      <c r="M51" s="2"/>
    </row>
    <row r="52" spans="1:13" x14ac:dyDescent="0.3">
      <c r="A52" s="13" t="s">
        <v>114</v>
      </c>
      <c r="B52" s="14" t="s">
        <v>105</v>
      </c>
      <c r="C52" s="14">
        <v>8192</v>
      </c>
      <c r="D52" s="15">
        <v>3.9398148148148147E-2</v>
      </c>
      <c r="E52" s="14"/>
      <c r="F52" s="14">
        <v>46.7</v>
      </c>
      <c r="G52" s="14">
        <v>10.159000000000001</v>
      </c>
      <c r="H52" s="2"/>
      <c r="I52" s="2"/>
      <c r="J52" s="6"/>
      <c r="K52" s="2"/>
      <c r="L52" s="2"/>
      <c r="M52" s="2"/>
    </row>
    <row r="53" spans="1:13" x14ac:dyDescent="0.3">
      <c r="A53" s="13" t="s">
        <v>164</v>
      </c>
      <c r="B53" s="14" t="s">
        <v>167</v>
      </c>
      <c r="C53" s="14">
        <v>2048</v>
      </c>
      <c r="D53" s="15">
        <v>1.7800925925925925E-2</v>
      </c>
      <c r="E53" s="14"/>
      <c r="F53" s="14">
        <v>7</v>
      </c>
      <c r="G53" s="14">
        <v>8.5299999999999994</v>
      </c>
      <c r="H53" s="2"/>
      <c r="I53" s="2"/>
      <c r="K53" s="2"/>
      <c r="M53" s="8"/>
    </row>
    <row r="54" spans="1:13" x14ac:dyDescent="0.3">
      <c r="A54" t="s">
        <v>65</v>
      </c>
      <c r="B54" s="2"/>
      <c r="C54" s="2"/>
      <c r="D54" s="2"/>
      <c r="E54" s="2"/>
      <c r="F54" s="14"/>
      <c r="G54" s="2"/>
      <c r="H54" s="2"/>
      <c r="I54" s="2"/>
      <c r="J54" s="6"/>
      <c r="K54" s="2"/>
      <c r="L54" s="2"/>
      <c r="M54" s="2"/>
    </row>
    <row r="55" spans="1:13" x14ac:dyDescent="0.3">
      <c r="A55" s="13" t="s">
        <v>40</v>
      </c>
      <c r="B55" s="14" t="s">
        <v>87</v>
      </c>
      <c r="C55" s="14">
        <v>2048</v>
      </c>
      <c r="D55" s="15">
        <v>2.210648148148148E-2</v>
      </c>
      <c r="E55" s="14"/>
      <c r="F55" s="14">
        <v>6.7</v>
      </c>
      <c r="G55" s="14">
        <v>8.5299999999999994</v>
      </c>
      <c r="H55" s="2"/>
      <c r="I55" s="2"/>
      <c r="J55" s="6"/>
      <c r="K55" s="2"/>
      <c r="L55" s="2"/>
      <c r="M55" s="2"/>
    </row>
    <row r="56" spans="1:13" x14ac:dyDescent="0.3">
      <c r="A56" s="13" t="s">
        <v>150</v>
      </c>
      <c r="B56" s="14" t="s">
        <v>152</v>
      </c>
      <c r="C56" s="14">
        <v>8192</v>
      </c>
      <c r="D56" s="15">
        <v>0.15277777777777776</v>
      </c>
      <c r="E56" s="14"/>
      <c r="F56" s="14">
        <v>14</v>
      </c>
      <c r="G56" s="14">
        <v>8.4410000000000007</v>
      </c>
      <c r="H56" s="2"/>
      <c r="I56" s="2"/>
      <c r="K56" s="2"/>
      <c r="M56" s="8"/>
    </row>
    <row r="57" spans="1:13" x14ac:dyDescent="0.3">
      <c r="A57" s="13" t="s">
        <v>146</v>
      </c>
      <c r="B57" s="14" t="s">
        <v>154</v>
      </c>
      <c r="C57" s="14">
        <v>8192</v>
      </c>
      <c r="D57" s="15">
        <v>1.8530092592592595E-2</v>
      </c>
      <c r="E57" s="14"/>
      <c r="F57" s="14">
        <v>7</v>
      </c>
      <c r="G57" s="14">
        <v>8.4410000000000007</v>
      </c>
      <c r="H57" s="2"/>
      <c r="I57" s="2"/>
      <c r="K57" s="2"/>
      <c r="M57" s="8"/>
    </row>
    <row r="58" spans="1:13" x14ac:dyDescent="0.3">
      <c r="A58" t="s">
        <v>66</v>
      </c>
      <c r="B58" s="2"/>
      <c r="C58" s="2"/>
      <c r="D58" s="2"/>
      <c r="E58" s="2"/>
      <c r="F58" s="14"/>
      <c r="G58" s="2"/>
      <c r="H58" s="2"/>
      <c r="I58" s="2"/>
      <c r="J58" s="6"/>
      <c r="K58" s="2"/>
      <c r="L58" s="2"/>
      <c r="M58" s="2"/>
    </row>
    <row r="59" spans="1:13" x14ac:dyDescent="0.3">
      <c r="A59" s="13" t="s">
        <v>112</v>
      </c>
      <c r="B59" s="14" t="s">
        <v>101</v>
      </c>
      <c r="C59" s="14">
        <v>4096</v>
      </c>
      <c r="D59" s="15">
        <v>3.0405092592592591E-2</v>
      </c>
      <c r="E59" s="14"/>
      <c r="F59" s="14">
        <v>13</v>
      </c>
      <c r="G59" s="14">
        <v>10.523</v>
      </c>
      <c r="H59" s="2"/>
      <c r="I59" s="2"/>
      <c r="J59" s="6"/>
      <c r="K59" s="2"/>
      <c r="L59" s="2"/>
      <c r="M59" s="2"/>
    </row>
    <row r="60" spans="1:13" x14ac:dyDescent="0.3">
      <c r="A60" s="13" t="s">
        <v>49</v>
      </c>
      <c r="B60" s="14" t="s">
        <v>93</v>
      </c>
      <c r="C60" s="14">
        <v>8192</v>
      </c>
      <c r="D60" s="15">
        <v>2.0219907407407409E-2</v>
      </c>
      <c r="E60" s="14"/>
      <c r="F60" s="14">
        <v>7.3</v>
      </c>
      <c r="G60" s="14">
        <v>10.159000000000001</v>
      </c>
      <c r="H60" s="2"/>
      <c r="I60" s="2"/>
      <c r="J60" s="6"/>
      <c r="K60" s="2"/>
      <c r="L60" s="2"/>
      <c r="M60" s="2"/>
    </row>
    <row r="61" spans="1:13" x14ac:dyDescent="0.3">
      <c r="A61" s="13" t="s">
        <v>37</v>
      </c>
      <c r="B61" s="14" t="s">
        <v>85</v>
      </c>
      <c r="C61" s="14">
        <v>2048</v>
      </c>
      <c r="D61" s="15">
        <v>1.2013888888888888E-2</v>
      </c>
      <c r="E61" s="14"/>
      <c r="F61" s="14">
        <v>6.9</v>
      </c>
      <c r="G61" s="14">
        <v>8.5299999999999994</v>
      </c>
      <c r="H61" s="2"/>
      <c r="I61" s="2"/>
      <c r="J61" s="6"/>
      <c r="K61" s="2"/>
      <c r="L61" s="2"/>
      <c r="M61" s="2"/>
    </row>
    <row r="62" spans="1:13" x14ac:dyDescent="0.3">
      <c r="A62" t="s">
        <v>70</v>
      </c>
      <c r="B62" s="2"/>
      <c r="C62" s="2"/>
      <c r="D62" s="2"/>
      <c r="E62" s="2"/>
      <c r="F62" s="14"/>
      <c r="G62" s="2"/>
      <c r="H62" s="2"/>
      <c r="I62" s="2"/>
      <c r="J62" s="6"/>
      <c r="K62" s="2"/>
      <c r="L62" s="2"/>
      <c r="M62" s="2"/>
    </row>
    <row r="63" spans="1:13" x14ac:dyDescent="0.3">
      <c r="A63" s="16" t="s">
        <v>120</v>
      </c>
      <c r="B63" s="17" t="s">
        <v>121</v>
      </c>
      <c r="C63" s="17">
        <v>4096</v>
      </c>
      <c r="D63" s="18">
        <v>9.4444444444444442E-2</v>
      </c>
      <c r="E63" s="16"/>
      <c r="F63" s="17">
        <v>13</v>
      </c>
      <c r="G63" s="17">
        <v>10.523</v>
      </c>
    </row>
    <row r="64" spans="1:13" x14ac:dyDescent="0.3">
      <c r="A64" s="13" t="s">
        <v>46</v>
      </c>
      <c r="B64" s="14" t="s">
        <v>91</v>
      </c>
      <c r="C64" s="14">
        <v>8192</v>
      </c>
      <c r="D64" s="15">
        <v>1.9421296296296294E-2</v>
      </c>
      <c r="E64" s="14"/>
      <c r="F64" s="14">
        <v>7</v>
      </c>
      <c r="G64" s="14">
        <v>10.52</v>
      </c>
      <c r="H64" s="2"/>
      <c r="I64" s="2"/>
      <c r="J64" s="6"/>
      <c r="K64" s="2"/>
      <c r="L64" s="2"/>
      <c r="M64" s="2"/>
    </row>
    <row r="65" spans="1:13" x14ac:dyDescent="0.3">
      <c r="A65" s="16" t="s">
        <v>172</v>
      </c>
      <c r="B65" s="14"/>
      <c r="C65" s="14"/>
      <c r="D65" s="15"/>
      <c r="E65" s="14"/>
      <c r="F65" s="14"/>
      <c r="G65" s="14"/>
      <c r="H65" s="2"/>
      <c r="I65" s="2"/>
      <c r="J65" s="6"/>
      <c r="K65" s="2"/>
      <c r="L65" s="2"/>
      <c r="M65" s="2"/>
    </row>
    <row r="66" spans="1:13" x14ac:dyDescent="0.3">
      <c r="A66" s="13" t="s">
        <v>43</v>
      </c>
      <c r="B66" s="14" t="s">
        <v>89</v>
      </c>
      <c r="C66" s="14">
        <v>4096</v>
      </c>
      <c r="D66" s="15">
        <v>1.849537037037037E-2</v>
      </c>
      <c r="E66" s="14"/>
      <c r="F66" s="14">
        <v>7</v>
      </c>
      <c r="G66" s="14">
        <v>10.523</v>
      </c>
      <c r="H66" s="2"/>
      <c r="I66" s="2"/>
      <c r="K66" s="2"/>
    </row>
    <row r="67" spans="1:13" x14ac:dyDescent="0.3">
      <c r="A67" s="13" t="s">
        <v>116</v>
      </c>
      <c r="B67" s="14" t="s">
        <v>89</v>
      </c>
      <c r="C67" s="14">
        <v>8192</v>
      </c>
      <c r="D67" s="15">
        <v>9.8611111111111108E-2</v>
      </c>
      <c r="E67" s="14"/>
      <c r="F67" s="14">
        <v>40</v>
      </c>
      <c r="G67" s="14">
        <v>9.2430000000000003</v>
      </c>
      <c r="H67" s="2"/>
      <c r="I67" s="2"/>
      <c r="K67" s="2"/>
      <c r="M67" s="8"/>
    </row>
    <row r="68" spans="1:13" x14ac:dyDescent="0.3">
      <c r="A68" s="13" t="s">
        <v>156</v>
      </c>
      <c r="B68" s="14" t="s">
        <v>159</v>
      </c>
      <c r="C68" s="14">
        <v>2048</v>
      </c>
      <c r="D68" s="15">
        <v>7.5231481481481477E-3</v>
      </c>
      <c r="E68" s="14"/>
      <c r="F68" s="14">
        <v>1.3</v>
      </c>
      <c r="G68" s="14">
        <v>9.1449999999999996</v>
      </c>
      <c r="H68" s="2"/>
      <c r="I68" s="2"/>
      <c r="K68" s="2"/>
    </row>
    <row r="69" spans="1:13" x14ac:dyDescent="0.3">
      <c r="A69" s="13" t="s">
        <v>14</v>
      </c>
      <c r="B69" s="14" t="s">
        <v>76</v>
      </c>
      <c r="C69" s="14">
        <v>2048</v>
      </c>
      <c r="D69" s="15">
        <v>5.6828703703703702E-3</v>
      </c>
      <c r="E69" s="14"/>
      <c r="F69" s="14">
        <v>2.8</v>
      </c>
      <c r="G69" s="14">
        <v>8.5299999999999994</v>
      </c>
      <c r="H69" s="2"/>
      <c r="I69" s="2"/>
      <c r="K69" s="2"/>
      <c r="M69" s="8"/>
    </row>
    <row r="70" spans="1:13" x14ac:dyDescent="0.3">
      <c r="A70" s="13" t="s">
        <v>113</v>
      </c>
      <c r="B70" s="14" t="s">
        <v>103</v>
      </c>
      <c r="C70" s="14">
        <v>4096</v>
      </c>
      <c r="D70" s="15">
        <v>3.8796296296296294E-2</v>
      </c>
      <c r="E70" s="14"/>
      <c r="F70" s="14">
        <v>10.7</v>
      </c>
      <c r="G70" s="14">
        <v>10.159000000000001</v>
      </c>
      <c r="H70" s="2"/>
      <c r="I70" s="2"/>
      <c r="K70" s="2"/>
    </row>
    <row r="71" spans="1:13" x14ac:dyDescent="0.3">
      <c r="A71" s="13" t="s">
        <v>134</v>
      </c>
      <c r="B71" s="14" t="s">
        <v>140</v>
      </c>
      <c r="C71" s="14">
        <v>8192</v>
      </c>
      <c r="D71" s="15">
        <v>0.1111111111111111</v>
      </c>
      <c r="E71" s="14"/>
      <c r="F71" s="14">
        <v>34</v>
      </c>
      <c r="G71" s="14">
        <v>10.523</v>
      </c>
      <c r="H71" s="2"/>
      <c r="I71" s="2"/>
    </row>
    <row r="72" spans="1:13" x14ac:dyDescent="0.3">
      <c r="A72" s="13" t="s">
        <v>175</v>
      </c>
      <c r="B72" s="14"/>
      <c r="C72" s="14"/>
      <c r="D72" s="15"/>
      <c r="E72" s="14"/>
      <c r="F72" s="14"/>
      <c r="G72" s="14"/>
      <c r="H72" s="2"/>
      <c r="I72" s="2"/>
    </row>
    <row r="73" spans="1:13" x14ac:dyDescent="0.3">
      <c r="A73" t="s">
        <v>141</v>
      </c>
      <c r="B73" s="2" t="s">
        <v>142</v>
      </c>
      <c r="C73" s="2">
        <v>4096</v>
      </c>
      <c r="D73" s="6">
        <v>8.8541666666666664E-3</v>
      </c>
      <c r="E73" s="2"/>
      <c r="F73" s="14">
        <v>1.6</v>
      </c>
      <c r="G73" s="2">
        <v>8.4480000000000004</v>
      </c>
      <c r="H73" s="2"/>
      <c r="I73" s="2"/>
      <c r="K73" s="2"/>
      <c r="M73" s="8"/>
    </row>
    <row r="74" spans="1:13" x14ac:dyDescent="0.3">
      <c r="A74" t="s">
        <v>34</v>
      </c>
      <c r="B74" s="2" t="s">
        <v>83</v>
      </c>
      <c r="C74" s="2">
        <v>2048</v>
      </c>
      <c r="D74" s="6">
        <v>1.3506944444444445E-2</v>
      </c>
      <c r="E74" s="2"/>
      <c r="F74" s="2">
        <v>7</v>
      </c>
      <c r="G74" s="2">
        <v>9.2430000000000003</v>
      </c>
      <c r="H74" s="2"/>
      <c r="I74" s="2"/>
      <c r="K74" s="2"/>
      <c r="M74" s="8"/>
    </row>
    <row r="75" spans="1:13" x14ac:dyDescent="0.3">
      <c r="A75" t="s">
        <v>31</v>
      </c>
      <c r="B75" s="2" t="s">
        <v>81</v>
      </c>
      <c r="C75" s="2">
        <v>2048</v>
      </c>
      <c r="D75" s="6">
        <v>3.0624999999999999E-2</v>
      </c>
      <c r="E75" s="2"/>
      <c r="F75" s="2">
        <v>7.1</v>
      </c>
      <c r="G75" s="2">
        <v>8.0139999999999993</v>
      </c>
      <c r="H75" s="2"/>
      <c r="I75" s="2"/>
      <c r="K75" s="2"/>
      <c r="M75" s="8"/>
    </row>
  </sheetData>
  <sortState xmlns:xlrd2="http://schemas.microsoft.com/office/spreadsheetml/2017/richdata2" ref="A68:B74">
    <sortCondition ref="B68:B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7FFD-4A91-4481-96BC-74F4B778FDC4}">
  <dimension ref="A1:O92"/>
  <sheetViews>
    <sheetView zoomScaleNormal="100" workbookViewId="0">
      <selection activeCell="A5" sqref="A5:L44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394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/>
      <c r="C4" s="2"/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/>
      <c r="K4" s="2"/>
      <c r="L4" s="2"/>
      <c r="M4" s="8"/>
    </row>
    <row r="5" spans="1:13" x14ac:dyDescent="0.3">
      <c r="A5" t="s">
        <v>156</v>
      </c>
      <c r="B5" s="2" t="s">
        <v>417</v>
      </c>
      <c r="C5" s="2" t="s">
        <v>418</v>
      </c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>
        <v>5.2893518518518515E-3</v>
      </c>
      <c r="K5" s="2"/>
      <c r="L5" s="2">
        <v>11.797000000000001</v>
      </c>
      <c r="M5" s="8">
        <v>2.199074074074074E-4</v>
      </c>
    </row>
    <row r="6" spans="1:13" x14ac:dyDescent="0.3">
      <c r="A6" t="s">
        <v>141</v>
      </c>
      <c r="B6" s="2" t="s">
        <v>425</v>
      </c>
      <c r="C6" s="2" t="s">
        <v>426</v>
      </c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>
        <v>8.7962962962962968E-3</v>
      </c>
      <c r="K6" s="2"/>
      <c r="L6" s="2">
        <v>9.3460000000000001</v>
      </c>
      <c r="M6" s="8">
        <v>8.1018518518518516E-5</v>
      </c>
    </row>
    <row r="7" spans="1:13" x14ac:dyDescent="0.3">
      <c r="A7" t="s">
        <v>359</v>
      </c>
      <c r="B7" s="2" t="s">
        <v>538</v>
      </c>
      <c r="C7" s="2" t="s">
        <v>539</v>
      </c>
      <c r="D7" s="2">
        <v>151646</v>
      </c>
      <c r="E7" s="2"/>
      <c r="F7" s="2">
        <v>8192</v>
      </c>
      <c r="G7" s="2">
        <v>16</v>
      </c>
      <c r="H7" s="2" t="s">
        <v>20</v>
      </c>
      <c r="I7" s="2">
        <v>1</v>
      </c>
      <c r="J7" s="6">
        <v>7.4884259259259262E-3</v>
      </c>
      <c r="K7" s="2"/>
      <c r="L7" s="2">
        <v>9.2639999999999993</v>
      </c>
      <c r="M7" s="8">
        <v>5.7870370370370366E-5</v>
      </c>
    </row>
    <row r="8" spans="1:13" x14ac:dyDescent="0.3">
      <c r="A8" t="s">
        <v>360</v>
      </c>
      <c r="B8" s="2" t="s">
        <v>372</v>
      </c>
      <c r="C8" s="2" t="s">
        <v>540</v>
      </c>
      <c r="D8" s="2">
        <v>151646</v>
      </c>
      <c r="E8" s="2"/>
      <c r="F8" s="2">
        <v>8192</v>
      </c>
      <c r="G8" s="2">
        <v>16</v>
      </c>
      <c r="H8" s="2" t="s">
        <v>20</v>
      </c>
      <c r="I8" s="2">
        <v>1</v>
      </c>
      <c r="J8" s="6">
        <v>9.6874999999999999E-3</v>
      </c>
      <c r="K8" s="2"/>
      <c r="L8" s="2">
        <v>9.2639999999999993</v>
      </c>
      <c r="M8" s="8">
        <v>4.6296296296296294E-5</v>
      </c>
    </row>
    <row r="9" spans="1:13" x14ac:dyDescent="0.3">
      <c r="A9" t="s">
        <v>161</v>
      </c>
      <c r="B9" s="2" t="s">
        <v>541</v>
      </c>
      <c r="C9" s="2" t="s">
        <v>542</v>
      </c>
      <c r="D9" s="2">
        <v>50280</v>
      </c>
      <c r="E9" s="2"/>
      <c r="F9" s="2">
        <v>2048</v>
      </c>
      <c r="G9" s="2">
        <v>16</v>
      </c>
      <c r="H9" s="2" t="s">
        <v>6</v>
      </c>
      <c r="I9" s="2">
        <v>16</v>
      </c>
      <c r="J9" s="6">
        <v>4.8379629629629632E-3</v>
      </c>
      <c r="K9" s="2"/>
      <c r="L9" s="2">
        <v>10.581</v>
      </c>
      <c r="M9" s="8">
        <v>6.9444444444444444E-5</v>
      </c>
    </row>
    <row r="10" spans="1:13" x14ac:dyDescent="0.3">
      <c r="B10" s="2"/>
      <c r="C10" s="2"/>
      <c r="D10" s="2"/>
      <c r="E10" s="2"/>
      <c r="G10" s="2"/>
      <c r="H10" s="2"/>
      <c r="I10" s="2"/>
      <c r="J10" s="6"/>
      <c r="K10" s="2"/>
      <c r="L10" s="2"/>
      <c r="M10" s="2"/>
    </row>
    <row r="11" spans="1:13" x14ac:dyDescent="0.3">
      <c r="A11" t="s">
        <v>14</v>
      </c>
      <c r="B11" s="2" t="s">
        <v>434</v>
      </c>
      <c r="C11" s="2" t="s">
        <v>435</v>
      </c>
      <c r="D11" s="2">
        <v>50277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>
        <v>7.743055555555556E-3</v>
      </c>
      <c r="K11" s="2"/>
      <c r="L11" s="2">
        <v>10.581</v>
      </c>
      <c r="M11" s="8">
        <v>5.7870370370370366E-5</v>
      </c>
    </row>
    <row r="12" spans="1:13" x14ac:dyDescent="0.3">
      <c r="A12" t="s">
        <v>17</v>
      </c>
      <c r="B12" s="2"/>
      <c r="C12" s="2"/>
      <c r="D12" s="2">
        <v>50257</v>
      </c>
      <c r="E12" s="2"/>
      <c r="F12" s="2">
        <v>4096</v>
      </c>
      <c r="G12" s="2">
        <v>16</v>
      </c>
      <c r="H12" s="2" t="s">
        <v>20</v>
      </c>
      <c r="I12" s="2">
        <v>4</v>
      </c>
      <c r="J12" s="6"/>
      <c r="K12" s="2"/>
      <c r="L12" s="2"/>
      <c r="M12" s="8"/>
    </row>
    <row r="13" spans="1:13" x14ac:dyDescent="0.3">
      <c r="A13" t="s">
        <v>21</v>
      </c>
      <c r="B13" s="6"/>
      <c r="C13" s="2"/>
      <c r="D13" s="2">
        <v>32000</v>
      </c>
      <c r="E13" s="2"/>
      <c r="F13" s="2">
        <v>2048</v>
      </c>
      <c r="G13" s="2">
        <v>16</v>
      </c>
      <c r="H13" s="2" t="s">
        <v>6</v>
      </c>
      <c r="I13" s="2">
        <v>16</v>
      </c>
      <c r="J13" s="6"/>
      <c r="K13" s="2"/>
      <c r="L13" s="2"/>
      <c r="M13" s="8"/>
    </row>
    <row r="14" spans="1:13" x14ac:dyDescent="0.3">
      <c r="A14" t="s">
        <v>25</v>
      </c>
      <c r="B14" s="2" t="s">
        <v>429</v>
      </c>
      <c r="C14" s="2" t="s">
        <v>430</v>
      </c>
      <c r="D14" s="2">
        <v>50277</v>
      </c>
      <c r="E14" s="2"/>
      <c r="F14" s="2">
        <v>4096</v>
      </c>
      <c r="G14" s="2">
        <v>16</v>
      </c>
      <c r="H14" s="2" t="s">
        <v>20</v>
      </c>
      <c r="I14" s="2">
        <v>6</v>
      </c>
      <c r="J14" s="6">
        <v>8.0092592592592594E-3</v>
      </c>
      <c r="K14" s="2"/>
      <c r="L14" s="2">
        <v>10.581</v>
      </c>
      <c r="M14" s="8">
        <v>5.7870370370370366E-5</v>
      </c>
    </row>
    <row r="15" spans="1:13" x14ac:dyDescent="0.3">
      <c r="A15" t="s">
        <v>28</v>
      </c>
      <c r="B15" s="2" t="s">
        <v>549</v>
      </c>
      <c r="C15" s="2" t="s">
        <v>550</v>
      </c>
      <c r="D15" s="2">
        <v>50295</v>
      </c>
      <c r="E15" s="2"/>
      <c r="F15" s="2">
        <v>2048</v>
      </c>
      <c r="G15" s="2">
        <v>16</v>
      </c>
      <c r="H15" s="2" t="s">
        <v>6</v>
      </c>
      <c r="I15" s="2">
        <v>6</v>
      </c>
      <c r="J15" s="6">
        <v>2.4224537037037034E-2</v>
      </c>
      <c r="K15" s="2"/>
      <c r="L15" s="2">
        <v>12.315</v>
      </c>
      <c r="M15" s="8">
        <v>8.1018518518518516E-5</v>
      </c>
    </row>
    <row r="16" spans="1:13" x14ac:dyDescent="0.3">
      <c r="A16" t="s">
        <v>361</v>
      </c>
      <c r="B16" s="2" t="s">
        <v>439</v>
      </c>
      <c r="C16" s="2" t="s">
        <v>440</v>
      </c>
      <c r="D16" s="2">
        <v>151646</v>
      </c>
      <c r="E16" s="2"/>
      <c r="F16" s="2">
        <v>8192</v>
      </c>
      <c r="G16" s="2">
        <v>16</v>
      </c>
      <c r="H16" s="2" t="s">
        <v>20</v>
      </c>
      <c r="I16" s="2">
        <v>1</v>
      </c>
      <c r="J16" s="6">
        <v>1.8877314814814816E-2</v>
      </c>
      <c r="K16" s="2"/>
      <c r="L16" s="2">
        <v>9.2639999999999993</v>
      </c>
      <c r="M16" s="8">
        <v>5.7870370370370366E-5</v>
      </c>
    </row>
    <row r="17" spans="1:15" x14ac:dyDescent="0.3">
      <c r="A17" t="s">
        <v>362</v>
      </c>
      <c r="B17" s="2" t="s">
        <v>543</v>
      </c>
      <c r="C17" s="2" t="s">
        <v>544</v>
      </c>
      <c r="D17" s="2">
        <v>122753</v>
      </c>
      <c r="E17" s="2"/>
      <c r="F17" s="2">
        <v>2048</v>
      </c>
      <c r="G17" s="2">
        <v>16</v>
      </c>
      <c r="H17" s="2" t="s">
        <v>20</v>
      </c>
      <c r="I17" s="2">
        <v>4</v>
      </c>
      <c r="J17" s="6">
        <v>2.3634259259259258E-2</v>
      </c>
      <c r="K17" s="2"/>
      <c r="L17" s="2">
        <v>11.759</v>
      </c>
      <c r="M17" s="8">
        <v>2.199074074074074E-4</v>
      </c>
    </row>
    <row r="18" spans="1:15" x14ac:dyDescent="0.3">
      <c r="B18" s="2"/>
      <c r="C18" s="2"/>
      <c r="D18" s="2"/>
      <c r="E18" s="2"/>
      <c r="G18" s="2"/>
      <c r="H18" s="2"/>
      <c r="I18" s="2"/>
      <c r="J18" s="6"/>
      <c r="K18" s="2"/>
      <c r="L18" s="2"/>
      <c r="M18" s="2"/>
    </row>
    <row r="19" spans="1:15" x14ac:dyDescent="0.3">
      <c r="A19" t="s">
        <v>31</v>
      </c>
      <c r="B19" s="2" t="s">
        <v>403</v>
      </c>
      <c r="C19" s="2" t="s">
        <v>404</v>
      </c>
      <c r="D19" s="2">
        <v>250680</v>
      </c>
      <c r="E19" s="2"/>
      <c r="F19" s="2">
        <v>2048</v>
      </c>
      <c r="G19" s="2">
        <v>16</v>
      </c>
      <c r="H19" s="2" t="s">
        <v>6</v>
      </c>
      <c r="I19" s="2">
        <v>2</v>
      </c>
      <c r="J19" s="6">
        <v>3.8449074074074073E-2</v>
      </c>
      <c r="K19" s="2"/>
      <c r="L19" s="2">
        <v>9.5909999999999993</v>
      </c>
      <c r="M19" s="8">
        <v>4.6296296296296294E-5</v>
      </c>
    </row>
    <row r="20" spans="1:15" x14ac:dyDescent="0.3">
      <c r="A20" t="s">
        <v>34</v>
      </c>
      <c r="B20" s="2" t="s">
        <v>457</v>
      </c>
      <c r="C20" s="2" t="s">
        <v>458</v>
      </c>
      <c r="D20" s="2">
        <v>65024</v>
      </c>
      <c r="E20" s="2"/>
      <c r="F20" s="2">
        <v>2048</v>
      </c>
      <c r="G20" s="2">
        <v>16</v>
      </c>
      <c r="H20" s="2" t="s">
        <v>20</v>
      </c>
      <c r="I20" s="2">
        <v>6</v>
      </c>
      <c r="J20" s="6">
        <v>1.4675925925925926E-2</v>
      </c>
      <c r="K20" s="2"/>
      <c r="L20" s="2">
        <v>9.718</v>
      </c>
      <c r="M20" s="8">
        <v>5.7870370370370366E-5</v>
      </c>
    </row>
    <row r="21" spans="1:15" x14ac:dyDescent="0.3">
      <c r="A21" t="s">
        <v>37</v>
      </c>
      <c r="B21" s="2" t="s">
        <v>464</v>
      </c>
      <c r="C21" s="2" t="s">
        <v>465</v>
      </c>
      <c r="D21" s="2">
        <v>50277</v>
      </c>
      <c r="E21" s="2"/>
      <c r="F21" s="2">
        <v>2048</v>
      </c>
      <c r="G21" s="2">
        <v>16</v>
      </c>
      <c r="H21" s="2" t="s">
        <v>6</v>
      </c>
      <c r="I21" s="2">
        <v>8</v>
      </c>
      <c r="J21" s="6">
        <v>1.622685185185185E-2</v>
      </c>
      <c r="K21" s="2"/>
      <c r="L21" s="2">
        <v>10.581</v>
      </c>
      <c r="M21" s="8">
        <v>5.7870370370370366E-5</v>
      </c>
      <c r="N21" s="19"/>
      <c r="O21" s="20"/>
    </row>
    <row r="22" spans="1:15" x14ac:dyDescent="0.3">
      <c r="A22" t="s">
        <v>40</v>
      </c>
      <c r="B22" s="2" t="s">
        <v>452</v>
      </c>
      <c r="C22" s="2" t="s">
        <v>453</v>
      </c>
      <c r="D22" s="2">
        <v>50277</v>
      </c>
      <c r="E22" s="2"/>
      <c r="F22" s="2">
        <v>2048</v>
      </c>
      <c r="G22" s="2">
        <v>16</v>
      </c>
      <c r="H22" s="2" t="s">
        <v>20</v>
      </c>
      <c r="I22" s="2">
        <v>6</v>
      </c>
      <c r="J22" s="6">
        <v>2.8414351851851847E-2</v>
      </c>
      <c r="K22" s="2"/>
      <c r="L22" s="2">
        <v>10.581</v>
      </c>
      <c r="M22" s="8">
        <v>5.7870370370370366E-5</v>
      </c>
    </row>
    <row r="23" spans="1:15" x14ac:dyDescent="0.3">
      <c r="A23" t="s">
        <v>43</v>
      </c>
      <c r="B23" s="2" t="s">
        <v>443</v>
      </c>
      <c r="C23" s="2" t="s">
        <v>444</v>
      </c>
      <c r="D23" s="2">
        <v>32000</v>
      </c>
      <c r="E23" s="2"/>
      <c r="F23" s="2">
        <v>4096</v>
      </c>
      <c r="G23" s="2">
        <v>16</v>
      </c>
      <c r="H23" s="2" t="s">
        <v>20</v>
      </c>
      <c r="I23" s="2">
        <v>4</v>
      </c>
      <c r="J23" s="6">
        <v>1.6134259259259261E-2</v>
      </c>
      <c r="K23" s="2"/>
      <c r="L23" s="2">
        <v>10.286</v>
      </c>
      <c r="M23" s="8">
        <v>2.3148148148148146E-4</v>
      </c>
    </row>
    <row r="24" spans="1:15" x14ac:dyDescent="0.3">
      <c r="A24" t="s">
        <v>46</v>
      </c>
      <c r="B24" s="2" t="s">
        <v>457</v>
      </c>
      <c r="C24" s="2" t="s">
        <v>458</v>
      </c>
      <c r="D24" s="2">
        <v>32000</v>
      </c>
      <c r="E24" s="2"/>
      <c r="F24" s="2">
        <v>8192</v>
      </c>
      <c r="G24" s="2">
        <v>16</v>
      </c>
      <c r="H24" s="2" t="s">
        <v>6</v>
      </c>
      <c r="I24" s="2">
        <v>2</v>
      </c>
      <c r="J24" s="6">
        <v>1.4675925925925926E-2</v>
      </c>
      <c r="K24" s="2"/>
      <c r="L24" s="2">
        <v>9.718</v>
      </c>
      <c r="M24" s="8">
        <v>5.7870370370370366E-5</v>
      </c>
    </row>
    <row r="25" spans="1:15" x14ac:dyDescent="0.3">
      <c r="A25" t="s">
        <v>49</v>
      </c>
      <c r="B25" s="2" t="s">
        <v>448</v>
      </c>
      <c r="C25" s="2" t="s">
        <v>449</v>
      </c>
      <c r="D25" s="2">
        <v>32000</v>
      </c>
      <c r="E25" s="2"/>
      <c r="F25" s="2">
        <v>8192</v>
      </c>
      <c r="G25" s="2">
        <v>16</v>
      </c>
      <c r="H25" s="2" t="s">
        <v>20</v>
      </c>
      <c r="I25" s="2">
        <v>2</v>
      </c>
      <c r="J25" s="6">
        <v>1.9120370370370371E-2</v>
      </c>
      <c r="K25" s="2"/>
      <c r="L25" s="2">
        <v>10.912000000000001</v>
      </c>
      <c r="M25" s="8">
        <v>2.0833333333333335E-4</v>
      </c>
    </row>
    <row r="26" spans="1:15" x14ac:dyDescent="0.3">
      <c r="A26" t="s">
        <v>146</v>
      </c>
      <c r="B26" s="2" t="s">
        <v>466</v>
      </c>
      <c r="C26" s="2" t="s">
        <v>467</v>
      </c>
      <c r="D26" s="2">
        <v>151851</v>
      </c>
      <c r="E26" s="2"/>
      <c r="F26" s="2">
        <v>8192</v>
      </c>
      <c r="G26" s="2">
        <v>16</v>
      </c>
      <c r="H26" s="2" t="s">
        <v>20</v>
      </c>
      <c r="I26" s="2">
        <v>1</v>
      </c>
      <c r="J26" s="6">
        <v>1.8900462962962963E-2</v>
      </c>
      <c r="K26" s="2"/>
      <c r="L26" s="2">
        <v>9.2639999999999993</v>
      </c>
      <c r="M26" s="8">
        <v>9.2592592592592588E-5</v>
      </c>
    </row>
    <row r="27" spans="1:15" x14ac:dyDescent="0.3">
      <c r="A27" t="s">
        <v>52</v>
      </c>
      <c r="B27" s="2" t="s">
        <v>547</v>
      </c>
      <c r="C27" s="2" t="s">
        <v>548</v>
      </c>
      <c r="D27" s="2">
        <v>64000</v>
      </c>
      <c r="E27" s="2"/>
      <c r="F27" s="2">
        <v>4096</v>
      </c>
      <c r="G27" s="2">
        <v>16</v>
      </c>
      <c r="H27" s="2" t="s">
        <v>20</v>
      </c>
      <c r="I27" s="2">
        <v>3</v>
      </c>
      <c r="J27" s="6">
        <v>1.9375E-2</v>
      </c>
      <c r="K27" s="2"/>
      <c r="L27" s="2">
        <v>12.903</v>
      </c>
      <c r="M27" s="8">
        <v>2.199074074074074E-4</v>
      </c>
    </row>
    <row r="28" spans="1:15" x14ac:dyDescent="0.3">
      <c r="A28" t="s">
        <v>55</v>
      </c>
      <c r="B28" s="2"/>
      <c r="C28" s="2"/>
      <c r="D28" s="2">
        <v>32000</v>
      </c>
      <c r="E28" s="2"/>
      <c r="F28" s="2">
        <v>4096</v>
      </c>
      <c r="G28" s="2">
        <v>16</v>
      </c>
      <c r="H28" s="2" t="s">
        <v>20</v>
      </c>
      <c r="I28" s="2">
        <v>2</v>
      </c>
      <c r="J28" s="6"/>
      <c r="K28" s="2"/>
      <c r="L28" s="2"/>
      <c r="M28" s="8"/>
    </row>
    <row r="29" spans="1:15" x14ac:dyDescent="0.3">
      <c r="A29" t="s">
        <v>363</v>
      </c>
      <c r="B29" s="2" t="s">
        <v>545</v>
      </c>
      <c r="C29" s="2" t="s">
        <v>546</v>
      </c>
      <c r="D29" s="2">
        <v>151646</v>
      </c>
      <c r="E29" s="2"/>
      <c r="F29" s="2">
        <v>4096</v>
      </c>
      <c r="G29" s="2">
        <v>16</v>
      </c>
      <c r="H29" s="2" t="s">
        <v>20</v>
      </c>
      <c r="I29" s="2">
        <v>1</v>
      </c>
      <c r="J29" s="6">
        <v>2.4421296296296292E-2</v>
      </c>
      <c r="K29" s="2"/>
      <c r="L29" s="2">
        <v>9.2639999999999993</v>
      </c>
      <c r="M29" s="8">
        <v>5.7870370370370366E-5</v>
      </c>
    </row>
    <row r="30" spans="1:15" x14ac:dyDescent="0.3">
      <c r="A30" t="s">
        <v>164</v>
      </c>
      <c r="B30" s="2" t="s">
        <v>395</v>
      </c>
      <c r="C30" s="2" t="s">
        <v>396</v>
      </c>
      <c r="D30" s="2">
        <v>50280</v>
      </c>
      <c r="E30" s="2"/>
      <c r="F30" s="2">
        <v>2048</v>
      </c>
      <c r="G30" s="2">
        <v>16</v>
      </c>
      <c r="H30" s="2" t="s">
        <v>6</v>
      </c>
      <c r="I30" s="2">
        <v>6</v>
      </c>
      <c r="J30" s="6">
        <v>2.0925925925925928E-2</v>
      </c>
      <c r="K30" s="2"/>
      <c r="L30" s="2">
        <v>10.581</v>
      </c>
      <c r="M30" s="8">
        <v>8.1018518518518516E-5</v>
      </c>
    </row>
    <row r="31" spans="1:15" x14ac:dyDescent="0.3">
      <c r="B31" s="2"/>
      <c r="C31" s="2"/>
      <c r="D31" s="2"/>
      <c r="E31" s="2"/>
      <c r="G31" s="2"/>
      <c r="H31" s="2"/>
      <c r="I31" s="2"/>
      <c r="J31" s="6"/>
      <c r="K31" s="2"/>
      <c r="L31" s="2"/>
      <c r="M31" s="2"/>
    </row>
    <row r="32" spans="1:15" x14ac:dyDescent="0.3">
      <c r="A32" t="s">
        <v>111</v>
      </c>
      <c r="B32" s="2"/>
      <c r="C32" s="2"/>
      <c r="D32" s="2">
        <v>32000</v>
      </c>
      <c r="E32" s="2"/>
      <c r="F32" s="2">
        <v>2048</v>
      </c>
      <c r="G32" s="2">
        <v>8</v>
      </c>
      <c r="H32" s="2" t="s">
        <v>6</v>
      </c>
      <c r="I32" s="2">
        <v>6</v>
      </c>
      <c r="J32" s="6"/>
      <c r="K32" s="2"/>
      <c r="L32" s="2"/>
      <c r="M32" s="8"/>
    </row>
    <row r="33" spans="1:13" x14ac:dyDescent="0.3">
      <c r="A33" t="s">
        <v>112</v>
      </c>
      <c r="B33" s="2" t="s">
        <v>484</v>
      </c>
      <c r="C33" s="2" t="s">
        <v>485</v>
      </c>
      <c r="D33" s="2">
        <v>32000</v>
      </c>
      <c r="E33" s="2"/>
      <c r="F33" s="2">
        <v>4096</v>
      </c>
      <c r="G33" s="2">
        <v>8</v>
      </c>
      <c r="H33" s="2" t="s">
        <v>6</v>
      </c>
      <c r="I33" s="2">
        <v>3</v>
      </c>
      <c r="J33" s="6">
        <v>2.8171296296296302E-2</v>
      </c>
      <c r="K33" s="2"/>
      <c r="L33" s="2">
        <v>10.286</v>
      </c>
      <c r="M33" s="8">
        <v>2.0833333333333335E-4</v>
      </c>
    </row>
    <row r="34" spans="1:13" x14ac:dyDescent="0.3">
      <c r="A34" t="s">
        <v>120</v>
      </c>
      <c r="B34" s="2"/>
      <c r="C34" s="2"/>
      <c r="D34" s="2">
        <v>32000</v>
      </c>
      <c r="E34" s="2"/>
      <c r="F34" s="2">
        <v>4096</v>
      </c>
      <c r="G34" s="2">
        <v>4</v>
      </c>
      <c r="H34" s="2" t="s">
        <v>6</v>
      </c>
      <c r="I34" s="2">
        <v>3</v>
      </c>
      <c r="J34" s="6"/>
      <c r="K34" s="2"/>
      <c r="L34" s="2"/>
      <c r="M34" s="8"/>
    </row>
    <row r="35" spans="1:13" x14ac:dyDescent="0.3">
      <c r="A35" t="s">
        <v>150</v>
      </c>
      <c r="B35" s="32" t="s">
        <v>490</v>
      </c>
      <c r="C35" s="2" t="s">
        <v>491</v>
      </c>
      <c r="D35" s="2">
        <v>151851</v>
      </c>
      <c r="E35" s="2"/>
      <c r="F35" s="2">
        <v>8192</v>
      </c>
      <c r="G35" s="2">
        <v>8</v>
      </c>
      <c r="H35" s="2" t="s">
        <v>20</v>
      </c>
      <c r="I35" s="2">
        <v>1</v>
      </c>
      <c r="J35" s="6">
        <v>0.24253472222222219</v>
      </c>
      <c r="K35" s="2"/>
      <c r="L35" s="2">
        <v>9.2639999999999993</v>
      </c>
      <c r="M35" s="8">
        <v>9.2592592592592588E-5</v>
      </c>
    </row>
    <row r="36" spans="1:13" x14ac:dyDescent="0.3">
      <c r="A36" t="s">
        <v>113</v>
      </c>
      <c r="B36" s="2" t="s">
        <v>473</v>
      </c>
      <c r="C36" s="2" t="s">
        <v>474</v>
      </c>
      <c r="D36" s="2">
        <v>32000</v>
      </c>
      <c r="E36" s="2"/>
      <c r="F36" s="2">
        <v>4096</v>
      </c>
      <c r="G36" s="2">
        <v>8</v>
      </c>
      <c r="H36" s="2" t="s">
        <v>6</v>
      </c>
      <c r="I36" s="2">
        <v>2</v>
      </c>
      <c r="J36" s="6">
        <v>3.9560185185185184E-2</v>
      </c>
      <c r="K36" s="2"/>
      <c r="L36" s="2">
        <v>10.912000000000001</v>
      </c>
      <c r="M36" s="8">
        <v>2.0833333333333335E-4</v>
      </c>
    </row>
    <row r="37" spans="1:13" x14ac:dyDescent="0.3">
      <c r="A37" t="s">
        <v>386</v>
      </c>
      <c r="B37" s="2"/>
      <c r="C37" s="2"/>
      <c r="D37" s="2">
        <v>151646</v>
      </c>
      <c r="E37" s="2"/>
      <c r="F37" s="2">
        <v>4096</v>
      </c>
      <c r="G37" s="2">
        <v>8</v>
      </c>
      <c r="H37" s="2" t="s">
        <v>20</v>
      </c>
      <c r="I37" s="2">
        <v>1</v>
      </c>
      <c r="J37" s="6"/>
      <c r="K37" s="2"/>
      <c r="L37" s="2"/>
      <c r="M37" s="8"/>
    </row>
    <row r="38" spans="1:13" x14ac:dyDescent="0.3">
      <c r="B38" s="2"/>
      <c r="C38" s="2"/>
      <c r="D38" s="2"/>
      <c r="E38" s="2"/>
      <c r="G38" s="2"/>
      <c r="H38" s="2"/>
      <c r="I38" s="2"/>
      <c r="J38" s="6"/>
      <c r="K38" s="2"/>
      <c r="L38" s="2"/>
      <c r="M38" s="8"/>
    </row>
    <row r="39" spans="1:13" x14ac:dyDescent="0.3">
      <c r="A39" t="s">
        <v>123</v>
      </c>
      <c r="B39" s="2" t="s">
        <v>415</v>
      </c>
      <c r="C39" s="2" t="s">
        <v>416</v>
      </c>
      <c r="D39" s="2">
        <v>50277</v>
      </c>
      <c r="E39" s="2"/>
      <c r="F39" s="2">
        <v>2048</v>
      </c>
      <c r="G39" s="2">
        <v>4</v>
      </c>
      <c r="H39" s="2" t="s">
        <v>20</v>
      </c>
      <c r="I39" s="2">
        <v>1</v>
      </c>
      <c r="J39" s="6">
        <v>0.12026620370370371</v>
      </c>
      <c r="K39" s="2"/>
      <c r="L39" s="2">
        <v>10.581</v>
      </c>
      <c r="M39" s="8">
        <v>5.7870370370370366E-5</v>
      </c>
    </row>
    <row r="40" spans="1:13" x14ac:dyDescent="0.3">
      <c r="A40" t="s">
        <v>134</v>
      </c>
      <c r="B40" s="2" t="s">
        <v>410</v>
      </c>
      <c r="C40" s="2" t="s">
        <v>411</v>
      </c>
      <c r="D40" s="2">
        <v>32004</v>
      </c>
      <c r="E40" s="2"/>
      <c r="F40" s="2">
        <v>8192</v>
      </c>
      <c r="G40" s="2">
        <v>4</v>
      </c>
      <c r="H40" s="2" t="s">
        <v>20</v>
      </c>
      <c r="I40" s="2">
        <v>1</v>
      </c>
      <c r="J40" s="6">
        <v>0.10972222222222222</v>
      </c>
      <c r="K40" s="2"/>
      <c r="L40" s="2">
        <v>10.286</v>
      </c>
      <c r="M40" s="8">
        <v>2.199074074074074E-4</v>
      </c>
    </row>
    <row r="41" spans="1:13" x14ac:dyDescent="0.3">
      <c r="A41" t="s">
        <v>124</v>
      </c>
      <c r="B41" s="2"/>
      <c r="C41" s="2"/>
      <c r="D41" s="2">
        <v>64000</v>
      </c>
      <c r="E41" s="2"/>
      <c r="F41" s="2">
        <v>4096</v>
      </c>
      <c r="G41" s="2">
        <v>4</v>
      </c>
      <c r="H41" s="2" t="s">
        <v>20</v>
      </c>
      <c r="I41" s="2">
        <v>1</v>
      </c>
      <c r="J41" s="6"/>
      <c r="K41" s="2"/>
      <c r="L41" s="2"/>
      <c r="M41" s="8"/>
    </row>
    <row r="42" spans="1:13" x14ac:dyDescent="0.3">
      <c r="B42" s="2"/>
      <c r="C42" s="2"/>
      <c r="D42" s="2"/>
      <c r="E42" s="2"/>
      <c r="G42" s="2"/>
      <c r="H42" s="2"/>
      <c r="I42" s="2"/>
      <c r="J42" s="6"/>
      <c r="K42" s="2"/>
      <c r="L42" s="2"/>
      <c r="M42" s="8"/>
    </row>
    <row r="43" spans="1:13" x14ac:dyDescent="0.3">
      <c r="A43" t="s">
        <v>116</v>
      </c>
      <c r="B43" s="2" t="s">
        <v>517</v>
      </c>
      <c r="C43" s="2" t="s">
        <v>518</v>
      </c>
      <c r="D43" s="2">
        <v>65024</v>
      </c>
      <c r="E43" s="2"/>
      <c r="F43" s="2">
        <v>8192</v>
      </c>
      <c r="G43" s="2">
        <v>4</v>
      </c>
      <c r="H43" s="2" t="s">
        <v>20</v>
      </c>
      <c r="I43" s="2">
        <v>4</v>
      </c>
      <c r="J43" s="33">
        <v>0.12317129629629631</v>
      </c>
      <c r="K43" s="2"/>
      <c r="L43" s="2">
        <v>9.7189999999999994</v>
      </c>
      <c r="M43" s="8">
        <v>2.8935185185185189E-4</v>
      </c>
    </row>
    <row r="44" spans="1:13" x14ac:dyDescent="0.3">
      <c r="A44" t="s">
        <v>114</v>
      </c>
      <c r="B44" s="2" t="s">
        <v>479</v>
      </c>
      <c r="C44" s="2" t="s">
        <v>480</v>
      </c>
      <c r="D44" s="2">
        <v>32000</v>
      </c>
      <c r="E44" s="2"/>
      <c r="F44" s="2">
        <v>8192</v>
      </c>
      <c r="G44" s="2">
        <v>4</v>
      </c>
      <c r="H44" s="2" t="s">
        <v>20</v>
      </c>
      <c r="I44" s="2">
        <v>6</v>
      </c>
      <c r="J44" s="33">
        <v>4.9652777777777775E-2</v>
      </c>
      <c r="K44" s="2"/>
      <c r="L44" s="2">
        <v>10.912000000000001</v>
      </c>
      <c r="M44" s="8">
        <v>4.6296296296296293E-4</v>
      </c>
    </row>
    <row r="45" spans="1:13" x14ac:dyDescent="0.3">
      <c r="A45" s="11" t="s">
        <v>477</v>
      </c>
      <c r="B45" s="2"/>
      <c r="C45" s="2"/>
      <c r="D45" s="2"/>
      <c r="E45" s="2"/>
      <c r="G45" s="2"/>
      <c r="H45" s="2"/>
      <c r="I45" s="2"/>
      <c r="J45" s="6"/>
      <c r="K45" s="2"/>
      <c r="L45" s="2"/>
      <c r="M45" s="8"/>
    </row>
    <row r="46" spans="1:13" x14ac:dyDescent="0.3">
      <c r="B46" s="2"/>
      <c r="C46" s="2"/>
      <c r="D46" s="2"/>
      <c r="E46" s="2"/>
      <c r="G46" s="2"/>
      <c r="H46" s="2"/>
      <c r="I46" s="2"/>
      <c r="J46" s="6"/>
      <c r="K46" s="2"/>
      <c r="L46" s="2"/>
      <c r="M46" s="2"/>
    </row>
    <row r="47" spans="1:13" s="3" customFormat="1" x14ac:dyDescent="0.3">
      <c r="A47" s="10" t="s">
        <v>391</v>
      </c>
      <c r="B47" s="4" t="s">
        <v>11</v>
      </c>
      <c r="C47" s="4" t="s">
        <v>3</v>
      </c>
      <c r="D47" s="7" t="s">
        <v>8</v>
      </c>
      <c r="E47" s="5"/>
      <c r="F47" s="4" t="s">
        <v>171</v>
      </c>
      <c r="G47" s="4" t="s">
        <v>24</v>
      </c>
      <c r="H47" s="5"/>
      <c r="I47" s="5"/>
      <c r="J47" s="9"/>
      <c r="K47" s="5"/>
      <c r="L47" s="5"/>
      <c r="M47" s="5"/>
    </row>
    <row r="48" spans="1:13" x14ac:dyDescent="0.3">
      <c r="A48" t="s">
        <v>63</v>
      </c>
      <c r="B48" s="2"/>
      <c r="C48" s="2"/>
      <c r="D48" s="2"/>
      <c r="E48" s="2"/>
      <c r="G48" s="2"/>
      <c r="H48" s="2"/>
      <c r="I48" s="2"/>
      <c r="J48" s="6"/>
      <c r="K48" s="2"/>
      <c r="L48" s="2"/>
      <c r="M48" s="2"/>
    </row>
    <row r="49" spans="1:13" x14ac:dyDescent="0.3">
      <c r="A49" t="s">
        <v>150</v>
      </c>
      <c r="B49" s="32" t="s">
        <v>490</v>
      </c>
      <c r="C49" s="14"/>
      <c r="D49" s="15"/>
      <c r="E49" s="14"/>
      <c r="F49" s="14"/>
      <c r="G49" s="14"/>
      <c r="H49" s="2"/>
      <c r="I49" s="2"/>
      <c r="K49" s="2"/>
      <c r="M49" s="8"/>
    </row>
    <row r="50" spans="1:13" x14ac:dyDescent="0.3">
      <c r="A50" t="s">
        <v>116</v>
      </c>
      <c r="B50" s="2" t="s">
        <v>517</v>
      </c>
      <c r="C50" s="2"/>
      <c r="D50" s="2"/>
      <c r="E50" s="2"/>
      <c r="F50" s="14"/>
      <c r="G50" s="2"/>
      <c r="H50" s="2"/>
      <c r="I50" s="2"/>
      <c r="J50" s="6"/>
      <c r="K50" s="2"/>
      <c r="L50" s="2"/>
      <c r="M50" s="2"/>
    </row>
    <row r="51" spans="1:13" x14ac:dyDescent="0.3">
      <c r="A51" t="s">
        <v>114</v>
      </c>
      <c r="B51" s="2" t="s">
        <v>479</v>
      </c>
      <c r="C51" s="14"/>
      <c r="D51" s="15"/>
      <c r="E51" s="14"/>
      <c r="F51" s="14"/>
      <c r="G51" s="14"/>
      <c r="H51" s="2"/>
      <c r="I51" s="2"/>
      <c r="J51" s="6"/>
      <c r="K51" s="2"/>
      <c r="L51" s="2"/>
      <c r="M51" s="2"/>
    </row>
    <row r="52" spans="1:13" x14ac:dyDescent="0.3">
      <c r="A52" t="s">
        <v>64</v>
      </c>
      <c r="B52" s="2"/>
      <c r="C52" s="14"/>
      <c r="D52" s="15"/>
      <c r="E52" s="14"/>
      <c r="F52" s="14"/>
      <c r="G52" s="14"/>
      <c r="H52" s="2"/>
      <c r="I52" s="2"/>
      <c r="J52" s="6"/>
      <c r="K52" s="2"/>
      <c r="L52" s="2"/>
      <c r="M52" s="2"/>
    </row>
    <row r="53" spans="1:13" x14ac:dyDescent="0.3">
      <c r="A53" t="s">
        <v>146</v>
      </c>
      <c r="B53" s="2" t="s">
        <v>466</v>
      </c>
      <c r="C53" s="14"/>
      <c r="D53" s="15"/>
      <c r="E53" s="14"/>
      <c r="F53" s="14"/>
      <c r="G53" s="14"/>
      <c r="H53" s="2"/>
      <c r="I53" s="2"/>
      <c r="K53" s="2"/>
      <c r="M53" s="8"/>
    </row>
    <row r="54" spans="1:13" x14ac:dyDescent="0.3">
      <c r="A54" t="s">
        <v>141</v>
      </c>
      <c r="B54" s="2" t="s">
        <v>425</v>
      </c>
      <c r="C54" s="14"/>
      <c r="D54" s="15"/>
      <c r="E54" s="14"/>
      <c r="F54" s="14"/>
      <c r="G54" s="14"/>
      <c r="H54" s="2"/>
      <c r="I54" s="2"/>
      <c r="K54" s="2"/>
      <c r="M54" s="8"/>
    </row>
    <row r="55" spans="1:13" x14ac:dyDescent="0.3">
      <c r="A55" t="s">
        <v>363</v>
      </c>
      <c r="B55" s="2" t="s">
        <v>545</v>
      </c>
      <c r="C55" s="2"/>
      <c r="D55" s="2"/>
      <c r="E55" s="2"/>
      <c r="F55" s="14"/>
      <c r="G55" s="2"/>
      <c r="H55" s="2"/>
      <c r="I55" s="2"/>
      <c r="J55" s="6"/>
      <c r="K55" s="2"/>
      <c r="L55" s="2"/>
      <c r="M55" s="2"/>
    </row>
    <row r="56" spans="1:13" x14ac:dyDescent="0.3">
      <c r="A56" t="s">
        <v>65</v>
      </c>
      <c r="B56" s="2"/>
      <c r="C56" s="2"/>
      <c r="D56" s="2"/>
      <c r="E56" s="2"/>
      <c r="F56" s="14"/>
      <c r="G56" s="2"/>
      <c r="H56" s="2"/>
      <c r="I56" s="2"/>
      <c r="J56" s="6"/>
      <c r="K56" s="2"/>
      <c r="L56" s="2"/>
      <c r="M56" s="2"/>
    </row>
    <row r="57" spans="1:13" x14ac:dyDescent="0.3">
      <c r="A57" t="s">
        <v>25</v>
      </c>
      <c r="B57" s="2" t="s">
        <v>429</v>
      </c>
      <c r="C57" s="14"/>
      <c r="D57" s="15"/>
      <c r="E57" s="14"/>
      <c r="F57" s="14"/>
      <c r="G57" s="14"/>
      <c r="H57" s="2"/>
      <c r="I57" s="2"/>
      <c r="J57" s="6"/>
      <c r="K57" s="2"/>
      <c r="L57" s="2"/>
      <c r="M57" s="2"/>
    </row>
    <row r="58" spans="1:13" x14ac:dyDescent="0.3">
      <c r="A58" t="s">
        <v>49</v>
      </c>
      <c r="B58" s="2" t="s">
        <v>448</v>
      </c>
      <c r="C58" s="14"/>
      <c r="D58" s="15"/>
      <c r="E58" s="14"/>
      <c r="F58" s="14"/>
      <c r="G58" s="14"/>
      <c r="H58" s="2"/>
      <c r="I58" s="2"/>
      <c r="J58" s="6"/>
      <c r="K58" s="2"/>
      <c r="L58" s="2"/>
      <c r="M58" s="2"/>
    </row>
    <row r="59" spans="1:13" x14ac:dyDescent="0.3">
      <c r="A59" t="s">
        <v>112</v>
      </c>
      <c r="B59" s="2" t="s">
        <v>484</v>
      </c>
      <c r="C59" s="14"/>
      <c r="D59" s="15"/>
      <c r="E59" s="14"/>
      <c r="F59" s="14"/>
      <c r="G59" s="14"/>
      <c r="H59" s="2"/>
      <c r="I59" s="2"/>
      <c r="J59" s="6"/>
      <c r="K59" s="2"/>
      <c r="L59" s="2"/>
      <c r="M59" s="2"/>
    </row>
    <row r="60" spans="1:13" x14ac:dyDescent="0.3">
      <c r="A60" t="s">
        <v>66</v>
      </c>
      <c r="B60" s="2"/>
      <c r="C60" s="14"/>
      <c r="D60" s="15"/>
      <c r="E60" s="14"/>
      <c r="F60" s="14"/>
      <c r="G60" s="14"/>
      <c r="H60" s="2"/>
      <c r="I60" s="2"/>
      <c r="J60" s="6"/>
      <c r="K60" s="2"/>
      <c r="L60" s="2"/>
      <c r="M60" s="2"/>
    </row>
    <row r="61" spans="1:13" x14ac:dyDescent="0.3">
      <c r="A61" t="s">
        <v>123</v>
      </c>
      <c r="B61" s="2" t="s">
        <v>415</v>
      </c>
      <c r="C61" s="2"/>
      <c r="D61" s="2"/>
      <c r="E61" s="2"/>
      <c r="F61" s="14"/>
      <c r="G61" s="2"/>
      <c r="H61" s="2"/>
      <c r="I61" s="2"/>
      <c r="J61" s="6"/>
      <c r="K61" s="2"/>
      <c r="L61" s="2"/>
      <c r="M61" s="2"/>
    </row>
    <row r="62" spans="1:13" x14ac:dyDescent="0.3">
      <c r="A62" t="s">
        <v>134</v>
      </c>
      <c r="B62" s="2" t="s">
        <v>410</v>
      </c>
      <c r="C62" s="17"/>
      <c r="D62" s="18"/>
      <c r="E62" s="16"/>
      <c r="F62" s="17"/>
      <c r="G62" s="17"/>
    </row>
    <row r="63" spans="1:13" x14ac:dyDescent="0.3">
      <c r="A63" t="s">
        <v>113</v>
      </c>
      <c r="B63" s="2" t="s">
        <v>473</v>
      </c>
      <c r="C63" s="14"/>
      <c r="D63" s="15"/>
      <c r="E63" s="14"/>
      <c r="F63" s="14"/>
      <c r="G63" s="14"/>
      <c r="H63" s="2"/>
      <c r="I63" s="2"/>
      <c r="J63" s="6"/>
      <c r="K63" s="2"/>
      <c r="L63" s="2"/>
      <c r="M63" s="2"/>
    </row>
    <row r="64" spans="1:13" x14ac:dyDescent="0.3">
      <c r="A64" t="s">
        <v>70</v>
      </c>
      <c r="B64" s="2"/>
      <c r="C64" s="14"/>
      <c r="D64" s="15"/>
      <c r="E64" s="14"/>
      <c r="F64" s="14"/>
      <c r="G64" s="14"/>
      <c r="H64" s="2"/>
      <c r="I64" s="2"/>
      <c r="J64" s="6"/>
      <c r="K64" s="2"/>
      <c r="L64" s="2"/>
      <c r="M64" s="2"/>
    </row>
    <row r="65" spans="1:13" x14ac:dyDescent="0.3">
      <c r="A65" t="s">
        <v>43</v>
      </c>
      <c r="B65" s="2" t="s">
        <v>443</v>
      </c>
      <c r="C65" s="14"/>
      <c r="D65" s="15"/>
      <c r="E65" s="14"/>
      <c r="F65" s="14"/>
      <c r="G65" s="14"/>
      <c r="H65" s="2"/>
      <c r="I65" s="2"/>
      <c r="J65" s="6"/>
      <c r="K65" s="2"/>
      <c r="L65" s="2"/>
      <c r="M65" s="2"/>
    </row>
    <row r="66" spans="1:13" x14ac:dyDescent="0.3">
      <c r="A66" t="s">
        <v>361</v>
      </c>
      <c r="B66" s="2" t="s">
        <v>439</v>
      </c>
      <c r="C66" s="14"/>
      <c r="D66" s="15"/>
      <c r="E66" s="14"/>
      <c r="F66" s="14"/>
      <c r="G66" s="14"/>
      <c r="H66" s="2"/>
      <c r="I66" s="2"/>
      <c r="K66" s="2"/>
    </row>
    <row r="67" spans="1:13" x14ac:dyDescent="0.3">
      <c r="A67" t="s">
        <v>37</v>
      </c>
      <c r="B67" s="2" t="s">
        <v>464</v>
      </c>
      <c r="C67" s="14"/>
      <c r="D67" s="15"/>
      <c r="E67" s="14"/>
      <c r="F67" s="14"/>
      <c r="G67" s="14"/>
      <c r="H67" s="2"/>
      <c r="I67" s="2"/>
      <c r="K67" s="2"/>
      <c r="M67" s="8"/>
    </row>
    <row r="68" spans="1:13" x14ac:dyDescent="0.3">
      <c r="A68" t="s">
        <v>40</v>
      </c>
      <c r="B68" s="2" t="s">
        <v>452</v>
      </c>
      <c r="C68" s="14"/>
      <c r="D68" s="15"/>
      <c r="E68" s="14"/>
      <c r="F68" s="14"/>
      <c r="G68" s="14"/>
      <c r="H68" s="2"/>
      <c r="I68" s="2"/>
      <c r="K68" s="2"/>
    </row>
    <row r="69" spans="1:13" x14ac:dyDescent="0.3">
      <c r="B69" s="2"/>
      <c r="C69" s="14"/>
      <c r="D69" s="15"/>
      <c r="E69" s="14"/>
      <c r="F69" s="14"/>
      <c r="G69" s="14"/>
      <c r="H69" s="2"/>
      <c r="I69" s="2"/>
      <c r="K69" s="2"/>
      <c r="M69" s="8"/>
    </row>
    <row r="70" spans="1:13" x14ac:dyDescent="0.3">
      <c r="B70" s="2"/>
      <c r="C70" s="14"/>
      <c r="D70" s="15"/>
      <c r="E70" s="14"/>
      <c r="F70" s="14"/>
      <c r="G70" s="14"/>
      <c r="H70" s="2"/>
      <c r="I70" s="2"/>
      <c r="K70" s="2"/>
    </row>
    <row r="71" spans="1:13" x14ac:dyDescent="0.3">
      <c r="B71" s="2"/>
      <c r="C71" s="14"/>
      <c r="D71" s="15"/>
      <c r="E71" s="14"/>
      <c r="F71" s="14"/>
      <c r="G71" s="14"/>
      <c r="H71" s="2"/>
      <c r="I71" s="2"/>
    </row>
    <row r="72" spans="1:13" x14ac:dyDescent="0.3">
      <c r="B72" s="2"/>
      <c r="C72" s="14"/>
      <c r="D72" s="15"/>
      <c r="E72" s="14"/>
      <c r="F72" s="14"/>
      <c r="G72" s="14"/>
      <c r="H72" s="2"/>
      <c r="I72" s="2"/>
    </row>
    <row r="73" spans="1:13" x14ac:dyDescent="0.3">
      <c r="B73" s="2"/>
      <c r="C73" s="2"/>
      <c r="D73" s="6"/>
      <c r="E73" s="2"/>
      <c r="F73" s="14"/>
      <c r="G73" s="2"/>
      <c r="H73" s="2"/>
      <c r="I73" s="2"/>
      <c r="K73" s="2"/>
      <c r="M73" s="8"/>
    </row>
    <row r="74" spans="1:13" x14ac:dyDescent="0.3">
      <c r="B74" s="2"/>
      <c r="C74" s="2"/>
      <c r="D74" s="6"/>
      <c r="E74" s="2"/>
      <c r="G74" s="2"/>
      <c r="H74" s="2"/>
      <c r="I74" s="2"/>
      <c r="K74" s="2"/>
      <c r="M74" s="8"/>
    </row>
    <row r="75" spans="1:13" x14ac:dyDescent="0.3">
      <c r="B75" s="2"/>
      <c r="C75" s="2"/>
      <c r="D75" s="6"/>
      <c r="E75" s="2"/>
      <c r="G75" s="2"/>
      <c r="H75" s="2"/>
      <c r="I75" s="2"/>
      <c r="K75" s="2"/>
      <c r="M75" s="8"/>
    </row>
    <row r="76" spans="1:13" x14ac:dyDescent="0.3">
      <c r="B76" s="2"/>
    </row>
    <row r="77" spans="1:13" s="13" customFormat="1" x14ac:dyDescent="0.3">
      <c r="A77"/>
      <c r="B77" s="2"/>
      <c r="C77" s="14"/>
      <c r="D77" s="15"/>
      <c r="E77" s="14"/>
      <c r="F77" s="14"/>
      <c r="G77" s="14"/>
      <c r="H77" s="14"/>
      <c r="I77" s="14"/>
      <c r="K77" s="14"/>
      <c r="M77" s="21"/>
    </row>
    <row r="78" spans="1:13" x14ac:dyDescent="0.3">
      <c r="B78" s="2"/>
      <c r="C78" s="14"/>
      <c r="D78" s="15"/>
      <c r="E78" s="14"/>
      <c r="F78" s="14"/>
      <c r="G78" s="14"/>
      <c r="H78" s="2"/>
      <c r="I78" s="2"/>
      <c r="J78" s="6"/>
      <c r="K78" s="2"/>
      <c r="L78" s="2"/>
      <c r="M78" s="2"/>
    </row>
    <row r="79" spans="1:13" x14ac:dyDescent="0.3">
      <c r="B79" s="2"/>
      <c r="C79" s="2"/>
      <c r="D79" s="2"/>
      <c r="E79" s="2"/>
      <c r="F79" s="14"/>
      <c r="G79" s="2"/>
      <c r="H79" s="2"/>
      <c r="I79" s="2"/>
      <c r="J79" s="6"/>
      <c r="K79" s="2"/>
      <c r="L79" s="2"/>
      <c r="M79" s="2"/>
    </row>
    <row r="80" spans="1:13" x14ac:dyDescent="0.3">
      <c r="B80" s="2"/>
      <c r="C80" s="14"/>
      <c r="D80" s="15"/>
      <c r="E80" s="14"/>
      <c r="F80" s="14"/>
      <c r="G80" s="14"/>
      <c r="H80" s="2"/>
      <c r="I80" s="2"/>
      <c r="J80" s="6"/>
      <c r="K80" s="2"/>
      <c r="L80" s="2"/>
      <c r="M80" s="2"/>
    </row>
    <row r="81" spans="2:2" x14ac:dyDescent="0.3">
      <c r="B81" s="2"/>
    </row>
    <row r="82" spans="2:2" x14ac:dyDescent="0.3">
      <c r="B82" s="2"/>
    </row>
    <row r="83" spans="2:2" x14ac:dyDescent="0.3">
      <c r="B83" s="6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</sheetData>
  <sortState xmlns:xlrd2="http://schemas.microsoft.com/office/spreadsheetml/2017/richdata2" ref="A49:B92">
    <sortCondition ref="B49:B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C4D1-AF9F-4DC3-A713-5CD6DE3DBC3A}">
  <dimension ref="A1:O88"/>
  <sheetViews>
    <sheetView zoomScaleNormal="100" workbookViewId="0">
      <selection activeCell="A4" sqref="A4:L44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393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/>
      <c r="C4" s="2"/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/>
      <c r="K4" s="2"/>
      <c r="L4" s="2"/>
      <c r="M4" s="8"/>
    </row>
    <row r="5" spans="1:13" x14ac:dyDescent="0.3">
      <c r="A5" t="s">
        <v>156</v>
      </c>
      <c r="B5" s="2" t="s">
        <v>492</v>
      </c>
      <c r="C5" s="2" t="s">
        <v>493</v>
      </c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>
        <v>2.8819444444444444E-3</v>
      </c>
      <c r="K5" s="2"/>
      <c r="L5" s="2">
        <v>6.5389999999999997</v>
      </c>
      <c r="M5" s="8">
        <v>1.8518518518518518E-4</v>
      </c>
    </row>
    <row r="6" spans="1:13" x14ac:dyDescent="0.3">
      <c r="A6" t="s">
        <v>141</v>
      </c>
      <c r="B6" s="2" t="s">
        <v>494</v>
      </c>
      <c r="C6" s="2" t="s">
        <v>495</v>
      </c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>
        <v>4.9421296296296288E-3</v>
      </c>
      <c r="K6" s="2"/>
      <c r="L6" s="2">
        <v>5.343</v>
      </c>
      <c r="M6" s="8">
        <v>5.7870370370370366E-5</v>
      </c>
    </row>
    <row r="7" spans="1:13" x14ac:dyDescent="0.3">
      <c r="A7" t="s">
        <v>359</v>
      </c>
      <c r="B7" s="2" t="s">
        <v>551</v>
      </c>
      <c r="C7" s="2" t="s">
        <v>552</v>
      </c>
      <c r="D7" s="2">
        <v>151646</v>
      </c>
      <c r="E7" s="2"/>
      <c r="F7" s="2">
        <v>8192</v>
      </c>
      <c r="G7" s="2">
        <v>16</v>
      </c>
      <c r="H7" s="2" t="s">
        <v>20</v>
      </c>
      <c r="I7" s="2">
        <v>1</v>
      </c>
      <c r="J7" s="6">
        <v>5.5324074074074069E-3</v>
      </c>
      <c r="K7" s="2"/>
      <c r="L7" s="2">
        <v>5.2919999999999998</v>
      </c>
      <c r="M7" s="8">
        <v>5.7870370370370366E-5</v>
      </c>
    </row>
    <row r="8" spans="1:13" x14ac:dyDescent="0.3">
      <c r="A8" t="s">
        <v>360</v>
      </c>
      <c r="B8" s="2" t="s">
        <v>553</v>
      </c>
      <c r="C8" s="2" t="s">
        <v>554</v>
      </c>
      <c r="D8" s="2">
        <v>151646</v>
      </c>
      <c r="E8" s="2"/>
      <c r="F8" s="2">
        <v>8192</v>
      </c>
      <c r="G8" s="2">
        <v>16</v>
      </c>
      <c r="H8" s="2" t="s">
        <v>20</v>
      </c>
      <c r="I8" s="2">
        <v>1</v>
      </c>
      <c r="J8" s="6">
        <v>6.6898148148148142E-3</v>
      </c>
      <c r="K8" s="2"/>
      <c r="L8" s="2">
        <v>5.2919999999999998</v>
      </c>
      <c r="M8" s="8">
        <v>1.6203703703703703E-4</v>
      </c>
    </row>
    <row r="9" spans="1:13" x14ac:dyDescent="0.3">
      <c r="A9" t="s">
        <v>161</v>
      </c>
      <c r="B9" s="2" t="s">
        <v>555</v>
      </c>
      <c r="C9" s="2" t="s">
        <v>556</v>
      </c>
      <c r="D9" s="2">
        <v>50280</v>
      </c>
      <c r="E9" s="2"/>
      <c r="F9" s="2">
        <v>2048</v>
      </c>
      <c r="G9" s="2">
        <v>16</v>
      </c>
      <c r="H9" s="2" t="s">
        <v>6</v>
      </c>
      <c r="I9" s="2">
        <v>16</v>
      </c>
      <c r="J9" s="6">
        <v>2.7083333333333334E-3</v>
      </c>
      <c r="K9" s="2"/>
      <c r="L9" s="2">
        <v>5.875</v>
      </c>
      <c r="M9" s="8">
        <v>4.6296296296296294E-5</v>
      </c>
    </row>
    <row r="10" spans="1:13" x14ac:dyDescent="0.3">
      <c r="B10" s="2"/>
      <c r="C10" s="2"/>
      <c r="D10" s="2"/>
      <c r="E10" s="2"/>
      <c r="G10" s="2"/>
      <c r="H10" s="2"/>
      <c r="I10" s="2"/>
      <c r="J10" s="6"/>
      <c r="K10" s="2"/>
      <c r="L10" s="2"/>
      <c r="M10" s="2"/>
    </row>
    <row r="11" spans="1:13" x14ac:dyDescent="0.3">
      <c r="A11" t="s">
        <v>14</v>
      </c>
      <c r="B11" s="2" t="s">
        <v>498</v>
      </c>
      <c r="C11" s="2" t="s">
        <v>499</v>
      </c>
      <c r="D11" s="2">
        <v>50277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>
        <v>4.409722222222222E-3</v>
      </c>
      <c r="K11" s="2"/>
      <c r="L11" s="2">
        <v>5.875</v>
      </c>
      <c r="M11" s="8">
        <v>4.6296296296296294E-5</v>
      </c>
    </row>
    <row r="12" spans="1:13" x14ac:dyDescent="0.3">
      <c r="A12" t="s">
        <v>17</v>
      </c>
      <c r="B12" s="2"/>
      <c r="C12" s="2"/>
      <c r="D12" s="2">
        <v>50257</v>
      </c>
      <c r="E12" s="2"/>
      <c r="F12" s="2">
        <v>4096</v>
      </c>
      <c r="G12" s="2">
        <v>16</v>
      </c>
      <c r="H12" s="2" t="s">
        <v>20</v>
      </c>
      <c r="I12" s="2">
        <v>4</v>
      </c>
      <c r="J12" s="6"/>
      <c r="K12" s="2"/>
      <c r="L12" s="2"/>
      <c r="M12" s="8"/>
    </row>
    <row r="13" spans="1:13" x14ac:dyDescent="0.3">
      <c r="A13" t="s">
        <v>21</v>
      </c>
      <c r="B13" s="6"/>
      <c r="C13" s="2"/>
      <c r="D13" s="2">
        <v>32000</v>
      </c>
      <c r="E13" s="2"/>
      <c r="F13" s="2">
        <v>2048</v>
      </c>
      <c r="G13" s="2">
        <v>16</v>
      </c>
      <c r="H13" s="2" t="s">
        <v>6</v>
      </c>
      <c r="I13" s="2">
        <v>16</v>
      </c>
      <c r="J13" s="6"/>
      <c r="K13" s="2"/>
      <c r="L13" s="2"/>
      <c r="M13" s="8"/>
    </row>
    <row r="14" spans="1:13" x14ac:dyDescent="0.3">
      <c r="A14" t="s">
        <v>25</v>
      </c>
      <c r="B14" s="2" t="s">
        <v>496</v>
      </c>
      <c r="C14" s="2" t="s">
        <v>497</v>
      </c>
      <c r="D14" s="2">
        <v>50277</v>
      </c>
      <c r="E14" s="2"/>
      <c r="F14" s="2">
        <v>4096</v>
      </c>
      <c r="G14" s="2">
        <v>16</v>
      </c>
      <c r="H14" s="2" t="s">
        <v>20</v>
      </c>
      <c r="I14" s="2">
        <v>6</v>
      </c>
      <c r="J14" s="6">
        <v>4.3518518518518515E-3</v>
      </c>
      <c r="K14" s="2"/>
      <c r="L14" s="2">
        <v>5.875</v>
      </c>
      <c r="M14" s="8">
        <v>8.1018518518518516E-5</v>
      </c>
    </row>
    <row r="15" spans="1:13" x14ac:dyDescent="0.3">
      <c r="A15" t="s">
        <v>28</v>
      </c>
      <c r="B15" s="2" t="s">
        <v>563</v>
      </c>
      <c r="C15" s="2" t="s">
        <v>564</v>
      </c>
      <c r="D15" s="2">
        <v>50295</v>
      </c>
      <c r="E15" s="2"/>
      <c r="F15" s="2">
        <v>2048</v>
      </c>
      <c r="G15" s="2">
        <v>16</v>
      </c>
      <c r="H15" s="2" t="s">
        <v>6</v>
      </c>
      <c r="I15" s="2">
        <v>6</v>
      </c>
      <c r="J15" s="6">
        <v>1.3194444444444444E-2</v>
      </c>
      <c r="K15" s="2"/>
      <c r="L15" s="2">
        <v>6.79</v>
      </c>
      <c r="M15" s="8">
        <v>1.5046296296296297E-4</v>
      </c>
    </row>
    <row r="16" spans="1:13" x14ac:dyDescent="0.3">
      <c r="A16" t="s">
        <v>361</v>
      </c>
      <c r="B16" s="2" t="s">
        <v>500</v>
      </c>
      <c r="C16" s="2" t="s">
        <v>501</v>
      </c>
      <c r="D16" s="2">
        <v>151646</v>
      </c>
      <c r="E16" s="2"/>
      <c r="F16" s="2">
        <v>8192</v>
      </c>
      <c r="G16" s="2">
        <v>16</v>
      </c>
      <c r="H16" s="2" t="s">
        <v>20</v>
      </c>
      <c r="I16" s="2">
        <v>1</v>
      </c>
      <c r="J16" s="6">
        <v>1.1539351851851851E-2</v>
      </c>
      <c r="K16" s="2"/>
      <c r="L16" s="2">
        <v>5.2919999999999998</v>
      </c>
      <c r="M16" s="8">
        <v>3.4722222222222222E-5</v>
      </c>
    </row>
    <row r="17" spans="1:15" x14ac:dyDescent="0.3">
      <c r="A17" t="s">
        <v>362</v>
      </c>
      <c r="B17" s="2" t="s">
        <v>557</v>
      </c>
      <c r="C17" s="2" t="s">
        <v>558</v>
      </c>
      <c r="D17" s="2">
        <v>122753</v>
      </c>
      <c r="E17" s="2"/>
      <c r="F17" s="2">
        <v>2048</v>
      </c>
      <c r="G17" s="2">
        <v>16</v>
      </c>
      <c r="H17" s="2" t="s">
        <v>20</v>
      </c>
      <c r="I17" s="2">
        <v>4</v>
      </c>
      <c r="J17" s="6">
        <v>1.3078703703703703E-2</v>
      </c>
      <c r="K17" s="2"/>
      <c r="L17" s="2">
        <v>6.7619999999999996</v>
      </c>
      <c r="M17" s="8">
        <v>1.7361111111111112E-4</v>
      </c>
    </row>
    <row r="18" spans="1:15" x14ac:dyDescent="0.3">
      <c r="B18" s="2"/>
      <c r="C18" s="2"/>
      <c r="D18" s="2"/>
      <c r="E18" s="2"/>
      <c r="G18" s="2"/>
      <c r="H18" s="2"/>
      <c r="I18" s="2"/>
      <c r="J18" s="6"/>
      <c r="K18" s="2"/>
      <c r="L18" s="2"/>
      <c r="M18" s="2"/>
    </row>
    <row r="19" spans="1:15" x14ac:dyDescent="0.3">
      <c r="A19" t="s">
        <v>31</v>
      </c>
      <c r="B19" s="2" t="s">
        <v>504</v>
      </c>
      <c r="C19" s="2" t="s">
        <v>505</v>
      </c>
      <c r="D19" s="2">
        <v>250680</v>
      </c>
      <c r="E19" s="2"/>
      <c r="F19" s="2">
        <v>2048</v>
      </c>
      <c r="G19" s="2">
        <v>16</v>
      </c>
      <c r="H19" s="2" t="s">
        <v>6</v>
      </c>
      <c r="I19" s="2">
        <v>2</v>
      </c>
      <c r="J19" s="6">
        <v>1.6354166666666666E-2</v>
      </c>
      <c r="K19" s="2"/>
      <c r="L19" s="2">
        <v>4.1929999999999996</v>
      </c>
      <c r="M19" s="8">
        <v>3.4722222222222222E-5</v>
      </c>
    </row>
    <row r="20" spans="1:15" x14ac:dyDescent="0.3">
      <c r="A20" t="s">
        <v>34</v>
      </c>
      <c r="B20" s="2" t="s">
        <v>522</v>
      </c>
      <c r="C20" s="2" t="s">
        <v>523</v>
      </c>
      <c r="D20" s="2">
        <v>65024</v>
      </c>
      <c r="E20" s="2"/>
      <c r="F20" s="2">
        <v>2048</v>
      </c>
      <c r="G20" s="2">
        <v>16</v>
      </c>
      <c r="H20" s="2" t="s">
        <v>20</v>
      </c>
      <c r="I20" s="2">
        <v>6</v>
      </c>
      <c r="J20" s="6">
        <v>9.0046296296296298E-3</v>
      </c>
      <c r="K20" s="2"/>
      <c r="L20" s="2">
        <v>5.8179999999999996</v>
      </c>
      <c r="M20" s="8">
        <v>3.4722222222222222E-5</v>
      </c>
    </row>
    <row r="21" spans="1:15" x14ac:dyDescent="0.3">
      <c r="A21" t="s">
        <v>37</v>
      </c>
      <c r="B21" s="2" t="s">
        <v>526</v>
      </c>
      <c r="C21" s="2" t="s">
        <v>527</v>
      </c>
      <c r="D21" s="2">
        <v>50277</v>
      </c>
      <c r="E21" s="2"/>
      <c r="F21" s="2">
        <v>2048</v>
      </c>
      <c r="G21" s="2">
        <v>16</v>
      </c>
      <c r="H21" s="2" t="s">
        <v>6</v>
      </c>
      <c r="I21" s="2">
        <v>8</v>
      </c>
      <c r="J21" s="6">
        <v>9.1782407407407403E-3</v>
      </c>
      <c r="K21" s="2"/>
      <c r="L21" s="2">
        <v>5.875</v>
      </c>
      <c r="M21" s="8">
        <v>3.4722222222222222E-5</v>
      </c>
      <c r="N21" s="19"/>
      <c r="O21" s="20"/>
    </row>
    <row r="22" spans="1:15" x14ac:dyDescent="0.3">
      <c r="A22" t="s">
        <v>40</v>
      </c>
      <c r="B22" s="2" t="s">
        <v>515</v>
      </c>
      <c r="C22" s="2" t="s">
        <v>516</v>
      </c>
      <c r="D22" s="2">
        <v>50277</v>
      </c>
      <c r="E22" s="2"/>
      <c r="F22" s="2">
        <v>2048</v>
      </c>
      <c r="G22" s="2">
        <v>16</v>
      </c>
      <c r="H22" s="2" t="s">
        <v>20</v>
      </c>
      <c r="I22" s="2">
        <v>6</v>
      </c>
      <c r="J22" s="6">
        <v>1.5486111111111112E-2</v>
      </c>
      <c r="K22" s="2"/>
      <c r="L22" s="2">
        <v>5.875</v>
      </c>
      <c r="M22" s="8">
        <v>3.4722222222222222E-5</v>
      </c>
    </row>
    <row r="23" spans="1:15" x14ac:dyDescent="0.3">
      <c r="A23" t="s">
        <v>43</v>
      </c>
      <c r="B23" s="2" t="s">
        <v>506</v>
      </c>
      <c r="C23" s="2" t="s">
        <v>507</v>
      </c>
      <c r="D23" s="2">
        <v>32000</v>
      </c>
      <c r="E23" s="2"/>
      <c r="F23" s="2">
        <v>4096</v>
      </c>
      <c r="G23" s="2">
        <v>16</v>
      </c>
      <c r="H23" s="2" t="s">
        <v>20</v>
      </c>
      <c r="I23" s="2">
        <v>4</v>
      </c>
      <c r="J23" s="6">
        <v>9.9189814814814817E-3</v>
      </c>
      <c r="K23" s="2"/>
      <c r="L23" s="2">
        <v>6.31</v>
      </c>
      <c r="M23" s="8">
        <v>1.6203703703703703E-4</v>
      </c>
    </row>
    <row r="24" spans="1:15" x14ac:dyDescent="0.3">
      <c r="A24" t="s">
        <v>46</v>
      </c>
      <c r="B24" s="2" t="s">
        <v>524</v>
      </c>
      <c r="C24" s="2" t="s">
        <v>525</v>
      </c>
      <c r="D24" s="2">
        <v>32000</v>
      </c>
      <c r="E24" s="2"/>
      <c r="F24" s="2">
        <v>8192</v>
      </c>
      <c r="G24" s="2">
        <v>16</v>
      </c>
      <c r="H24" s="2" t="s">
        <v>6</v>
      </c>
      <c r="I24" s="2">
        <v>2</v>
      </c>
      <c r="J24" s="6">
        <v>1.0150462962962964E-2</v>
      </c>
      <c r="K24" s="2"/>
      <c r="L24" s="2">
        <v>6.3079999999999998</v>
      </c>
      <c r="M24" s="8">
        <v>1.6203703703703703E-4</v>
      </c>
    </row>
    <row r="25" spans="1:15" x14ac:dyDescent="0.3">
      <c r="A25" t="s">
        <v>49</v>
      </c>
      <c r="B25" s="2" t="s">
        <v>513</v>
      </c>
      <c r="C25" s="2" t="s">
        <v>514</v>
      </c>
      <c r="D25" s="2">
        <v>32000</v>
      </c>
      <c r="E25" s="2"/>
      <c r="F25" s="2">
        <v>8192</v>
      </c>
      <c r="G25" s="2">
        <v>16</v>
      </c>
      <c r="H25" s="2" t="s">
        <v>20</v>
      </c>
      <c r="I25" s="2">
        <v>2</v>
      </c>
      <c r="J25" s="6">
        <v>1.1203703703703704E-2</v>
      </c>
      <c r="K25" s="2"/>
      <c r="L25" s="2">
        <v>6.4960000000000004</v>
      </c>
      <c r="M25" s="8">
        <v>1.6203703703703703E-4</v>
      </c>
    </row>
    <row r="26" spans="1:15" x14ac:dyDescent="0.3">
      <c r="A26" t="s">
        <v>146</v>
      </c>
      <c r="B26" s="2" t="s">
        <v>520</v>
      </c>
      <c r="C26" s="2" t="s">
        <v>521</v>
      </c>
      <c r="D26" s="2">
        <v>151851</v>
      </c>
      <c r="E26" s="2"/>
      <c r="F26" s="2">
        <v>8192</v>
      </c>
      <c r="G26" s="2">
        <v>16</v>
      </c>
      <c r="H26" s="2" t="s">
        <v>20</v>
      </c>
      <c r="I26" s="2">
        <v>1</v>
      </c>
      <c r="J26" s="6">
        <v>1.1655092592592594E-2</v>
      </c>
      <c r="K26" s="2"/>
      <c r="L26" s="2">
        <v>5.2919999999999998</v>
      </c>
      <c r="M26" s="8">
        <v>5.7870370370370366E-5</v>
      </c>
    </row>
    <row r="27" spans="1:15" x14ac:dyDescent="0.3">
      <c r="A27" t="s">
        <v>52</v>
      </c>
      <c r="B27" s="2" t="s">
        <v>561</v>
      </c>
      <c r="C27" s="2" t="s">
        <v>562</v>
      </c>
      <c r="D27" s="2">
        <v>64000</v>
      </c>
      <c r="E27" s="2"/>
      <c r="F27" s="2">
        <v>4096</v>
      </c>
      <c r="G27" s="2">
        <v>16</v>
      </c>
      <c r="H27" s="2" t="s">
        <v>20</v>
      </c>
      <c r="I27" s="2">
        <v>3</v>
      </c>
      <c r="J27" s="6">
        <v>1.0798611111111111E-2</v>
      </c>
      <c r="K27" s="2"/>
      <c r="L27" s="2">
        <v>7.1790000000000003</v>
      </c>
      <c r="M27" s="8">
        <v>1.6203703703703703E-4</v>
      </c>
    </row>
    <row r="28" spans="1:15" x14ac:dyDescent="0.3">
      <c r="A28" t="s">
        <v>55</v>
      </c>
      <c r="B28" s="2"/>
      <c r="C28" s="2"/>
      <c r="D28" s="2">
        <v>32000</v>
      </c>
      <c r="E28" s="2"/>
      <c r="F28" s="2">
        <v>4096</v>
      </c>
      <c r="G28" s="2">
        <v>16</v>
      </c>
      <c r="H28" s="2" t="s">
        <v>20</v>
      </c>
      <c r="I28" s="2">
        <v>2</v>
      </c>
      <c r="J28" s="6"/>
      <c r="K28" s="2"/>
      <c r="L28" s="2"/>
      <c r="M28" s="8"/>
    </row>
    <row r="29" spans="1:15" x14ac:dyDescent="0.3">
      <c r="A29" t="s">
        <v>363</v>
      </c>
      <c r="B29" s="2" t="s">
        <v>559</v>
      </c>
      <c r="C29" s="2" t="s">
        <v>560</v>
      </c>
      <c r="D29" s="2">
        <v>151646</v>
      </c>
      <c r="E29" s="2"/>
      <c r="F29" s="2">
        <v>4096</v>
      </c>
      <c r="G29" s="2">
        <v>16</v>
      </c>
      <c r="H29" s="2" t="s">
        <v>20</v>
      </c>
      <c r="I29" s="2">
        <v>1</v>
      </c>
      <c r="J29" s="6">
        <v>1.4525462962962964E-2</v>
      </c>
      <c r="K29" s="2"/>
      <c r="L29" s="2">
        <v>5.2919999999999998</v>
      </c>
      <c r="M29" s="8">
        <v>8.1018518518518516E-5</v>
      </c>
    </row>
    <row r="30" spans="1:15" x14ac:dyDescent="0.3">
      <c r="A30" t="s">
        <v>164</v>
      </c>
      <c r="B30" s="2" t="s">
        <v>502</v>
      </c>
      <c r="C30" s="2" t="s">
        <v>503</v>
      </c>
      <c r="D30" s="2">
        <v>50280</v>
      </c>
      <c r="E30" s="2"/>
      <c r="F30" s="2">
        <v>2048</v>
      </c>
      <c r="G30" s="2">
        <v>16</v>
      </c>
      <c r="H30" s="2" t="s">
        <v>6</v>
      </c>
      <c r="I30" s="2">
        <v>6</v>
      </c>
      <c r="J30" s="6">
        <v>1.1666666666666667E-2</v>
      </c>
      <c r="K30" s="2"/>
      <c r="L30" s="2">
        <v>5.875</v>
      </c>
      <c r="M30" s="8">
        <v>4.6296296296296294E-5</v>
      </c>
    </row>
    <row r="31" spans="1:15" x14ac:dyDescent="0.3">
      <c r="B31" s="2"/>
      <c r="C31" s="2"/>
      <c r="D31" s="2"/>
      <c r="E31" s="2"/>
      <c r="G31" s="2"/>
      <c r="H31" s="2"/>
      <c r="I31" s="2"/>
      <c r="J31" s="6"/>
      <c r="K31" s="2"/>
      <c r="L31" s="2"/>
      <c r="M31" s="2"/>
    </row>
    <row r="32" spans="1:15" x14ac:dyDescent="0.3">
      <c r="A32" t="s">
        <v>111</v>
      </c>
      <c r="B32" s="2"/>
      <c r="C32" s="2"/>
      <c r="D32" s="2">
        <v>32000</v>
      </c>
      <c r="E32" s="2"/>
      <c r="F32" s="2">
        <v>2048</v>
      </c>
      <c r="G32" s="2">
        <v>8</v>
      </c>
      <c r="H32" s="2" t="s">
        <v>6</v>
      </c>
      <c r="I32" s="2">
        <v>6</v>
      </c>
      <c r="J32" s="6"/>
      <c r="K32" s="2"/>
      <c r="L32" s="2"/>
      <c r="M32" s="8"/>
    </row>
    <row r="33" spans="1:13" x14ac:dyDescent="0.3">
      <c r="A33" t="s">
        <v>112</v>
      </c>
      <c r="B33" s="2" t="s">
        <v>530</v>
      </c>
      <c r="C33" s="2" t="s">
        <v>531</v>
      </c>
      <c r="D33" s="2">
        <v>32000</v>
      </c>
      <c r="E33" s="2"/>
      <c r="F33" s="2">
        <v>4096</v>
      </c>
      <c r="G33" s="2">
        <v>8</v>
      </c>
      <c r="H33" s="2" t="s">
        <v>6</v>
      </c>
      <c r="I33" s="2">
        <v>3</v>
      </c>
      <c r="J33" s="6">
        <v>1.7303240740740741E-2</v>
      </c>
      <c r="K33" s="2"/>
      <c r="L33" s="2">
        <v>6.31</v>
      </c>
      <c r="M33" s="8">
        <v>1.6203703703703703E-4</v>
      </c>
    </row>
    <row r="34" spans="1:13" x14ac:dyDescent="0.3">
      <c r="A34" t="s">
        <v>120</v>
      </c>
      <c r="B34" s="2"/>
      <c r="C34" s="2"/>
      <c r="D34" s="2">
        <v>32000</v>
      </c>
      <c r="E34" s="2"/>
      <c r="F34" s="2">
        <v>4096</v>
      </c>
      <c r="G34" s="2">
        <v>4</v>
      </c>
      <c r="H34" s="2" t="s">
        <v>6</v>
      </c>
      <c r="I34" s="2">
        <v>3</v>
      </c>
      <c r="J34" s="6"/>
      <c r="K34" s="2"/>
      <c r="L34" s="2"/>
      <c r="M34" s="8"/>
    </row>
    <row r="35" spans="1:13" x14ac:dyDescent="0.3">
      <c r="A35" t="s">
        <v>150</v>
      </c>
      <c r="B35" s="2" t="s">
        <v>532</v>
      </c>
      <c r="C35" s="2" t="s">
        <v>533</v>
      </c>
      <c r="D35" s="2">
        <v>151851</v>
      </c>
      <c r="E35" s="2"/>
      <c r="F35" s="2">
        <v>8192</v>
      </c>
      <c r="G35" s="2">
        <v>8</v>
      </c>
      <c r="H35" s="2" t="s">
        <v>20</v>
      </c>
      <c r="I35" s="2">
        <v>1</v>
      </c>
      <c r="J35" s="6">
        <v>6.1180555555555551E-2</v>
      </c>
      <c r="K35" s="2"/>
      <c r="L35" s="2">
        <v>5.2919999999999998</v>
      </c>
      <c r="M35" s="8">
        <v>5.7870370370370366E-5</v>
      </c>
    </row>
    <row r="36" spans="1:13" x14ac:dyDescent="0.3">
      <c r="A36" t="s">
        <v>113</v>
      </c>
      <c r="B36" s="2" t="s">
        <v>528</v>
      </c>
      <c r="C36" s="2" t="s">
        <v>529</v>
      </c>
      <c r="D36" s="2">
        <v>32000</v>
      </c>
      <c r="E36" s="2"/>
      <c r="F36" s="2">
        <v>4096</v>
      </c>
      <c r="G36" s="2">
        <v>8</v>
      </c>
      <c r="H36" s="2" t="s">
        <v>6</v>
      </c>
      <c r="I36" s="2">
        <v>2</v>
      </c>
      <c r="J36" s="6">
        <v>2.461805555555556E-2</v>
      </c>
      <c r="K36" s="2"/>
      <c r="L36" s="2">
        <v>6.4960000000000004</v>
      </c>
      <c r="M36" s="8">
        <v>1.6203703703703703E-4</v>
      </c>
    </row>
    <row r="37" spans="1:13" x14ac:dyDescent="0.3">
      <c r="A37" t="s">
        <v>386</v>
      </c>
      <c r="B37" s="2"/>
      <c r="C37" s="2"/>
      <c r="D37" s="2">
        <v>151646</v>
      </c>
      <c r="E37" s="2"/>
      <c r="F37" s="2">
        <v>4096</v>
      </c>
      <c r="G37" s="2">
        <v>8</v>
      </c>
      <c r="H37" s="2" t="s">
        <v>20</v>
      </c>
      <c r="I37" s="2">
        <v>1</v>
      </c>
      <c r="J37" s="6"/>
      <c r="K37" s="2"/>
      <c r="L37" s="2"/>
      <c r="M37" s="8"/>
    </row>
    <row r="38" spans="1:13" x14ac:dyDescent="0.3">
      <c r="B38" s="2"/>
      <c r="C38" s="2"/>
      <c r="D38" s="2"/>
      <c r="E38" s="2"/>
      <c r="G38" s="2"/>
      <c r="H38" s="2"/>
      <c r="I38" s="2"/>
      <c r="J38" s="6"/>
      <c r="K38" s="2"/>
      <c r="L38" s="2"/>
      <c r="M38" s="8"/>
    </row>
    <row r="39" spans="1:13" x14ac:dyDescent="0.3">
      <c r="A39" t="s">
        <v>123</v>
      </c>
      <c r="B39" s="2" t="s">
        <v>534</v>
      </c>
      <c r="C39" s="2" t="s">
        <v>535</v>
      </c>
      <c r="D39" s="2">
        <v>50277</v>
      </c>
      <c r="E39" s="2"/>
      <c r="F39" s="2">
        <v>2048</v>
      </c>
      <c r="G39" s="2">
        <v>4</v>
      </c>
      <c r="H39" s="2" t="s">
        <v>20</v>
      </c>
      <c r="I39" s="2">
        <v>1</v>
      </c>
      <c r="J39" s="6">
        <v>6.6793981481481482E-2</v>
      </c>
      <c r="K39" s="2"/>
      <c r="L39" s="2">
        <v>5.875</v>
      </c>
      <c r="M39" s="8">
        <v>3.4722222222222222E-5</v>
      </c>
    </row>
    <row r="40" spans="1:13" x14ac:dyDescent="0.3">
      <c r="A40" t="s">
        <v>134</v>
      </c>
      <c r="B40" s="2" t="s">
        <v>536</v>
      </c>
      <c r="C40" s="2" t="s">
        <v>537</v>
      </c>
      <c r="D40" s="2">
        <v>32004</v>
      </c>
      <c r="E40" s="2"/>
      <c r="F40" s="2">
        <v>8192</v>
      </c>
      <c r="G40" s="2">
        <v>4</v>
      </c>
      <c r="H40" s="2" t="s">
        <v>20</v>
      </c>
      <c r="I40" s="2">
        <v>1</v>
      </c>
      <c r="J40" s="6">
        <v>5.0347222222222217E-2</v>
      </c>
      <c r="K40" s="2"/>
      <c r="L40" s="2">
        <v>6.31</v>
      </c>
      <c r="M40" s="8">
        <v>1.6203703703703703E-4</v>
      </c>
    </row>
    <row r="41" spans="1:13" x14ac:dyDescent="0.3">
      <c r="A41" t="s">
        <v>124</v>
      </c>
      <c r="B41" s="2"/>
      <c r="C41" s="2"/>
      <c r="D41" s="2">
        <v>64000</v>
      </c>
      <c r="E41" s="2"/>
      <c r="F41" s="2">
        <v>4096</v>
      </c>
      <c r="G41" s="2">
        <v>4</v>
      </c>
      <c r="H41" s="2" t="s">
        <v>20</v>
      </c>
      <c r="I41" s="2">
        <v>1</v>
      </c>
      <c r="J41" s="6"/>
      <c r="K41" s="2"/>
      <c r="L41" s="2"/>
      <c r="M41" s="8"/>
    </row>
    <row r="42" spans="1:13" x14ac:dyDescent="0.3">
      <c r="B42" s="2"/>
      <c r="C42" s="2"/>
      <c r="D42" s="2"/>
      <c r="E42" s="2"/>
      <c r="G42" s="2"/>
      <c r="H42" s="2"/>
      <c r="I42" s="2"/>
      <c r="J42" s="6"/>
      <c r="K42" s="2"/>
      <c r="L42" s="2"/>
      <c r="M42" s="8"/>
    </row>
    <row r="43" spans="1:13" x14ac:dyDescent="0.3">
      <c r="A43" t="s">
        <v>116</v>
      </c>
      <c r="B43" s="2" t="s">
        <v>508</v>
      </c>
      <c r="C43" s="2" t="s">
        <v>509</v>
      </c>
      <c r="D43" s="2">
        <v>65024</v>
      </c>
      <c r="E43" s="2"/>
      <c r="F43" s="2">
        <v>8192</v>
      </c>
      <c r="G43" s="2">
        <v>4</v>
      </c>
      <c r="H43" s="2" t="s">
        <v>20</v>
      </c>
      <c r="I43" s="2">
        <v>4</v>
      </c>
      <c r="J43" s="33">
        <v>7.2754629629629627E-2</v>
      </c>
      <c r="K43" s="2"/>
      <c r="L43" s="2">
        <v>5.8179999999999996</v>
      </c>
      <c r="M43" s="8">
        <v>1.9675925925925926E-4</v>
      </c>
    </row>
    <row r="44" spans="1:13" x14ac:dyDescent="0.3">
      <c r="A44" t="s">
        <v>114</v>
      </c>
      <c r="B44" s="2" t="s">
        <v>487</v>
      </c>
      <c r="C44" s="2" t="s">
        <v>488</v>
      </c>
      <c r="D44" s="2">
        <v>32000</v>
      </c>
      <c r="E44" s="2"/>
      <c r="F44" s="2">
        <v>8192</v>
      </c>
      <c r="G44" s="2">
        <v>4</v>
      </c>
      <c r="H44" s="2" t="s">
        <v>20</v>
      </c>
      <c r="I44" s="2">
        <v>6</v>
      </c>
      <c r="J44" s="33">
        <v>3.0439814814814819E-2</v>
      </c>
      <c r="K44" s="2"/>
      <c r="L44" s="2">
        <v>6.4960000000000004</v>
      </c>
      <c r="M44" s="8">
        <v>4.0509259259259258E-4</v>
      </c>
    </row>
    <row r="45" spans="1:13" x14ac:dyDescent="0.3">
      <c r="A45" s="11" t="s">
        <v>478</v>
      </c>
      <c r="B45" s="2"/>
      <c r="C45" s="2"/>
      <c r="D45" s="2"/>
      <c r="E45" s="2"/>
      <c r="G45" s="2"/>
      <c r="H45" s="2"/>
      <c r="I45" s="2"/>
      <c r="J45" s="6"/>
      <c r="K45" s="2"/>
      <c r="L45" s="2"/>
      <c r="M45" s="8"/>
    </row>
    <row r="46" spans="1:13" x14ac:dyDescent="0.3">
      <c r="B46" s="2"/>
      <c r="C46" s="2"/>
      <c r="D46" s="2"/>
      <c r="E46" s="2"/>
      <c r="G46" s="2"/>
      <c r="H46" s="2"/>
      <c r="I46" s="2"/>
      <c r="J46" s="6"/>
      <c r="K46" s="2"/>
      <c r="L46" s="2"/>
      <c r="M46" s="2"/>
    </row>
    <row r="47" spans="1:13" s="3" customFormat="1" x14ac:dyDescent="0.3">
      <c r="A47" s="10" t="s">
        <v>392</v>
      </c>
      <c r="B47" s="4" t="s">
        <v>11</v>
      </c>
      <c r="C47" s="4" t="s">
        <v>3</v>
      </c>
      <c r="D47" s="7" t="s">
        <v>8</v>
      </c>
      <c r="E47" s="5"/>
      <c r="F47" s="4" t="s">
        <v>171</v>
      </c>
      <c r="G47" s="4" t="s">
        <v>24</v>
      </c>
      <c r="H47" s="5"/>
      <c r="I47" s="5"/>
      <c r="J47" s="9"/>
      <c r="K47" s="5"/>
      <c r="L47" s="5"/>
      <c r="M47" s="5"/>
    </row>
    <row r="48" spans="1:13" x14ac:dyDescent="0.3">
      <c r="A48" t="s">
        <v>63</v>
      </c>
    </row>
    <row r="49" spans="1:2" x14ac:dyDescent="0.3">
      <c r="A49" t="s">
        <v>114</v>
      </c>
      <c r="B49" s="2" t="s">
        <v>487</v>
      </c>
    </row>
    <row r="50" spans="1:2" x14ac:dyDescent="0.3">
      <c r="A50" t="s">
        <v>116</v>
      </c>
      <c r="B50" s="2" t="s">
        <v>508</v>
      </c>
    </row>
    <row r="51" spans="1:2" x14ac:dyDescent="0.3">
      <c r="A51" t="s">
        <v>150</v>
      </c>
      <c r="B51" s="2" t="s">
        <v>532</v>
      </c>
    </row>
    <row r="52" spans="1:2" x14ac:dyDescent="0.3">
      <c r="A52" t="s">
        <v>64</v>
      </c>
      <c r="B52" s="2"/>
    </row>
    <row r="53" spans="1:2" x14ac:dyDescent="0.3">
      <c r="A53" t="s">
        <v>25</v>
      </c>
      <c r="B53" s="2" t="s">
        <v>496</v>
      </c>
    </row>
    <row r="54" spans="1:2" x14ac:dyDescent="0.3">
      <c r="A54" t="s">
        <v>123</v>
      </c>
      <c r="B54" s="2" t="s">
        <v>534</v>
      </c>
    </row>
    <row r="55" spans="1:2" x14ac:dyDescent="0.3">
      <c r="A55" t="s">
        <v>65</v>
      </c>
      <c r="B55" s="2"/>
    </row>
    <row r="56" spans="1:2" x14ac:dyDescent="0.3">
      <c r="A56" t="s">
        <v>146</v>
      </c>
      <c r="B56" s="2" t="s">
        <v>520</v>
      </c>
    </row>
    <row r="57" spans="1:2" x14ac:dyDescent="0.3">
      <c r="A57" t="s">
        <v>49</v>
      </c>
      <c r="B57" s="2" t="s">
        <v>513</v>
      </c>
    </row>
    <row r="58" spans="1:2" x14ac:dyDescent="0.3">
      <c r="A58" t="s">
        <v>141</v>
      </c>
      <c r="B58" s="2" t="s">
        <v>494</v>
      </c>
    </row>
    <row r="59" spans="1:2" x14ac:dyDescent="0.3">
      <c r="A59" t="s">
        <v>363</v>
      </c>
      <c r="B59" s="2" t="s">
        <v>559</v>
      </c>
    </row>
    <row r="60" spans="1:2" x14ac:dyDescent="0.3">
      <c r="A60" t="s">
        <v>112</v>
      </c>
      <c r="B60" s="2" t="s">
        <v>530</v>
      </c>
    </row>
    <row r="61" spans="1:2" x14ac:dyDescent="0.3">
      <c r="A61" t="s">
        <v>66</v>
      </c>
      <c r="B61" s="2"/>
    </row>
    <row r="62" spans="1:2" x14ac:dyDescent="0.3">
      <c r="A62" t="s">
        <v>40</v>
      </c>
      <c r="B62" s="2" t="s">
        <v>515</v>
      </c>
    </row>
    <row r="63" spans="1:2" x14ac:dyDescent="0.3">
      <c r="A63" t="s">
        <v>37</v>
      </c>
      <c r="B63" s="2" t="s">
        <v>526</v>
      </c>
    </row>
    <row r="64" spans="1:2" x14ac:dyDescent="0.3">
      <c r="A64" t="s">
        <v>31</v>
      </c>
      <c r="B64" s="2" t="s">
        <v>504</v>
      </c>
    </row>
    <row r="65" spans="1:2" x14ac:dyDescent="0.3">
      <c r="A65" t="s">
        <v>70</v>
      </c>
      <c r="B65" s="2"/>
    </row>
    <row r="66" spans="1:2" x14ac:dyDescent="0.3">
      <c r="A66" t="s">
        <v>134</v>
      </c>
      <c r="B66" s="2" t="s">
        <v>536</v>
      </c>
    </row>
    <row r="67" spans="1:2" x14ac:dyDescent="0.3">
      <c r="A67" t="s">
        <v>113</v>
      </c>
      <c r="B67" s="2" t="s">
        <v>528</v>
      </c>
    </row>
    <row r="68" spans="1:2" x14ac:dyDescent="0.3">
      <c r="A68" t="s">
        <v>164</v>
      </c>
      <c r="B68" s="2" t="s">
        <v>502</v>
      </c>
    </row>
    <row r="69" spans="1:2" x14ac:dyDescent="0.3">
      <c r="A69" t="s">
        <v>43</v>
      </c>
      <c r="B69" s="2" t="s">
        <v>506</v>
      </c>
    </row>
    <row r="70" spans="1:2" x14ac:dyDescent="0.3">
      <c r="B70" s="2"/>
    </row>
    <row r="71" spans="1:2" x14ac:dyDescent="0.3">
      <c r="B71" s="2"/>
    </row>
    <row r="72" spans="1:2" x14ac:dyDescent="0.3">
      <c r="B72" s="2"/>
    </row>
    <row r="73" spans="1:2" x14ac:dyDescent="0.3"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6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</sheetData>
  <sortState xmlns:xlrd2="http://schemas.microsoft.com/office/spreadsheetml/2017/richdata2" ref="A49:B88">
    <sortCondition ref="B49:B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1A32-E1E5-4D71-A40C-0AB39D85427D}">
  <dimension ref="A1:X97"/>
  <sheetViews>
    <sheetView workbookViewId="0">
      <selection activeCell="X23" sqref="A1:X23"/>
    </sheetView>
  </sheetViews>
  <sheetFormatPr baseColWidth="10" defaultRowHeight="14.4" x14ac:dyDescent="0.3"/>
  <cols>
    <col min="1" max="1" width="41.88671875" bestFit="1" customWidth="1"/>
    <col min="7" max="7" width="41.88671875" customWidth="1"/>
    <col min="13" max="13" width="41.77734375" customWidth="1"/>
    <col min="19" max="19" width="41.77734375" customWidth="1"/>
  </cols>
  <sheetData>
    <row r="1" spans="1:24" ht="31.2" x14ac:dyDescent="0.6">
      <c r="A1" s="23" t="s">
        <v>174</v>
      </c>
      <c r="B1" s="24"/>
      <c r="C1" s="24"/>
      <c r="D1" s="24"/>
      <c r="E1" s="24"/>
      <c r="F1" s="24"/>
      <c r="G1" s="23" t="s">
        <v>173</v>
      </c>
      <c r="H1" s="24"/>
      <c r="I1" s="24"/>
      <c r="J1" s="24"/>
      <c r="K1" s="24"/>
      <c r="L1" s="24"/>
      <c r="M1" s="23" t="s">
        <v>565</v>
      </c>
      <c r="N1" s="24"/>
      <c r="O1" s="24"/>
      <c r="P1" s="24"/>
      <c r="Q1" s="24"/>
      <c r="R1" s="24"/>
      <c r="S1" s="23" t="s">
        <v>566</v>
      </c>
      <c r="T1" s="24"/>
      <c r="U1" s="24"/>
      <c r="V1" s="24"/>
      <c r="W1" s="24"/>
      <c r="X1" s="24"/>
    </row>
    <row r="2" spans="1:24" s="22" customFormat="1" x14ac:dyDescent="0.3">
      <c r="A2" s="25" t="s">
        <v>176</v>
      </c>
      <c r="B2" s="26" t="s">
        <v>183</v>
      </c>
      <c r="C2" s="26" t="s">
        <v>177</v>
      </c>
      <c r="D2" s="26" t="s">
        <v>179</v>
      </c>
      <c r="E2" s="26" t="s">
        <v>3</v>
      </c>
      <c r="F2" s="26" t="s">
        <v>178</v>
      </c>
      <c r="G2" s="25" t="s">
        <v>176</v>
      </c>
      <c r="H2" s="26" t="s">
        <v>183</v>
      </c>
      <c r="I2" s="26" t="s">
        <v>177</v>
      </c>
      <c r="J2" s="26" t="s">
        <v>179</v>
      </c>
      <c r="K2" s="26" t="s">
        <v>3</v>
      </c>
      <c r="L2" s="26" t="s">
        <v>178</v>
      </c>
      <c r="M2" s="25" t="s">
        <v>176</v>
      </c>
      <c r="N2" s="26" t="s">
        <v>183</v>
      </c>
      <c r="O2" s="26" t="s">
        <v>177</v>
      </c>
      <c r="P2" s="26" t="s">
        <v>179</v>
      </c>
      <c r="Q2" s="26" t="s">
        <v>3</v>
      </c>
      <c r="R2" s="26" t="s">
        <v>178</v>
      </c>
      <c r="S2" s="25" t="s">
        <v>176</v>
      </c>
      <c r="T2" s="26" t="s">
        <v>183</v>
      </c>
      <c r="U2" s="26" t="s">
        <v>177</v>
      </c>
      <c r="V2" s="26" t="s">
        <v>179</v>
      </c>
      <c r="W2" s="26" t="s">
        <v>3</v>
      </c>
      <c r="X2" s="26" t="s">
        <v>178</v>
      </c>
    </row>
    <row r="3" spans="1:24" x14ac:dyDescent="0.3">
      <c r="A3" s="27" t="s">
        <v>164</v>
      </c>
      <c r="B3" s="28">
        <v>186</v>
      </c>
      <c r="C3" s="29">
        <v>2.9756944444444447E-2</v>
      </c>
      <c r="D3" s="28">
        <v>7</v>
      </c>
      <c r="E3" s="28">
        <v>2048</v>
      </c>
      <c r="F3" s="28">
        <v>14.247999999999999</v>
      </c>
      <c r="G3" s="27" t="s">
        <v>164</v>
      </c>
      <c r="H3" s="28">
        <v>175</v>
      </c>
      <c r="I3" s="29">
        <v>1.7800925925925925E-2</v>
      </c>
      <c r="J3" s="28">
        <v>7</v>
      </c>
      <c r="K3" s="28">
        <v>2048</v>
      </c>
      <c r="L3" s="28">
        <v>8.5299999999999994</v>
      </c>
      <c r="M3" s="27" t="s">
        <v>164</v>
      </c>
      <c r="N3" s="28">
        <v>168</v>
      </c>
      <c r="O3" s="29">
        <v>2.0925925925925928E-2</v>
      </c>
      <c r="P3" s="28">
        <v>7</v>
      </c>
      <c r="Q3" s="28">
        <v>2048</v>
      </c>
      <c r="R3" s="28">
        <v>10.581</v>
      </c>
      <c r="S3" s="27" t="s">
        <v>164</v>
      </c>
      <c r="T3" s="28">
        <v>145</v>
      </c>
      <c r="U3" s="29">
        <v>1.1666666666666667E-2</v>
      </c>
      <c r="V3" s="28">
        <v>7</v>
      </c>
      <c r="W3" s="28">
        <v>2048</v>
      </c>
      <c r="X3" s="28">
        <v>5.875</v>
      </c>
    </row>
    <row r="4" spans="1:24" x14ac:dyDescent="0.3">
      <c r="A4" s="27" t="s">
        <v>31</v>
      </c>
      <c r="B4" s="28">
        <v>217</v>
      </c>
      <c r="C4" s="29">
        <v>4.0879629629629634E-2</v>
      </c>
      <c r="D4" s="28">
        <v>7.1</v>
      </c>
      <c r="E4" s="28">
        <v>2048</v>
      </c>
      <c r="F4" s="28">
        <v>10.041</v>
      </c>
      <c r="G4" s="27" t="s">
        <v>31</v>
      </c>
      <c r="H4" s="28">
        <v>116</v>
      </c>
      <c r="I4" s="29">
        <v>3.0624999999999999E-2</v>
      </c>
      <c r="J4" s="28">
        <v>7.1</v>
      </c>
      <c r="K4" s="28">
        <v>2048</v>
      </c>
      <c r="L4" s="28">
        <v>8.0139999999999993</v>
      </c>
      <c r="M4" s="27" t="s">
        <v>31</v>
      </c>
      <c r="N4" s="28">
        <v>83</v>
      </c>
      <c r="O4" s="29">
        <v>3.8449074074074073E-2</v>
      </c>
      <c r="P4" s="28">
        <v>7.1</v>
      </c>
      <c r="Q4" s="28">
        <v>2048</v>
      </c>
      <c r="R4" s="28">
        <v>9.5909999999999993</v>
      </c>
      <c r="S4" s="27" t="s">
        <v>31</v>
      </c>
      <c r="T4" s="28">
        <v>148</v>
      </c>
      <c r="U4" s="29">
        <v>1.6354166666666666E-2</v>
      </c>
      <c r="V4" s="28">
        <v>7.1</v>
      </c>
      <c r="W4" s="28">
        <v>2048</v>
      </c>
      <c r="X4" s="28">
        <v>4.1929999999999996</v>
      </c>
    </row>
    <row r="5" spans="1:24" x14ac:dyDescent="0.3">
      <c r="A5" s="27" t="s">
        <v>134</v>
      </c>
      <c r="B5" s="28">
        <v>198</v>
      </c>
      <c r="C5" s="29">
        <v>0.15277777777777776</v>
      </c>
      <c r="D5" s="28">
        <v>34</v>
      </c>
      <c r="E5" s="28">
        <v>4.032</v>
      </c>
      <c r="F5" s="28">
        <v>15.042</v>
      </c>
      <c r="G5" s="27" t="s">
        <v>134</v>
      </c>
      <c r="H5" s="28">
        <v>152</v>
      </c>
      <c r="I5" s="29">
        <v>0.1111111111111111</v>
      </c>
      <c r="J5" s="28">
        <v>34</v>
      </c>
      <c r="K5" s="28">
        <v>8192</v>
      </c>
      <c r="L5" s="28">
        <v>10.523</v>
      </c>
      <c r="M5" s="27" t="s">
        <v>134</v>
      </c>
      <c r="N5" s="28">
        <v>205</v>
      </c>
      <c r="O5" s="29">
        <v>0.10972222222222222</v>
      </c>
      <c r="P5" s="28">
        <v>34</v>
      </c>
      <c r="Q5" s="28">
        <v>8192</v>
      </c>
      <c r="R5" s="28">
        <v>10.286</v>
      </c>
      <c r="S5" s="27" t="s">
        <v>134</v>
      </c>
      <c r="T5" s="28">
        <v>146</v>
      </c>
      <c r="U5" s="29">
        <v>5.0347222222222217E-2</v>
      </c>
      <c r="V5" s="28">
        <v>34</v>
      </c>
      <c r="W5" s="28">
        <v>8192</v>
      </c>
      <c r="X5" s="28">
        <v>6.31</v>
      </c>
    </row>
    <row r="6" spans="1:24" x14ac:dyDescent="0.3">
      <c r="A6" s="27" t="s">
        <v>156</v>
      </c>
      <c r="B6" s="28">
        <v>255</v>
      </c>
      <c r="C6" s="29">
        <v>5.9027777777777776E-3</v>
      </c>
      <c r="D6" s="28">
        <v>1.3</v>
      </c>
      <c r="E6" s="28">
        <v>2048</v>
      </c>
      <c r="F6" s="28">
        <v>11.180999999999999</v>
      </c>
      <c r="G6" s="27" t="s">
        <v>156</v>
      </c>
      <c r="H6" s="28">
        <v>154</v>
      </c>
      <c r="I6" s="29">
        <v>7.5231481481481477E-3</v>
      </c>
      <c r="J6" s="28">
        <v>1.3</v>
      </c>
      <c r="K6" s="28">
        <v>2048</v>
      </c>
      <c r="L6" s="28">
        <v>9.1449999999999996</v>
      </c>
      <c r="M6" s="27" t="s">
        <v>156</v>
      </c>
      <c r="N6" s="28">
        <v>118</v>
      </c>
      <c r="O6" s="29">
        <v>5.2893518518518515E-3</v>
      </c>
      <c r="P6" s="28">
        <v>1.3</v>
      </c>
      <c r="Q6" s="28">
        <v>2048</v>
      </c>
      <c r="R6" s="28">
        <v>11.797000000000001</v>
      </c>
      <c r="S6" s="27" t="s">
        <v>156</v>
      </c>
      <c r="T6" s="28">
        <v>105</v>
      </c>
      <c r="U6" s="29">
        <v>2.8819444444444444E-3</v>
      </c>
      <c r="V6" s="28">
        <v>1.3</v>
      </c>
      <c r="W6" s="28">
        <v>2048</v>
      </c>
      <c r="X6" s="28">
        <v>6.5389999999999997</v>
      </c>
    </row>
    <row r="7" spans="1:24" x14ac:dyDescent="0.3">
      <c r="A7" s="27" t="s">
        <v>116</v>
      </c>
      <c r="B7" s="28">
        <v>244</v>
      </c>
      <c r="C7" s="29">
        <v>0.13680555555555554</v>
      </c>
      <c r="D7" s="28">
        <v>40</v>
      </c>
      <c r="E7" s="28">
        <v>8192</v>
      </c>
      <c r="F7" s="28">
        <v>13.622</v>
      </c>
      <c r="G7" s="27" t="s">
        <v>116</v>
      </c>
      <c r="H7" s="28">
        <v>159</v>
      </c>
      <c r="I7" s="29">
        <v>9.8611111111111108E-2</v>
      </c>
      <c r="J7" s="28">
        <v>40</v>
      </c>
      <c r="K7" s="28">
        <v>8192</v>
      </c>
      <c r="L7" s="28">
        <v>9.2430000000000003</v>
      </c>
      <c r="M7" s="27" t="s">
        <v>116</v>
      </c>
      <c r="N7" s="28">
        <v>280</v>
      </c>
      <c r="O7" s="29">
        <v>0.12317129629629631</v>
      </c>
      <c r="P7" s="28">
        <v>40</v>
      </c>
      <c r="Q7" s="28">
        <v>8192</v>
      </c>
      <c r="R7" s="28">
        <v>9.7189999999999994</v>
      </c>
      <c r="S7" s="27" t="s">
        <v>116</v>
      </c>
      <c r="T7" s="28">
        <v>187</v>
      </c>
      <c r="U7" s="29">
        <v>7.2754629629629627E-2</v>
      </c>
      <c r="V7" s="28">
        <v>40</v>
      </c>
      <c r="W7" s="28">
        <v>8192</v>
      </c>
      <c r="X7" s="28">
        <v>5.8179999999999996</v>
      </c>
    </row>
    <row r="8" spans="1:24" x14ac:dyDescent="0.3">
      <c r="A8" s="27" t="s">
        <v>115</v>
      </c>
      <c r="B8" s="28">
        <v>204</v>
      </c>
      <c r="C8" s="29">
        <v>4.1192129629629634E-2</v>
      </c>
      <c r="D8" s="28">
        <v>13</v>
      </c>
      <c r="E8" s="28">
        <v>4096</v>
      </c>
      <c r="F8" s="28">
        <v>15.042</v>
      </c>
      <c r="G8" s="27" t="s">
        <v>115</v>
      </c>
      <c r="H8" s="28">
        <v>168</v>
      </c>
      <c r="I8" s="29">
        <v>3.0405092592592591E-2</v>
      </c>
      <c r="J8" s="28">
        <v>13</v>
      </c>
      <c r="K8" s="28">
        <v>4096</v>
      </c>
      <c r="L8" s="28">
        <v>10.523</v>
      </c>
      <c r="M8" s="27" t="s">
        <v>115</v>
      </c>
      <c r="N8" s="28">
        <v>213</v>
      </c>
      <c r="O8" s="29">
        <v>2.8171296296296302E-2</v>
      </c>
      <c r="P8" s="28">
        <v>13</v>
      </c>
      <c r="Q8" s="28">
        <v>4096</v>
      </c>
      <c r="R8" s="28">
        <v>10.286</v>
      </c>
      <c r="S8" s="27" t="s">
        <v>115</v>
      </c>
      <c r="T8" s="28">
        <v>153</v>
      </c>
      <c r="U8" s="29">
        <v>1.7303240740740741E-2</v>
      </c>
      <c r="V8" s="28">
        <v>13</v>
      </c>
      <c r="W8" s="28">
        <v>4096</v>
      </c>
      <c r="X8" s="28">
        <v>6.31</v>
      </c>
    </row>
    <row r="9" spans="1:24" x14ac:dyDescent="0.3">
      <c r="A9" s="27" t="s">
        <v>43</v>
      </c>
      <c r="B9" s="28">
        <v>189</v>
      </c>
      <c r="C9" s="29">
        <v>4.1192129629629634E-2</v>
      </c>
      <c r="D9" s="28">
        <v>7</v>
      </c>
      <c r="E9" s="28">
        <v>4096</v>
      </c>
      <c r="F9" s="28">
        <v>15.042</v>
      </c>
      <c r="G9" s="27" t="s">
        <v>43</v>
      </c>
      <c r="H9" s="28">
        <v>159</v>
      </c>
      <c r="I9" s="29">
        <v>1.849537037037037E-2</v>
      </c>
      <c r="J9" s="28">
        <v>7</v>
      </c>
      <c r="K9" s="28">
        <v>4096</v>
      </c>
      <c r="L9" s="28">
        <v>10.523</v>
      </c>
      <c r="M9" s="27" t="s">
        <v>43</v>
      </c>
      <c r="N9" s="28">
        <v>195</v>
      </c>
      <c r="O9" s="29">
        <v>1.6134259259259261E-2</v>
      </c>
      <c r="P9" s="28">
        <v>7</v>
      </c>
      <c r="Q9" s="28">
        <v>4096</v>
      </c>
      <c r="R9" s="28">
        <v>10.286</v>
      </c>
      <c r="S9" s="27" t="s">
        <v>43</v>
      </c>
      <c r="T9" s="28">
        <v>142</v>
      </c>
      <c r="U9" s="29">
        <v>9.9189814814814817E-3</v>
      </c>
      <c r="V9" s="28">
        <v>7</v>
      </c>
      <c r="W9" s="28">
        <v>4096</v>
      </c>
      <c r="X9" s="28">
        <v>6.31</v>
      </c>
    </row>
    <row r="10" spans="1:24" x14ac:dyDescent="0.3">
      <c r="A10" s="27" t="s">
        <v>180</v>
      </c>
      <c r="B10" s="28">
        <v>201</v>
      </c>
      <c r="C10" s="29">
        <v>2.809027777777778E-2</v>
      </c>
      <c r="D10" s="28">
        <v>7.3</v>
      </c>
      <c r="E10" s="28">
        <v>8192</v>
      </c>
      <c r="F10" s="28">
        <v>15.452999999999999</v>
      </c>
      <c r="G10" s="27" t="s">
        <v>180</v>
      </c>
      <c r="H10" s="28">
        <v>166</v>
      </c>
      <c r="I10" s="29">
        <v>2.0219907407407409E-2</v>
      </c>
      <c r="J10" s="28">
        <v>7.3</v>
      </c>
      <c r="K10" s="28">
        <v>8192</v>
      </c>
      <c r="L10" s="28">
        <v>10.159000000000001</v>
      </c>
      <c r="M10" s="27" t="s">
        <v>180</v>
      </c>
      <c r="N10" s="28">
        <v>214</v>
      </c>
      <c r="O10" s="29">
        <v>1.9120370370370371E-2</v>
      </c>
      <c r="P10" s="28">
        <v>7.3</v>
      </c>
      <c r="Q10" s="28">
        <v>8192</v>
      </c>
      <c r="R10" s="28">
        <v>10.912000000000001</v>
      </c>
      <c r="S10" s="27" t="s">
        <v>180</v>
      </c>
      <c r="T10" s="28">
        <v>154</v>
      </c>
      <c r="U10" s="29">
        <v>1.1203703703703704E-2</v>
      </c>
      <c r="V10" s="28">
        <v>7.3</v>
      </c>
      <c r="W10" s="28">
        <v>8192</v>
      </c>
      <c r="X10" s="28">
        <v>6.4960000000000004</v>
      </c>
    </row>
    <row r="11" spans="1:24" x14ac:dyDescent="0.3">
      <c r="A11" s="27" t="s">
        <v>181</v>
      </c>
      <c r="B11" s="28">
        <v>252</v>
      </c>
      <c r="C11" s="29">
        <v>6.25E-2</v>
      </c>
      <c r="D11" s="28">
        <v>46.7</v>
      </c>
      <c r="E11" s="28">
        <v>8192</v>
      </c>
      <c r="F11" s="28">
        <v>15.169</v>
      </c>
      <c r="G11" s="27" t="s">
        <v>181</v>
      </c>
      <c r="H11" s="28">
        <v>178</v>
      </c>
      <c r="I11" s="29">
        <v>3.9398148148148147E-2</v>
      </c>
      <c r="J11" s="28">
        <v>46.7</v>
      </c>
      <c r="K11" s="28">
        <v>8192</v>
      </c>
      <c r="L11" s="28">
        <v>10.159000000000001</v>
      </c>
      <c r="M11" s="27" t="s">
        <v>181</v>
      </c>
      <c r="N11" s="28">
        <v>271</v>
      </c>
      <c r="O11" s="29">
        <v>4.9652777777777775E-2</v>
      </c>
      <c r="P11" s="28">
        <v>46.7</v>
      </c>
      <c r="Q11" s="28">
        <v>8192</v>
      </c>
      <c r="R11" s="28">
        <v>10.912000000000001</v>
      </c>
      <c r="S11" s="27" t="s">
        <v>181</v>
      </c>
      <c r="T11" s="28">
        <v>188</v>
      </c>
      <c r="U11" s="29">
        <v>3.0439814814814819E-2</v>
      </c>
      <c r="V11" s="28">
        <v>46.7</v>
      </c>
      <c r="W11" s="28">
        <v>8192</v>
      </c>
      <c r="X11" s="28">
        <v>6.4960000000000004</v>
      </c>
    </row>
    <row r="12" spans="1:24" x14ac:dyDescent="0.3">
      <c r="A12" s="27" t="s">
        <v>123</v>
      </c>
      <c r="B12" s="28">
        <v>215</v>
      </c>
      <c r="C12" s="29">
        <v>0.17500000000000002</v>
      </c>
      <c r="D12" s="28">
        <v>30</v>
      </c>
      <c r="E12" s="28">
        <v>2048</v>
      </c>
      <c r="F12" s="28">
        <v>14.247999999999999</v>
      </c>
      <c r="G12" s="27" t="s">
        <v>123</v>
      </c>
      <c r="H12" s="28">
        <v>190</v>
      </c>
      <c r="I12" s="29">
        <v>9.4444444444444442E-2</v>
      </c>
      <c r="J12" s="28">
        <v>30</v>
      </c>
      <c r="K12" s="28">
        <v>2048</v>
      </c>
      <c r="L12" s="28">
        <v>8.5299999999999994</v>
      </c>
      <c r="M12" s="27" t="s">
        <v>123</v>
      </c>
      <c r="N12" s="28">
        <v>207</v>
      </c>
      <c r="O12" s="29">
        <v>0.12026620370370371</v>
      </c>
      <c r="P12" s="28">
        <v>30</v>
      </c>
      <c r="Q12" s="28">
        <v>2048</v>
      </c>
      <c r="R12" s="28">
        <v>10.581</v>
      </c>
      <c r="S12" s="27" t="s">
        <v>123</v>
      </c>
      <c r="T12" s="28">
        <v>166</v>
      </c>
      <c r="U12" s="29">
        <v>6.6793981481481482E-2</v>
      </c>
      <c r="V12" s="28">
        <v>30</v>
      </c>
      <c r="W12" s="28">
        <v>2048</v>
      </c>
      <c r="X12" s="28">
        <v>5.875</v>
      </c>
    </row>
    <row r="13" spans="1:24" x14ac:dyDescent="0.3">
      <c r="A13" s="27" t="s">
        <v>40</v>
      </c>
      <c r="B13" s="28">
        <v>192</v>
      </c>
      <c r="C13" s="29">
        <v>3.6018518518518519E-2</v>
      </c>
      <c r="D13" s="28">
        <v>6.7</v>
      </c>
      <c r="E13" s="28">
        <v>2048</v>
      </c>
      <c r="F13" s="28">
        <v>14.247999999999999</v>
      </c>
      <c r="G13" s="27" t="s">
        <v>40</v>
      </c>
      <c r="H13" s="28">
        <v>174</v>
      </c>
      <c r="I13" s="29">
        <v>2.210648148148148E-2</v>
      </c>
      <c r="J13" s="28">
        <v>6.7</v>
      </c>
      <c r="K13" s="28">
        <v>2048</v>
      </c>
      <c r="L13" s="28">
        <v>8.5299999999999994</v>
      </c>
      <c r="M13" s="27" t="s">
        <v>40</v>
      </c>
      <c r="N13" s="28">
        <v>181</v>
      </c>
      <c r="O13" s="29">
        <v>2.8414351851851847E-2</v>
      </c>
      <c r="P13" s="28">
        <v>6.7</v>
      </c>
      <c r="Q13" s="28">
        <v>2048</v>
      </c>
      <c r="R13" s="28">
        <v>10.581</v>
      </c>
      <c r="S13" s="27" t="s">
        <v>40</v>
      </c>
      <c r="T13" s="28">
        <v>151</v>
      </c>
      <c r="U13" s="29">
        <v>1.5486111111111112E-2</v>
      </c>
      <c r="V13" s="28">
        <v>6.7</v>
      </c>
      <c r="W13" s="28">
        <v>2048</v>
      </c>
      <c r="X13" s="28">
        <v>5.875</v>
      </c>
    </row>
    <row r="14" spans="1:24" x14ac:dyDescent="0.3">
      <c r="A14" t="s">
        <v>361</v>
      </c>
      <c r="B14" s="28">
        <v>180</v>
      </c>
      <c r="C14" s="29">
        <v>2.8854166666666667E-2</v>
      </c>
      <c r="D14" s="28">
        <v>4</v>
      </c>
      <c r="E14" s="2">
        <v>8192</v>
      </c>
      <c r="F14" s="28">
        <v>13.057</v>
      </c>
      <c r="G14" t="s">
        <v>361</v>
      </c>
      <c r="H14" s="28">
        <v>155</v>
      </c>
      <c r="I14" s="6">
        <v>1.7743055555555557E-2</v>
      </c>
      <c r="J14" s="28">
        <v>4</v>
      </c>
      <c r="K14" s="2">
        <v>8192</v>
      </c>
      <c r="L14" s="28">
        <v>8.4410000000000007</v>
      </c>
      <c r="M14" t="s">
        <v>361</v>
      </c>
      <c r="N14" s="28">
        <v>190</v>
      </c>
      <c r="O14" s="29">
        <v>1.8877314814814816E-2</v>
      </c>
      <c r="P14" s="28">
        <v>4</v>
      </c>
      <c r="Q14" s="2">
        <v>8192</v>
      </c>
      <c r="R14" s="28">
        <v>9.2639999999999993</v>
      </c>
      <c r="S14" t="s">
        <v>361</v>
      </c>
      <c r="T14" s="28">
        <v>132</v>
      </c>
      <c r="U14" s="29">
        <v>1.1539351851851851E-2</v>
      </c>
      <c r="V14" s="28">
        <v>4</v>
      </c>
      <c r="W14" s="2">
        <v>8192</v>
      </c>
      <c r="X14" s="28">
        <v>5.2919999999999998</v>
      </c>
    </row>
    <row r="15" spans="1:24" x14ac:dyDescent="0.3">
      <c r="A15" s="27" t="s">
        <v>150</v>
      </c>
      <c r="B15" s="28">
        <v>256</v>
      </c>
      <c r="C15" s="29">
        <v>0.22083333333333333</v>
      </c>
      <c r="D15" s="28">
        <v>14</v>
      </c>
      <c r="E15" s="28">
        <v>8192</v>
      </c>
      <c r="F15" s="28">
        <v>13.057</v>
      </c>
      <c r="G15" s="27" t="s">
        <v>150</v>
      </c>
      <c r="H15" s="28">
        <v>173</v>
      </c>
      <c r="I15" s="29">
        <v>0.15277777777777776</v>
      </c>
      <c r="J15" s="28">
        <v>14</v>
      </c>
      <c r="K15" s="28">
        <v>8192</v>
      </c>
      <c r="L15" s="28">
        <v>8.4410000000000007</v>
      </c>
      <c r="M15" s="27" t="s">
        <v>150</v>
      </c>
      <c r="N15" s="28">
        <v>281</v>
      </c>
      <c r="O15" s="29">
        <v>0.24253472222222219</v>
      </c>
      <c r="P15" s="28">
        <v>14</v>
      </c>
      <c r="Q15" s="28">
        <v>8192</v>
      </c>
      <c r="R15" s="28">
        <v>9.2639999999999993</v>
      </c>
      <c r="S15" s="27" t="s">
        <v>150</v>
      </c>
      <c r="T15" s="28">
        <v>179</v>
      </c>
      <c r="U15" s="29">
        <v>6.1180555555555551E-2</v>
      </c>
      <c r="V15" s="28">
        <v>14</v>
      </c>
      <c r="W15" s="28">
        <v>8192</v>
      </c>
      <c r="X15" s="28">
        <v>5.2919999999999998</v>
      </c>
    </row>
    <row r="16" spans="1:24" x14ac:dyDescent="0.3">
      <c r="A16" s="27" t="s">
        <v>146</v>
      </c>
      <c r="B16" s="28">
        <v>223</v>
      </c>
      <c r="C16" s="29">
        <v>3.2476851851851847E-2</v>
      </c>
      <c r="D16" s="28">
        <v>7</v>
      </c>
      <c r="E16" s="28">
        <v>8192</v>
      </c>
      <c r="F16" s="28">
        <v>13.057</v>
      </c>
      <c r="G16" s="27" t="s">
        <v>146</v>
      </c>
      <c r="H16" s="28">
        <v>172</v>
      </c>
      <c r="I16" s="29">
        <v>1.8530092592592595E-2</v>
      </c>
      <c r="J16" s="28">
        <v>7</v>
      </c>
      <c r="K16" s="28">
        <v>8192</v>
      </c>
      <c r="L16" s="28">
        <v>8.4410000000000007</v>
      </c>
      <c r="M16" s="27" t="s">
        <v>146</v>
      </c>
      <c r="N16" s="28">
        <v>242</v>
      </c>
      <c r="O16" s="29">
        <v>1.8900462962962963E-2</v>
      </c>
      <c r="P16" s="28">
        <v>7</v>
      </c>
      <c r="Q16" s="28">
        <v>8192</v>
      </c>
      <c r="R16" s="28">
        <v>9.2639999999999993</v>
      </c>
      <c r="S16" s="27" t="s">
        <v>146</v>
      </c>
      <c r="T16" s="28">
        <v>156</v>
      </c>
      <c r="U16" s="29">
        <v>1.1655092592592594E-2</v>
      </c>
      <c r="V16" s="28">
        <v>7</v>
      </c>
      <c r="W16" s="28">
        <v>8192</v>
      </c>
      <c r="X16" s="28">
        <v>5.2919999999999998</v>
      </c>
    </row>
    <row r="17" spans="1:24" x14ac:dyDescent="0.3">
      <c r="A17" s="27" t="s">
        <v>141</v>
      </c>
      <c r="B17" s="28">
        <v>211</v>
      </c>
      <c r="C17" s="29">
        <v>1.1493055555555555E-2</v>
      </c>
      <c r="D17" s="28">
        <v>1.6</v>
      </c>
      <c r="E17" s="28">
        <v>4096</v>
      </c>
      <c r="F17" s="28">
        <v>13.212999999999999</v>
      </c>
      <c r="G17" s="27" t="s">
        <v>141</v>
      </c>
      <c r="H17" s="28">
        <v>140</v>
      </c>
      <c r="I17" s="29">
        <v>8.8541666666666664E-3</v>
      </c>
      <c r="J17" s="28">
        <v>1.6</v>
      </c>
      <c r="K17" s="28">
        <v>4096</v>
      </c>
      <c r="L17" s="28">
        <v>8.4480000000000004</v>
      </c>
      <c r="M17" s="27" t="s">
        <v>141</v>
      </c>
      <c r="N17" s="28">
        <v>234</v>
      </c>
      <c r="O17" s="29">
        <v>8.7962962962962968E-3</v>
      </c>
      <c r="P17" s="28">
        <v>1.6</v>
      </c>
      <c r="Q17" s="28">
        <v>4096</v>
      </c>
      <c r="R17" s="28">
        <v>9.3460000000000001</v>
      </c>
      <c r="S17" s="27" t="s">
        <v>141</v>
      </c>
      <c r="T17" s="28">
        <v>154</v>
      </c>
      <c r="U17" s="29">
        <v>4.9421296296296288E-3</v>
      </c>
      <c r="V17" s="28">
        <v>1.6</v>
      </c>
      <c r="W17" s="28">
        <v>4096</v>
      </c>
      <c r="X17" s="28">
        <v>5.343</v>
      </c>
    </row>
    <row r="18" spans="1:24" x14ac:dyDescent="0.3">
      <c r="A18" s="27" t="s">
        <v>25</v>
      </c>
      <c r="B18" s="28">
        <v>217</v>
      </c>
      <c r="C18" s="29">
        <v>1.0138888888888888E-2</v>
      </c>
      <c r="D18" s="28">
        <v>3</v>
      </c>
      <c r="E18" s="28">
        <v>4096</v>
      </c>
      <c r="F18" s="28">
        <v>14.247999999999999</v>
      </c>
      <c r="G18" s="27" t="s">
        <v>25</v>
      </c>
      <c r="H18" s="28">
        <v>190</v>
      </c>
      <c r="I18" s="29">
        <v>6.1342592592592594E-3</v>
      </c>
      <c r="J18" s="28">
        <v>3</v>
      </c>
      <c r="K18" s="28">
        <v>4096</v>
      </c>
      <c r="L18" s="28">
        <v>8.5299999999999994</v>
      </c>
      <c r="M18" s="27" t="s">
        <v>25</v>
      </c>
      <c r="N18" s="28">
        <v>218</v>
      </c>
      <c r="O18" s="29">
        <v>8.0092592592592594E-3</v>
      </c>
      <c r="P18" s="28">
        <v>3</v>
      </c>
      <c r="Q18" s="28">
        <v>4096</v>
      </c>
      <c r="R18" s="28">
        <v>10.581</v>
      </c>
      <c r="S18" s="27" t="s">
        <v>25</v>
      </c>
      <c r="T18" s="28">
        <v>173</v>
      </c>
      <c r="U18" s="29">
        <v>4.3518518518518515E-3</v>
      </c>
      <c r="V18" s="28">
        <v>3</v>
      </c>
      <c r="W18" s="28">
        <v>4096</v>
      </c>
      <c r="X18" s="28">
        <v>5.875</v>
      </c>
    </row>
    <row r="19" spans="1:24" x14ac:dyDescent="0.3">
      <c r="A19" s="27" t="s">
        <v>34</v>
      </c>
      <c r="B19" s="28">
        <v>214</v>
      </c>
      <c r="C19" s="29">
        <v>2.0636574074074075E-2</v>
      </c>
      <c r="D19" s="28">
        <v>7</v>
      </c>
      <c r="E19" s="28">
        <v>2048</v>
      </c>
      <c r="F19" s="28">
        <v>13.622</v>
      </c>
      <c r="G19" s="27" t="s">
        <v>34</v>
      </c>
      <c r="H19" s="28">
        <v>130</v>
      </c>
      <c r="I19" s="29">
        <v>1.3506944444444445E-2</v>
      </c>
      <c r="J19" s="28">
        <v>7</v>
      </c>
      <c r="K19" s="28">
        <v>2048</v>
      </c>
      <c r="L19" s="28">
        <v>9.2430000000000003</v>
      </c>
      <c r="M19" s="27" t="s">
        <v>34</v>
      </c>
      <c r="N19" s="28">
        <v>163</v>
      </c>
      <c r="O19" s="29">
        <v>1.4675925925925926E-2</v>
      </c>
      <c r="P19" s="28">
        <v>7</v>
      </c>
      <c r="Q19" s="28">
        <v>2048</v>
      </c>
      <c r="R19" s="28">
        <v>9.718</v>
      </c>
      <c r="S19" s="27" t="s">
        <v>34</v>
      </c>
      <c r="T19" s="28">
        <v>129</v>
      </c>
      <c r="U19" s="29">
        <v>9.0046296296296298E-3</v>
      </c>
      <c r="V19" s="28">
        <v>7</v>
      </c>
      <c r="W19" s="28">
        <v>2048</v>
      </c>
      <c r="X19" s="28">
        <v>5.8179999999999996</v>
      </c>
    </row>
    <row r="20" spans="1:24" x14ac:dyDescent="0.3">
      <c r="A20" s="27" t="s">
        <v>46</v>
      </c>
      <c r="B20" s="28">
        <v>181</v>
      </c>
      <c r="C20" s="29">
        <v>2.5335648148148149E-2</v>
      </c>
      <c r="D20" s="28">
        <v>7</v>
      </c>
      <c r="E20" s="28">
        <v>8192</v>
      </c>
      <c r="F20" s="28">
        <v>15.034000000000001</v>
      </c>
      <c r="G20" s="27" t="s">
        <v>46</v>
      </c>
      <c r="H20" s="28">
        <v>161</v>
      </c>
      <c r="I20" s="29">
        <v>1.9421296296296294E-2</v>
      </c>
      <c r="J20" s="28">
        <v>7</v>
      </c>
      <c r="K20" s="28">
        <v>8192</v>
      </c>
      <c r="L20" s="28">
        <v>10.52</v>
      </c>
      <c r="M20" s="27" t="s">
        <v>46</v>
      </c>
      <c r="N20" s="28">
        <v>163</v>
      </c>
      <c r="O20" s="29">
        <v>1.4675925925925926E-2</v>
      </c>
      <c r="P20" s="28">
        <v>7</v>
      </c>
      <c r="Q20" s="28">
        <v>8192</v>
      </c>
      <c r="R20" s="28">
        <v>9.718</v>
      </c>
      <c r="S20" s="27" t="s">
        <v>46</v>
      </c>
      <c r="T20" s="28">
        <v>138</v>
      </c>
      <c r="U20" s="29">
        <v>1.0150462962962964E-2</v>
      </c>
      <c r="V20" s="28">
        <v>7</v>
      </c>
      <c r="W20" s="28">
        <v>8192</v>
      </c>
      <c r="X20" s="28">
        <v>6.3079999999999998</v>
      </c>
    </row>
    <row r="21" spans="1:24" x14ac:dyDescent="0.3">
      <c r="A21" s="27" t="s">
        <v>37</v>
      </c>
      <c r="B21" s="28">
        <v>195</v>
      </c>
      <c r="C21" s="29">
        <v>2.0497685185185185E-2</v>
      </c>
      <c r="D21" s="28">
        <v>6.9</v>
      </c>
      <c r="E21" s="28">
        <v>2048</v>
      </c>
      <c r="F21" s="28">
        <v>14.247999999999999</v>
      </c>
      <c r="G21" s="27" t="s">
        <v>37</v>
      </c>
      <c r="H21" s="28">
        <v>166</v>
      </c>
      <c r="I21" s="29">
        <v>1.2013888888888888E-2</v>
      </c>
      <c r="J21" s="28">
        <v>6.9</v>
      </c>
      <c r="K21" s="28">
        <v>2048</v>
      </c>
      <c r="L21" s="28">
        <v>8.5299999999999994</v>
      </c>
      <c r="M21" s="27" t="s">
        <v>37</v>
      </c>
      <c r="N21" s="28">
        <v>185</v>
      </c>
      <c r="O21" s="29">
        <v>1.622685185185185E-2</v>
      </c>
      <c r="P21" s="28">
        <v>6.9</v>
      </c>
      <c r="Q21" s="28">
        <v>2048</v>
      </c>
      <c r="R21" s="28">
        <v>10.581</v>
      </c>
      <c r="S21" s="27" t="s">
        <v>37</v>
      </c>
      <c r="T21" s="28">
        <v>150</v>
      </c>
      <c r="U21" s="29">
        <v>9.1782407407407403E-3</v>
      </c>
      <c r="V21" s="28">
        <v>6.9</v>
      </c>
      <c r="W21" s="28">
        <v>2048</v>
      </c>
      <c r="X21" s="28">
        <v>5.875</v>
      </c>
    </row>
    <row r="22" spans="1:24" x14ac:dyDescent="0.3">
      <c r="A22" s="27" t="s">
        <v>14</v>
      </c>
      <c r="B22" s="28">
        <v>173</v>
      </c>
      <c r="C22" s="29">
        <v>9.6296296296296303E-3</v>
      </c>
      <c r="D22" s="28">
        <v>2.8</v>
      </c>
      <c r="E22" s="28">
        <v>2048</v>
      </c>
      <c r="F22" s="28">
        <v>14.247999999999999</v>
      </c>
      <c r="G22" s="27" t="s">
        <v>14</v>
      </c>
      <c r="H22" s="28">
        <v>154</v>
      </c>
      <c r="I22" s="29">
        <v>5.6828703703703702E-3</v>
      </c>
      <c r="J22" s="28">
        <v>2.8</v>
      </c>
      <c r="K22" s="28">
        <v>2048</v>
      </c>
      <c r="L22" s="28">
        <v>8.5299999999999994</v>
      </c>
      <c r="M22" s="27" t="s">
        <v>14</v>
      </c>
      <c r="N22" s="28">
        <v>163</v>
      </c>
      <c r="O22" s="29">
        <v>7.743055555555556E-3</v>
      </c>
      <c r="P22" s="28">
        <v>2.8</v>
      </c>
      <c r="Q22" s="28">
        <v>2048</v>
      </c>
      <c r="R22" s="28">
        <v>10.581</v>
      </c>
      <c r="S22" s="27" t="s">
        <v>14</v>
      </c>
      <c r="T22" s="28">
        <v>134</v>
      </c>
      <c r="U22" s="29">
        <v>4.409722222222222E-3</v>
      </c>
      <c r="V22" s="28">
        <v>2.8</v>
      </c>
      <c r="W22" s="28">
        <v>2048</v>
      </c>
      <c r="X22" s="28">
        <v>5.875</v>
      </c>
    </row>
    <row r="23" spans="1:24" x14ac:dyDescent="0.3">
      <c r="A23" s="27" t="s">
        <v>182</v>
      </c>
      <c r="B23" s="28">
        <v>189</v>
      </c>
      <c r="C23" s="29">
        <v>6.1805555555555558E-2</v>
      </c>
      <c r="D23" s="28">
        <v>10.7</v>
      </c>
      <c r="E23" s="28">
        <v>4096</v>
      </c>
      <c r="F23" s="28">
        <v>15.452999999999999</v>
      </c>
      <c r="G23" s="27" t="s">
        <v>182</v>
      </c>
      <c r="H23" s="28">
        <v>153</v>
      </c>
      <c r="I23" s="29">
        <v>3.8796296296296294E-2</v>
      </c>
      <c r="J23" s="28">
        <v>10.7</v>
      </c>
      <c r="K23" s="28">
        <v>4096</v>
      </c>
      <c r="L23" s="28">
        <v>10.159000000000001</v>
      </c>
      <c r="M23" s="27" t="s">
        <v>182</v>
      </c>
      <c r="N23" s="28">
        <v>201</v>
      </c>
      <c r="O23" s="29">
        <v>3.9560185185185184E-2</v>
      </c>
      <c r="P23" s="28">
        <v>10.7</v>
      </c>
      <c r="Q23" s="28">
        <v>4096</v>
      </c>
      <c r="R23" s="28">
        <v>10.912000000000001</v>
      </c>
      <c r="S23" s="27" t="s">
        <v>182</v>
      </c>
      <c r="T23" s="28">
        <v>145</v>
      </c>
      <c r="U23" s="29">
        <v>2.461805555555556E-2</v>
      </c>
      <c r="V23" s="28">
        <v>10.7</v>
      </c>
      <c r="W23" s="28">
        <v>4096</v>
      </c>
      <c r="X23" s="28">
        <v>6.4960000000000004</v>
      </c>
    </row>
    <row r="32" spans="1:24" x14ac:dyDescent="0.3">
      <c r="A32" t="str">
        <f>""""&amp;A3&amp;""" : { ""pplu-1"":"&amp;B3&amp;"; ""time"":"&amp;INT(C3*24*6000)/100&amp;"; ""size"":"&amp;D3&amp;"; ""sequence"":"&amp;E3&amp;"; ""tokens"":"&amp;F3&amp;" };"</f>
        <v>"allenai/OLMo-7B" : { "pplu-1":186; "time":42,85; "size":7; "sequence":2048; "tokens":14,248 };</v>
      </c>
      <c r="G32" t="str">
        <f>""""&amp;G3&amp;""" : { ""pplu-1"":"&amp;H3&amp;"; ""time"":"&amp;INT(I3*24*6000)/100&amp;"; ""size"":"&amp;J3&amp;"; ""sequence"":"&amp;K3&amp;"; ""tokens"":"&amp;L3&amp;" };"</f>
        <v>"allenai/OLMo-7B" : { "pplu-1":175; "time":25,63; "size":7; "sequence":2048; "tokens":8,53 };</v>
      </c>
      <c r="M32" t="str">
        <f>""""&amp;M3&amp;""" : { ""pplu-1"":"&amp;N3&amp;"; ""time"":"&amp;INT(O3*24*6000)/100&amp;"; ""size"":"&amp;P3&amp;"; ""sequence"":"&amp;Q3&amp;"; ""tokens"":"&amp;R3&amp;" };"</f>
        <v>"allenai/OLMo-7B" : { "pplu-1":168; "time":30,13; "size":7; "sequence":2048; "tokens":10,581 };</v>
      </c>
      <c r="S32" t="str">
        <f>""""&amp;S3&amp;""" : { ""pplu-1"":"&amp;T3&amp;"; ""time"":"&amp;INT(U3*24*6000)/100&amp;"; ""size"":"&amp;V3&amp;"; ""sequence"":"&amp;W3&amp;"; ""tokens"":"&amp;X3&amp;" };"</f>
        <v>"allenai/OLMo-7B" : { "pplu-1":145; "time":16,8; "size":7; "sequence":2048; "tokens":5,875 };</v>
      </c>
    </row>
    <row r="33" spans="1:19" x14ac:dyDescent="0.3">
      <c r="A33" t="str">
        <f t="shared" ref="A33:A52" si="0">""""&amp;A4&amp;""" : { ""pplu-1"":"&amp;B4&amp;"; ""time"":"&amp;INT(C4*24*6000)/100&amp;"; ""size"":"&amp;D4&amp;"; ""sequence"":"&amp;E4&amp;"; ""tokens"":"&amp;F4&amp;" };"</f>
        <v>"bigscience/bloomz-7b1-mt" : { "pplu-1":217; "time":58,86; "size":7,1; "sequence":2048; "tokens":10,041 };</v>
      </c>
      <c r="G33" t="str">
        <f t="shared" ref="G33:G52" si="1">""""&amp;G4&amp;""" : { ""pplu-1"":"&amp;H4&amp;"; ""time"":"&amp;INT(I4*24*6000)/100&amp;"; ""size"":"&amp;J4&amp;"; ""sequence"":"&amp;K4&amp;"; ""tokens"":"&amp;L4&amp;" };"</f>
        <v>"bigscience/bloomz-7b1-mt" : { "pplu-1":116; "time":44,1; "size":7,1; "sequence":2048; "tokens":8,014 };</v>
      </c>
      <c r="M33" t="str">
        <f t="shared" ref="M33:M52" si="2">""""&amp;M4&amp;""" : { ""pplu-1"":"&amp;N4&amp;"; ""time"":"&amp;INT(O4*24*6000)/100&amp;"; ""size"":"&amp;P4&amp;"; ""sequence"":"&amp;Q4&amp;"; ""tokens"":"&amp;R4&amp;" };"</f>
        <v>"bigscience/bloomz-7b1-mt" : { "pplu-1":83; "time":55,36; "size":7,1; "sequence":2048; "tokens":9,591 };</v>
      </c>
      <c r="S33" t="str">
        <f t="shared" ref="S33:S52" si="3">""""&amp;S4&amp;""" : { ""pplu-1"":"&amp;T4&amp;"; ""time"":"&amp;INT(U4*24*6000)/100&amp;"; ""size"":"&amp;V4&amp;"; ""sequence"":"&amp;W4&amp;"; ""tokens"":"&amp;X4&amp;" };"</f>
        <v>"bigscience/bloomz-7b1-mt" : { "pplu-1":148; "time":23,55; "size":7,1; "sequence":2048; "tokens":4,193 };</v>
      </c>
    </row>
    <row r="34" spans="1:19" x14ac:dyDescent="0.3">
      <c r="A34" t="str">
        <f t="shared" si="0"/>
        <v>"codellama/CodeLlama-34b-hf [4 bits]" : { "pplu-1":198; "time":220; "size":34; "sequence":4,032; "tokens":15,042 };</v>
      </c>
      <c r="G34" t="str">
        <f t="shared" si="1"/>
        <v>"codellama/CodeLlama-34b-hf [4 bits]" : { "pplu-1":152; "time":160; "size":34; "sequence":8192; "tokens":10,523 };</v>
      </c>
      <c r="M34" t="str">
        <f t="shared" si="2"/>
        <v>"codellama/CodeLlama-34b-hf [4 bits]" : { "pplu-1":205; "time":158; "size":34; "sequence":8192; "tokens":10,286 };</v>
      </c>
      <c r="S34" t="str">
        <f t="shared" si="3"/>
        <v>"codellama/CodeLlama-34b-hf [4 bits]" : { "pplu-1":146; "time":72,5; "size":34; "sequence":8192; "tokens":6,31 };</v>
      </c>
    </row>
    <row r="35" spans="1:19" x14ac:dyDescent="0.3">
      <c r="A35" t="str">
        <f t="shared" si="0"/>
        <v>"croissantllm/CroissantLLMBase" : { "pplu-1":255; "time":8,5; "size":1,3; "sequence":2048; "tokens":11,181 };</v>
      </c>
      <c r="G35" t="str">
        <f t="shared" si="1"/>
        <v>"croissantllm/CroissantLLMBase" : { "pplu-1":154; "time":10,83; "size":1,3; "sequence":2048; "tokens":9,145 };</v>
      </c>
      <c r="M35" t="str">
        <f t="shared" si="2"/>
        <v>"croissantllm/CroissantLLMBase" : { "pplu-1":118; "time":7,61; "size":1,3; "sequence":2048; "tokens":11,797 };</v>
      </c>
      <c r="S35" t="str">
        <f t="shared" si="3"/>
        <v>"croissantllm/CroissantLLMBase" : { "pplu-1":105; "time":4,15; "size":1,3; "sequence":2048; "tokens":6,539 };</v>
      </c>
    </row>
    <row r="36" spans="1:19" x14ac:dyDescent="0.3">
      <c r="A36" t="str">
        <f t="shared" si="0"/>
        <v>"lightonai/alfred-40b-1023 [4 bits]" : { "pplu-1":244; "time":197; "size":40; "sequence":8192; "tokens":13,622 };</v>
      </c>
      <c r="G36" t="str">
        <f t="shared" si="1"/>
        <v>"lightonai/alfred-40b-1023 [4 bits]" : { "pplu-1":159; "time":142; "size":40; "sequence":8192; "tokens":9,243 };</v>
      </c>
      <c r="M36" t="str">
        <f t="shared" si="2"/>
        <v>"lightonai/alfred-40b-1023 [4 bits]" : { "pplu-1":280; "time":177,36; "size":40; "sequence":8192; "tokens":9,719 };</v>
      </c>
      <c r="S36" t="str">
        <f t="shared" si="3"/>
        <v>"lightonai/alfred-40b-1023 [4 bits]" : { "pplu-1":187; "time":104,76; "size":40; "sequence":8192; "tokens":5,818 };</v>
      </c>
    </row>
    <row r="37" spans="1:19" x14ac:dyDescent="0.3">
      <c r="A37" t="str">
        <f t="shared" si="0"/>
        <v>"meta-llama/Llama-2-13b-hf [8 bits]" : { "pplu-1":204; "time":59,31; "size":13; "sequence":4096; "tokens":15,042 };</v>
      </c>
      <c r="G37" t="str">
        <f t="shared" si="1"/>
        <v>"meta-llama/Llama-2-13b-hf [8 bits]" : { "pplu-1":168; "time":43,78; "size":13; "sequence":4096; "tokens":10,523 };</v>
      </c>
      <c r="M37" t="str">
        <f t="shared" si="2"/>
        <v>"meta-llama/Llama-2-13b-hf [8 bits]" : { "pplu-1":213; "time":40,56; "size":13; "sequence":4096; "tokens":10,286 };</v>
      </c>
      <c r="S37" t="str">
        <f t="shared" si="3"/>
        <v>"meta-llama/Llama-2-13b-hf [8 bits]" : { "pplu-1":153; "time":24,91; "size":13; "sequence":4096; "tokens":6,31 };</v>
      </c>
    </row>
    <row r="38" spans="1:19" x14ac:dyDescent="0.3">
      <c r="A38" t="str">
        <f t="shared" si="0"/>
        <v>"meta-llama/Llama-2-7b-hf" : { "pplu-1":189; "time":59,31; "size":7; "sequence":4096; "tokens":15,042 };</v>
      </c>
      <c r="G38" t="str">
        <f t="shared" si="1"/>
        <v>"meta-llama/Llama-2-7b-hf" : { "pplu-1":159; "time":26,63; "size":7; "sequence":4096; "tokens":10,523 };</v>
      </c>
      <c r="M38" t="str">
        <f t="shared" si="2"/>
        <v>"meta-llama/Llama-2-7b-hf" : { "pplu-1":195; "time":23,23; "size":7; "sequence":4096; "tokens":10,286 };</v>
      </c>
      <c r="S38" t="str">
        <f t="shared" si="3"/>
        <v>"meta-llama/Llama-2-7b-hf" : { "pplu-1":142; "time":14,28; "size":7; "sequence":4096; "tokens":6,31 };</v>
      </c>
    </row>
    <row r="39" spans="1:19" x14ac:dyDescent="0.3">
      <c r="A39" t="str">
        <f t="shared" si="0"/>
        <v>"mistralai/Mistral-7B-v0,1" : { "pplu-1":201; "time":40,45; "size":7,3; "sequence":8192; "tokens":15,453 };</v>
      </c>
      <c r="G39" t="str">
        <f t="shared" si="1"/>
        <v>"mistralai/Mistral-7B-v0,1" : { "pplu-1":166; "time":29,11; "size":7,3; "sequence":8192; "tokens":10,159 };</v>
      </c>
      <c r="M39" t="str">
        <f t="shared" si="2"/>
        <v>"mistralai/Mistral-7B-v0,1" : { "pplu-1":214; "time":27,53; "size":7,3; "sequence":8192; "tokens":10,912 };</v>
      </c>
      <c r="S39" t="str">
        <f t="shared" si="3"/>
        <v>"mistralai/Mistral-7B-v0,1" : { "pplu-1":154; "time":16,13; "size":7,3; "sequence":8192; "tokens":6,496 };</v>
      </c>
    </row>
    <row r="40" spans="1:19" x14ac:dyDescent="0.3">
      <c r="A40" t="str">
        <f t="shared" si="0"/>
        <v>"mistralai/Mixtral-8x7B-v0,1 [4 bits]" : { "pplu-1":252; "time":90; "size":46,7; "sequence":8192; "tokens":15,169 };</v>
      </c>
      <c r="G40" t="str">
        <f t="shared" si="1"/>
        <v>"mistralai/Mixtral-8x7B-v0,1 [4 bits]" : { "pplu-1":178; "time":56,73; "size":46,7; "sequence":8192; "tokens":10,159 };</v>
      </c>
      <c r="M40" t="str">
        <f t="shared" si="2"/>
        <v>"mistralai/Mixtral-8x7B-v0,1 [4 bits]" : { "pplu-1":271; "time":71,5; "size":46,7; "sequence":8192; "tokens":10,912 };</v>
      </c>
      <c r="S40" t="str">
        <f t="shared" si="3"/>
        <v>"mistralai/Mixtral-8x7B-v0,1 [4 bits]" : { "pplu-1":188; "time":43,83; "size":46,7; "sequence":8192; "tokens":6,496 };</v>
      </c>
    </row>
    <row r="41" spans="1:19" x14ac:dyDescent="0.3">
      <c r="A41" t="str">
        <f t="shared" si="0"/>
        <v>"mosaicml/mpt-30b [4 bits]" : { "pplu-1":215; "time":252; "size":30; "sequence":2048; "tokens":14,248 };</v>
      </c>
      <c r="G41" t="str">
        <f t="shared" si="1"/>
        <v>"mosaicml/mpt-30b [4 bits]" : { "pplu-1":190; "time":136; "size":30; "sequence":2048; "tokens":8,53 };</v>
      </c>
      <c r="M41" t="str">
        <f t="shared" si="2"/>
        <v>"mosaicml/mpt-30b [4 bits]" : { "pplu-1":207; "time":173,18; "size":30; "sequence":2048; "tokens":10,581 };</v>
      </c>
      <c r="S41" t="str">
        <f t="shared" si="3"/>
        <v>"mosaicml/mpt-30b [4 bits]" : { "pplu-1":166; "time":96,18; "size":30; "sequence":2048; "tokens":5,875 };</v>
      </c>
    </row>
    <row r="42" spans="1:19" x14ac:dyDescent="0.3">
      <c r="A42" t="str">
        <f t="shared" si="0"/>
        <v>"mosaicml/mpt-7b" : { "pplu-1":192; "time":51,86; "size":6,7; "sequence":2048; "tokens":14,248 };</v>
      </c>
      <c r="G42" t="str">
        <f t="shared" si="1"/>
        <v>"mosaicml/mpt-7b" : { "pplu-1":174; "time":31,83; "size":6,7; "sequence":2048; "tokens":8,53 };</v>
      </c>
      <c r="M42" t="str">
        <f t="shared" si="2"/>
        <v>"mosaicml/mpt-7b" : { "pplu-1":181; "time":40,91; "size":6,7; "sequence":2048; "tokens":10,581 };</v>
      </c>
      <c r="S42" t="str">
        <f t="shared" si="3"/>
        <v>"mosaicml/mpt-7b" : { "pplu-1":151; "time":22,3; "size":6,7; "sequence":2048; "tokens":5,875 };</v>
      </c>
    </row>
    <row r="43" spans="1:19" x14ac:dyDescent="0.3">
      <c r="A43" t="str">
        <f t="shared" si="0"/>
        <v>"Qwen/Qwen1.5-4B" : { "pplu-1":180; "time":41,55; "size":4; "sequence":8192; "tokens":13,057 };</v>
      </c>
      <c r="G43" t="str">
        <f t="shared" si="1"/>
        <v>"Qwen/Qwen1.5-4B" : { "pplu-1":155; "time":25,55; "size":4; "sequence":8192; "tokens":8,441 };</v>
      </c>
      <c r="M43" t="str">
        <f t="shared" si="2"/>
        <v>"Qwen/Qwen1.5-4B" : { "pplu-1":190; "time":27,18; "size":4; "sequence":8192; "tokens":9,264 };</v>
      </c>
      <c r="S43" t="str">
        <f t="shared" si="3"/>
        <v>"Qwen/Qwen1.5-4B" : { "pplu-1":132; "time":16,61; "size":4; "sequence":8192; "tokens":5,292 };</v>
      </c>
    </row>
    <row r="44" spans="1:19" x14ac:dyDescent="0.3">
      <c r="A44" t="str">
        <f t="shared" si="0"/>
        <v>"Qwen/Qwen-14B [8 bits]" : { "pplu-1":256; "time":318; "size":14; "sequence":8192; "tokens":13,057 };</v>
      </c>
      <c r="G44" t="str">
        <f t="shared" si="1"/>
        <v>"Qwen/Qwen-14B [8 bits]" : { "pplu-1":173; "time":220; "size":14; "sequence":8192; "tokens":8,441 };</v>
      </c>
      <c r="M44" t="str">
        <f t="shared" si="2"/>
        <v>"Qwen/Qwen-14B [8 bits]" : { "pplu-1":281; "time":349,25; "size":14; "sequence":8192; "tokens":9,264 };</v>
      </c>
      <c r="S44" t="str">
        <f t="shared" si="3"/>
        <v>"Qwen/Qwen-14B [8 bits]" : { "pplu-1":179; "time":88,1; "size":14; "sequence":8192; "tokens":5,292 };</v>
      </c>
    </row>
    <row r="45" spans="1:19" x14ac:dyDescent="0.3">
      <c r="A45" t="str">
        <f t="shared" si="0"/>
        <v>"Qwen/Qwen-7B" : { "pplu-1":223; "time":46,76; "size":7; "sequence":8192; "tokens":13,057 };</v>
      </c>
      <c r="G45" t="str">
        <f t="shared" si="1"/>
        <v>"Qwen/Qwen-7B" : { "pplu-1":172; "time":26,68; "size":7; "sequence":8192; "tokens":8,441 };</v>
      </c>
      <c r="M45" t="str">
        <f t="shared" si="2"/>
        <v>"Qwen/Qwen-7B" : { "pplu-1":242; "time":27,21; "size":7; "sequence":8192; "tokens":9,264 };</v>
      </c>
      <c r="S45" t="str">
        <f t="shared" si="3"/>
        <v>"Qwen/Qwen-7B" : { "pplu-1":156; "time":16,78; "size":7; "sequence":8192; "tokens":5,292 };</v>
      </c>
    </row>
    <row r="46" spans="1:19" x14ac:dyDescent="0.3">
      <c r="A46" t="str">
        <f t="shared" si="0"/>
        <v>"stabilityai/stablelm-2-1_6b" : { "pplu-1":211; "time":16,55; "size":1,6; "sequence":4096; "tokens":13,213 };</v>
      </c>
      <c r="G46" t="str">
        <f t="shared" si="1"/>
        <v>"stabilityai/stablelm-2-1_6b" : { "pplu-1":140; "time":12,75; "size":1,6; "sequence":4096; "tokens":8,448 };</v>
      </c>
      <c r="M46" t="str">
        <f t="shared" si="2"/>
        <v>"stabilityai/stablelm-2-1_6b" : { "pplu-1":234; "time":12,66; "size":1,6; "sequence":4096; "tokens":9,346 };</v>
      </c>
      <c r="S46" t="str">
        <f t="shared" si="3"/>
        <v>"stabilityai/stablelm-2-1_6b" : { "pplu-1":154; "time":7,11; "size":1,6; "sequence":4096; "tokens":5,343 };</v>
      </c>
    </row>
    <row r="47" spans="1:19" x14ac:dyDescent="0.3">
      <c r="A47" t="str">
        <f t="shared" si="0"/>
        <v>"stabilityai/stablelm-3b-4e1t" : { "pplu-1":217; "time":14,6; "size":3; "sequence":4096; "tokens":14,248 };</v>
      </c>
      <c r="G47" t="str">
        <f t="shared" si="1"/>
        <v>"stabilityai/stablelm-3b-4e1t" : { "pplu-1":190; "time":8,83; "size":3; "sequence":4096; "tokens":8,53 };</v>
      </c>
      <c r="M47" t="str">
        <f t="shared" si="2"/>
        <v>"stabilityai/stablelm-3b-4e1t" : { "pplu-1":218; "time":11,53; "size":3; "sequence":4096; "tokens":10,581 };</v>
      </c>
      <c r="S47" t="str">
        <f t="shared" si="3"/>
        <v>"stabilityai/stablelm-3b-4e1t" : { "pplu-1":173; "time":6,26; "size":3; "sequence":4096; "tokens":5,875 };</v>
      </c>
    </row>
    <row r="48" spans="1:19" x14ac:dyDescent="0.3">
      <c r="A48" t="str">
        <f t="shared" si="0"/>
        <v>"tiiuae/falcon-7b" : { "pplu-1":214; "time":29,71; "size":7; "sequence":2048; "tokens":13,622 };</v>
      </c>
      <c r="G48" t="str">
        <f t="shared" si="1"/>
        <v>"tiiuae/falcon-7b" : { "pplu-1":130; "time":19,45; "size":7; "sequence":2048; "tokens":9,243 };</v>
      </c>
      <c r="M48" t="str">
        <f t="shared" si="2"/>
        <v>"tiiuae/falcon-7b" : { "pplu-1":163; "time":21,13; "size":7; "sequence":2048; "tokens":9,718 };</v>
      </c>
      <c r="S48" t="str">
        <f t="shared" si="3"/>
        <v>"tiiuae/falcon-7b" : { "pplu-1":129; "time":12,96; "size":7; "sequence":2048; "tokens":5,818 };</v>
      </c>
    </row>
    <row r="49" spans="1:19" x14ac:dyDescent="0.3">
      <c r="A49" t="str">
        <f t="shared" si="0"/>
        <v>"togethercomputer/LLaMA-2-7B-32K" : { "pplu-1":181; "time":36,48; "size":7; "sequence":8192; "tokens":15,034 };</v>
      </c>
      <c r="G49" t="str">
        <f t="shared" si="1"/>
        <v>"togethercomputer/LLaMA-2-7B-32K" : { "pplu-1":161; "time":27,96; "size":7; "sequence":8192; "tokens":10,52 };</v>
      </c>
      <c r="M49" t="str">
        <f t="shared" si="2"/>
        <v>"togethercomputer/LLaMA-2-7B-32K" : { "pplu-1":163; "time":21,13; "size":7; "sequence":8192; "tokens":9,718 };</v>
      </c>
      <c r="S49" t="str">
        <f t="shared" si="3"/>
        <v>"togethercomputer/LLaMA-2-7B-32K" : { "pplu-1":138; "time":14,61; "size":7; "sequence":8192; "tokens":6,308 };</v>
      </c>
    </row>
    <row r="50" spans="1:19" x14ac:dyDescent="0.3">
      <c r="A50" t="str">
        <f t="shared" si="0"/>
        <v>"togethercomputer/RedPajama-INCITE-7B-Base" : { "pplu-1":195; "time":29,51; "size":6,9; "sequence":2048; "tokens":14,248 };</v>
      </c>
      <c r="G50" t="str">
        <f t="shared" si="1"/>
        <v>"togethercomputer/RedPajama-INCITE-7B-Base" : { "pplu-1":166; "time":17,3; "size":6,9; "sequence":2048; "tokens":8,53 };</v>
      </c>
      <c r="M50" t="str">
        <f t="shared" si="2"/>
        <v>"togethercomputer/RedPajama-INCITE-7B-Base" : { "pplu-1":185; "time":23,36; "size":6,9; "sequence":2048; "tokens":10,581 };</v>
      </c>
      <c r="S50" t="str">
        <f t="shared" si="3"/>
        <v>"togethercomputer/RedPajama-INCITE-7B-Base" : { "pplu-1":150; "time":13,21; "size":6,9; "sequence":2048; "tokens":5,875 };</v>
      </c>
    </row>
    <row r="51" spans="1:19" x14ac:dyDescent="0.3">
      <c r="A51" t="str">
        <f t="shared" si="0"/>
        <v>"togethercomputer/RedPajama-INCITE-Base-3B-v1" : { "pplu-1":173; "time":13,86; "size":2,8; "sequence":2048; "tokens":14,248 };</v>
      </c>
      <c r="G51" t="str">
        <f t="shared" si="1"/>
        <v>"togethercomputer/RedPajama-INCITE-Base-3B-v1" : { "pplu-1":154; "time":8,18; "size":2,8; "sequence":2048; "tokens":8,53 };</v>
      </c>
      <c r="M51" t="str">
        <f t="shared" si="2"/>
        <v>"togethercomputer/RedPajama-INCITE-Base-3B-v1" : { "pplu-1":163; "time":11,15; "size":2,8; "sequence":2048; "tokens":10,581 };</v>
      </c>
      <c r="S51" t="str">
        <f t="shared" si="3"/>
        <v>"togethercomputer/RedPajama-INCITE-Base-3B-v1" : { "pplu-1":134; "time":6,35; "size":2,8; "sequence":2048; "tokens":5,875 };</v>
      </c>
    </row>
    <row r="52" spans="1:19" x14ac:dyDescent="0.3">
      <c r="A52" t="str">
        <f t="shared" si="0"/>
        <v>"upstage/SOLAR-10,7B-v1,0 [8 bits]" : { "pplu-1":189; "time":89; "size":10,7; "sequence":4096; "tokens":15,453 };</v>
      </c>
      <c r="G52" t="str">
        <f t="shared" si="1"/>
        <v>"upstage/SOLAR-10,7B-v1,0 [8 bits]" : { "pplu-1":153; "time":55,86; "size":10,7; "sequence":4096; "tokens":10,159 };</v>
      </c>
      <c r="M52" t="str">
        <f t="shared" si="2"/>
        <v>"upstage/SOLAR-10,7B-v1,0 [8 bits]" : { "pplu-1":201; "time":56,96; "size":10,7; "sequence":4096; "tokens":10,912 };</v>
      </c>
      <c r="S52" t="str">
        <f t="shared" si="3"/>
        <v>"upstage/SOLAR-10,7B-v1,0 [8 bits]" : { "pplu-1":145; "time":35,45; "size":10,7; "sequence":4096; "tokens":6,496 };</v>
      </c>
    </row>
    <row r="56" spans="1:19" x14ac:dyDescent="0.3">
      <c r="H56" s="2"/>
      <c r="J56" s="6"/>
      <c r="K56" s="2"/>
    </row>
    <row r="58" spans="1:19" x14ac:dyDescent="0.3">
      <c r="E58" s="2"/>
      <c r="F58" s="2"/>
      <c r="G58" s="2"/>
      <c r="H58" s="2"/>
    </row>
    <row r="59" spans="1:19" x14ac:dyDescent="0.3">
      <c r="E59" s="2"/>
      <c r="F59" s="2"/>
      <c r="G59" s="2"/>
      <c r="H59" s="2"/>
    </row>
    <row r="60" spans="1:19" x14ac:dyDescent="0.3">
      <c r="E60" s="2"/>
      <c r="F60" s="2"/>
      <c r="G60" s="2"/>
      <c r="H60" s="2"/>
    </row>
    <row r="61" spans="1:19" x14ac:dyDescent="0.3">
      <c r="E61" s="2"/>
      <c r="F61" s="2"/>
      <c r="G61" s="2"/>
      <c r="H61" s="2"/>
    </row>
    <row r="62" spans="1:19" x14ac:dyDescent="0.3">
      <c r="E62" s="2"/>
      <c r="F62" s="2"/>
      <c r="G62" s="2"/>
      <c r="H62" s="2"/>
    </row>
    <row r="63" spans="1:19" x14ac:dyDescent="0.3">
      <c r="E63" s="2"/>
      <c r="F63" s="2"/>
      <c r="G63" s="2"/>
      <c r="H63" s="2"/>
    </row>
    <row r="64" spans="1:19" x14ac:dyDescent="0.3">
      <c r="E64" s="2"/>
      <c r="F64" s="2"/>
      <c r="G64" s="2"/>
      <c r="H64" s="2"/>
    </row>
    <row r="65" spans="5:15" x14ac:dyDescent="0.3">
      <c r="E65" s="2"/>
      <c r="F65" s="2"/>
      <c r="G65" s="2"/>
      <c r="H65" s="2"/>
    </row>
    <row r="66" spans="5:15" x14ac:dyDescent="0.3">
      <c r="E66" s="2"/>
      <c r="F66" s="2"/>
      <c r="G66" s="2"/>
      <c r="H66" s="2"/>
    </row>
    <row r="67" spans="5:15" x14ac:dyDescent="0.3">
      <c r="E67" s="2"/>
      <c r="F67" s="2"/>
      <c r="G67" s="2"/>
      <c r="H67" s="2"/>
    </row>
    <row r="68" spans="5:15" x14ac:dyDescent="0.3">
      <c r="E68" s="2"/>
      <c r="F68" s="2"/>
      <c r="G68" s="2"/>
      <c r="H68" s="2"/>
    </row>
    <row r="69" spans="5:15" x14ac:dyDescent="0.3">
      <c r="E69" s="2"/>
      <c r="F69" s="2"/>
      <c r="G69" s="2"/>
      <c r="H69" s="2"/>
    </row>
    <row r="70" spans="5:15" x14ac:dyDescent="0.3">
      <c r="E70" s="2"/>
      <c r="F70" s="2"/>
      <c r="G70" s="2"/>
      <c r="H70" s="2"/>
    </row>
    <row r="71" spans="5:15" x14ac:dyDescent="0.3">
      <c r="E71" s="2"/>
      <c r="F71" s="2"/>
      <c r="G71" s="2"/>
      <c r="H71" s="2"/>
    </row>
    <row r="72" spans="5:15" x14ac:dyDescent="0.3">
      <c r="E72" s="2"/>
      <c r="F72" s="2"/>
      <c r="G72" s="2"/>
      <c r="H72" s="2"/>
    </row>
    <row r="73" spans="5:15" x14ac:dyDescent="0.3">
      <c r="E73" s="2"/>
      <c r="F73" s="2"/>
      <c r="G73" s="2"/>
      <c r="H73" s="2"/>
    </row>
    <row r="74" spans="5:15" x14ac:dyDescent="0.3">
      <c r="E74" s="2"/>
      <c r="F74" s="2"/>
      <c r="G74" s="2"/>
      <c r="H74" s="2"/>
    </row>
    <row r="75" spans="5:15" x14ac:dyDescent="0.3">
      <c r="E75" s="2"/>
      <c r="F75" s="2"/>
      <c r="G75" s="2"/>
      <c r="H75" s="2"/>
    </row>
    <row r="76" spans="5:15" x14ac:dyDescent="0.3">
      <c r="E76" s="2"/>
      <c r="F76" s="2"/>
      <c r="G76" s="2"/>
      <c r="H76" s="2"/>
    </row>
    <row r="77" spans="5:15" x14ac:dyDescent="0.3">
      <c r="E77" s="2"/>
      <c r="F77" s="2"/>
      <c r="G77" s="2"/>
      <c r="H77" s="2"/>
    </row>
    <row r="78" spans="5:15" x14ac:dyDescent="0.3">
      <c r="E78" s="2"/>
      <c r="F78" s="2"/>
      <c r="G78" s="2"/>
      <c r="H78" s="2"/>
    </row>
    <row r="79" spans="5:15" x14ac:dyDescent="0.3">
      <c r="L79" s="2"/>
      <c r="M79" s="2"/>
      <c r="N79" s="2"/>
      <c r="O79" s="2"/>
    </row>
    <row r="80" spans="5:15" x14ac:dyDescent="0.3">
      <c r="L80" s="2"/>
      <c r="M80" s="2"/>
      <c r="N80" s="2"/>
      <c r="O80" s="2"/>
    </row>
    <row r="81" spans="8:15" x14ac:dyDescent="0.3">
      <c r="L81" s="2"/>
      <c r="M81" s="2"/>
      <c r="N81" s="2"/>
      <c r="O81" s="2"/>
    </row>
    <row r="82" spans="8:15" x14ac:dyDescent="0.3">
      <c r="L82" s="2"/>
      <c r="M82" s="2"/>
      <c r="N82" s="2"/>
      <c r="O82" s="2"/>
    </row>
    <row r="83" spans="8:15" x14ac:dyDescent="0.3">
      <c r="L83" s="2"/>
      <c r="M83" s="2"/>
      <c r="N83" s="2"/>
      <c r="O83" s="2"/>
    </row>
    <row r="84" spans="8:15" x14ac:dyDescent="0.3">
      <c r="L84" s="2"/>
      <c r="M84" s="2"/>
      <c r="N84" s="2"/>
      <c r="O84" s="2"/>
    </row>
    <row r="85" spans="8:15" x14ac:dyDescent="0.3">
      <c r="L85" s="2"/>
      <c r="M85" s="2"/>
      <c r="N85" s="2"/>
      <c r="O85" s="2"/>
    </row>
    <row r="86" spans="8:15" x14ac:dyDescent="0.3">
      <c r="L86" s="2"/>
      <c r="M86" s="2"/>
      <c r="N86" s="2"/>
      <c r="O86" s="2"/>
    </row>
    <row r="87" spans="8:15" x14ac:dyDescent="0.3">
      <c r="L87" s="2"/>
      <c r="M87" s="2"/>
      <c r="N87" s="2"/>
      <c r="O87" s="2"/>
    </row>
    <row r="88" spans="8:15" x14ac:dyDescent="0.3">
      <c r="L88" s="2"/>
      <c r="M88" s="2"/>
      <c r="N88" s="2"/>
      <c r="O88" s="2"/>
    </row>
    <row r="89" spans="8:15" x14ac:dyDescent="0.3">
      <c r="L89" s="2"/>
      <c r="M89" s="2"/>
      <c r="N89" s="2"/>
      <c r="O89" s="2"/>
    </row>
    <row r="90" spans="8:15" x14ac:dyDescent="0.3">
      <c r="L90" s="2"/>
      <c r="M90" s="2"/>
      <c r="N90" s="2"/>
      <c r="O90" s="2"/>
    </row>
    <row r="91" spans="8:15" x14ac:dyDescent="0.3">
      <c r="L91" s="2"/>
      <c r="M91" s="2"/>
      <c r="N91" s="2"/>
      <c r="O91" s="2"/>
    </row>
    <row r="92" spans="8:15" x14ac:dyDescent="0.3">
      <c r="L92" s="2"/>
      <c r="M92" s="2"/>
      <c r="N92" s="2"/>
      <c r="O92" s="2"/>
    </row>
    <row r="93" spans="8:15" x14ac:dyDescent="0.3">
      <c r="H93" s="2"/>
      <c r="I93" s="2"/>
      <c r="J93" s="6"/>
      <c r="K93" s="2"/>
      <c r="L93" s="2"/>
      <c r="M93" s="2"/>
      <c r="N93" s="2"/>
      <c r="O93" s="2"/>
    </row>
    <row r="94" spans="8:15" x14ac:dyDescent="0.3">
      <c r="H94" s="2"/>
      <c r="I94" s="2"/>
      <c r="J94" s="6"/>
      <c r="K94" s="2"/>
      <c r="L94" s="2"/>
      <c r="M94" s="2"/>
      <c r="N94" s="2"/>
      <c r="O94" s="2"/>
    </row>
    <row r="95" spans="8:15" x14ac:dyDescent="0.3">
      <c r="H95" s="2"/>
      <c r="I95" s="2"/>
      <c r="J95" s="6"/>
      <c r="K95" s="2"/>
      <c r="L95" s="2"/>
      <c r="M95" s="2"/>
      <c r="N95" s="2"/>
      <c r="O95" s="2"/>
    </row>
    <row r="96" spans="8:15" x14ac:dyDescent="0.3">
      <c r="H96" s="2"/>
      <c r="I96" s="2"/>
      <c r="J96" s="6"/>
      <c r="K96" s="2"/>
      <c r="L96" s="2"/>
      <c r="M96" s="2"/>
      <c r="N96" s="2"/>
      <c r="O96" s="2"/>
    </row>
    <row r="97" spans="8:15" x14ac:dyDescent="0.3">
      <c r="H97" s="2"/>
      <c r="I97" s="2"/>
      <c r="J97" s="6"/>
      <c r="K97" s="2"/>
      <c r="L97" s="2"/>
      <c r="M97" s="2"/>
      <c r="N97" s="2"/>
      <c r="O97" s="2"/>
    </row>
  </sheetData>
  <sortState xmlns:xlrd2="http://schemas.microsoft.com/office/spreadsheetml/2017/richdata2" ref="G58:K97">
    <sortCondition ref="G58:G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2E95-BF3C-4290-AEDD-49E077FC4E17}">
  <dimension ref="A1:AB70"/>
  <sheetViews>
    <sheetView tabSelected="1" topLeftCell="A32" workbookViewId="0">
      <selection activeCell="I39" sqref="I39"/>
    </sheetView>
  </sheetViews>
  <sheetFormatPr baseColWidth="10" defaultRowHeight="14.4" x14ac:dyDescent="0.3"/>
  <cols>
    <col min="1" max="1" width="41.88671875" bestFit="1" customWidth="1"/>
    <col min="4" max="4" width="5.77734375" customWidth="1"/>
  </cols>
  <sheetData>
    <row r="1" spans="1:28" ht="31.2" x14ac:dyDescent="0.6">
      <c r="B1" s="24"/>
      <c r="C1" s="24"/>
      <c r="D1" s="24"/>
      <c r="E1" s="23" t="s">
        <v>174</v>
      </c>
      <c r="F1" s="24"/>
      <c r="G1" s="24"/>
      <c r="H1" s="24"/>
      <c r="I1" s="24"/>
      <c r="J1" s="24"/>
      <c r="K1" s="23" t="s">
        <v>173</v>
      </c>
      <c r="L1" s="23"/>
      <c r="M1" s="24"/>
      <c r="N1" s="24"/>
      <c r="O1" s="24"/>
      <c r="P1" s="24"/>
      <c r="Q1" s="23" t="s">
        <v>565</v>
      </c>
      <c r="R1" s="23"/>
      <c r="S1" s="24"/>
      <c r="T1" s="24"/>
      <c r="U1" s="24"/>
      <c r="V1" s="24"/>
      <c r="W1" s="23" t="s">
        <v>566</v>
      </c>
      <c r="X1" s="23"/>
      <c r="Y1" s="24"/>
      <c r="Z1" s="24"/>
      <c r="AA1" s="24"/>
      <c r="AB1" s="24"/>
    </row>
    <row r="2" spans="1:28" x14ac:dyDescent="0.3">
      <c r="A2" s="25" t="s">
        <v>176</v>
      </c>
      <c r="B2" s="26" t="s">
        <v>179</v>
      </c>
      <c r="C2" s="26" t="s">
        <v>3</v>
      </c>
      <c r="D2" s="41"/>
      <c r="E2" s="26" t="s">
        <v>183</v>
      </c>
      <c r="F2" s="26"/>
      <c r="G2" s="26" t="s">
        <v>177</v>
      </c>
      <c r="H2" s="26"/>
      <c r="I2" s="26" t="s">
        <v>178</v>
      </c>
      <c r="J2" s="26"/>
      <c r="K2" s="26" t="s">
        <v>183</v>
      </c>
      <c r="L2" s="26"/>
      <c r="M2" s="26" t="s">
        <v>177</v>
      </c>
      <c r="N2" s="26"/>
      <c r="O2" s="26" t="s">
        <v>178</v>
      </c>
      <c r="P2" s="26"/>
      <c r="Q2" s="26" t="s">
        <v>183</v>
      </c>
      <c r="R2" s="26"/>
      <c r="S2" s="26" t="s">
        <v>177</v>
      </c>
      <c r="T2" s="26"/>
      <c r="U2" s="26" t="s">
        <v>178</v>
      </c>
      <c r="V2" s="26"/>
      <c r="W2" s="26" t="s">
        <v>183</v>
      </c>
      <c r="X2" s="26"/>
      <c r="Y2" s="26" t="s">
        <v>177</v>
      </c>
      <c r="Z2" s="26"/>
      <c r="AA2" s="26" t="s">
        <v>178</v>
      </c>
      <c r="AB2" s="26"/>
    </row>
    <row r="3" spans="1:28" x14ac:dyDescent="0.3">
      <c r="A3" s="27" t="s">
        <v>164</v>
      </c>
      <c r="B3" s="28">
        <v>7</v>
      </c>
      <c r="C3" s="28">
        <v>2048</v>
      </c>
      <c r="D3" s="42"/>
      <c r="E3" s="28">
        <v>186</v>
      </c>
      <c r="F3" s="28">
        <f>INT(E3/E$24*100)</f>
        <v>72</v>
      </c>
      <c r="G3" s="29">
        <v>2.9756944444444447E-2</v>
      </c>
      <c r="H3" s="28">
        <f>INT(G3/G$24*100)</f>
        <v>13</v>
      </c>
      <c r="I3" s="28">
        <v>14.247999999999999</v>
      </c>
      <c r="J3" s="28">
        <f>INT(I3/I$24*100)</f>
        <v>92</v>
      </c>
      <c r="K3" s="28">
        <v>175</v>
      </c>
      <c r="L3" s="28">
        <f>INT(K3/K$24*100)</f>
        <v>92</v>
      </c>
      <c r="M3" s="29">
        <v>1.7800925925925925E-2</v>
      </c>
      <c r="N3" s="28">
        <f>INT(M3/M$24*100)</f>
        <v>11</v>
      </c>
      <c r="O3" s="28">
        <v>8.5299999999999994</v>
      </c>
      <c r="P3" s="28">
        <f>INT(O3/O$24*100)</f>
        <v>81</v>
      </c>
      <c r="Q3" s="28">
        <v>168</v>
      </c>
      <c r="R3" s="28">
        <f>INT(Q3/Q$24*100)</f>
        <v>59</v>
      </c>
      <c r="S3" s="29">
        <v>2.0925925925925928E-2</v>
      </c>
      <c r="T3" s="28">
        <f>INT(S3/S$24*100)</f>
        <v>8</v>
      </c>
      <c r="U3" s="28">
        <v>10.581</v>
      </c>
      <c r="V3" s="28">
        <f>INT(U3/U$24*100)</f>
        <v>89</v>
      </c>
      <c r="W3" s="28">
        <v>145</v>
      </c>
      <c r="X3" s="28">
        <f>INT(W3/W$24*100)</f>
        <v>77</v>
      </c>
      <c r="Y3" s="29">
        <v>1.1666666666666667E-2</v>
      </c>
      <c r="Z3" s="28">
        <f>INT(Y3/Y$24*100)</f>
        <v>16</v>
      </c>
      <c r="AA3" s="28">
        <v>5.875</v>
      </c>
      <c r="AB3" s="28">
        <f>INT(AA3/AA$24*100)</f>
        <v>89</v>
      </c>
    </row>
    <row r="4" spans="1:28" x14ac:dyDescent="0.3">
      <c r="A4" s="27" t="s">
        <v>31</v>
      </c>
      <c r="B4" s="28">
        <v>7.1</v>
      </c>
      <c r="C4" s="28">
        <v>2048</v>
      </c>
      <c r="D4" s="42"/>
      <c r="E4" s="28">
        <v>217</v>
      </c>
      <c r="F4" s="28">
        <f t="shared" ref="F4:H23" si="0">INT(E4/E$24*100)</f>
        <v>84</v>
      </c>
      <c r="G4" s="29">
        <v>4.0879629629629634E-2</v>
      </c>
      <c r="H4" s="28">
        <f t="shared" si="0"/>
        <v>18</v>
      </c>
      <c r="I4" s="28">
        <v>10.041</v>
      </c>
      <c r="J4" s="28">
        <f t="shared" ref="J4:L4" si="1">INT(I4/I$24*100)</f>
        <v>64</v>
      </c>
      <c r="K4" s="28">
        <v>116</v>
      </c>
      <c r="L4" s="28">
        <f t="shared" si="1"/>
        <v>61</v>
      </c>
      <c r="M4" s="29">
        <v>3.0624999999999999E-2</v>
      </c>
      <c r="N4" s="28">
        <f t="shared" ref="N4" si="2">INT(M4/M$24*100)</f>
        <v>20</v>
      </c>
      <c r="O4" s="28">
        <v>8.0139999999999993</v>
      </c>
      <c r="P4" s="28">
        <f t="shared" ref="P4:R4" si="3">INT(O4/O$24*100)</f>
        <v>76</v>
      </c>
      <c r="Q4" s="28">
        <v>83</v>
      </c>
      <c r="R4" s="28">
        <f t="shared" si="3"/>
        <v>29</v>
      </c>
      <c r="S4" s="29">
        <v>3.8449074074074073E-2</v>
      </c>
      <c r="T4" s="28">
        <f t="shared" ref="T4" si="4">INT(S4/S$24*100)</f>
        <v>15</v>
      </c>
      <c r="U4" s="28">
        <v>9.5909999999999993</v>
      </c>
      <c r="V4" s="28">
        <f t="shared" ref="V4" si="5">INT(U4/U$24*100)</f>
        <v>81</v>
      </c>
      <c r="W4" s="28">
        <v>148</v>
      </c>
      <c r="X4" s="28">
        <f t="shared" ref="X4" si="6">INT(W4/W$24*100)</f>
        <v>78</v>
      </c>
      <c r="Y4" s="29">
        <v>1.6354166666666666E-2</v>
      </c>
      <c r="Z4" s="28">
        <f t="shared" ref="Z4" si="7">INT(Y4/Y$24*100)</f>
        <v>22</v>
      </c>
      <c r="AA4" s="28">
        <v>4.1929999999999996</v>
      </c>
      <c r="AB4" s="28">
        <f t="shared" ref="AB4" si="8">INT(AA4/AA$24*100)</f>
        <v>64</v>
      </c>
    </row>
    <row r="5" spans="1:28" x14ac:dyDescent="0.3">
      <c r="A5" s="27" t="s">
        <v>134</v>
      </c>
      <c r="B5" s="28">
        <v>34</v>
      </c>
      <c r="C5" s="28">
        <v>4.032</v>
      </c>
      <c r="D5" s="42"/>
      <c r="E5" s="28">
        <v>198</v>
      </c>
      <c r="F5" s="28">
        <f t="shared" si="0"/>
        <v>77</v>
      </c>
      <c r="G5" s="29">
        <v>0.15277777777777776</v>
      </c>
      <c r="H5" s="28">
        <f t="shared" si="0"/>
        <v>69</v>
      </c>
      <c r="I5" s="28">
        <v>15.042</v>
      </c>
      <c r="J5" s="28">
        <f t="shared" ref="J5:L5" si="9">INT(I5/I$24*100)</f>
        <v>97</v>
      </c>
      <c r="K5" s="28">
        <v>152</v>
      </c>
      <c r="L5" s="28">
        <f t="shared" si="9"/>
        <v>80</v>
      </c>
      <c r="M5" s="29">
        <v>0.1111111111111111</v>
      </c>
      <c r="N5" s="28">
        <f t="shared" ref="N5" si="10">INT(M5/M$24*100)</f>
        <v>72</v>
      </c>
      <c r="O5" s="28">
        <v>10.523</v>
      </c>
      <c r="P5" s="28">
        <f t="shared" ref="P5:R5" si="11">INT(O5/O$24*100)</f>
        <v>100</v>
      </c>
      <c r="Q5" s="28">
        <v>205</v>
      </c>
      <c r="R5" s="28">
        <f t="shared" si="11"/>
        <v>72</v>
      </c>
      <c r="S5" s="29">
        <v>0.10972222222222222</v>
      </c>
      <c r="T5" s="28">
        <f t="shared" ref="T5" si="12">INT(S5/S$24*100)</f>
        <v>45</v>
      </c>
      <c r="U5" s="28">
        <v>10.286</v>
      </c>
      <c r="V5" s="28">
        <f t="shared" ref="V5" si="13">INT(U5/U$24*100)</f>
        <v>87</v>
      </c>
      <c r="W5" s="28">
        <v>146</v>
      </c>
      <c r="X5" s="28">
        <f t="shared" ref="X5" si="14">INT(W5/W$24*100)</f>
        <v>77</v>
      </c>
      <c r="Y5" s="29">
        <v>5.0347222222222217E-2</v>
      </c>
      <c r="Z5" s="28">
        <f t="shared" ref="Z5" si="15">INT(Y5/Y$24*100)</f>
        <v>69</v>
      </c>
      <c r="AA5" s="28">
        <v>6.31</v>
      </c>
      <c r="AB5" s="28">
        <f t="shared" ref="AB5" si="16">INT(AA5/AA$24*100)</f>
        <v>96</v>
      </c>
    </row>
    <row r="6" spans="1:28" x14ac:dyDescent="0.3">
      <c r="A6" s="27" t="s">
        <v>156</v>
      </c>
      <c r="B6" s="28">
        <v>1.3</v>
      </c>
      <c r="C6" s="28">
        <v>2048</v>
      </c>
      <c r="D6" s="42"/>
      <c r="E6" s="28">
        <v>255</v>
      </c>
      <c r="F6" s="28">
        <f t="shared" si="0"/>
        <v>99</v>
      </c>
      <c r="G6" s="29">
        <v>5.9027777777777776E-3</v>
      </c>
      <c r="H6" s="28">
        <f t="shared" si="0"/>
        <v>2</v>
      </c>
      <c r="I6" s="28">
        <v>11.180999999999999</v>
      </c>
      <c r="J6" s="28">
        <f t="shared" ref="J6:L6" si="17">INT(I6/I$24*100)</f>
        <v>72</v>
      </c>
      <c r="K6" s="28">
        <v>154</v>
      </c>
      <c r="L6" s="28">
        <f t="shared" si="17"/>
        <v>81</v>
      </c>
      <c r="M6" s="29">
        <v>7.5231481481481477E-3</v>
      </c>
      <c r="N6" s="28">
        <f t="shared" ref="N6" si="18">INT(M6/M$24*100)</f>
        <v>4</v>
      </c>
      <c r="O6" s="28">
        <v>9.1449999999999996</v>
      </c>
      <c r="P6" s="28">
        <f t="shared" ref="P6:R6" si="19">INT(O6/O$24*100)</f>
        <v>86</v>
      </c>
      <c r="Q6" s="28">
        <v>118</v>
      </c>
      <c r="R6" s="28">
        <f t="shared" si="19"/>
        <v>41</v>
      </c>
      <c r="S6" s="29">
        <v>5.2893518518518515E-3</v>
      </c>
      <c r="T6" s="28">
        <f t="shared" ref="T6" si="20">INT(S6/S$24*100)</f>
        <v>2</v>
      </c>
      <c r="U6" s="28">
        <v>11.797000000000001</v>
      </c>
      <c r="V6" s="28">
        <f t="shared" ref="V6" si="21">INT(U6/U$24*100)</f>
        <v>100</v>
      </c>
      <c r="W6" s="28">
        <v>105</v>
      </c>
      <c r="X6" s="28">
        <f t="shared" ref="X6" si="22">INT(W6/W$24*100)</f>
        <v>55</v>
      </c>
      <c r="Y6" s="29">
        <v>2.8819444444444444E-3</v>
      </c>
      <c r="Z6" s="28">
        <f t="shared" ref="Z6" si="23">INT(Y6/Y$24*100)</f>
        <v>3</v>
      </c>
      <c r="AA6" s="28">
        <v>6.5389999999999997</v>
      </c>
      <c r="AB6" s="28">
        <f t="shared" ref="AB6" si="24">INT(AA6/AA$24*100)</f>
        <v>100</v>
      </c>
    </row>
    <row r="7" spans="1:28" x14ac:dyDescent="0.3">
      <c r="A7" s="27" t="s">
        <v>116</v>
      </c>
      <c r="B7" s="28">
        <v>40</v>
      </c>
      <c r="C7" s="28">
        <v>8192</v>
      </c>
      <c r="D7" s="42"/>
      <c r="E7" s="28">
        <v>244</v>
      </c>
      <c r="F7" s="28">
        <f t="shared" si="0"/>
        <v>95</v>
      </c>
      <c r="G7" s="29">
        <v>0.13680555555555554</v>
      </c>
      <c r="H7" s="28">
        <f t="shared" si="0"/>
        <v>61</v>
      </c>
      <c r="I7" s="28">
        <v>13.622</v>
      </c>
      <c r="J7" s="28">
        <f t="shared" ref="J7:L7" si="25">INT(I7/I$24*100)</f>
        <v>88</v>
      </c>
      <c r="K7" s="28">
        <v>159</v>
      </c>
      <c r="L7" s="28">
        <f t="shared" si="25"/>
        <v>83</v>
      </c>
      <c r="M7" s="29">
        <v>9.8611111111111108E-2</v>
      </c>
      <c r="N7" s="28">
        <f t="shared" ref="N7" si="26">INT(M7/M$24*100)</f>
        <v>64</v>
      </c>
      <c r="O7" s="28">
        <v>9.2430000000000003</v>
      </c>
      <c r="P7" s="28">
        <f t="shared" ref="P7:R7" si="27">INT(O7/O$24*100)</f>
        <v>87</v>
      </c>
      <c r="Q7" s="28">
        <v>280</v>
      </c>
      <c r="R7" s="28">
        <f t="shared" si="27"/>
        <v>99</v>
      </c>
      <c r="S7" s="29">
        <v>0.12317129629629631</v>
      </c>
      <c r="T7" s="28">
        <f t="shared" ref="T7" si="28">INT(S7/S$24*100)</f>
        <v>50</v>
      </c>
      <c r="U7" s="28">
        <v>9.7189999999999994</v>
      </c>
      <c r="V7" s="28">
        <f t="shared" ref="V7" si="29">INT(U7/U$24*100)</f>
        <v>82</v>
      </c>
      <c r="W7" s="28">
        <v>187</v>
      </c>
      <c r="X7" s="28">
        <f t="shared" ref="X7" si="30">INT(W7/W$24*100)</f>
        <v>99</v>
      </c>
      <c r="Y7" s="29">
        <v>7.2754629629629627E-2</v>
      </c>
      <c r="Z7" s="28">
        <f t="shared" ref="Z7" si="31">INT(Y7/Y$24*100)</f>
        <v>100</v>
      </c>
      <c r="AA7" s="28">
        <v>5.8179999999999996</v>
      </c>
      <c r="AB7" s="28">
        <f t="shared" ref="AB7" si="32">INT(AA7/AA$24*100)</f>
        <v>88</v>
      </c>
    </row>
    <row r="8" spans="1:28" x14ac:dyDescent="0.3">
      <c r="A8" s="27" t="s">
        <v>115</v>
      </c>
      <c r="B8" s="28">
        <v>13</v>
      </c>
      <c r="C8" s="28">
        <v>4096</v>
      </c>
      <c r="D8" s="42"/>
      <c r="E8" s="28">
        <v>204</v>
      </c>
      <c r="F8" s="28">
        <f t="shared" si="0"/>
        <v>79</v>
      </c>
      <c r="G8" s="29">
        <v>4.1192129629629634E-2</v>
      </c>
      <c r="H8" s="28">
        <f t="shared" si="0"/>
        <v>18</v>
      </c>
      <c r="I8" s="28">
        <v>15.042</v>
      </c>
      <c r="J8" s="28">
        <f t="shared" ref="J8:L8" si="33">INT(I8/I$24*100)</f>
        <v>97</v>
      </c>
      <c r="K8" s="28">
        <v>168</v>
      </c>
      <c r="L8" s="28">
        <f t="shared" si="33"/>
        <v>88</v>
      </c>
      <c r="M8" s="29">
        <v>3.0405092592592591E-2</v>
      </c>
      <c r="N8" s="28">
        <f t="shared" ref="N8" si="34">INT(M8/M$24*100)</f>
        <v>19</v>
      </c>
      <c r="O8" s="28">
        <v>10.523</v>
      </c>
      <c r="P8" s="28">
        <f t="shared" ref="P8:R8" si="35">INT(O8/O$24*100)</f>
        <v>100</v>
      </c>
      <c r="Q8" s="28">
        <v>213</v>
      </c>
      <c r="R8" s="28">
        <f t="shared" si="35"/>
        <v>75</v>
      </c>
      <c r="S8" s="29">
        <v>2.8171296296296302E-2</v>
      </c>
      <c r="T8" s="28">
        <f t="shared" ref="T8" si="36">INT(S8/S$24*100)</f>
        <v>11</v>
      </c>
      <c r="U8" s="28">
        <v>10.286</v>
      </c>
      <c r="V8" s="28">
        <f t="shared" ref="V8" si="37">INT(U8/U$24*100)</f>
        <v>87</v>
      </c>
      <c r="W8" s="28">
        <v>153</v>
      </c>
      <c r="X8" s="28">
        <f t="shared" ref="X8" si="38">INT(W8/W$24*100)</f>
        <v>81</v>
      </c>
      <c r="Y8" s="29">
        <v>1.7303240740740741E-2</v>
      </c>
      <c r="Z8" s="28">
        <f t="shared" ref="Z8" si="39">INT(Y8/Y$24*100)</f>
        <v>23</v>
      </c>
      <c r="AA8" s="28">
        <v>6.31</v>
      </c>
      <c r="AB8" s="28">
        <f t="shared" ref="AB8" si="40">INT(AA8/AA$24*100)</f>
        <v>96</v>
      </c>
    </row>
    <row r="9" spans="1:28" x14ac:dyDescent="0.3">
      <c r="A9" s="27" t="s">
        <v>43</v>
      </c>
      <c r="B9" s="28">
        <v>7</v>
      </c>
      <c r="C9" s="28">
        <v>4096</v>
      </c>
      <c r="D9" s="42"/>
      <c r="E9" s="28">
        <v>189</v>
      </c>
      <c r="F9" s="28">
        <f t="shared" si="0"/>
        <v>73</v>
      </c>
      <c r="G9" s="29">
        <v>4.1192129629629634E-2</v>
      </c>
      <c r="H9" s="28">
        <f t="shared" si="0"/>
        <v>18</v>
      </c>
      <c r="I9" s="28">
        <v>15.042</v>
      </c>
      <c r="J9" s="28">
        <f t="shared" ref="J9:L9" si="41">INT(I9/I$24*100)</f>
        <v>97</v>
      </c>
      <c r="K9" s="28">
        <v>159</v>
      </c>
      <c r="L9" s="28">
        <f t="shared" si="41"/>
        <v>83</v>
      </c>
      <c r="M9" s="29">
        <v>1.849537037037037E-2</v>
      </c>
      <c r="N9" s="28">
        <f t="shared" ref="N9" si="42">INT(M9/M$24*100)</f>
        <v>12</v>
      </c>
      <c r="O9" s="28">
        <v>10.523</v>
      </c>
      <c r="P9" s="28">
        <f t="shared" ref="P9:R9" si="43">INT(O9/O$24*100)</f>
        <v>100</v>
      </c>
      <c r="Q9" s="28">
        <v>195</v>
      </c>
      <c r="R9" s="28">
        <f t="shared" si="43"/>
        <v>69</v>
      </c>
      <c r="S9" s="29">
        <v>1.6134259259259261E-2</v>
      </c>
      <c r="T9" s="28">
        <f t="shared" ref="T9" si="44">INT(S9/S$24*100)</f>
        <v>6</v>
      </c>
      <c r="U9" s="28">
        <v>10.286</v>
      </c>
      <c r="V9" s="28">
        <f t="shared" ref="V9" si="45">INT(U9/U$24*100)</f>
        <v>87</v>
      </c>
      <c r="W9" s="28">
        <v>142</v>
      </c>
      <c r="X9" s="28">
        <f t="shared" ref="X9" si="46">INT(W9/W$24*100)</f>
        <v>75</v>
      </c>
      <c r="Y9" s="29">
        <v>9.9189814814814817E-3</v>
      </c>
      <c r="Z9" s="28">
        <f t="shared" ref="Z9" si="47">INT(Y9/Y$24*100)</f>
        <v>13</v>
      </c>
      <c r="AA9" s="28">
        <v>6.31</v>
      </c>
      <c r="AB9" s="28">
        <f t="shared" ref="AB9" si="48">INT(AA9/AA$24*100)</f>
        <v>96</v>
      </c>
    </row>
    <row r="10" spans="1:28" x14ac:dyDescent="0.3">
      <c r="A10" s="27" t="s">
        <v>180</v>
      </c>
      <c r="B10" s="28">
        <v>7.3</v>
      </c>
      <c r="C10" s="28">
        <v>8192</v>
      </c>
      <c r="D10" s="42"/>
      <c r="E10" s="28">
        <v>201</v>
      </c>
      <c r="F10" s="28">
        <f t="shared" si="0"/>
        <v>78</v>
      </c>
      <c r="G10" s="29">
        <v>2.809027777777778E-2</v>
      </c>
      <c r="H10" s="28">
        <f t="shared" si="0"/>
        <v>12</v>
      </c>
      <c r="I10" s="28">
        <v>15.452999999999999</v>
      </c>
      <c r="J10" s="28">
        <f t="shared" ref="J10:L10" si="49">INT(I10/I$24*100)</f>
        <v>100</v>
      </c>
      <c r="K10" s="28">
        <v>166</v>
      </c>
      <c r="L10" s="28">
        <f t="shared" si="49"/>
        <v>87</v>
      </c>
      <c r="M10" s="29">
        <v>2.0219907407407409E-2</v>
      </c>
      <c r="N10" s="28">
        <f t="shared" ref="N10" si="50">INT(M10/M$24*100)</f>
        <v>13</v>
      </c>
      <c r="O10" s="28">
        <v>10.159000000000001</v>
      </c>
      <c r="P10" s="28">
        <f t="shared" ref="P10:R10" si="51">INT(O10/O$24*100)</f>
        <v>96</v>
      </c>
      <c r="Q10" s="28">
        <v>214</v>
      </c>
      <c r="R10" s="28">
        <f t="shared" si="51"/>
        <v>76</v>
      </c>
      <c r="S10" s="29">
        <v>1.9120370370370371E-2</v>
      </c>
      <c r="T10" s="28">
        <f t="shared" ref="T10" si="52">INT(S10/S$24*100)</f>
        <v>7</v>
      </c>
      <c r="U10" s="28">
        <v>10.912000000000001</v>
      </c>
      <c r="V10" s="28">
        <f t="shared" ref="V10" si="53">INT(U10/U$24*100)</f>
        <v>92</v>
      </c>
      <c r="W10" s="28">
        <v>154</v>
      </c>
      <c r="X10" s="28">
        <f t="shared" ref="X10" si="54">INT(W10/W$24*100)</f>
        <v>81</v>
      </c>
      <c r="Y10" s="29">
        <v>1.1203703703703704E-2</v>
      </c>
      <c r="Z10" s="28">
        <f t="shared" ref="Z10" si="55">INT(Y10/Y$24*100)</f>
        <v>15</v>
      </c>
      <c r="AA10" s="28">
        <v>6.4960000000000004</v>
      </c>
      <c r="AB10" s="28">
        <f t="shared" ref="AB10" si="56">INT(AA10/AA$24*100)</f>
        <v>99</v>
      </c>
    </row>
    <row r="11" spans="1:28" x14ac:dyDescent="0.3">
      <c r="A11" s="27" t="s">
        <v>181</v>
      </c>
      <c r="B11" s="28">
        <v>46.7</v>
      </c>
      <c r="C11" s="28">
        <v>8192</v>
      </c>
      <c r="D11" s="42"/>
      <c r="E11" s="28">
        <v>252</v>
      </c>
      <c r="F11" s="28">
        <f t="shared" si="0"/>
        <v>98</v>
      </c>
      <c r="G11" s="29">
        <v>6.25E-2</v>
      </c>
      <c r="H11" s="28">
        <f t="shared" si="0"/>
        <v>28</v>
      </c>
      <c r="I11" s="28">
        <v>15.169</v>
      </c>
      <c r="J11" s="28">
        <f t="shared" ref="J11:L11" si="57">INT(I11/I$24*100)</f>
        <v>98</v>
      </c>
      <c r="K11" s="28">
        <v>178</v>
      </c>
      <c r="L11" s="28">
        <f t="shared" si="57"/>
        <v>93</v>
      </c>
      <c r="M11" s="29">
        <v>3.9398148148148147E-2</v>
      </c>
      <c r="N11" s="28">
        <f t="shared" ref="N11" si="58">INT(M11/M$24*100)</f>
        <v>25</v>
      </c>
      <c r="O11" s="28">
        <v>10.159000000000001</v>
      </c>
      <c r="P11" s="28">
        <f t="shared" ref="P11:R11" si="59">INT(O11/O$24*100)</f>
        <v>96</v>
      </c>
      <c r="Q11" s="28">
        <v>271</v>
      </c>
      <c r="R11" s="28">
        <f t="shared" si="59"/>
        <v>96</v>
      </c>
      <c r="S11" s="29">
        <v>4.9652777777777775E-2</v>
      </c>
      <c r="T11" s="28">
        <f t="shared" ref="T11" si="60">INT(S11/S$24*100)</f>
        <v>20</v>
      </c>
      <c r="U11" s="28">
        <v>10.912000000000001</v>
      </c>
      <c r="V11" s="28">
        <f t="shared" ref="V11" si="61">INT(U11/U$24*100)</f>
        <v>92</v>
      </c>
      <c r="W11" s="28">
        <v>188</v>
      </c>
      <c r="X11" s="28">
        <f t="shared" ref="X11" si="62">INT(W11/W$24*100)</f>
        <v>100</v>
      </c>
      <c r="Y11" s="29">
        <v>3.0439814814814819E-2</v>
      </c>
      <c r="Z11" s="28">
        <f t="shared" ref="Z11" si="63">INT(Y11/Y$24*100)</f>
        <v>41</v>
      </c>
      <c r="AA11" s="28">
        <v>6.4960000000000004</v>
      </c>
      <c r="AB11" s="28">
        <f t="shared" ref="AB11" si="64">INT(AA11/AA$24*100)</f>
        <v>99</v>
      </c>
    </row>
    <row r="12" spans="1:28" x14ac:dyDescent="0.3">
      <c r="A12" s="27" t="s">
        <v>123</v>
      </c>
      <c r="B12" s="28">
        <v>30</v>
      </c>
      <c r="C12" s="28">
        <v>2048</v>
      </c>
      <c r="D12" s="42"/>
      <c r="E12" s="28">
        <v>215</v>
      </c>
      <c r="F12" s="28">
        <f t="shared" si="0"/>
        <v>83</v>
      </c>
      <c r="G12" s="29">
        <v>0.17500000000000002</v>
      </c>
      <c r="H12" s="28">
        <f t="shared" si="0"/>
        <v>79</v>
      </c>
      <c r="I12" s="28">
        <v>14.247999999999999</v>
      </c>
      <c r="J12" s="28">
        <f t="shared" ref="J12:L12" si="65">INT(I12/I$24*100)</f>
        <v>92</v>
      </c>
      <c r="K12" s="28">
        <v>190</v>
      </c>
      <c r="L12" s="28">
        <f t="shared" si="65"/>
        <v>100</v>
      </c>
      <c r="M12" s="29">
        <v>9.4444444444444442E-2</v>
      </c>
      <c r="N12" s="28">
        <f t="shared" ref="N12" si="66">INT(M12/M$24*100)</f>
        <v>61</v>
      </c>
      <c r="O12" s="28">
        <v>8.5299999999999994</v>
      </c>
      <c r="P12" s="28">
        <f t="shared" ref="P12:R12" si="67">INT(O12/O$24*100)</f>
        <v>81</v>
      </c>
      <c r="Q12" s="28">
        <v>207</v>
      </c>
      <c r="R12" s="28">
        <f t="shared" si="67"/>
        <v>73</v>
      </c>
      <c r="S12" s="29">
        <v>0.12026620370370371</v>
      </c>
      <c r="T12" s="28">
        <f t="shared" ref="T12" si="68">INT(S12/S$24*100)</f>
        <v>49</v>
      </c>
      <c r="U12" s="28">
        <v>10.581</v>
      </c>
      <c r="V12" s="28">
        <f t="shared" ref="V12" si="69">INT(U12/U$24*100)</f>
        <v>89</v>
      </c>
      <c r="W12" s="28">
        <v>166</v>
      </c>
      <c r="X12" s="28">
        <f t="shared" ref="X12" si="70">INT(W12/W$24*100)</f>
        <v>88</v>
      </c>
      <c r="Y12" s="29">
        <v>6.6793981481481482E-2</v>
      </c>
      <c r="Z12" s="28">
        <f t="shared" ref="Z12" si="71">INT(Y12/Y$24*100)</f>
        <v>91</v>
      </c>
      <c r="AA12" s="28">
        <v>5.875</v>
      </c>
      <c r="AB12" s="28">
        <f t="shared" ref="AB12" si="72">INT(AA12/AA$24*100)</f>
        <v>89</v>
      </c>
    </row>
    <row r="13" spans="1:28" x14ac:dyDescent="0.3">
      <c r="A13" s="27" t="s">
        <v>40</v>
      </c>
      <c r="B13" s="28">
        <v>6.7</v>
      </c>
      <c r="C13" s="28">
        <v>2048</v>
      </c>
      <c r="D13" s="42"/>
      <c r="E13" s="28">
        <v>192</v>
      </c>
      <c r="F13" s="28">
        <f t="shared" si="0"/>
        <v>75</v>
      </c>
      <c r="G13" s="29">
        <v>3.6018518518518519E-2</v>
      </c>
      <c r="H13" s="28">
        <f t="shared" si="0"/>
        <v>16</v>
      </c>
      <c r="I13" s="28">
        <v>14.247999999999999</v>
      </c>
      <c r="J13" s="28">
        <f t="shared" ref="J13:L13" si="73">INT(I13/I$24*100)</f>
        <v>92</v>
      </c>
      <c r="K13" s="28">
        <v>174</v>
      </c>
      <c r="L13" s="28">
        <f t="shared" si="73"/>
        <v>91</v>
      </c>
      <c r="M13" s="29">
        <v>2.210648148148148E-2</v>
      </c>
      <c r="N13" s="28">
        <f t="shared" ref="N13" si="74">INT(M13/M$24*100)</f>
        <v>14</v>
      </c>
      <c r="O13" s="28">
        <v>8.5299999999999994</v>
      </c>
      <c r="P13" s="28">
        <f t="shared" ref="P13:R13" si="75">INT(O13/O$24*100)</f>
        <v>81</v>
      </c>
      <c r="Q13" s="28">
        <v>181</v>
      </c>
      <c r="R13" s="28">
        <f t="shared" si="75"/>
        <v>64</v>
      </c>
      <c r="S13" s="29">
        <v>2.8414351851851847E-2</v>
      </c>
      <c r="T13" s="28">
        <f t="shared" ref="T13" si="76">INT(S13/S$24*100)</f>
        <v>11</v>
      </c>
      <c r="U13" s="28">
        <v>10.581</v>
      </c>
      <c r="V13" s="28">
        <f t="shared" ref="V13" si="77">INT(U13/U$24*100)</f>
        <v>89</v>
      </c>
      <c r="W13" s="28">
        <v>151</v>
      </c>
      <c r="X13" s="28">
        <f t="shared" ref="X13" si="78">INT(W13/W$24*100)</f>
        <v>80</v>
      </c>
      <c r="Y13" s="29">
        <v>1.5486111111111112E-2</v>
      </c>
      <c r="Z13" s="28">
        <f t="shared" ref="Z13" si="79">INT(Y13/Y$24*100)</f>
        <v>21</v>
      </c>
      <c r="AA13" s="28">
        <v>5.875</v>
      </c>
      <c r="AB13" s="28">
        <f t="shared" ref="AB13" si="80">INT(AA13/AA$24*100)</f>
        <v>89</v>
      </c>
    </row>
    <row r="14" spans="1:28" x14ac:dyDescent="0.3">
      <c r="A14" t="s">
        <v>361</v>
      </c>
      <c r="B14" s="28">
        <v>4</v>
      </c>
      <c r="C14" s="2">
        <v>8192</v>
      </c>
      <c r="D14" s="5"/>
      <c r="E14" s="28">
        <v>180</v>
      </c>
      <c r="F14" s="28">
        <f t="shared" si="0"/>
        <v>70</v>
      </c>
      <c r="G14" s="29">
        <v>2.8854166666666667E-2</v>
      </c>
      <c r="H14" s="28">
        <f t="shared" si="0"/>
        <v>13</v>
      </c>
      <c r="I14" s="28">
        <v>13.057</v>
      </c>
      <c r="J14" s="28">
        <f t="shared" ref="J14:L14" si="81">INT(I14/I$24*100)</f>
        <v>84</v>
      </c>
      <c r="K14" s="28">
        <v>155</v>
      </c>
      <c r="L14" s="28">
        <f t="shared" si="81"/>
        <v>81</v>
      </c>
      <c r="M14" s="6">
        <v>1.7743055555555557E-2</v>
      </c>
      <c r="N14" s="28">
        <f t="shared" ref="N14" si="82">INT(M14/M$24*100)</f>
        <v>11</v>
      </c>
      <c r="O14" s="28">
        <v>8.4410000000000007</v>
      </c>
      <c r="P14" s="28">
        <f t="shared" ref="P14:R14" si="83">INT(O14/O$24*100)</f>
        <v>80</v>
      </c>
      <c r="Q14" s="28">
        <v>190</v>
      </c>
      <c r="R14" s="28">
        <f t="shared" si="83"/>
        <v>67</v>
      </c>
      <c r="S14" s="29">
        <v>1.8877314814814816E-2</v>
      </c>
      <c r="T14" s="28">
        <f t="shared" ref="T14" si="84">INT(S14/S$24*100)</f>
        <v>7</v>
      </c>
      <c r="U14" s="28">
        <v>9.2639999999999993</v>
      </c>
      <c r="V14" s="28">
        <f t="shared" ref="V14" si="85">INT(U14/U$24*100)</f>
        <v>78</v>
      </c>
      <c r="W14" s="28">
        <v>132</v>
      </c>
      <c r="X14" s="28">
        <f t="shared" ref="X14" si="86">INT(W14/W$24*100)</f>
        <v>70</v>
      </c>
      <c r="Y14" s="29">
        <v>1.1539351851851851E-2</v>
      </c>
      <c r="Z14" s="28">
        <f t="shared" ref="Z14" si="87">INT(Y14/Y$24*100)</f>
        <v>15</v>
      </c>
      <c r="AA14" s="28">
        <v>5.2919999999999998</v>
      </c>
      <c r="AB14" s="28">
        <f t="shared" ref="AB14" si="88">INT(AA14/AA$24*100)</f>
        <v>80</v>
      </c>
    </row>
    <row r="15" spans="1:28" x14ac:dyDescent="0.3">
      <c r="A15" s="27" t="s">
        <v>150</v>
      </c>
      <c r="B15" s="28">
        <v>14</v>
      </c>
      <c r="C15" s="28">
        <v>8192</v>
      </c>
      <c r="D15" s="42"/>
      <c r="E15" s="28">
        <v>256</v>
      </c>
      <c r="F15" s="28">
        <f t="shared" si="0"/>
        <v>100</v>
      </c>
      <c r="G15" s="29">
        <v>0.22083333333333333</v>
      </c>
      <c r="H15" s="28">
        <f t="shared" si="0"/>
        <v>100</v>
      </c>
      <c r="I15" s="28">
        <v>13.057</v>
      </c>
      <c r="J15" s="28">
        <f t="shared" ref="J15:L15" si="89">INT(I15/I$24*100)</f>
        <v>84</v>
      </c>
      <c r="K15" s="28">
        <v>173</v>
      </c>
      <c r="L15" s="28">
        <f t="shared" si="89"/>
        <v>91</v>
      </c>
      <c r="M15" s="29">
        <v>0.15277777777777776</v>
      </c>
      <c r="N15" s="28">
        <f t="shared" ref="N15" si="90">INT(M15/M$24*100)</f>
        <v>100</v>
      </c>
      <c r="O15" s="28">
        <v>8.4410000000000007</v>
      </c>
      <c r="P15" s="28">
        <f t="shared" ref="P15:R15" si="91">INT(O15/O$24*100)</f>
        <v>80</v>
      </c>
      <c r="Q15" s="28">
        <v>281</v>
      </c>
      <c r="R15" s="28">
        <f t="shared" si="91"/>
        <v>100</v>
      </c>
      <c r="S15" s="29">
        <v>0.24253472222222219</v>
      </c>
      <c r="T15" s="28">
        <f t="shared" ref="T15" si="92">INT(S15/S$24*100)</f>
        <v>100</v>
      </c>
      <c r="U15" s="28">
        <v>9.2639999999999993</v>
      </c>
      <c r="V15" s="28">
        <f t="shared" ref="V15" si="93">INT(U15/U$24*100)</f>
        <v>78</v>
      </c>
      <c r="W15" s="28">
        <v>179</v>
      </c>
      <c r="X15" s="28">
        <f t="shared" ref="X15" si="94">INT(W15/W$24*100)</f>
        <v>95</v>
      </c>
      <c r="Y15" s="29">
        <v>6.1180555555555551E-2</v>
      </c>
      <c r="Z15" s="28">
        <f t="shared" ref="Z15" si="95">INT(Y15/Y$24*100)</f>
        <v>84</v>
      </c>
      <c r="AA15" s="28">
        <v>5.2919999999999998</v>
      </c>
      <c r="AB15" s="28">
        <f t="shared" ref="AB15" si="96">INT(AA15/AA$24*100)</f>
        <v>80</v>
      </c>
    </row>
    <row r="16" spans="1:28" x14ac:dyDescent="0.3">
      <c r="A16" s="27" t="s">
        <v>146</v>
      </c>
      <c r="B16" s="28">
        <v>7</v>
      </c>
      <c r="C16" s="28">
        <v>8192</v>
      </c>
      <c r="D16" s="42"/>
      <c r="E16" s="28">
        <v>223</v>
      </c>
      <c r="F16" s="28">
        <f t="shared" si="0"/>
        <v>87</v>
      </c>
      <c r="G16" s="29">
        <v>3.2476851851851847E-2</v>
      </c>
      <c r="H16" s="28">
        <f t="shared" si="0"/>
        <v>14</v>
      </c>
      <c r="I16" s="28">
        <v>13.057</v>
      </c>
      <c r="J16" s="28">
        <f t="shared" ref="J16:L16" si="97">INT(I16/I$24*100)</f>
        <v>84</v>
      </c>
      <c r="K16" s="28">
        <v>172</v>
      </c>
      <c r="L16" s="28">
        <f t="shared" si="97"/>
        <v>90</v>
      </c>
      <c r="M16" s="29">
        <v>1.8530092592592595E-2</v>
      </c>
      <c r="N16" s="28">
        <f t="shared" ref="N16" si="98">INT(M16/M$24*100)</f>
        <v>12</v>
      </c>
      <c r="O16" s="28">
        <v>8.4410000000000007</v>
      </c>
      <c r="P16" s="28">
        <f t="shared" ref="P16:R16" si="99">INT(O16/O$24*100)</f>
        <v>80</v>
      </c>
      <c r="Q16" s="28">
        <v>242</v>
      </c>
      <c r="R16" s="28">
        <f t="shared" si="99"/>
        <v>86</v>
      </c>
      <c r="S16" s="29">
        <v>1.8900462962962963E-2</v>
      </c>
      <c r="T16" s="28">
        <f t="shared" ref="T16" si="100">INT(S16/S$24*100)</f>
        <v>7</v>
      </c>
      <c r="U16" s="28">
        <v>9.2639999999999993</v>
      </c>
      <c r="V16" s="28">
        <f t="shared" ref="V16" si="101">INT(U16/U$24*100)</f>
        <v>78</v>
      </c>
      <c r="W16" s="28">
        <v>156</v>
      </c>
      <c r="X16" s="28">
        <f t="shared" ref="X16" si="102">INT(W16/W$24*100)</f>
        <v>82</v>
      </c>
      <c r="Y16" s="29">
        <v>1.1655092592592594E-2</v>
      </c>
      <c r="Z16" s="28">
        <f t="shared" ref="Z16" si="103">INT(Y16/Y$24*100)</f>
        <v>16</v>
      </c>
      <c r="AA16" s="28">
        <v>5.2919999999999998</v>
      </c>
      <c r="AB16" s="28">
        <f t="shared" ref="AB16" si="104">INT(AA16/AA$24*100)</f>
        <v>80</v>
      </c>
    </row>
    <row r="17" spans="1:28" x14ac:dyDescent="0.3">
      <c r="A17" s="27" t="s">
        <v>141</v>
      </c>
      <c r="B17" s="28">
        <v>1.6</v>
      </c>
      <c r="C17" s="28">
        <v>4096</v>
      </c>
      <c r="D17" s="42"/>
      <c r="E17" s="28">
        <v>211</v>
      </c>
      <c r="F17" s="28">
        <f t="shared" si="0"/>
        <v>82</v>
      </c>
      <c r="G17" s="29">
        <v>1.1493055555555555E-2</v>
      </c>
      <c r="H17" s="28">
        <f t="shared" si="0"/>
        <v>5</v>
      </c>
      <c r="I17" s="28">
        <v>13.212999999999999</v>
      </c>
      <c r="J17" s="28">
        <f t="shared" ref="J17:L17" si="105">INT(I17/I$24*100)</f>
        <v>85</v>
      </c>
      <c r="K17" s="28">
        <v>140</v>
      </c>
      <c r="L17" s="28">
        <f t="shared" si="105"/>
        <v>73</v>
      </c>
      <c r="M17" s="29">
        <v>8.8541666666666664E-3</v>
      </c>
      <c r="N17" s="28">
        <f t="shared" ref="N17" si="106">INT(M17/M$24*100)</f>
        <v>5</v>
      </c>
      <c r="O17" s="28">
        <v>8.4480000000000004</v>
      </c>
      <c r="P17" s="28">
        <f t="shared" ref="P17:R17" si="107">INT(O17/O$24*100)</f>
        <v>80</v>
      </c>
      <c r="Q17" s="28">
        <v>234</v>
      </c>
      <c r="R17" s="28">
        <f t="shared" si="107"/>
        <v>83</v>
      </c>
      <c r="S17" s="29">
        <v>8.7962962962962968E-3</v>
      </c>
      <c r="T17" s="28">
        <f t="shared" ref="T17" si="108">INT(S17/S$24*100)</f>
        <v>3</v>
      </c>
      <c r="U17" s="28">
        <v>9.3460000000000001</v>
      </c>
      <c r="V17" s="28">
        <f t="shared" ref="V17" si="109">INT(U17/U$24*100)</f>
        <v>79</v>
      </c>
      <c r="W17" s="28">
        <v>154</v>
      </c>
      <c r="X17" s="28">
        <f t="shared" ref="X17" si="110">INT(W17/W$24*100)</f>
        <v>81</v>
      </c>
      <c r="Y17" s="29">
        <v>4.9421296296296288E-3</v>
      </c>
      <c r="Z17" s="28">
        <f t="shared" ref="Z17" si="111">INT(Y17/Y$24*100)</f>
        <v>6</v>
      </c>
      <c r="AA17" s="28">
        <v>5.343</v>
      </c>
      <c r="AB17" s="28">
        <f t="shared" ref="AB17" si="112">INT(AA17/AA$24*100)</f>
        <v>81</v>
      </c>
    </row>
    <row r="18" spans="1:28" x14ac:dyDescent="0.3">
      <c r="A18" s="27" t="s">
        <v>25</v>
      </c>
      <c r="B18" s="28">
        <v>3</v>
      </c>
      <c r="C18" s="28">
        <v>4096</v>
      </c>
      <c r="D18" s="42"/>
      <c r="E18" s="28">
        <v>217</v>
      </c>
      <c r="F18" s="28">
        <f t="shared" si="0"/>
        <v>84</v>
      </c>
      <c r="G18" s="29">
        <v>1.0138888888888888E-2</v>
      </c>
      <c r="H18" s="28">
        <f t="shared" si="0"/>
        <v>4</v>
      </c>
      <c r="I18" s="28">
        <v>14.247999999999999</v>
      </c>
      <c r="J18" s="28">
        <f t="shared" ref="J18:L18" si="113">INT(I18/I$24*100)</f>
        <v>92</v>
      </c>
      <c r="K18" s="28">
        <v>190</v>
      </c>
      <c r="L18" s="28">
        <f t="shared" si="113"/>
        <v>100</v>
      </c>
      <c r="M18" s="29">
        <v>6.1342592592592594E-3</v>
      </c>
      <c r="N18" s="28">
        <f t="shared" ref="N18" si="114">INT(M18/M$24*100)</f>
        <v>4</v>
      </c>
      <c r="O18" s="28">
        <v>8.5299999999999994</v>
      </c>
      <c r="P18" s="28">
        <f t="shared" ref="P18:R18" si="115">INT(O18/O$24*100)</f>
        <v>81</v>
      </c>
      <c r="Q18" s="28">
        <v>218</v>
      </c>
      <c r="R18" s="28">
        <f t="shared" si="115"/>
        <v>77</v>
      </c>
      <c r="S18" s="29">
        <v>8.0092592592592594E-3</v>
      </c>
      <c r="T18" s="28">
        <f t="shared" ref="T18" si="116">INT(S18/S$24*100)</f>
        <v>3</v>
      </c>
      <c r="U18" s="28">
        <v>10.581</v>
      </c>
      <c r="V18" s="28">
        <f t="shared" ref="V18" si="117">INT(U18/U$24*100)</f>
        <v>89</v>
      </c>
      <c r="W18" s="28">
        <v>173</v>
      </c>
      <c r="X18" s="28">
        <f t="shared" ref="X18" si="118">INT(W18/W$24*100)</f>
        <v>92</v>
      </c>
      <c r="Y18" s="29">
        <v>4.3518518518518515E-3</v>
      </c>
      <c r="Z18" s="28">
        <f t="shared" ref="Z18" si="119">INT(Y18/Y$24*100)</f>
        <v>5</v>
      </c>
      <c r="AA18" s="28">
        <v>5.875</v>
      </c>
      <c r="AB18" s="28">
        <f t="shared" ref="AB18" si="120">INT(AA18/AA$24*100)</f>
        <v>89</v>
      </c>
    </row>
    <row r="19" spans="1:28" x14ac:dyDescent="0.3">
      <c r="A19" s="27" t="s">
        <v>34</v>
      </c>
      <c r="B19" s="28">
        <v>7</v>
      </c>
      <c r="C19" s="28">
        <v>2048</v>
      </c>
      <c r="D19" s="42"/>
      <c r="E19" s="28">
        <v>214</v>
      </c>
      <c r="F19" s="28">
        <f t="shared" si="0"/>
        <v>83</v>
      </c>
      <c r="G19" s="29">
        <v>2.0636574074074075E-2</v>
      </c>
      <c r="H19" s="28">
        <f t="shared" si="0"/>
        <v>9</v>
      </c>
      <c r="I19" s="28">
        <v>13.622</v>
      </c>
      <c r="J19" s="28">
        <f t="shared" ref="J19:L19" si="121">INT(I19/I$24*100)</f>
        <v>88</v>
      </c>
      <c r="K19" s="28">
        <v>130</v>
      </c>
      <c r="L19" s="28">
        <f t="shared" si="121"/>
        <v>68</v>
      </c>
      <c r="M19" s="29">
        <v>1.3506944444444445E-2</v>
      </c>
      <c r="N19" s="28">
        <f t="shared" ref="N19" si="122">INT(M19/M$24*100)</f>
        <v>8</v>
      </c>
      <c r="O19" s="28">
        <v>9.2430000000000003</v>
      </c>
      <c r="P19" s="28">
        <f t="shared" ref="P19:R19" si="123">INT(O19/O$24*100)</f>
        <v>87</v>
      </c>
      <c r="Q19" s="28">
        <v>163</v>
      </c>
      <c r="R19" s="28">
        <f t="shared" si="123"/>
        <v>58</v>
      </c>
      <c r="S19" s="29">
        <v>1.4675925925925926E-2</v>
      </c>
      <c r="T19" s="28">
        <f t="shared" ref="T19" si="124">INT(S19/S$24*100)</f>
        <v>6</v>
      </c>
      <c r="U19" s="28">
        <v>9.718</v>
      </c>
      <c r="V19" s="28">
        <f t="shared" ref="V19" si="125">INT(U19/U$24*100)</f>
        <v>82</v>
      </c>
      <c r="W19" s="28">
        <v>129</v>
      </c>
      <c r="X19" s="28">
        <f t="shared" ref="X19" si="126">INT(W19/W$24*100)</f>
        <v>68</v>
      </c>
      <c r="Y19" s="29">
        <v>9.0046296296296298E-3</v>
      </c>
      <c r="Z19" s="28">
        <f t="shared" ref="Z19" si="127">INT(Y19/Y$24*100)</f>
        <v>12</v>
      </c>
      <c r="AA19" s="28">
        <v>5.8179999999999996</v>
      </c>
      <c r="AB19" s="28">
        <f t="shared" ref="AB19" si="128">INT(AA19/AA$24*100)</f>
        <v>88</v>
      </c>
    </row>
    <row r="20" spans="1:28" x14ac:dyDescent="0.3">
      <c r="A20" s="27" t="s">
        <v>46</v>
      </c>
      <c r="B20" s="28">
        <v>7</v>
      </c>
      <c r="C20" s="28">
        <v>8192</v>
      </c>
      <c r="D20" s="42"/>
      <c r="E20" s="28">
        <v>181</v>
      </c>
      <c r="F20" s="28">
        <f t="shared" si="0"/>
        <v>70</v>
      </c>
      <c r="G20" s="29">
        <v>2.5335648148148149E-2</v>
      </c>
      <c r="H20" s="28">
        <f t="shared" si="0"/>
        <v>11</v>
      </c>
      <c r="I20" s="28">
        <v>15.034000000000001</v>
      </c>
      <c r="J20" s="28">
        <f t="shared" ref="J20:L20" si="129">INT(I20/I$24*100)</f>
        <v>97</v>
      </c>
      <c r="K20" s="28">
        <v>161</v>
      </c>
      <c r="L20" s="28">
        <f t="shared" si="129"/>
        <v>84</v>
      </c>
      <c r="M20" s="29">
        <v>1.9421296296296294E-2</v>
      </c>
      <c r="N20" s="28">
        <f t="shared" ref="N20" si="130">INT(M20/M$24*100)</f>
        <v>12</v>
      </c>
      <c r="O20" s="28">
        <v>10.52</v>
      </c>
      <c r="P20" s="28">
        <f t="shared" ref="P20:R20" si="131">INT(O20/O$24*100)</f>
        <v>99</v>
      </c>
      <c r="Q20" s="28">
        <v>163</v>
      </c>
      <c r="R20" s="28">
        <f t="shared" si="131"/>
        <v>58</v>
      </c>
      <c r="S20" s="29">
        <v>1.4675925925925926E-2</v>
      </c>
      <c r="T20" s="28">
        <f t="shared" ref="T20" si="132">INT(S20/S$24*100)</f>
        <v>6</v>
      </c>
      <c r="U20" s="28">
        <v>9.718</v>
      </c>
      <c r="V20" s="28">
        <f t="shared" ref="V20" si="133">INT(U20/U$24*100)</f>
        <v>82</v>
      </c>
      <c r="W20" s="28">
        <v>138</v>
      </c>
      <c r="X20" s="28">
        <f t="shared" ref="X20" si="134">INT(W20/W$24*100)</f>
        <v>73</v>
      </c>
      <c r="Y20" s="29">
        <v>1.0150462962962964E-2</v>
      </c>
      <c r="Z20" s="28">
        <f t="shared" ref="Z20" si="135">INT(Y20/Y$24*100)</f>
        <v>13</v>
      </c>
      <c r="AA20" s="28">
        <v>6.3079999999999998</v>
      </c>
      <c r="AB20" s="28">
        <f t="shared" ref="AB20" si="136">INT(AA20/AA$24*100)</f>
        <v>96</v>
      </c>
    </row>
    <row r="21" spans="1:28" x14ac:dyDescent="0.3">
      <c r="A21" s="27" t="s">
        <v>37</v>
      </c>
      <c r="B21" s="28">
        <v>6.9</v>
      </c>
      <c r="C21" s="28">
        <v>2048</v>
      </c>
      <c r="D21" s="42"/>
      <c r="E21" s="28">
        <v>195</v>
      </c>
      <c r="F21" s="28">
        <f t="shared" si="0"/>
        <v>76</v>
      </c>
      <c r="G21" s="29">
        <v>2.0497685185185185E-2</v>
      </c>
      <c r="H21" s="28">
        <f t="shared" si="0"/>
        <v>9</v>
      </c>
      <c r="I21" s="28">
        <v>14.247999999999999</v>
      </c>
      <c r="J21" s="28">
        <f t="shared" ref="J21:L21" si="137">INT(I21/I$24*100)</f>
        <v>92</v>
      </c>
      <c r="K21" s="28">
        <v>166</v>
      </c>
      <c r="L21" s="28">
        <f t="shared" si="137"/>
        <v>87</v>
      </c>
      <c r="M21" s="29">
        <v>1.2013888888888888E-2</v>
      </c>
      <c r="N21" s="28">
        <f t="shared" ref="N21" si="138">INT(M21/M$24*100)</f>
        <v>7</v>
      </c>
      <c r="O21" s="28">
        <v>8.5299999999999994</v>
      </c>
      <c r="P21" s="28">
        <f t="shared" ref="P21:R21" si="139">INT(O21/O$24*100)</f>
        <v>81</v>
      </c>
      <c r="Q21" s="28">
        <v>185</v>
      </c>
      <c r="R21" s="28">
        <f t="shared" si="139"/>
        <v>65</v>
      </c>
      <c r="S21" s="29">
        <v>1.622685185185185E-2</v>
      </c>
      <c r="T21" s="28">
        <f t="shared" ref="T21" si="140">INT(S21/S$24*100)</f>
        <v>6</v>
      </c>
      <c r="U21" s="28">
        <v>10.581</v>
      </c>
      <c r="V21" s="28">
        <f t="shared" ref="V21" si="141">INT(U21/U$24*100)</f>
        <v>89</v>
      </c>
      <c r="W21" s="28">
        <v>150</v>
      </c>
      <c r="X21" s="28">
        <f t="shared" ref="X21" si="142">INT(W21/W$24*100)</f>
        <v>79</v>
      </c>
      <c r="Y21" s="29">
        <v>9.1782407407407403E-3</v>
      </c>
      <c r="Z21" s="28">
        <f t="shared" ref="Z21" si="143">INT(Y21/Y$24*100)</f>
        <v>12</v>
      </c>
      <c r="AA21" s="28">
        <v>5.875</v>
      </c>
      <c r="AB21" s="28">
        <f t="shared" ref="AB21" si="144">INT(AA21/AA$24*100)</f>
        <v>89</v>
      </c>
    </row>
    <row r="22" spans="1:28" x14ac:dyDescent="0.3">
      <c r="A22" s="27" t="s">
        <v>14</v>
      </c>
      <c r="B22" s="28">
        <v>2.8</v>
      </c>
      <c r="C22" s="28">
        <v>2048</v>
      </c>
      <c r="D22" s="42"/>
      <c r="E22" s="28">
        <v>173</v>
      </c>
      <c r="F22" s="28">
        <f t="shared" si="0"/>
        <v>67</v>
      </c>
      <c r="G22" s="29">
        <v>9.6296296296296303E-3</v>
      </c>
      <c r="H22" s="28">
        <f t="shared" si="0"/>
        <v>4</v>
      </c>
      <c r="I22" s="28">
        <v>14.247999999999999</v>
      </c>
      <c r="J22" s="28">
        <f t="shared" ref="J22:L22" si="145">INT(I22/I$24*100)</f>
        <v>92</v>
      </c>
      <c r="K22" s="28">
        <v>154</v>
      </c>
      <c r="L22" s="28">
        <f t="shared" si="145"/>
        <v>81</v>
      </c>
      <c r="M22" s="29">
        <v>5.6828703703703702E-3</v>
      </c>
      <c r="N22" s="28">
        <f t="shared" ref="N22" si="146">INT(M22/M$24*100)</f>
        <v>3</v>
      </c>
      <c r="O22" s="28">
        <v>8.5299999999999994</v>
      </c>
      <c r="P22" s="28">
        <f t="shared" ref="P22:R22" si="147">INT(O22/O$24*100)</f>
        <v>81</v>
      </c>
      <c r="Q22" s="28">
        <v>163</v>
      </c>
      <c r="R22" s="28">
        <f t="shared" si="147"/>
        <v>58</v>
      </c>
      <c r="S22" s="29">
        <v>7.743055555555556E-3</v>
      </c>
      <c r="T22" s="28">
        <f t="shared" ref="T22" si="148">INT(S22/S$24*100)</f>
        <v>3</v>
      </c>
      <c r="U22" s="28">
        <v>10.581</v>
      </c>
      <c r="V22" s="28">
        <f t="shared" ref="V22" si="149">INT(U22/U$24*100)</f>
        <v>89</v>
      </c>
      <c r="W22" s="28">
        <v>134</v>
      </c>
      <c r="X22" s="28">
        <f t="shared" ref="X22" si="150">INT(W22/W$24*100)</f>
        <v>71</v>
      </c>
      <c r="Y22" s="29">
        <v>4.409722222222222E-3</v>
      </c>
      <c r="Z22" s="28">
        <f t="shared" ref="Z22" si="151">INT(Y22/Y$24*100)</f>
        <v>6</v>
      </c>
      <c r="AA22" s="28">
        <v>5.875</v>
      </c>
      <c r="AB22" s="28">
        <f t="shared" ref="AB22" si="152">INT(AA22/AA$24*100)</f>
        <v>89</v>
      </c>
    </row>
    <row r="23" spans="1:28" x14ac:dyDescent="0.3">
      <c r="A23" s="27" t="s">
        <v>182</v>
      </c>
      <c r="B23" s="28">
        <v>10.7</v>
      </c>
      <c r="C23" s="28">
        <v>4096</v>
      </c>
      <c r="D23" s="42"/>
      <c r="E23" s="28">
        <v>189</v>
      </c>
      <c r="F23" s="28">
        <f t="shared" si="0"/>
        <v>73</v>
      </c>
      <c r="G23" s="29">
        <v>6.1805555555555558E-2</v>
      </c>
      <c r="H23" s="28">
        <f t="shared" si="0"/>
        <v>27</v>
      </c>
      <c r="I23" s="28">
        <v>15.452999999999999</v>
      </c>
      <c r="J23" s="28">
        <f t="shared" ref="J23:L23" si="153">INT(I23/I$24*100)</f>
        <v>100</v>
      </c>
      <c r="K23" s="28">
        <v>153</v>
      </c>
      <c r="L23" s="28">
        <f t="shared" si="153"/>
        <v>80</v>
      </c>
      <c r="M23" s="29">
        <v>3.8796296296296294E-2</v>
      </c>
      <c r="N23" s="28">
        <f t="shared" ref="N23" si="154">INT(M23/M$24*100)</f>
        <v>25</v>
      </c>
      <c r="O23" s="28">
        <v>10.159000000000001</v>
      </c>
      <c r="P23" s="28">
        <f t="shared" ref="P23:R23" si="155">INT(O23/O$24*100)</f>
        <v>96</v>
      </c>
      <c r="Q23" s="28">
        <v>201</v>
      </c>
      <c r="R23" s="28">
        <f t="shared" si="155"/>
        <v>71</v>
      </c>
      <c r="S23" s="29">
        <v>3.9560185185185184E-2</v>
      </c>
      <c r="T23" s="28">
        <f t="shared" ref="T23" si="156">INT(S23/S$24*100)</f>
        <v>16</v>
      </c>
      <c r="U23" s="28">
        <v>10.912000000000001</v>
      </c>
      <c r="V23" s="28">
        <f t="shared" ref="V23" si="157">INT(U23/U$24*100)</f>
        <v>92</v>
      </c>
      <c r="W23" s="28">
        <v>145</v>
      </c>
      <c r="X23" s="28">
        <f t="shared" ref="X23" si="158">INT(W23/W$24*100)</f>
        <v>77</v>
      </c>
      <c r="Y23" s="29">
        <v>2.461805555555556E-2</v>
      </c>
      <c r="Z23" s="28">
        <f t="shared" ref="Z23" si="159">INT(Y23/Y$24*100)</f>
        <v>33</v>
      </c>
      <c r="AA23" s="28">
        <v>6.4960000000000004</v>
      </c>
      <c r="AB23" s="28">
        <f t="shared" ref="AB23" si="160">INT(AA23/AA$24*100)</f>
        <v>99</v>
      </c>
    </row>
    <row r="24" spans="1:28" x14ac:dyDescent="0.3">
      <c r="E24" s="30">
        <f>MAX(E3:E23)</f>
        <v>256</v>
      </c>
      <c r="G24" s="30">
        <f>MAX(G3:G23)</f>
        <v>0.22083333333333333</v>
      </c>
      <c r="I24" s="30">
        <f>MAX(I3:I23)</f>
        <v>15.452999999999999</v>
      </c>
      <c r="K24" s="30">
        <f>MAX(K3:K23)</f>
        <v>190</v>
      </c>
      <c r="M24" s="30">
        <f>MAX(M3:M23)</f>
        <v>0.15277777777777776</v>
      </c>
      <c r="O24" s="30">
        <f>MAX(O3:O23)</f>
        <v>10.523</v>
      </c>
      <c r="Q24" s="30">
        <f>MAX(Q3:Q23)</f>
        <v>281</v>
      </c>
      <c r="S24" s="30">
        <f>MAX(S3:S23)</f>
        <v>0.24253472222222219</v>
      </c>
      <c r="U24" s="30">
        <f>MAX(U3:U23)</f>
        <v>11.797000000000001</v>
      </c>
      <c r="W24" s="30">
        <f>MAX(W3:W23)</f>
        <v>188</v>
      </c>
      <c r="Y24" s="30">
        <f>MAX(Y3:Y23)</f>
        <v>7.2754629629629627E-2</v>
      </c>
      <c r="AA24" s="30">
        <f>MAX(AA3:AA23)</f>
        <v>6.5389999999999997</v>
      </c>
    </row>
    <row r="28" spans="1:28" ht="31.2" x14ac:dyDescent="0.3">
      <c r="F28" s="44" t="s">
        <v>183</v>
      </c>
      <c r="L28" s="47"/>
      <c r="M28" s="47"/>
      <c r="N28" s="47"/>
      <c r="O28" s="47"/>
      <c r="P28" s="44" t="s">
        <v>178</v>
      </c>
    </row>
    <row r="29" spans="1:28" ht="18" x14ac:dyDescent="0.35">
      <c r="A29" s="25" t="s">
        <v>176</v>
      </c>
      <c r="B29" s="26" t="s">
        <v>179</v>
      </c>
      <c r="C29" s="26" t="s">
        <v>3</v>
      </c>
      <c r="D29" s="45"/>
      <c r="E29" s="52" t="s">
        <v>582</v>
      </c>
      <c r="F29" s="53" t="s">
        <v>174</v>
      </c>
      <c r="G29" s="53" t="s">
        <v>173</v>
      </c>
      <c r="H29" s="53" t="s">
        <v>565</v>
      </c>
      <c r="I29" s="53" t="s">
        <v>566</v>
      </c>
      <c r="J29" s="58" t="s">
        <v>582</v>
      </c>
      <c r="K29" s="53" t="s">
        <v>174</v>
      </c>
      <c r="L29" s="53" t="s">
        <v>173</v>
      </c>
      <c r="M29" s="53" t="s">
        <v>565</v>
      </c>
      <c r="N29" s="53" t="s">
        <v>566</v>
      </c>
      <c r="O29" s="60" t="s">
        <v>582</v>
      </c>
      <c r="P29" s="53" t="s">
        <v>174</v>
      </c>
      <c r="Q29" s="53" t="s">
        <v>173</v>
      </c>
      <c r="R29" s="53" t="s">
        <v>565</v>
      </c>
      <c r="S29" s="53" t="s">
        <v>566</v>
      </c>
    </row>
    <row r="30" spans="1:28" x14ac:dyDescent="0.3">
      <c r="A30" s="27" t="s">
        <v>181</v>
      </c>
      <c r="B30" s="28">
        <v>46.7</v>
      </c>
      <c r="C30" s="28">
        <v>8192</v>
      </c>
      <c r="D30" s="46"/>
      <c r="E30" s="62">
        <f>ROUND(AVERAGE(F30:I30),0)</f>
        <v>97</v>
      </c>
      <c r="F30" s="49">
        <v>98</v>
      </c>
      <c r="G30" s="49">
        <v>93</v>
      </c>
      <c r="H30" s="49">
        <v>96</v>
      </c>
      <c r="I30" s="49">
        <v>100</v>
      </c>
      <c r="J30" s="63">
        <f>ROUND(AVERAGE(K30:N30),0)</f>
        <v>29</v>
      </c>
      <c r="K30" s="48">
        <v>28</v>
      </c>
      <c r="L30" s="48">
        <v>25</v>
      </c>
      <c r="M30" s="48">
        <v>20</v>
      </c>
      <c r="N30" s="48">
        <v>41</v>
      </c>
      <c r="O30" s="61">
        <f>ROUND(AVERAGE(P30:S30),0)</f>
        <v>96</v>
      </c>
      <c r="P30" s="50">
        <v>98</v>
      </c>
      <c r="Q30" s="50">
        <v>96</v>
      </c>
      <c r="R30" s="50">
        <v>92</v>
      </c>
      <c r="S30" s="50">
        <v>99</v>
      </c>
    </row>
    <row r="31" spans="1:28" x14ac:dyDescent="0.3">
      <c r="A31" s="27" t="s">
        <v>150</v>
      </c>
      <c r="B31" s="64">
        <v>14</v>
      </c>
      <c r="C31" s="28">
        <v>8192</v>
      </c>
      <c r="D31" s="46"/>
      <c r="E31" s="14">
        <f>ROUND(AVERAGE(F31:I31),0)</f>
        <v>97</v>
      </c>
      <c r="F31" s="49">
        <v>100</v>
      </c>
      <c r="G31" s="49">
        <v>91</v>
      </c>
      <c r="H31" s="49">
        <v>100</v>
      </c>
      <c r="I31" s="49">
        <v>95</v>
      </c>
      <c r="J31" s="59">
        <f>ROUND(AVERAGE(K31:N31),0)</f>
        <v>96</v>
      </c>
      <c r="K31" s="48">
        <v>100</v>
      </c>
      <c r="L31" s="48">
        <v>100</v>
      </c>
      <c r="M31" s="48">
        <v>100</v>
      </c>
      <c r="N31" s="48">
        <v>84</v>
      </c>
      <c r="O31" s="61">
        <f>ROUND(AVERAGE(P31:S31),0)</f>
        <v>81</v>
      </c>
      <c r="P31" s="50">
        <v>84</v>
      </c>
      <c r="Q31" s="50">
        <v>80</v>
      </c>
      <c r="R31" s="50">
        <v>78</v>
      </c>
      <c r="S31" s="50">
        <v>80</v>
      </c>
    </row>
    <row r="32" spans="1:28" x14ac:dyDescent="0.3">
      <c r="A32" s="27" t="s">
        <v>116</v>
      </c>
      <c r="B32" s="28">
        <v>40</v>
      </c>
      <c r="C32" s="28">
        <v>8192</v>
      </c>
      <c r="D32" s="46"/>
      <c r="E32" s="14">
        <f>ROUND(AVERAGE(F32:I32),0)</f>
        <v>94</v>
      </c>
      <c r="F32" s="49">
        <v>95</v>
      </c>
      <c r="G32" s="51">
        <v>83</v>
      </c>
      <c r="H32" s="49">
        <v>99</v>
      </c>
      <c r="I32" s="49">
        <v>99</v>
      </c>
      <c r="J32" s="59">
        <f>ROUND(AVERAGE(K32:N32),0)</f>
        <v>69</v>
      </c>
      <c r="K32" s="48">
        <v>61</v>
      </c>
      <c r="L32" s="48">
        <v>64</v>
      </c>
      <c r="M32" s="48">
        <v>50</v>
      </c>
      <c r="N32" s="48">
        <v>100</v>
      </c>
      <c r="O32" s="61">
        <f>ROUND(AVERAGE(P32:S32),0)</f>
        <v>86</v>
      </c>
      <c r="P32" s="50">
        <v>88</v>
      </c>
      <c r="Q32" s="50">
        <v>87</v>
      </c>
      <c r="R32" s="50">
        <v>82</v>
      </c>
      <c r="S32" s="50">
        <v>88</v>
      </c>
    </row>
    <row r="33" spans="1:19" x14ac:dyDescent="0.3">
      <c r="A33" s="27" t="s">
        <v>25</v>
      </c>
      <c r="B33" s="64">
        <v>3</v>
      </c>
      <c r="C33" s="28">
        <v>4096</v>
      </c>
      <c r="D33" s="46"/>
      <c r="E33" s="62">
        <f>ROUND(AVERAGE(F33:I33),0)</f>
        <v>88</v>
      </c>
      <c r="F33" s="48">
        <v>84</v>
      </c>
      <c r="G33" s="49">
        <v>100</v>
      </c>
      <c r="H33" s="48">
        <v>77</v>
      </c>
      <c r="I33" s="49">
        <v>92</v>
      </c>
      <c r="J33" s="63">
        <f>ROUND(AVERAGE(K33:N33),0)</f>
        <v>4</v>
      </c>
      <c r="K33" s="48">
        <v>4</v>
      </c>
      <c r="L33" s="48">
        <v>4</v>
      </c>
      <c r="M33" s="48">
        <v>3</v>
      </c>
      <c r="N33" s="48">
        <v>5</v>
      </c>
      <c r="O33" s="61">
        <f>ROUND(AVERAGE(P33:S33),0)</f>
        <v>88</v>
      </c>
      <c r="P33" s="48">
        <v>92</v>
      </c>
      <c r="Q33" s="49">
        <v>81</v>
      </c>
      <c r="R33" s="48">
        <v>89</v>
      </c>
      <c r="S33" s="48">
        <v>89</v>
      </c>
    </row>
    <row r="34" spans="1:19" x14ac:dyDescent="0.3">
      <c r="A34" s="27" t="s">
        <v>123</v>
      </c>
      <c r="B34" s="28">
        <v>30</v>
      </c>
      <c r="C34" s="28">
        <v>2048</v>
      </c>
      <c r="D34" s="46"/>
      <c r="E34" s="14">
        <f>ROUND(AVERAGE(F34:I34),0)</f>
        <v>86</v>
      </c>
      <c r="F34" s="48">
        <v>83</v>
      </c>
      <c r="G34" s="49">
        <v>100</v>
      </c>
      <c r="H34" s="48">
        <v>73</v>
      </c>
      <c r="I34" s="48">
        <v>88</v>
      </c>
      <c r="J34" s="59">
        <f>ROUND(AVERAGE(K34:N34),0)</f>
        <v>70</v>
      </c>
      <c r="K34" s="48">
        <v>79</v>
      </c>
      <c r="L34" s="48">
        <v>61</v>
      </c>
      <c r="M34" s="48">
        <v>49</v>
      </c>
      <c r="N34" s="48">
        <v>91</v>
      </c>
      <c r="O34" s="61">
        <f>ROUND(AVERAGE(P34:S34),0)</f>
        <v>88</v>
      </c>
      <c r="P34" s="48">
        <v>92</v>
      </c>
      <c r="Q34" s="49">
        <v>81</v>
      </c>
      <c r="R34" s="48">
        <v>89</v>
      </c>
      <c r="S34" s="48">
        <v>89</v>
      </c>
    </row>
    <row r="35" spans="1:19" x14ac:dyDescent="0.3">
      <c r="A35" s="27" t="s">
        <v>146</v>
      </c>
      <c r="B35" s="64">
        <v>7</v>
      </c>
      <c r="C35" s="28">
        <v>8192</v>
      </c>
      <c r="D35" s="46"/>
      <c r="E35" s="62">
        <f>ROUND(AVERAGE(F35:I35),0)</f>
        <v>86</v>
      </c>
      <c r="F35" s="50">
        <v>87</v>
      </c>
      <c r="G35" s="50">
        <v>90</v>
      </c>
      <c r="H35" s="50">
        <v>86</v>
      </c>
      <c r="I35" s="50">
        <v>82</v>
      </c>
      <c r="J35" s="63">
        <f>ROUND(AVERAGE(K35:N35),0)</f>
        <v>12</v>
      </c>
      <c r="K35" s="48">
        <v>14</v>
      </c>
      <c r="L35" s="48">
        <v>12</v>
      </c>
      <c r="M35" s="48">
        <v>7</v>
      </c>
      <c r="N35" s="48">
        <v>16</v>
      </c>
      <c r="O35" s="61">
        <f>ROUND(AVERAGE(P35:S35),0)</f>
        <v>81</v>
      </c>
      <c r="P35" s="50">
        <v>84</v>
      </c>
      <c r="Q35" s="50">
        <v>80</v>
      </c>
      <c r="R35" s="50">
        <v>78</v>
      </c>
      <c r="S35" s="50">
        <v>80</v>
      </c>
    </row>
    <row r="36" spans="1:19" x14ac:dyDescent="0.3">
      <c r="A36" s="27" t="s">
        <v>115</v>
      </c>
      <c r="B36" s="64">
        <v>13</v>
      </c>
      <c r="C36" s="28">
        <v>4096</v>
      </c>
      <c r="D36" s="46"/>
      <c r="E36" s="14">
        <f>ROUND(AVERAGE(F36:I36),0)</f>
        <v>81</v>
      </c>
      <c r="F36" s="48">
        <v>79</v>
      </c>
      <c r="G36" s="49">
        <v>88</v>
      </c>
      <c r="H36" s="48">
        <v>75</v>
      </c>
      <c r="I36" s="48">
        <v>81</v>
      </c>
      <c r="J36" s="63">
        <f>ROUND(AVERAGE(K36:N36),0)</f>
        <v>18</v>
      </c>
      <c r="K36" s="48">
        <v>18</v>
      </c>
      <c r="L36" s="48">
        <v>19</v>
      </c>
      <c r="M36" s="48">
        <v>11</v>
      </c>
      <c r="N36" s="48">
        <v>23</v>
      </c>
      <c r="O36" s="61">
        <f>ROUND(AVERAGE(P36:S36),0)</f>
        <v>95</v>
      </c>
      <c r="P36" s="48">
        <v>97</v>
      </c>
      <c r="Q36" s="48">
        <v>100</v>
      </c>
      <c r="R36" s="49">
        <v>87</v>
      </c>
      <c r="S36" s="48">
        <v>96</v>
      </c>
    </row>
    <row r="37" spans="1:19" x14ac:dyDescent="0.3">
      <c r="A37" s="27" t="s">
        <v>180</v>
      </c>
      <c r="B37" s="64">
        <v>7.3</v>
      </c>
      <c r="C37" s="28">
        <v>8192</v>
      </c>
      <c r="D37" s="46"/>
      <c r="E37" s="14">
        <f>ROUND(AVERAGE(F37:I37),0)</f>
        <v>81</v>
      </c>
      <c r="F37" s="50">
        <v>78</v>
      </c>
      <c r="G37" s="50">
        <v>87</v>
      </c>
      <c r="H37" s="50">
        <v>76</v>
      </c>
      <c r="I37" s="50">
        <v>81</v>
      </c>
      <c r="J37" s="63">
        <f>ROUND(AVERAGE(K37:N37),0)</f>
        <v>12</v>
      </c>
      <c r="K37" s="48">
        <v>12</v>
      </c>
      <c r="L37" s="48">
        <v>13</v>
      </c>
      <c r="M37" s="48">
        <v>7</v>
      </c>
      <c r="N37" s="48">
        <v>15</v>
      </c>
      <c r="O37" s="61">
        <f>ROUND(AVERAGE(P37:S37),0)</f>
        <v>97</v>
      </c>
      <c r="P37" s="50">
        <v>100</v>
      </c>
      <c r="Q37" s="50">
        <v>96</v>
      </c>
      <c r="R37" s="50">
        <v>92</v>
      </c>
      <c r="S37" s="50">
        <v>99</v>
      </c>
    </row>
    <row r="38" spans="1:19" x14ac:dyDescent="0.3">
      <c r="A38" s="27" t="s">
        <v>141</v>
      </c>
      <c r="B38" s="64">
        <v>1.6</v>
      </c>
      <c r="C38" s="28">
        <v>4096</v>
      </c>
      <c r="D38" s="46"/>
      <c r="E38" s="62">
        <f>ROUND(AVERAGE(F38:I38),0)</f>
        <v>80</v>
      </c>
      <c r="F38" s="50">
        <v>82</v>
      </c>
      <c r="G38" s="50">
        <v>73</v>
      </c>
      <c r="H38" s="50">
        <v>83</v>
      </c>
      <c r="I38" s="50">
        <v>81</v>
      </c>
      <c r="J38" s="63">
        <f>ROUND(AVERAGE(K38:N38),0)</f>
        <v>5</v>
      </c>
      <c r="K38" s="48">
        <v>5</v>
      </c>
      <c r="L38" s="48">
        <v>5</v>
      </c>
      <c r="M38" s="48">
        <v>3</v>
      </c>
      <c r="N38" s="48">
        <v>6</v>
      </c>
      <c r="O38" s="61">
        <f>ROUND(AVERAGE(P38:S38),0)</f>
        <v>81</v>
      </c>
      <c r="P38" s="50">
        <v>85</v>
      </c>
      <c r="Q38" s="50">
        <v>80</v>
      </c>
      <c r="R38" s="50">
        <v>79</v>
      </c>
      <c r="S38" s="50">
        <v>81</v>
      </c>
    </row>
    <row r="39" spans="1:19" x14ac:dyDescent="0.3">
      <c r="A39" s="27" t="s">
        <v>40</v>
      </c>
      <c r="B39" s="28">
        <v>6.7</v>
      </c>
      <c r="C39" s="28">
        <v>2048</v>
      </c>
      <c r="D39" s="46"/>
      <c r="E39" s="14">
        <f>ROUND(AVERAGE(F39:I39),0)</f>
        <v>78</v>
      </c>
      <c r="F39" s="48">
        <v>75</v>
      </c>
      <c r="G39" s="49">
        <v>91</v>
      </c>
      <c r="H39" s="48">
        <v>64</v>
      </c>
      <c r="I39" s="48">
        <v>80</v>
      </c>
      <c r="J39" s="59">
        <f>ROUND(AVERAGE(K39:N39),0)</f>
        <v>16</v>
      </c>
      <c r="K39" s="48">
        <v>16</v>
      </c>
      <c r="L39" s="48">
        <v>14</v>
      </c>
      <c r="M39" s="48">
        <v>11</v>
      </c>
      <c r="N39" s="48">
        <v>21</v>
      </c>
      <c r="O39" s="61">
        <f>ROUND(AVERAGE(P39:S39),0)</f>
        <v>88</v>
      </c>
      <c r="P39" s="48">
        <v>92</v>
      </c>
      <c r="Q39" s="49">
        <v>81</v>
      </c>
      <c r="R39" s="48">
        <v>89</v>
      </c>
      <c r="S39" s="48">
        <v>89</v>
      </c>
    </row>
    <row r="40" spans="1:19" x14ac:dyDescent="0.3">
      <c r="A40" s="27" t="s">
        <v>134</v>
      </c>
      <c r="B40" s="28">
        <v>34</v>
      </c>
      <c r="C40" s="28">
        <v>4.032</v>
      </c>
      <c r="D40" s="46"/>
      <c r="E40" s="14">
        <f>ROUND(AVERAGE(F40:I40),0)</f>
        <v>77</v>
      </c>
      <c r="F40" s="50">
        <v>77</v>
      </c>
      <c r="G40" s="50">
        <v>80</v>
      </c>
      <c r="H40" s="50">
        <v>72</v>
      </c>
      <c r="I40" s="50">
        <v>77</v>
      </c>
      <c r="J40" s="59">
        <f>ROUND(AVERAGE(K40:N40),0)</f>
        <v>64</v>
      </c>
      <c r="K40" s="48">
        <v>69</v>
      </c>
      <c r="L40" s="48">
        <v>72</v>
      </c>
      <c r="M40" s="48">
        <v>45</v>
      </c>
      <c r="N40" s="48">
        <v>69</v>
      </c>
      <c r="O40" s="61">
        <f>ROUND(AVERAGE(P40:S40),0)</f>
        <v>95</v>
      </c>
      <c r="P40" s="48">
        <v>97</v>
      </c>
      <c r="Q40" s="48">
        <v>100</v>
      </c>
      <c r="R40" s="49">
        <v>87</v>
      </c>
      <c r="S40" s="48">
        <v>96</v>
      </c>
    </row>
    <row r="41" spans="1:19" x14ac:dyDescent="0.3">
      <c r="A41" s="55" t="s">
        <v>37</v>
      </c>
      <c r="B41" s="28">
        <v>6.9</v>
      </c>
      <c r="C41" s="43">
        <v>2048</v>
      </c>
      <c r="D41" s="57"/>
      <c r="E41" s="14">
        <f>ROUND(AVERAGE(F41:I41),0)</f>
        <v>77</v>
      </c>
      <c r="F41" s="48">
        <v>76</v>
      </c>
      <c r="G41" s="49">
        <v>87</v>
      </c>
      <c r="H41" s="48">
        <v>65</v>
      </c>
      <c r="I41" s="48">
        <v>79</v>
      </c>
      <c r="J41" s="59">
        <f>ROUND(AVERAGE(K41:N41),0)</f>
        <v>9</v>
      </c>
      <c r="K41" s="48">
        <v>9</v>
      </c>
      <c r="L41" s="48">
        <v>7</v>
      </c>
      <c r="M41" s="48">
        <v>6</v>
      </c>
      <c r="N41" s="48">
        <v>12</v>
      </c>
      <c r="O41" s="61">
        <f>ROUND(AVERAGE(P41:S41),0)</f>
        <v>88</v>
      </c>
      <c r="P41" s="48">
        <v>92</v>
      </c>
      <c r="Q41" s="49">
        <v>81</v>
      </c>
      <c r="R41" s="48">
        <v>89</v>
      </c>
      <c r="S41" s="48">
        <v>89</v>
      </c>
    </row>
    <row r="42" spans="1:19" x14ac:dyDescent="0.3">
      <c r="A42" s="27" t="s">
        <v>164</v>
      </c>
      <c r="B42" s="28">
        <v>7</v>
      </c>
      <c r="C42" s="28">
        <v>2048</v>
      </c>
      <c r="D42" s="46"/>
      <c r="E42" s="14">
        <f>ROUND(AVERAGE(F42:I42),0)</f>
        <v>75</v>
      </c>
      <c r="F42" s="48">
        <v>72</v>
      </c>
      <c r="G42" s="49">
        <v>92</v>
      </c>
      <c r="H42" s="48">
        <v>59</v>
      </c>
      <c r="I42" s="48">
        <v>77</v>
      </c>
      <c r="J42" s="59">
        <f>ROUND(AVERAGE(K42:N42),0)</f>
        <v>12</v>
      </c>
      <c r="K42" s="48">
        <v>13</v>
      </c>
      <c r="L42" s="48">
        <v>11</v>
      </c>
      <c r="M42" s="48">
        <v>8</v>
      </c>
      <c r="N42" s="48">
        <v>16</v>
      </c>
      <c r="O42" s="61">
        <f>ROUND(AVERAGE(P42:S42),0)</f>
        <v>88</v>
      </c>
      <c r="P42" s="48">
        <v>92</v>
      </c>
      <c r="Q42" s="49">
        <v>81</v>
      </c>
      <c r="R42" s="48">
        <v>89</v>
      </c>
      <c r="S42" s="48">
        <v>89</v>
      </c>
    </row>
    <row r="43" spans="1:19" x14ac:dyDescent="0.3">
      <c r="A43" s="27" t="s">
        <v>43</v>
      </c>
      <c r="B43" s="28">
        <v>7</v>
      </c>
      <c r="C43" s="28">
        <v>4096</v>
      </c>
      <c r="D43" s="46"/>
      <c r="E43" s="14">
        <f>ROUND(AVERAGE(F43:I43),0)</f>
        <v>75</v>
      </c>
      <c r="F43" s="48">
        <v>73</v>
      </c>
      <c r="G43" s="49">
        <v>83</v>
      </c>
      <c r="H43" s="48">
        <v>69</v>
      </c>
      <c r="I43" s="48">
        <v>75</v>
      </c>
      <c r="J43" s="59">
        <f>ROUND(AVERAGE(K43:N43),0)</f>
        <v>12</v>
      </c>
      <c r="K43" s="48">
        <v>18</v>
      </c>
      <c r="L43" s="48">
        <v>12</v>
      </c>
      <c r="M43" s="48">
        <v>6</v>
      </c>
      <c r="N43" s="48">
        <v>13</v>
      </c>
      <c r="O43" s="61">
        <f>ROUND(AVERAGE(P43:S43),0)</f>
        <v>95</v>
      </c>
      <c r="P43" s="48">
        <v>97</v>
      </c>
      <c r="Q43" s="48">
        <v>100</v>
      </c>
      <c r="R43" s="49">
        <v>87</v>
      </c>
      <c r="S43" s="48">
        <v>96</v>
      </c>
    </row>
    <row r="44" spans="1:19" x14ac:dyDescent="0.3">
      <c r="A44" s="27" t="s">
        <v>182</v>
      </c>
      <c r="B44" s="28">
        <v>10.7</v>
      </c>
      <c r="C44" s="28">
        <v>4096</v>
      </c>
      <c r="D44" s="46"/>
      <c r="E44" s="14">
        <f>ROUND(AVERAGE(F44:I44),0)</f>
        <v>75</v>
      </c>
      <c r="F44" s="50">
        <v>73</v>
      </c>
      <c r="G44" s="50">
        <v>80</v>
      </c>
      <c r="H44" s="50">
        <v>71</v>
      </c>
      <c r="I44" s="50">
        <v>77</v>
      </c>
      <c r="J44" s="59">
        <f>ROUND(AVERAGE(K44:N44),0)</f>
        <v>25</v>
      </c>
      <c r="K44" s="48">
        <v>27</v>
      </c>
      <c r="L44" s="48">
        <v>25</v>
      </c>
      <c r="M44" s="48">
        <v>16</v>
      </c>
      <c r="N44" s="48">
        <v>33</v>
      </c>
      <c r="O44" s="61">
        <f>ROUND(AVERAGE(P44:S44),0)</f>
        <v>97</v>
      </c>
      <c r="P44" s="50">
        <v>100</v>
      </c>
      <c r="Q44" s="50">
        <v>96</v>
      </c>
      <c r="R44" s="50">
        <v>92</v>
      </c>
      <c r="S44" s="50">
        <v>99</v>
      </c>
    </row>
    <row r="45" spans="1:19" x14ac:dyDescent="0.3">
      <c r="A45" s="24" t="s">
        <v>361</v>
      </c>
      <c r="B45" s="28">
        <v>4</v>
      </c>
      <c r="C45" s="48">
        <v>8192</v>
      </c>
      <c r="D45" s="56"/>
      <c r="E45" s="14">
        <f>ROUND(AVERAGE(F45:I45),0)</f>
        <v>72</v>
      </c>
      <c r="F45" s="50">
        <v>70</v>
      </c>
      <c r="G45" s="50">
        <v>81</v>
      </c>
      <c r="H45" s="50">
        <v>67</v>
      </c>
      <c r="I45" s="50">
        <v>70</v>
      </c>
      <c r="J45" s="59">
        <f>ROUND(AVERAGE(K45:N45),0)</f>
        <v>12</v>
      </c>
      <c r="K45" s="48">
        <v>13</v>
      </c>
      <c r="L45" s="48">
        <v>11</v>
      </c>
      <c r="M45" s="48">
        <v>7</v>
      </c>
      <c r="N45" s="48">
        <v>15</v>
      </c>
      <c r="O45" s="61">
        <f>ROUND(AVERAGE(P45:S45),0)</f>
        <v>81</v>
      </c>
      <c r="P45" s="50">
        <v>84</v>
      </c>
      <c r="Q45" s="50">
        <v>80</v>
      </c>
      <c r="R45" s="50">
        <v>78</v>
      </c>
      <c r="S45" s="50">
        <v>80</v>
      </c>
    </row>
    <row r="46" spans="1:19" x14ac:dyDescent="0.3">
      <c r="A46" s="27" t="s">
        <v>46</v>
      </c>
      <c r="B46" s="28">
        <v>7</v>
      </c>
      <c r="C46" s="28">
        <v>8192</v>
      </c>
      <c r="D46" s="46"/>
      <c r="E46" s="14">
        <f>ROUND(AVERAGE(F46:I46),0)</f>
        <v>71</v>
      </c>
      <c r="F46" s="48">
        <v>70</v>
      </c>
      <c r="G46" s="49">
        <v>84</v>
      </c>
      <c r="H46" s="54">
        <v>58</v>
      </c>
      <c r="I46" s="48">
        <v>73</v>
      </c>
      <c r="J46" s="59">
        <f>ROUND(AVERAGE(K46:N46),0)</f>
        <v>11</v>
      </c>
      <c r="K46" s="48">
        <v>11</v>
      </c>
      <c r="L46" s="48">
        <v>12</v>
      </c>
      <c r="M46" s="48">
        <v>6</v>
      </c>
      <c r="N46" s="48">
        <v>13</v>
      </c>
      <c r="O46" s="61">
        <f>ROUND(AVERAGE(P46:S46),0)</f>
        <v>94</v>
      </c>
      <c r="P46" s="48">
        <v>97</v>
      </c>
      <c r="Q46" s="48">
        <v>99</v>
      </c>
      <c r="R46" s="49">
        <v>82</v>
      </c>
      <c r="S46" s="48">
        <v>96</v>
      </c>
    </row>
    <row r="47" spans="1:19" x14ac:dyDescent="0.3">
      <c r="A47" s="27" t="s">
        <v>156</v>
      </c>
      <c r="B47" s="64">
        <v>1.3</v>
      </c>
      <c r="C47" s="28">
        <v>2048</v>
      </c>
      <c r="D47" s="46"/>
      <c r="E47" s="14">
        <f>ROUND(AVERAGE(F47:I47),0)</f>
        <v>69</v>
      </c>
      <c r="F47" s="65">
        <v>99</v>
      </c>
      <c r="G47" s="48">
        <v>81</v>
      </c>
      <c r="H47" s="54">
        <v>41</v>
      </c>
      <c r="I47" s="54">
        <v>55</v>
      </c>
      <c r="J47" s="63">
        <f>ROUND(AVERAGE(K47:N47),0)</f>
        <v>3</v>
      </c>
      <c r="K47" s="48">
        <v>2</v>
      </c>
      <c r="L47" s="48">
        <v>4</v>
      </c>
      <c r="M47" s="48">
        <v>2</v>
      </c>
      <c r="N47" s="48">
        <v>3</v>
      </c>
      <c r="O47" s="61">
        <f>ROUND(AVERAGE(P47:S47),0)</f>
        <v>90</v>
      </c>
      <c r="P47" s="49">
        <v>72</v>
      </c>
      <c r="Q47" s="48">
        <v>86</v>
      </c>
      <c r="R47" s="48">
        <v>100</v>
      </c>
      <c r="S47" s="48">
        <v>100</v>
      </c>
    </row>
    <row r="48" spans="1:19" x14ac:dyDescent="0.3">
      <c r="A48" s="27" t="s">
        <v>34</v>
      </c>
      <c r="B48" s="28">
        <v>7</v>
      </c>
      <c r="C48" s="28">
        <v>2048</v>
      </c>
      <c r="D48" s="46"/>
      <c r="E48" s="14">
        <f>ROUND(AVERAGE(F48:I48),0)</f>
        <v>69</v>
      </c>
      <c r="F48" s="49">
        <v>83</v>
      </c>
      <c r="G48" s="48">
        <v>68</v>
      </c>
      <c r="H48" s="54">
        <v>58</v>
      </c>
      <c r="I48" s="48">
        <v>68</v>
      </c>
      <c r="J48" s="59">
        <f>ROUND(AVERAGE(K48:N48),0)</f>
        <v>9</v>
      </c>
      <c r="K48" s="48">
        <v>9</v>
      </c>
      <c r="L48" s="48">
        <v>8</v>
      </c>
      <c r="M48" s="48">
        <v>6</v>
      </c>
      <c r="N48" s="48">
        <v>12</v>
      </c>
      <c r="O48" s="61">
        <f>ROUND(AVERAGE(P48:S48),0)</f>
        <v>86</v>
      </c>
      <c r="P48" s="50">
        <v>88</v>
      </c>
      <c r="Q48" s="50">
        <v>87</v>
      </c>
      <c r="R48" s="50">
        <v>82</v>
      </c>
      <c r="S48" s="50">
        <v>88</v>
      </c>
    </row>
    <row r="49" spans="1:19" x14ac:dyDescent="0.3">
      <c r="A49" s="27" t="s">
        <v>14</v>
      </c>
      <c r="B49" s="28">
        <v>2.8</v>
      </c>
      <c r="C49" s="28">
        <v>2048</v>
      </c>
      <c r="D49" s="46"/>
      <c r="E49" s="14">
        <f>ROUND(AVERAGE(F49:I49),0)</f>
        <v>69</v>
      </c>
      <c r="F49" s="48">
        <v>67</v>
      </c>
      <c r="G49" s="49">
        <v>81</v>
      </c>
      <c r="H49" s="54">
        <v>58</v>
      </c>
      <c r="I49" s="48">
        <v>71</v>
      </c>
      <c r="J49" s="59">
        <f>ROUND(AVERAGE(K49:N49),0)</f>
        <v>4</v>
      </c>
      <c r="K49" s="48">
        <v>4</v>
      </c>
      <c r="L49" s="48">
        <v>3</v>
      </c>
      <c r="M49" s="48">
        <v>3</v>
      </c>
      <c r="N49" s="48">
        <v>6</v>
      </c>
      <c r="O49" s="61">
        <f>ROUND(AVERAGE(P49:S49),0)</f>
        <v>88</v>
      </c>
      <c r="P49" s="48">
        <v>92</v>
      </c>
      <c r="Q49" s="49">
        <v>81</v>
      </c>
      <c r="R49" s="48">
        <v>89</v>
      </c>
      <c r="S49" s="48">
        <v>89</v>
      </c>
    </row>
    <row r="50" spans="1:19" x14ac:dyDescent="0.3">
      <c r="A50" s="27" t="s">
        <v>31</v>
      </c>
      <c r="B50" s="28">
        <v>7.1</v>
      </c>
      <c r="C50" s="28">
        <v>2048</v>
      </c>
      <c r="D50" s="46"/>
      <c r="E50" s="14">
        <f>ROUND(AVERAGE(F50:I50),0)</f>
        <v>63</v>
      </c>
      <c r="F50" s="49">
        <v>84</v>
      </c>
      <c r="G50" s="48">
        <v>61</v>
      </c>
      <c r="H50" s="54">
        <v>29</v>
      </c>
      <c r="I50" s="48">
        <v>78</v>
      </c>
      <c r="J50" s="59">
        <f>ROUND(AVERAGE(K50:N50),0)</f>
        <v>19</v>
      </c>
      <c r="K50" s="48">
        <v>18</v>
      </c>
      <c r="L50" s="48">
        <v>20</v>
      </c>
      <c r="M50" s="48">
        <v>15</v>
      </c>
      <c r="N50" s="48">
        <v>22</v>
      </c>
      <c r="O50" s="61">
        <f>ROUND(AVERAGE(P50:S50),0)</f>
        <v>71</v>
      </c>
      <c r="P50" s="49">
        <v>64</v>
      </c>
      <c r="Q50" s="48">
        <v>76</v>
      </c>
      <c r="R50" s="48">
        <v>81</v>
      </c>
      <c r="S50" s="51">
        <v>64</v>
      </c>
    </row>
    <row r="53" spans="1:19" ht="21" x14ac:dyDescent="0.4">
      <c r="A53" s="66" t="s">
        <v>583</v>
      </c>
    </row>
    <row r="54" spans="1:19" ht="21" x14ac:dyDescent="0.4">
      <c r="A54" s="25" t="s">
        <v>176</v>
      </c>
      <c r="B54" s="26" t="s">
        <v>179</v>
      </c>
      <c r="C54" s="26" t="s">
        <v>3</v>
      </c>
      <c r="E54" s="67" t="s">
        <v>592</v>
      </c>
      <c r="F54" s="67" t="s">
        <v>177</v>
      </c>
      <c r="G54" s="37" t="s">
        <v>584</v>
      </c>
    </row>
    <row r="55" spans="1:19" x14ac:dyDescent="0.3">
      <c r="A55" s="27" t="s">
        <v>156</v>
      </c>
      <c r="B55" s="70">
        <v>1.3</v>
      </c>
      <c r="C55" s="28">
        <v>2048</v>
      </c>
      <c r="D55" s="68"/>
      <c r="E55" s="69">
        <v>69</v>
      </c>
      <c r="F55" s="69">
        <v>3</v>
      </c>
      <c r="G55" s="68" t="s">
        <v>586</v>
      </c>
    </row>
    <row r="56" spans="1:19" x14ac:dyDescent="0.3">
      <c r="A56" s="27" t="s">
        <v>141</v>
      </c>
      <c r="B56" s="70">
        <v>1.6</v>
      </c>
      <c r="C56" s="28">
        <v>4096</v>
      </c>
      <c r="D56" s="68"/>
      <c r="E56" s="69">
        <v>80</v>
      </c>
      <c r="F56" s="69">
        <v>5</v>
      </c>
      <c r="G56" s="68" t="s">
        <v>590</v>
      </c>
    </row>
    <row r="57" spans="1:19" x14ac:dyDescent="0.3">
      <c r="A57" s="27"/>
      <c r="B57" s="70"/>
      <c r="C57" s="28"/>
      <c r="D57" s="68"/>
      <c r="E57" s="69"/>
      <c r="F57" s="69"/>
      <c r="G57" s="68"/>
    </row>
    <row r="58" spans="1:19" x14ac:dyDescent="0.3">
      <c r="A58" s="27" t="s">
        <v>14</v>
      </c>
      <c r="B58" s="28">
        <v>2.8</v>
      </c>
      <c r="C58" s="28">
        <v>2048</v>
      </c>
      <c r="D58" s="68"/>
      <c r="E58" s="69">
        <v>69</v>
      </c>
      <c r="F58" s="69">
        <v>4</v>
      </c>
      <c r="G58" s="68" t="s">
        <v>588</v>
      </c>
    </row>
    <row r="59" spans="1:19" x14ac:dyDescent="0.3">
      <c r="A59" s="24" t="s">
        <v>361</v>
      </c>
      <c r="B59" s="28">
        <v>4</v>
      </c>
      <c r="C59" s="48">
        <v>8192</v>
      </c>
      <c r="D59" s="68"/>
      <c r="E59" s="69">
        <v>72</v>
      </c>
      <c r="F59" s="69">
        <v>12</v>
      </c>
      <c r="G59" s="68" t="s">
        <v>589</v>
      </c>
    </row>
    <row r="60" spans="1:19" x14ac:dyDescent="0.3">
      <c r="A60" s="27" t="s">
        <v>25</v>
      </c>
      <c r="B60" s="70">
        <v>3</v>
      </c>
      <c r="C60" s="28">
        <v>4096</v>
      </c>
      <c r="E60" s="2">
        <v>88</v>
      </c>
      <c r="F60" s="2">
        <v>4</v>
      </c>
      <c r="G60" s="68" t="s">
        <v>587</v>
      </c>
    </row>
    <row r="61" spans="1:19" x14ac:dyDescent="0.3">
      <c r="E61" s="2"/>
      <c r="F61" s="2"/>
    </row>
    <row r="62" spans="1:19" x14ac:dyDescent="0.3">
      <c r="A62" s="55" t="s">
        <v>37</v>
      </c>
      <c r="B62" s="28">
        <v>6.9</v>
      </c>
      <c r="C62" s="43">
        <v>2048</v>
      </c>
      <c r="E62" s="2">
        <v>77</v>
      </c>
      <c r="F62" s="2">
        <v>9</v>
      </c>
      <c r="G62" t="s">
        <v>593</v>
      </c>
    </row>
    <row r="63" spans="1:19" x14ac:dyDescent="0.3">
      <c r="A63" s="27" t="s">
        <v>180</v>
      </c>
      <c r="B63" s="70">
        <v>7.3</v>
      </c>
      <c r="C63" s="28">
        <v>8192</v>
      </c>
      <c r="E63" s="2">
        <v>81</v>
      </c>
      <c r="F63" s="2">
        <v>12</v>
      </c>
      <c r="G63" t="s">
        <v>591</v>
      </c>
    </row>
    <row r="64" spans="1:19" x14ac:dyDescent="0.3">
      <c r="A64" s="27" t="s">
        <v>146</v>
      </c>
      <c r="B64" s="70">
        <v>7</v>
      </c>
      <c r="C64" s="28">
        <v>8192</v>
      </c>
      <c r="E64" s="2">
        <v>86</v>
      </c>
      <c r="F64" s="2">
        <v>12</v>
      </c>
      <c r="G64" t="s">
        <v>585</v>
      </c>
    </row>
    <row r="65" spans="1:7" x14ac:dyDescent="0.3">
      <c r="E65" s="2"/>
      <c r="F65" s="2"/>
    </row>
    <row r="66" spans="1:7" x14ac:dyDescent="0.3">
      <c r="A66" s="27" t="s">
        <v>115</v>
      </c>
      <c r="B66" s="70">
        <v>13</v>
      </c>
      <c r="C66" s="28">
        <v>4096</v>
      </c>
      <c r="E66" s="2">
        <v>81</v>
      </c>
      <c r="F66" s="2">
        <v>18</v>
      </c>
      <c r="G66" t="s">
        <v>591</v>
      </c>
    </row>
    <row r="67" spans="1:7" x14ac:dyDescent="0.3">
      <c r="A67" s="27" t="s">
        <v>150</v>
      </c>
      <c r="B67" s="70">
        <v>14</v>
      </c>
      <c r="C67" s="28">
        <v>8192</v>
      </c>
      <c r="E67" s="2">
        <v>97</v>
      </c>
      <c r="F67" s="2">
        <v>96</v>
      </c>
      <c r="G67" t="s">
        <v>585</v>
      </c>
    </row>
    <row r="68" spans="1:7" x14ac:dyDescent="0.3">
      <c r="E68" s="2"/>
      <c r="F68" s="2"/>
    </row>
    <row r="69" spans="1:7" x14ac:dyDescent="0.3">
      <c r="A69" s="27" t="s">
        <v>116</v>
      </c>
      <c r="B69" s="28">
        <v>40</v>
      </c>
      <c r="C69" s="28">
        <v>8192</v>
      </c>
      <c r="E69" s="2">
        <v>94</v>
      </c>
      <c r="F69" s="2">
        <v>69</v>
      </c>
      <c r="G69" t="s">
        <v>594</v>
      </c>
    </row>
    <row r="70" spans="1:7" x14ac:dyDescent="0.3">
      <c r="A70" s="27" t="s">
        <v>181</v>
      </c>
      <c r="B70" s="28">
        <v>46.7</v>
      </c>
      <c r="C70" s="28">
        <v>8192</v>
      </c>
      <c r="E70" s="2">
        <v>97</v>
      </c>
      <c r="F70" s="2">
        <v>29</v>
      </c>
      <c r="G70" t="s">
        <v>585</v>
      </c>
    </row>
  </sheetData>
  <sortState xmlns:xlrd2="http://schemas.microsoft.com/office/spreadsheetml/2017/richdata2" ref="A30:S50">
    <sortCondition descending="1" ref="E30:E50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108-11ED-450B-A1D5-404A4F70C2FF}">
  <dimension ref="A1:I32"/>
  <sheetViews>
    <sheetView workbookViewId="0">
      <selection activeCell="H44" sqref="H44"/>
    </sheetView>
  </sheetViews>
  <sheetFormatPr baseColWidth="10" defaultRowHeight="14.4" x14ac:dyDescent="0.3"/>
  <sheetData>
    <row r="1" spans="1:9" x14ac:dyDescent="0.3">
      <c r="A1" s="27" t="s">
        <v>164</v>
      </c>
      <c r="E1" t="s">
        <v>293</v>
      </c>
      <c r="G1" t="str">
        <f>"python test-models.py "&amp;E1&amp;" perplexity de"</f>
        <v>python test-models.py olmo_7b perplexity de</v>
      </c>
      <c r="I1" t="str">
        <f>"python test-models.py "&amp;E1&amp;" perplexity es"</f>
        <v>python test-models.py olmo_7b perplexity es</v>
      </c>
    </row>
    <row r="2" spans="1:9" x14ac:dyDescent="0.3">
      <c r="A2" s="27" t="s">
        <v>31</v>
      </c>
      <c r="E2" t="s">
        <v>245</v>
      </c>
      <c r="G2" t="str">
        <f t="shared" ref="G2:G21" si="0">"python test-models.py "&amp;E2&amp;" perplexity de"</f>
        <v>python test-models.py bloomz_7b perplexity de</v>
      </c>
      <c r="I2" t="str">
        <f t="shared" ref="I2:I21" si="1">"python test-models.py "&amp;E2&amp;" perplexity es"</f>
        <v>python test-models.py bloomz_7b perplexity es</v>
      </c>
    </row>
    <row r="3" spans="1:9" x14ac:dyDescent="0.3">
      <c r="A3" s="27" t="s">
        <v>134</v>
      </c>
      <c r="E3" t="s">
        <v>316</v>
      </c>
      <c r="G3" t="str">
        <f t="shared" si="0"/>
        <v>python test-models.py codellama_34b perplexity de</v>
      </c>
      <c r="I3" t="str">
        <f t="shared" si="1"/>
        <v>python test-models.py codellama_34b perplexity es</v>
      </c>
    </row>
    <row r="4" spans="1:9" x14ac:dyDescent="0.3">
      <c r="A4" s="27" t="s">
        <v>156</v>
      </c>
      <c r="E4" t="s">
        <v>200</v>
      </c>
      <c r="G4" t="str">
        <f t="shared" si="0"/>
        <v>python test-models.py croissantllm_1b perplexity de</v>
      </c>
      <c r="I4" t="str">
        <f t="shared" si="1"/>
        <v>python test-models.py croissantllm_1b perplexity es</v>
      </c>
    </row>
    <row r="5" spans="1:9" x14ac:dyDescent="0.3">
      <c r="A5" s="27" t="s">
        <v>116</v>
      </c>
      <c r="E5" t="s">
        <v>327</v>
      </c>
      <c r="G5" t="str">
        <f t="shared" si="0"/>
        <v>python test-models.py alfred_40b perplexity de</v>
      </c>
      <c r="I5" t="str">
        <f t="shared" si="1"/>
        <v>python test-models.py alfred_40b perplexity es</v>
      </c>
    </row>
    <row r="6" spans="1:9" x14ac:dyDescent="0.3">
      <c r="A6" s="27" t="s">
        <v>115</v>
      </c>
      <c r="E6" t="s">
        <v>300</v>
      </c>
      <c r="G6" t="str">
        <f t="shared" si="0"/>
        <v>python test-models.py llama2_13b perplexity de</v>
      </c>
      <c r="I6" t="str">
        <f t="shared" si="1"/>
        <v>python test-models.py llama2_13b perplexity es</v>
      </c>
    </row>
    <row r="7" spans="1:9" x14ac:dyDescent="0.3">
      <c r="A7" s="27" t="s">
        <v>43</v>
      </c>
      <c r="E7" t="s">
        <v>270</v>
      </c>
      <c r="G7" t="str">
        <f t="shared" si="0"/>
        <v>python test-models.py llama2_7b perplexity de</v>
      </c>
      <c r="I7" t="str">
        <f t="shared" si="1"/>
        <v>python test-models.py llama2_7b perplexity es</v>
      </c>
    </row>
    <row r="8" spans="1:9" x14ac:dyDescent="0.3">
      <c r="A8" s="27" t="s">
        <v>180</v>
      </c>
      <c r="E8" t="s">
        <v>276</v>
      </c>
      <c r="G8" t="str">
        <f t="shared" si="0"/>
        <v>python test-models.py mistral_7b perplexity de</v>
      </c>
      <c r="I8" t="str">
        <f t="shared" si="1"/>
        <v>python test-models.py mistral_7b perplexity es</v>
      </c>
    </row>
    <row r="9" spans="1:9" x14ac:dyDescent="0.3">
      <c r="A9" s="27" t="s">
        <v>181</v>
      </c>
      <c r="E9" t="s">
        <v>330</v>
      </c>
      <c r="G9" t="str">
        <f t="shared" si="0"/>
        <v>python test-models.py mixtral_8x7B perplexity de</v>
      </c>
      <c r="I9" t="str">
        <f t="shared" si="1"/>
        <v>python test-models.py mixtral_8x7B perplexity es</v>
      </c>
    </row>
    <row r="10" spans="1:9" x14ac:dyDescent="0.3">
      <c r="A10" s="27" t="s">
        <v>123</v>
      </c>
      <c r="E10" t="s">
        <v>312</v>
      </c>
      <c r="G10" t="str">
        <f t="shared" si="0"/>
        <v>python test-models.py mpt_30b perplexity de</v>
      </c>
      <c r="I10" t="str">
        <f t="shared" si="1"/>
        <v>python test-models.py mpt_30b perplexity es</v>
      </c>
    </row>
    <row r="11" spans="1:9" x14ac:dyDescent="0.3">
      <c r="A11" s="27" t="s">
        <v>40</v>
      </c>
      <c r="E11" t="s">
        <v>260</v>
      </c>
      <c r="G11" t="str">
        <f t="shared" si="0"/>
        <v>python test-models.py mpt_7b perplexity de</v>
      </c>
      <c r="I11" t="str">
        <f t="shared" si="1"/>
        <v>python test-models.py mpt_7b perplexity es</v>
      </c>
    </row>
    <row r="12" spans="1:9" x14ac:dyDescent="0.3">
      <c r="A12" s="27" t="s">
        <v>150</v>
      </c>
      <c r="E12" t="s">
        <v>304</v>
      </c>
      <c r="G12" t="str">
        <f t="shared" si="0"/>
        <v>python test-models.py qwen_14b perplexity de</v>
      </c>
      <c r="I12" t="str">
        <f t="shared" si="1"/>
        <v>python test-models.py qwen_14b perplexity es</v>
      </c>
    </row>
    <row r="13" spans="1:9" x14ac:dyDescent="0.3">
      <c r="A13" s="27" t="s">
        <v>146</v>
      </c>
      <c r="E13" t="s">
        <v>280</v>
      </c>
      <c r="G13" t="str">
        <f t="shared" si="0"/>
        <v>python test-models.py qwen_7b perplexity de</v>
      </c>
      <c r="I13" t="str">
        <f t="shared" si="1"/>
        <v>python test-models.py qwen_7b perplexity es</v>
      </c>
    </row>
    <row r="14" spans="1:9" x14ac:dyDescent="0.3">
      <c r="A14" s="27" t="s">
        <v>141</v>
      </c>
      <c r="E14" t="s">
        <v>206</v>
      </c>
      <c r="G14" t="str">
        <f t="shared" si="0"/>
        <v>python test-models.py stablelm2_1b perplexity de</v>
      </c>
      <c r="I14" t="str">
        <f t="shared" si="1"/>
        <v>python test-models.py stablelm2_1b perplexity es</v>
      </c>
    </row>
    <row r="15" spans="1:9" x14ac:dyDescent="0.3">
      <c r="A15" s="27" t="s">
        <v>25</v>
      </c>
      <c r="E15" t="s">
        <v>231</v>
      </c>
      <c r="G15" t="str">
        <f t="shared" si="0"/>
        <v>python test-models.py stablelm_3b perplexity de</v>
      </c>
      <c r="I15" t="str">
        <f t="shared" si="1"/>
        <v>python test-models.py stablelm_3b perplexity es</v>
      </c>
    </row>
    <row r="16" spans="1:9" x14ac:dyDescent="0.3">
      <c r="A16" s="27" t="s">
        <v>34</v>
      </c>
      <c r="E16" t="s">
        <v>251</v>
      </c>
      <c r="G16" t="str">
        <f t="shared" si="0"/>
        <v>python test-models.py falcon_7b perplexity de</v>
      </c>
      <c r="I16" t="str">
        <f t="shared" si="1"/>
        <v>python test-models.py falcon_7b perplexity es</v>
      </c>
    </row>
    <row r="17" spans="1:9" x14ac:dyDescent="0.3">
      <c r="A17" s="27" t="s">
        <v>46</v>
      </c>
      <c r="E17" t="s">
        <v>273</v>
      </c>
      <c r="G17" t="str">
        <f t="shared" si="0"/>
        <v>python test-models.py llama2_7b_32k perplexity de</v>
      </c>
      <c r="I17" t="str">
        <f t="shared" si="1"/>
        <v>python test-models.py llama2_7b_32k perplexity es</v>
      </c>
    </row>
    <row r="18" spans="1:9" x14ac:dyDescent="0.3">
      <c r="A18" s="27" t="s">
        <v>37</v>
      </c>
      <c r="E18" t="s">
        <v>256</v>
      </c>
      <c r="G18" t="str">
        <f t="shared" si="0"/>
        <v>python test-models.py redpajama_7b perplexity de</v>
      </c>
      <c r="I18" t="str">
        <f t="shared" si="1"/>
        <v>python test-models.py redpajama_7b perplexity es</v>
      </c>
    </row>
    <row r="19" spans="1:9" x14ac:dyDescent="0.3">
      <c r="A19" s="27" t="s">
        <v>14</v>
      </c>
      <c r="E19" t="s">
        <v>217</v>
      </c>
      <c r="G19" t="str">
        <f t="shared" si="0"/>
        <v>python test-models.py redpajama_3b perplexity de</v>
      </c>
      <c r="I19" t="str">
        <f t="shared" si="1"/>
        <v>python test-models.py redpajama_3b perplexity es</v>
      </c>
    </row>
    <row r="20" spans="1:9" x14ac:dyDescent="0.3">
      <c r="A20" s="27" t="s">
        <v>182</v>
      </c>
      <c r="E20" t="s">
        <v>308</v>
      </c>
      <c r="G20" t="str">
        <f t="shared" si="0"/>
        <v>python test-models.py solar_10b perplexity de</v>
      </c>
      <c r="I20" t="str">
        <f t="shared" si="1"/>
        <v>python test-models.py solar_10b perplexity es</v>
      </c>
    </row>
    <row r="21" spans="1:9" x14ac:dyDescent="0.3">
      <c r="A21" t="s">
        <v>361</v>
      </c>
      <c r="E21" t="s">
        <v>349</v>
      </c>
      <c r="G21" t="str">
        <f t="shared" si="0"/>
        <v>python test-models.py qwen1.5_4b perplexity de</v>
      </c>
      <c r="I21" t="str">
        <f t="shared" si="1"/>
        <v>python test-models.py qwen1.5_4b perplexity es</v>
      </c>
    </row>
    <row r="24" spans="1:9" x14ac:dyDescent="0.3">
      <c r="E24" t="s">
        <v>340</v>
      </c>
      <c r="G24" t="str">
        <f>"python test-models.py "&amp;E24&amp;" perplexity es"</f>
        <v>python test-models.py qwen1.5_0.5b perplexity es</v>
      </c>
    </row>
    <row r="25" spans="1:9" x14ac:dyDescent="0.3">
      <c r="E25" t="s">
        <v>345</v>
      </c>
      <c r="G25" t="str">
        <f t="shared" ref="G25:G32" si="2">"python test-models.py "&amp;E25&amp;" perplexity es"</f>
        <v>python test-models.py qwen1.5_1b perplexity es</v>
      </c>
    </row>
    <row r="26" spans="1:9" x14ac:dyDescent="0.3">
      <c r="E26" t="s">
        <v>213</v>
      </c>
      <c r="G26" t="str">
        <f t="shared" si="2"/>
        <v>python test-models.py olmo_1b perplexity es</v>
      </c>
    </row>
    <row r="27" spans="1:9" x14ac:dyDescent="0.3">
      <c r="E27" t="s">
        <v>349</v>
      </c>
      <c r="G27" t="str">
        <f t="shared" si="2"/>
        <v>python test-models.py qwen1.5_4b perplexity es</v>
      </c>
    </row>
    <row r="28" spans="1:9" x14ac:dyDescent="0.3">
      <c r="E28" t="s">
        <v>240</v>
      </c>
      <c r="G28" t="str">
        <f t="shared" si="2"/>
        <v>python test-models.py minicpm_3b perplexity es</v>
      </c>
    </row>
    <row r="29" spans="1:9" x14ac:dyDescent="0.3">
      <c r="E29" t="s">
        <v>353</v>
      </c>
      <c r="G29" t="str">
        <f t="shared" si="2"/>
        <v>python test-models.py qwen1.5_7b perplexity es</v>
      </c>
    </row>
    <row r="30" spans="1:9" x14ac:dyDescent="0.3">
      <c r="E30" t="s">
        <v>285</v>
      </c>
      <c r="G30" t="str">
        <f t="shared" si="2"/>
        <v>python test-models.py yi_6b perplexity es</v>
      </c>
    </row>
    <row r="31" spans="1:9" x14ac:dyDescent="0.3">
      <c r="E31" t="s">
        <v>353</v>
      </c>
      <c r="G31" t="str">
        <f t="shared" si="2"/>
        <v>python test-models.py qwen1.5_7b perplexity es</v>
      </c>
    </row>
    <row r="32" spans="1:9" x14ac:dyDescent="0.3">
      <c r="E32" t="s">
        <v>235</v>
      </c>
      <c r="G32" t="str">
        <f t="shared" si="2"/>
        <v>python test-models.py phi2_3b perplexity 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models</vt:lpstr>
      <vt:lpstr>FR dataset</vt:lpstr>
      <vt:lpstr>EN dataset</vt:lpstr>
      <vt:lpstr>DE dataset</vt:lpstr>
      <vt:lpstr>ES dataset</vt:lpstr>
      <vt:lpstr>Perf table</vt:lpstr>
      <vt:lpstr>Norm perf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cp:lastPrinted>2024-02-15T23:38:51Z</cp:lastPrinted>
  <dcterms:created xsi:type="dcterms:W3CDTF">2024-01-17T21:34:08Z</dcterms:created>
  <dcterms:modified xsi:type="dcterms:W3CDTF">2024-02-15T23:51:30Z</dcterms:modified>
</cp:coreProperties>
</file>