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esktop\"/>
    </mc:Choice>
  </mc:AlternateContent>
  <xr:revisionPtr revIDLastSave="0" documentId="13_ncr:1_{EA91FDB6-F91C-4CF1-AAC1-1111D8D02A59}" xr6:coauthVersionLast="45" xr6:coauthVersionMax="45" xr10:uidLastSave="{00000000-0000-0000-0000-000000000000}"/>
  <bookViews>
    <workbookView xWindow="-120" yWindow="-120" windowWidth="29040" windowHeight="15840" xr2:uid="{94D1C90B-EEC0-4216-9B41-89020A1BFE3F}"/>
  </bookViews>
  <sheets>
    <sheet name="Feuil2" sheetId="2" r:id="rId1"/>
    <sheet name="Feuil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1" l="1"/>
  <c r="P21" i="1"/>
  <c r="P16" i="1"/>
  <c r="P11" i="1"/>
  <c r="P6" i="1"/>
  <c r="H26" i="1"/>
  <c r="H21" i="1"/>
  <c r="H16" i="1"/>
  <c r="H11" i="1"/>
  <c r="G46" i="1"/>
  <c r="O28" i="1"/>
  <c r="O21" i="1"/>
  <c r="O11" i="1"/>
  <c r="N33" i="1"/>
  <c r="N34" i="1"/>
  <c r="N35" i="1"/>
  <c r="N37" i="1"/>
  <c r="O41" i="1" s="1"/>
  <c r="N38" i="1"/>
  <c r="N39" i="1"/>
  <c r="N40" i="1"/>
  <c r="N42" i="1"/>
  <c r="O46" i="1" s="1"/>
  <c r="N43" i="1"/>
  <c r="N44" i="1"/>
  <c r="N45" i="1"/>
  <c r="N47" i="1"/>
  <c r="O51" i="1" s="1"/>
  <c r="N48" i="1"/>
  <c r="N49" i="1"/>
  <c r="N50" i="1"/>
  <c r="N52" i="1"/>
  <c r="O56" i="1" s="1"/>
  <c r="N53" i="1"/>
  <c r="N54" i="1"/>
  <c r="N55" i="1"/>
  <c r="N57" i="1"/>
  <c r="O58" i="1" s="1"/>
  <c r="N59" i="1"/>
  <c r="Q59" i="1" s="1"/>
  <c r="N32" i="1"/>
  <c r="O36" i="1" s="1"/>
  <c r="N3" i="1"/>
  <c r="N4" i="1"/>
  <c r="N5" i="1"/>
  <c r="N7" i="1"/>
  <c r="N8" i="1"/>
  <c r="N9" i="1"/>
  <c r="N10" i="1"/>
  <c r="N12" i="1"/>
  <c r="N13" i="1"/>
  <c r="N14" i="1"/>
  <c r="O16" i="1" s="1"/>
  <c r="N15" i="1"/>
  <c r="N17" i="1"/>
  <c r="N18" i="1"/>
  <c r="N19" i="1"/>
  <c r="N20" i="1"/>
  <c r="N22" i="1"/>
  <c r="O26" i="1" s="1"/>
  <c r="N23" i="1"/>
  <c r="N24" i="1"/>
  <c r="N25" i="1"/>
  <c r="N27" i="1"/>
  <c r="N29" i="1"/>
  <c r="N2" i="1"/>
  <c r="O6" i="1" s="1"/>
  <c r="F3" i="1"/>
  <c r="F4" i="1"/>
  <c r="F5" i="1"/>
  <c r="F7" i="1"/>
  <c r="G11" i="1" s="1"/>
  <c r="F8" i="1"/>
  <c r="F9" i="1"/>
  <c r="F10" i="1"/>
  <c r="F12" i="1"/>
  <c r="F13" i="1"/>
  <c r="F14" i="1"/>
  <c r="G16" i="1" s="1"/>
  <c r="F15" i="1"/>
  <c r="F17" i="1"/>
  <c r="G21" i="1" s="1"/>
  <c r="F18" i="1"/>
  <c r="F19" i="1"/>
  <c r="F20" i="1"/>
  <c r="F22" i="1"/>
  <c r="G26" i="1" s="1"/>
  <c r="F23" i="1"/>
  <c r="F24" i="1"/>
  <c r="F25" i="1"/>
  <c r="F27" i="1"/>
  <c r="G28" i="1" s="1"/>
  <c r="F29" i="1"/>
  <c r="Q29" i="1" s="1"/>
  <c r="F2" i="1"/>
  <c r="H6" i="1" s="1"/>
  <c r="F33" i="1"/>
  <c r="F34" i="1"/>
  <c r="F35" i="1"/>
  <c r="F37" i="1"/>
  <c r="F38" i="1"/>
  <c r="F39" i="1"/>
  <c r="F40" i="1"/>
  <c r="G41" i="1" s="1"/>
  <c r="F42" i="1"/>
  <c r="F43" i="1"/>
  <c r="F44" i="1"/>
  <c r="F45" i="1"/>
  <c r="F47" i="1"/>
  <c r="F48" i="1"/>
  <c r="G51" i="1" s="1"/>
  <c r="F49" i="1"/>
  <c r="F50" i="1"/>
  <c r="F52" i="1"/>
  <c r="F53" i="1"/>
  <c r="F54" i="1"/>
  <c r="F55" i="1"/>
  <c r="F57" i="1"/>
  <c r="G58" i="1" s="1"/>
  <c r="F59" i="1"/>
  <c r="G56" i="1" s="1"/>
  <c r="F32" i="1"/>
  <c r="G36" i="1" s="1"/>
  <c r="G6" i="1" l="1"/>
</calcChain>
</file>

<file path=xl/sharedStrings.xml><?xml version="1.0" encoding="utf-8"?>
<sst xmlns="http://schemas.openxmlformats.org/spreadsheetml/2006/main" count="81" uniqueCount="40">
  <si>
    <t>Resnet 18 - 1024</t>
  </si>
  <si>
    <t>Resnet 18 - 512</t>
  </si>
  <si>
    <t>Resnet34 - 512</t>
  </si>
  <si>
    <t>Resnet 34 - 1024</t>
  </si>
  <si>
    <t xml:space="preserve">    - 1 : scl=2 chn=64 dim=512 - 128 params - 74 microsec - &lt;class 'torch.nn.modules.batchnorm.BatchNorm2d'&gt;</t>
  </si>
  <si>
    <t xml:space="preserve">    - 2 : scl=2 chn=64 dim=512 - 0 params - 45 microsec - &lt;class 'torch.nn.modules.activation.ReLU'&gt;</t>
  </si>
  <si>
    <t xml:space="preserve">    - 3 : scl=4 chn=64 dim=256 - 0 params - 52 microsec - &lt;class 'torch.nn.modules.pooling.MaxPool2d'&gt;</t>
  </si>
  <si>
    <t xml:space="preserve">    - 4 : scl=4 chn=64 dim=256 - 221952 params - 807 microsec - &lt;class 'torch.nn.modules.container.Sequential'&gt;</t>
  </si>
  <si>
    <t xml:space="preserve">    - 5 : scl=8 chn=128 dim=128 - 1116416 params - 1172 microsec - &lt;class 'torch.nn.modules.container.Sequential'&gt;</t>
  </si>
  <si>
    <t xml:space="preserve">    - 6 : scl=16 chn=256 dim=64 - 6822400 params - 12495 microsec - &lt;class 'torch.nn.modules.container.Sequential'&gt;</t>
  </si>
  <si>
    <t xml:space="preserve">    - 7 : scl=32 chn=512 dim=32 - 13114368 params - 8504 microsec - &lt;class 'torch.nn.modules.container.Sequential'&gt;</t>
  </si>
  <si>
    <t>- 1 : scl=32 chn=512 dim=32 - 1024 params - 365 microsec - &lt;class 'torch.nn.modules.batchnorm.BatchNorm2d'&gt;</t>
  </si>
  <si>
    <t>- 2 : scl=32 chn=512 dim=32 - 0 params - 217 microsec - &lt;class 'torch.nn.modules.activation.ReLU'&gt;</t>
  </si>
  <si>
    <t xml:space="preserve">    - 0 : scl=32 chn=1024 dim=32 - 4719616 params - 667 microsec - &lt;class 'fastai.layers.ConvLayer'&gt;</t>
  </si>
  <si>
    <t xml:space="preserve">    - 1 : scl=32 chn=512 dim=32 - 4719104 params - 703 microsec - &lt;class 'fastai.layers.ConvLayer'&gt;</t>
  </si>
  <si>
    <t>- 4 : scl=16 chn=512 dim=64 - 5245440 params - 2610 microsec - &lt;class 'fastai.vision.models.unet.UnetBlock'&gt;</t>
  </si>
  <si>
    <t>- 5 : scl=8 chn=384 dim=128 - 3180544 params - 2583 microsec - &lt;class 'fastai.vision.models.unet.UnetBlock'&gt;</t>
  </si>
  <si>
    <t>- 6 : scl=4 chn=256 dim=256 - 1475968 params - 2567 microsec - &lt;class 'fastai.vision.models.unet.UnetBlock'&gt;</t>
  </si>
  <si>
    <t>- 7 : scl=2 chn=96 dim=512 - 380736 params - 3383 microsec - &lt;class 'fastai.vision.models.unet.UnetBlock'&gt;</t>
  </si>
  <si>
    <t>- 8 : scl=1 chn=96 dim=1024 - 37248 params - 1191 microsec - &lt;class 'fastai.layers.PixelShuffle_ICNR'&gt;</t>
  </si>
  <si>
    <t>- 9 : scl=1 chn=96 dim=1024 - 0 params - 5 microsec - &lt;class 'fastai.vision.models.unet.ResizeToOrig'&gt;</t>
  </si>
  <si>
    <t>- 10 : scl=1 chn=99 dim=1024 - 0 params - 217 microsec - &lt;class 'fastai.layers.MergeLayer'&gt;</t>
  </si>
  <si>
    <t>- 11 : scl=1 chn=99 dim=1024 - 176616 params - 1975 microsec - &lt;class 'fastai.layers.ResBlock'&gt;</t>
  </si>
  <si>
    <t>- 12 : scl=1 chn=2 dim=1024 - 200 params - 636 microsec - &lt;class 'fastai.layers.ConvLayer'&gt;</t>
  </si>
  <si>
    <t xml:space="preserve">    - 0 : scl=2 chn=64 dim=512 - 9408 params - 102 microsec - &lt;class 'torch.nn.modules.conv.Conv2d'&gt;</t>
  </si>
  <si>
    <t>STEM</t>
  </si>
  <si>
    <t>RESNET</t>
  </si>
  <si>
    <t>MIDDLE</t>
  </si>
  <si>
    <t>UNET</t>
  </si>
  <si>
    <t>RESIZE</t>
  </si>
  <si>
    <t>CLASSIFY</t>
  </si>
  <si>
    <t>TOTAL</t>
  </si>
  <si>
    <t>M params</t>
  </si>
  <si>
    <t>Resnet 50</t>
  </si>
  <si>
    <t>23.5</t>
  </si>
  <si>
    <t>9.4</t>
  </si>
  <si>
    <t>10.2</t>
  </si>
  <si>
    <t>11.1</t>
  </si>
  <si>
    <t>21.2</t>
  </si>
  <si>
    <t>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</si>
</sst>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8000"/>
      <name val="Courier New"/>
      <family val="3"/>
    </font>
    <font>
      <i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E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9" fontId="4" fillId="2" borderId="0" xfId="0" applyNumberFormat="1" applyFont="1" applyFill="1" applyAlignment="1">
      <alignment horizontal="center"/>
    </xf>
    <xf numFmtId="9" fontId="4" fillId="0" borderId="0" xfId="0" applyNumberFormat="1" applyFont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9" fontId="4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0" applyFont="1" applyAlignment="1">
      <alignment vertical="center"/>
    </xf>
    <xf numFmtId="0" fontId="0" fillId="5" borderId="0" xfId="0" applyFill="1" applyAlignment="1">
      <alignment vertical="center"/>
    </xf>
    <xf numFmtId="1" fontId="0" fillId="0" borderId="0" xfId="0" applyNumberFormat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4" borderId="0" xfId="0" applyNumberFormat="1" applyFont="1" applyFill="1" applyAlignment="1">
      <alignment horizontal="center"/>
    </xf>
    <xf numFmtId="1" fontId="0" fillId="2" borderId="0" xfId="0" applyNumberFormat="1" applyFill="1"/>
    <xf numFmtId="1" fontId="1" fillId="0" borderId="0" xfId="0" applyNumberFormat="1" applyFont="1"/>
    <xf numFmtId="1" fontId="1" fillId="3" borderId="0" xfId="0" applyNumberFormat="1" applyFont="1" applyFill="1"/>
    <xf numFmtId="1" fontId="0" fillId="0" borderId="0" xfId="0" applyNumberFormat="1"/>
    <xf numFmtId="0" fontId="3" fillId="0" borderId="0" xfId="0" applyFont="1" applyAlignment="1">
      <alignment horizontal="center"/>
    </xf>
    <xf numFmtId="0" fontId="6" fillId="0" borderId="0" xfId="0" applyFont="1"/>
    <xf numFmtId="9" fontId="6" fillId="0" borderId="0" xfId="0" applyNumberFormat="1" applyFont="1" applyAlignment="1">
      <alignment horizontal="center"/>
    </xf>
    <xf numFmtId="1" fontId="6" fillId="6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B7914-20CC-44D7-899B-2D5FB1A34759}">
  <dimension ref="A1:L30"/>
  <sheetViews>
    <sheetView tabSelected="1" workbookViewId="0">
      <selection activeCell="J15" sqref="J15"/>
    </sheetView>
  </sheetViews>
  <sheetFormatPr baseColWidth="10" defaultRowHeight="15" x14ac:dyDescent="0.25"/>
  <cols>
    <col min="3" max="4" width="17.140625" style="14" customWidth="1"/>
    <col min="5" max="5" width="12.85546875" style="14" customWidth="1"/>
    <col min="6" max="8" width="17.140625" style="14" customWidth="1"/>
  </cols>
  <sheetData>
    <row r="1" spans="1:12" x14ac:dyDescent="0.25">
      <c r="C1" s="15" t="s">
        <v>1</v>
      </c>
      <c r="D1" s="15" t="s">
        <v>0</v>
      </c>
      <c r="E1" s="15" t="s">
        <v>32</v>
      </c>
      <c r="F1" s="15"/>
      <c r="G1" s="15" t="s">
        <v>2</v>
      </c>
      <c r="H1" s="15" t="s">
        <v>3</v>
      </c>
      <c r="I1" s="15" t="s">
        <v>32</v>
      </c>
      <c r="K1" s="15" t="s">
        <v>33</v>
      </c>
      <c r="L1" s="15" t="s">
        <v>32</v>
      </c>
    </row>
    <row r="3" spans="1:12" x14ac:dyDescent="0.25">
      <c r="A3" t="s">
        <v>31</v>
      </c>
      <c r="C3" s="16">
        <v>7628</v>
      </c>
      <c r="D3" s="16">
        <v>24200.75</v>
      </c>
      <c r="E3" s="16"/>
      <c r="F3" s="16"/>
      <c r="G3" s="16">
        <v>13740.75</v>
      </c>
      <c r="H3" s="16">
        <v>40128.75</v>
      </c>
    </row>
    <row r="5" spans="1:12" x14ac:dyDescent="0.25">
      <c r="A5" t="s">
        <v>25</v>
      </c>
      <c r="C5" s="17">
        <v>4.9521499737808075E-2</v>
      </c>
      <c r="D5" s="17">
        <v>1.4637976095782155E-2</v>
      </c>
      <c r="F5" s="17"/>
      <c r="G5" s="17">
        <v>2.2051198078707493E-2</v>
      </c>
      <c r="H5" s="17">
        <v>6.8654019873532071E-3</v>
      </c>
    </row>
    <row r="6" spans="1:12" x14ac:dyDescent="0.25">
      <c r="A6" t="s">
        <v>26</v>
      </c>
      <c r="C6" s="17">
        <v>0.43753277399056106</v>
      </c>
      <c r="D6" s="17">
        <v>0.12961375163992853</v>
      </c>
      <c r="E6" s="20" t="s">
        <v>37</v>
      </c>
      <c r="F6" s="17"/>
      <c r="G6" s="17">
        <v>0.43813110638065605</v>
      </c>
      <c r="H6" s="17">
        <v>0.5488708220415538</v>
      </c>
      <c r="I6" s="20" t="s">
        <v>38</v>
      </c>
      <c r="K6" s="14" t="s">
        <v>34</v>
      </c>
    </row>
    <row r="7" spans="1:12" s="29" customFormat="1" x14ac:dyDescent="0.25">
      <c r="A7" s="33" t="s">
        <v>39</v>
      </c>
      <c r="C7" s="30"/>
      <c r="D7" s="30"/>
      <c r="E7" s="31">
        <v>512</v>
      </c>
      <c r="F7" s="30"/>
      <c r="G7" s="30"/>
      <c r="H7" s="30"/>
      <c r="I7" s="31">
        <v>512</v>
      </c>
      <c r="K7" s="32">
        <v>1024</v>
      </c>
    </row>
    <row r="8" spans="1:12" x14ac:dyDescent="0.25">
      <c r="A8" t="s">
        <v>27</v>
      </c>
      <c r="C8" s="17">
        <v>6.0959622443628736E-2</v>
      </c>
      <c r="D8" s="17">
        <v>1.7044926293606603E-2</v>
      </c>
      <c r="E8" s="20" t="s">
        <v>35</v>
      </c>
      <c r="F8" s="17"/>
      <c r="G8" s="17">
        <v>5.8311955315393994E-2</v>
      </c>
      <c r="H8" s="17">
        <v>5.9969473257950968E-2</v>
      </c>
      <c r="I8" s="20" t="s">
        <v>35</v>
      </c>
      <c r="K8" s="28">
        <v>151</v>
      </c>
    </row>
    <row r="9" spans="1:12" x14ac:dyDescent="0.25">
      <c r="A9" t="s">
        <v>28</v>
      </c>
      <c r="C9" s="17">
        <v>0.30440482433141058</v>
      </c>
      <c r="D9" s="17">
        <v>0.65558918628554896</v>
      </c>
      <c r="E9" s="20" t="s">
        <v>36</v>
      </c>
      <c r="F9" s="17"/>
      <c r="G9" s="17">
        <v>0.3639175445299565</v>
      </c>
      <c r="H9" s="17">
        <v>0.28336915553063574</v>
      </c>
      <c r="I9" s="20" t="s">
        <v>36</v>
      </c>
      <c r="K9" s="28">
        <v>162</v>
      </c>
    </row>
    <row r="10" spans="1:12" x14ac:dyDescent="0.25">
      <c r="A10" t="s">
        <v>29</v>
      </c>
      <c r="C10" s="17">
        <v>0.1172325642370215</v>
      </c>
      <c r="D10" s="17">
        <v>0.15336301560902038</v>
      </c>
      <c r="E10" s="20"/>
      <c r="F10" s="17"/>
      <c r="G10" s="17">
        <v>9.8975674544693706E-2</v>
      </c>
      <c r="H10" s="17">
        <v>8.4764663738591414E-2</v>
      </c>
    </row>
    <row r="11" spans="1:12" x14ac:dyDescent="0.25">
      <c r="A11" t="s">
        <v>30</v>
      </c>
      <c r="C11" s="17">
        <v>3.0348715259570006E-2</v>
      </c>
      <c r="D11" s="17">
        <v>2.9751144076113345E-2</v>
      </c>
      <c r="E11" s="20"/>
      <c r="F11" s="17"/>
      <c r="G11" s="17">
        <v>1.8612521150592216E-2</v>
      </c>
      <c r="H11" s="17">
        <v>1.6160483443914898E-2</v>
      </c>
    </row>
    <row r="14" spans="1:12" x14ac:dyDescent="0.25">
      <c r="A14" s="18"/>
    </row>
    <row r="15" spans="1:12" x14ac:dyDescent="0.25">
      <c r="A15" s="18"/>
    </row>
    <row r="16" spans="1:12" x14ac:dyDescent="0.25">
      <c r="A16" s="18"/>
    </row>
    <row r="17" spans="1:1" x14ac:dyDescent="0.25">
      <c r="A17" s="18"/>
    </row>
    <row r="18" spans="1:1" x14ac:dyDescent="0.25">
      <c r="A18" s="18"/>
    </row>
    <row r="19" spans="1:1" x14ac:dyDescent="0.25">
      <c r="A19" s="18"/>
    </row>
    <row r="20" spans="1:1" x14ac:dyDescent="0.25">
      <c r="A20" s="18"/>
    </row>
    <row r="21" spans="1:1" x14ac:dyDescent="0.25">
      <c r="A21" s="19"/>
    </row>
    <row r="22" spans="1:1" x14ac:dyDescent="0.25">
      <c r="A22" s="18"/>
    </row>
    <row r="23" spans="1:1" x14ac:dyDescent="0.25">
      <c r="A23" s="18"/>
    </row>
    <row r="24" spans="1:1" x14ac:dyDescent="0.25">
      <c r="A24" s="18"/>
    </row>
    <row r="25" spans="1:1" x14ac:dyDescent="0.25">
      <c r="A25" s="18"/>
    </row>
    <row r="26" spans="1:1" x14ac:dyDescent="0.25">
      <c r="A26" s="19"/>
    </row>
    <row r="27" spans="1:1" x14ac:dyDescent="0.25">
      <c r="A27" s="18"/>
    </row>
    <row r="28" spans="1:1" x14ac:dyDescent="0.25">
      <c r="A28" s="18"/>
    </row>
    <row r="29" spans="1:1" x14ac:dyDescent="0.25">
      <c r="A29" s="18"/>
    </row>
    <row r="30" spans="1:1" x14ac:dyDescent="0.25">
      <c r="A30" s="18"/>
    </row>
  </sheetData>
  <conditionalFormatting sqref="C5:D11 G5:H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2ECE-CB26-41BA-98AA-EEE2E45AB67A}">
  <dimension ref="A1:R59"/>
  <sheetViews>
    <sheetView workbookViewId="0">
      <selection activeCell="P26" sqref="P26"/>
    </sheetView>
  </sheetViews>
  <sheetFormatPr baseColWidth="10" defaultRowHeight="15" x14ac:dyDescent="0.25"/>
  <cols>
    <col min="6" max="6" width="11.42578125" style="3"/>
    <col min="7" max="7" width="11.42578125" style="8"/>
    <col min="8" max="8" width="11.42578125" style="22"/>
    <col min="16" max="16" width="11.42578125" style="27"/>
    <col min="17" max="17" width="11.42578125" style="14"/>
  </cols>
  <sheetData>
    <row r="1" spans="1:18" s="1" customFormat="1" x14ac:dyDescent="0.25">
      <c r="A1" s="1" t="s">
        <v>1</v>
      </c>
      <c r="F1" s="2"/>
      <c r="G1" s="7"/>
      <c r="H1" s="21"/>
      <c r="I1" s="1" t="s">
        <v>2</v>
      </c>
      <c r="P1" s="24"/>
      <c r="Q1" s="10"/>
    </row>
    <row r="2" spans="1:18" x14ac:dyDescent="0.25">
      <c r="A2">
        <v>2719</v>
      </c>
      <c r="B2">
        <v>240</v>
      </c>
      <c r="C2">
        <v>117</v>
      </c>
      <c r="D2">
        <v>171</v>
      </c>
      <c r="E2">
        <v>110</v>
      </c>
      <c r="F2" s="3">
        <f>AVERAGE(B2:E2)</f>
        <v>159.5</v>
      </c>
      <c r="I2">
        <v>3377</v>
      </c>
      <c r="J2">
        <v>114</v>
      </c>
      <c r="K2">
        <v>98</v>
      </c>
      <c r="L2">
        <v>115</v>
      </c>
      <c r="M2">
        <v>110</v>
      </c>
      <c r="N2" s="3">
        <f>AVERAGE(J2:M2)</f>
        <v>109.25</v>
      </c>
      <c r="O2" s="3"/>
      <c r="P2" s="25"/>
      <c r="Q2" s="11"/>
      <c r="R2" t="s">
        <v>24</v>
      </c>
    </row>
    <row r="3" spans="1:18" x14ac:dyDescent="0.25">
      <c r="A3">
        <v>70</v>
      </c>
      <c r="B3">
        <v>119</v>
      </c>
      <c r="C3">
        <v>81</v>
      </c>
      <c r="D3">
        <v>124</v>
      </c>
      <c r="E3">
        <v>75</v>
      </c>
      <c r="F3" s="3">
        <f t="shared" ref="F3:F29" si="0">AVERAGE(B3:E3)</f>
        <v>99.75</v>
      </c>
      <c r="I3">
        <v>72</v>
      </c>
      <c r="J3">
        <v>71</v>
      </c>
      <c r="K3">
        <v>74</v>
      </c>
      <c r="L3">
        <v>87</v>
      </c>
      <c r="M3">
        <v>97</v>
      </c>
      <c r="N3" s="3">
        <f t="shared" ref="N3:N29" si="1">AVERAGE(J3:M3)</f>
        <v>82.25</v>
      </c>
      <c r="O3" s="3"/>
      <c r="P3" s="25"/>
      <c r="Q3" s="11"/>
      <c r="R3" t="s">
        <v>4</v>
      </c>
    </row>
    <row r="4" spans="1:18" x14ac:dyDescent="0.25">
      <c r="A4">
        <v>48</v>
      </c>
      <c r="B4">
        <v>60</v>
      </c>
      <c r="C4">
        <v>50</v>
      </c>
      <c r="D4">
        <v>82</v>
      </c>
      <c r="E4">
        <v>49</v>
      </c>
      <c r="F4" s="3">
        <f t="shared" si="0"/>
        <v>60.25</v>
      </c>
      <c r="I4">
        <v>97</v>
      </c>
      <c r="J4">
        <v>45</v>
      </c>
      <c r="K4">
        <v>43</v>
      </c>
      <c r="L4">
        <v>57</v>
      </c>
      <c r="M4">
        <v>51</v>
      </c>
      <c r="N4" s="3">
        <f t="shared" si="1"/>
        <v>49</v>
      </c>
      <c r="O4" s="3"/>
      <c r="P4" s="25"/>
      <c r="Q4" s="11"/>
      <c r="R4" t="s">
        <v>5</v>
      </c>
    </row>
    <row r="5" spans="1:18" x14ac:dyDescent="0.25">
      <c r="A5">
        <v>51</v>
      </c>
      <c r="B5">
        <v>49</v>
      </c>
      <c r="C5">
        <v>61</v>
      </c>
      <c r="D5">
        <v>67</v>
      </c>
      <c r="E5">
        <v>56</v>
      </c>
      <c r="F5" s="3">
        <f t="shared" si="0"/>
        <v>58.25</v>
      </c>
      <c r="I5">
        <v>71</v>
      </c>
      <c r="J5">
        <v>74</v>
      </c>
      <c r="K5">
        <v>55</v>
      </c>
      <c r="L5">
        <v>59</v>
      </c>
      <c r="M5">
        <v>62</v>
      </c>
      <c r="N5" s="3">
        <f t="shared" si="1"/>
        <v>62.5</v>
      </c>
      <c r="O5" s="3"/>
      <c r="P5" s="25"/>
      <c r="Q5" s="11"/>
      <c r="R5" t="s">
        <v>6</v>
      </c>
    </row>
    <row r="6" spans="1:18" s="5" customFormat="1" x14ac:dyDescent="0.25">
      <c r="F6" s="6"/>
      <c r="G6" s="9">
        <f>SUM(F2:F5)/F$29</f>
        <v>4.9521499737808075E-2</v>
      </c>
      <c r="H6" s="23">
        <f>SUM(F2:F5)</f>
        <v>377.75</v>
      </c>
      <c r="N6" s="6"/>
      <c r="O6" s="9">
        <f>SUM(N2:N5)/N$29</f>
        <v>2.2051198078707493E-2</v>
      </c>
      <c r="P6" s="23">
        <f>SUM(N2:N5)</f>
        <v>303</v>
      </c>
      <c r="Q6" s="12" t="s">
        <v>25</v>
      </c>
    </row>
    <row r="7" spans="1:18" x14ac:dyDescent="0.25">
      <c r="A7">
        <v>6751</v>
      </c>
      <c r="B7">
        <v>696</v>
      </c>
      <c r="C7">
        <v>714</v>
      </c>
      <c r="D7">
        <v>681</v>
      </c>
      <c r="E7">
        <v>664</v>
      </c>
      <c r="F7" s="3">
        <f t="shared" si="0"/>
        <v>688.75</v>
      </c>
      <c r="I7">
        <v>7055</v>
      </c>
      <c r="J7">
        <v>814</v>
      </c>
      <c r="K7">
        <v>793</v>
      </c>
      <c r="L7">
        <v>1010</v>
      </c>
      <c r="M7">
        <v>1024</v>
      </c>
      <c r="N7" s="3">
        <f t="shared" si="1"/>
        <v>910.25</v>
      </c>
      <c r="O7" s="8"/>
      <c r="P7" s="22"/>
      <c r="Q7" s="11"/>
      <c r="R7" t="s">
        <v>7</v>
      </c>
    </row>
    <row r="8" spans="1:18" x14ac:dyDescent="0.25">
      <c r="A8">
        <v>8831</v>
      </c>
      <c r="B8">
        <v>832</v>
      </c>
      <c r="C8">
        <v>871</v>
      </c>
      <c r="D8">
        <v>842</v>
      </c>
      <c r="E8">
        <v>806</v>
      </c>
      <c r="F8" s="3">
        <f t="shared" si="0"/>
        <v>837.75</v>
      </c>
      <c r="I8">
        <v>9859</v>
      </c>
      <c r="J8">
        <v>1224</v>
      </c>
      <c r="K8">
        <v>1274</v>
      </c>
      <c r="L8">
        <v>1453</v>
      </c>
      <c r="M8">
        <v>1500</v>
      </c>
      <c r="N8" s="3">
        <f t="shared" si="1"/>
        <v>1362.75</v>
      </c>
      <c r="O8" s="8"/>
      <c r="P8" s="22"/>
      <c r="Q8" s="11"/>
      <c r="R8" t="s">
        <v>8</v>
      </c>
    </row>
    <row r="9" spans="1:18" x14ac:dyDescent="0.25">
      <c r="A9">
        <v>7856</v>
      </c>
      <c r="B9">
        <v>820</v>
      </c>
      <c r="C9">
        <v>847</v>
      </c>
      <c r="D9">
        <v>862</v>
      </c>
      <c r="E9">
        <v>807</v>
      </c>
      <c r="F9" s="3">
        <f t="shared" si="0"/>
        <v>834</v>
      </c>
      <c r="I9">
        <v>12775</v>
      </c>
      <c r="J9">
        <v>2403</v>
      </c>
      <c r="K9">
        <v>1784</v>
      </c>
      <c r="L9">
        <v>2141</v>
      </c>
      <c r="M9">
        <v>2108</v>
      </c>
      <c r="N9" s="3">
        <f t="shared" si="1"/>
        <v>2109</v>
      </c>
      <c r="O9" s="8"/>
      <c r="P9" s="22"/>
      <c r="Q9" s="11"/>
      <c r="R9" t="s">
        <v>9</v>
      </c>
    </row>
    <row r="10" spans="1:18" x14ac:dyDescent="0.25">
      <c r="A10">
        <v>5520</v>
      </c>
      <c r="B10">
        <v>1301</v>
      </c>
      <c r="C10">
        <v>811</v>
      </c>
      <c r="D10">
        <v>952</v>
      </c>
      <c r="E10">
        <v>844</v>
      </c>
      <c r="F10" s="3">
        <f t="shared" si="0"/>
        <v>977</v>
      </c>
      <c r="I10">
        <v>6608</v>
      </c>
      <c r="J10">
        <v>1612</v>
      </c>
      <c r="K10">
        <v>2276</v>
      </c>
      <c r="L10">
        <v>1355</v>
      </c>
      <c r="M10">
        <v>1310</v>
      </c>
      <c r="N10" s="3">
        <f t="shared" si="1"/>
        <v>1638.25</v>
      </c>
      <c r="O10" s="8"/>
      <c r="P10" s="22"/>
      <c r="Q10" s="11"/>
      <c r="R10" t="s">
        <v>10</v>
      </c>
    </row>
    <row r="11" spans="1:18" s="5" customFormat="1" x14ac:dyDescent="0.25">
      <c r="F11" s="6"/>
      <c r="G11" s="9">
        <f>SUM(F7:F10)/F$29</f>
        <v>0.43753277399056106</v>
      </c>
      <c r="H11" s="23">
        <f>SUM(F7:F10)</f>
        <v>3337.5</v>
      </c>
      <c r="N11" s="6"/>
      <c r="O11" s="9">
        <f>SUM(N7:N10)/N$29</f>
        <v>0.43813110638065605</v>
      </c>
      <c r="P11" s="23">
        <f>SUM(N7:N10)</f>
        <v>6020.25</v>
      </c>
      <c r="Q11" s="12" t="s">
        <v>26</v>
      </c>
    </row>
    <row r="12" spans="1:18" x14ac:dyDescent="0.25">
      <c r="A12">
        <v>92</v>
      </c>
      <c r="B12">
        <v>107</v>
      </c>
      <c r="C12">
        <v>122</v>
      </c>
      <c r="D12">
        <v>105</v>
      </c>
      <c r="E12">
        <v>101</v>
      </c>
      <c r="F12" s="3">
        <f t="shared" si="0"/>
        <v>108.75</v>
      </c>
      <c r="I12">
        <v>112</v>
      </c>
      <c r="J12">
        <v>91</v>
      </c>
      <c r="K12">
        <v>87</v>
      </c>
      <c r="L12">
        <v>108</v>
      </c>
      <c r="M12">
        <v>121</v>
      </c>
      <c r="N12" s="3">
        <f t="shared" si="1"/>
        <v>101.75</v>
      </c>
      <c r="O12" s="8"/>
      <c r="P12" s="22"/>
      <c r="Q12" s="11"/>
      <c r="R12" t="s">
        <v>11</v>
      </c>
    </row>
    <row r="13" spans="1:18" x14ac:dyDescent="0.25">
      <c r="A13">
        <v>45</v>
      </c>
      <c r="B13">
        <v>56</v>
      </c>
      <c r="C13">
        <v>61</v>
      </c>
      <c r="D13">
        <v>53</v>
      </c>
      <c r="E13">
        <v>48</v>
      </c>
      <c r="F13" s="3">
        <f t="shared" si="0"/>
        <v>54.5</v>
      </c>
      <c r="I13">
        <v>66</v>
      </c>
      <c r="J13">
        <v>69</v>
      </c>
      <c r="K13">
        <v>67</v>
      </c>
      <c r="L13">
        <v>57</v>
      </c>
      <c r="M13">
        <v>56</v>
      </c>
      <c r="N13" s="3">
        <f t="shared" si="1"/>
        <v>62.25</v>
      </c>
      <c r="O13" s="8"/>
      <c r="P13" s="22"/>
      <c r="Q13" s="11"/>
      <c r="R13" t="s">
        <v>12</v>
      </c>
    </row>
    <row r="14" spans="1:18" x14ac:dyDescent="0.25">
      <c r="A14">
        <v>5809</v>
      </c>
      <c r="B14">
        <v>164</v>
      </c>
      <c r="C14">
        <v>144</v>
      </c>
      <c r="D14">
        <v>162</v>
      </c>
      <c r="E14">
        <v>157</v>
      </c>
      <c r="F14" s="3">
        <f t="shared" si="0"/>
        <v>156.75</v>
      </c>
      <c r="I14">
        <v>6415</v>
      </c>
      <c r="J14">
        <v>300</v>
      </c>
      <c r="K14">
        <v>300</v>
      </c>
      <c r="L14">
        <v>287</v>
      </c>
      <c r="M14">
        <v>318</v>
      </c>
      <c r="N14" s="3">
        <f t="shared" si="1"/>
        <v>301.25</v>
      </c>
      <c r="O14" s="8"/>
      <c r="P14" s="22"/>
      <c r="Q14" s="11"/>
      <c r="R14" t="s">
        <v>13</v>
      </c>
    </row>
    <row r="15" spans="1:18" x14ac:dyDescent="0.25">
      <c r="A15">
        <v>6173</v>
      </c>
      <c r="B15">
        <v>141</v>
      </c>
      <c r="C15">
        <v>146</v>
      </c>
      <c r="D15">
        <v>150</v>
      </c>
      <c r="E15">
        <v>143</v>
      </c>
      <c r="F15" s="3">
        <f t="shared" si="0"/>
        <v>145</v>
      </c>
      <c r="I15">
        <v>6663</v>
      </c>
      <c r="J15">
        <v>335</v>
      </c>
      <c r="K15">
        <v>338</v>
      </c>
      <c r="L15">
        <v>336</v>
      </c>
      <c r="M15">
        <v>335</v>
      </c>
      <c r="N15" s="3">
        <f t="shared" si="1"/>
        <v>336</v>
      </c>
      <c r="O15" s="8"/>
      <c r="P15" s="22"/>
      <c r="Q15" s="11"/>
      <c r="R15" t="s">
        <v>14</v>
      </c>
    </row>
    <row r="16" spans="1:18" s="5" customFormat="1" x14ac:dyDescent="0.25">
      <c r="F16" s="6"/>
      <c r="G16" s="9">
        <f>SUM(F12:F15)/F$29</f>
        <v>6.0959622443628736E-2</v>
      </c>
      <c r="H16" s="23">
        <f>SUM(F12:F15)</f>
        <v>465</v>
      </c>
      <c r="N16" s="6"/>
      <c r="O16" s="9">
        <f>SUM(N12:N15)/N$29</f>
        <v>5.8311955315393994E-2</v>
      </c>
      <c r="P16" s="23">
        <f>SUM(N12:N15)</f>
        <v>801.25</v>
      </c>
      <c r="Q16" s="12" t="s">
        <v>27</v>
      </c>
    </row>
    <row r="17" spans="1:18" x14ac:dyDescent="0.25">
      <c r="A17">
        <v>1921</v>
      </c>
      <c r="B17">
        <v>589</v>
      </c>
      <c r="C17">
        <v>593</v>
      </c>
      <c r="D17">
        <v>619</v>
      </c>
      <c r="E17">
        <v>590</v>
      </c>
      <c r="F17" s="3">
        <f t="shared" si="0"/>
        <v>597.75</v>
      </c>
      <c r="I17">
        <v>35946</v>
      </c>
      <c r="J17">
        <v>1258</v>
      </c>
      <c r="K17">
        <v>1266</v>
      </c>
      <c r="L17">
        <v>1260</v>
      </c>
      <c r="M17">
        <v>1274</v>
      </c>
      <c r="N17" s="3">
        <f t="shared" si="1"/>
        <v>1264.5</v>
      </c>
      <c r="O17" s="8"/>
      <c r="P17" s="22"/>
      <c r="Q17" s="11"/>
      <c r="R17" t="s">
        <v>15</v>
      </c>
    </row>
    <row r="18" spans="1:18" x14ac:dyDescent="0.25">
      <c r="A18">
        <v>8401</v>
      </c>
      <c r="B18">
        <v>623</v>
      </c>
      <c r="C18">
        <v>595</v>
      </c>
      <c r="D18">
        <v>593</v>
      </c>
      <c r="E18">
        <v>486</v>
      </c>
      <c r="F18" s="3">
        <f t="shared" si="0"/>
        <v>574.25</v>
      </c>
      <c r="I18">
        <v>10494</v>
      </c>
      <c r="J18">
        <v>1080</v>
      </c>
      <c r="K18">
        <v>1063</v>
      </c>
      <c r="L18">
        <v>1257</v>
      </c>
      <c r="M18">
        <v>1255</v>
      </c>
      <c r="N18" s="3">
        <f t="shared" si="1"/>
        <v>1163.75</v>
      </c>
      <c r="O18" s="8"/>
      <c r="P18" s="22"/>
      <c r="Q18" s="11"/>
      <c r="R18" t="s">
        <v>16</v>
      </c>
    </row>
    <row r="19" spans="1:18" x14ac:dyDescent="0.25">
      <c r="A19">
        <v>12736</v>
      </c>
      <c r="B19">
        <v>610</v>
      </c>
      <c r="C19">
        <v>604</v>
      </c>
      <c r="D19">
        <v>594</v>
      </c>
      <c r="E19">
        <v>484</v>
      </c>
      <c r="F19" s="3">
        <f t="shared" si="0"/>
        <v>573</v>
      </c>
      <c r="I19">
        <v>38287</v>
      </c>
      <c r="J19">
        <v>1070</v>
      </c>
      <c r="K19">
        <v>1084</v>
      </c>
      <c r="L19">
        <v>1255</v>
      </c>
      <c r="M19">
        <v>1255</v>
      </c>
      <c r="N19" s="3">
        <f t="shared" si="1"/>
        <v>1166</v>
      </c>
      <c r="O19" s="8"/>
      <c r="P19" s="22"/>
      <c r="Q19" s="11"/>
      <c r="R19" t="s">
        <v>17</v>
      </c>
    </row>
    <row r="20" spans="1:18" x14ac:dyDescent="0.25">
      <c r="A20">
        <v>25846</v>
      </c>
      <c r="B20">
        <v>629</v>
      </c>
      <c r="C20">
        <v>597</v>
      </c>
      <c r="D20">
        <v>593</v>
      </c>
      <c r="E20">
        <v>489</v>
      </c>
      <c r="F20" s="3">
        <f t="shared" si="0"/>
        <v>577</v>
      </c>
      <c r="I20">
        <v>36808</v>
      </c>
      <c r="J20">
        <v>1281</v>
      </c>
      <c r="K20">
        <v>1326</v>
      </c>
      <c r="L20">
        <v>1510</v>
      </c>
      <c r="M20">
        <v>1508</v>
      </c>
      <c r="N20" s="3">
        <f t="shared" si="1"/>
        <v>1406.25</v>
      </c>
      <c r="O20" s="8"/>
      <c r="P20" s="22"/>
      <c r="Q20" s="11"/>
      <c r="R20" t="s">
        <v>18</v>
      </c>
    </row>
    <row r="21" spans="1:18" s="5" customFormat="1" x14ac:dyDescent="0.25">
      <c r="F21" s="6"/>
      <c r="G21" s="9">
        <f>SUM(F17:F20)/F$29</f>
        <v>0.30440482433141058</v>
      </c>
      <c r="H21" s="23">
        <f>SUM(F17:F20)</f>
        <v>2322</v>
      </c>
      <c r="N21" s="6"/>
      <c r="O21" s="9">
        <f>SUM(N17:N20)/N$29</f>
        <v>0.3639175445299565</v>
      </c>
      <c r="P21" s="23">
        <f>SUM(N17:N20)</f>
        <v>5000.5</v>
      </c>
      <c r="Q21" s="12" t="s">
        <v>28</v>
      </c>
    </row>
    <row r="22" spans="1:18" x14ac:dyDescent="0.25">
      <c r="A22">
        <v>9607</v>
      </c>
      <c r="B22">
        <v>197</v>
      </c>
      <c r="C22">
        <v>191</v>
      </c>
      <c r="D22">
        <v>212</v>
      </c>
      <c r="E22">
        <v>484</v>
      </c>
      <c r="F22" s="3">
        <f t="shared" si="0"/>
        <v>271</v>
      </c>
      <c r="I22">
        <v>1611</v>
      </c>
      <c r="J22">
        <v>415</v>
      </c>
      <c r="K22">
        <v>401</v>
      </c>
      <c r="L22">
        <v>477</v>
      </c>
      <c r="M22">
        <v>448</v>
      </c>
      <c r="N22" s="3">
        <f t="shared" si="1"/>
        <v>435.25</v>
      </c>
      <c r="O22" s="8"/>
      <c r="P22" s="22"/>
      <c r="Q22" s="11"/>
      <c r="R22" t="s">
        <v>19</v>
      </c>
    </row>
    <row r="23" spans="1:18" x14ac:dyDescent="0.25">
      <c r="A23">
        <v>6</v>
      </c>
      <c r="B23">
        <v>6</v>
      </c>
      <c r="C23">
        <v>6</v>
      </c>
      <c r="D23">
        <v>6</v>
      </c>
      <c r="E23">
        <v>5</v>
      </c>
      <c r="F23" s="3">
        <f t="shared" si="0"/>
        <v>5.75</v>
      </c>
      <c r="I23">
        <v>8</v>
      </c>
      <c r="J23">
        <v>5</v>
      </c>
      <c r="K23">
        <v>5</v>
      </c>
      <c r="L23">
        <v>6</v>
      </c>
      <c r="M23">
        <v>6</v>
      </c>
      <c r="N23" s="3">
        <f t="shared" si="1"/>
        <v>5.5</v>
      </c>
      <c r="O23" s="8"/>
      <c r="P23" s="22"/>
      <c r="Q23" s="11"/>
      <c r="R23" t="s">
        <v>20</v>
      </c>
    </row>
    <row r="24" spans="1:18" x14ac:dyDescent="0.25">
      <c r="A24">
        <v>83</v>
      </c>
      <c r="B24">
        <v>78</v>
      </c>
      <c r="C24">
        <v>81</v>
      </c>
      <c r="D24">
        <v>76</v>
      </c>
      <c r="E24">
        <v>83</v>
      </c>
      <c r="F24" s="3">
        <f t="shared" si="0"/>
        <v>79.5</v>
      </c>
      <c r="I24">
        <v>83</v>
      </c>
      <c r="J24">
        <v>61</v>
      </c>
      <c r="K24">
        <v>64</v>
      </c>
      <c r="L24">
        <v>74</v>
      </c>
      <c r="M24">
        <v>78</v>
      </c>
      <c r="N24" s="3">
        <f t="shared" si="1"/>
        <v>69.25</v>
      </c>
      <c r="O24" s="8"/>
      <c r="P24" s="22"/>
      <c r="Q24" s="11"/>
      <c r="R24" t="s">
        <v>21</v>
      </c>
    </row>
    <row r="25" spans="1:18" x14ac:dyDescent="0.25">
      <c r="A25">
        <v>32542</v>
      </c>
      <c r="B25">
        <v>289</v>
      </c>
      <c r="C25">
        <v>585</v>
      </c>
      <c r="D25">
        <v>383</v>
      </c>
      <c r="E25">
        <v>895</v>
      </c>
      <c r="F25" s="3">
        <f t="shared" si="0"/>
        <v>538</v>
      </c>
      <c r="I25">
        <v>25470</v>
      </c>
      <c r="J25">
        <v>785</v>
      </c>
      <c r="K25">
        <v>802</v>
      </c>
      <c r="L25">
        <v>891</v>
      </c>
      <c r="M25">
        <v>922</v>
      </c>
      <c r="N25" s="3">
        <f t="shared" si="1"/>
        <v>850</v>
      </c>
      <c r="O25" s="8"/>
      <c r="P25" s="22"/>
      <c r="Q25" s="11"/>
      <c r="R25" t="s">
        <v>22</v>
      </c>
    </row>
    <row r="26" spans="1:18" s="5" customFormat="1" x14ac:dyDescent="0.25">
      <c r="F26" s="6"/>
      <c r="G26" s="9">
        <f>SUM(F22:F25)/F$29</f>
        <v>0.1172325642370215</v>
      </c>
      <c r="H26" s="23">
        <f>SUM(F22:F25)</f>
        <v>894.25</v>
      </c>
      <c r="N26" s="6"/>
      <c r="O26" s="9">
        <f>SUM(N22:N25)/N$29</f>
        <v>9.8975674544693706E-2</v>
      </c>
      <c r="P26" s="23">
        <f>SUM(N22:N25)</f>
        <v>1360</v>
      </c>
      <c r="Q26" s="12" t="s">
        <v>29</v>
      </c>
    </row>
    <row r="27" spans="1:18" x14ac:dyDescent="0.25">
      <c r="A27">
        <v>27262</v>
      </c>
      <c r="B27">
        <v>97</v>
      </c>
      <c r="C27">
        <v>283</v>
      </c>
      <c r="D27">
        <v>262</v>
      </c>
      <c r="E27">
        <v>284</v>
      </c>
      <c r="F27" s="3">
        <f t="shared" si="0"/>
        <v>231.5</v>
      </c>
      <c r="I27">
        <v>1712</v>
      </c>
      <c r="J27">
        <v>222</v>
      </c>
      <c r="K27">
        <v>249</v>
      </c>
      <c r="L27">
        <v>287</v>
      </c>
      <c r="M27">
        <v>265</v>
      </c>
      <c r="N27" s="3">
        <f t="shared" si="1"/>
        <v>255.75</v>
      </c>
      <c r="O27" s="8"/>
      <c r="P27" s="22"/>
      <c r="Q27" s="11"/>
      <c r="R27" t="s">
        <v>23</v>
      </c>
    </row>
    <row r="28" spans="1:18" s="5" customFormat="1" x14ac:dyDescent="0.25">
      <c r="F28" s="6"/>
      <c r="G28" s="9">
        <f>F27/F$29</f>
        <v>3.0348715259570006E-2</v>
      </c>
      <c r="H28" s="23"/>
      <c r="N28" s="6"/>
      <c r="O28" s="9">
        <f>N27/N$29</f>
        <v>1.8612521150592216E-2</v>
      </c>
      <c r="P28" s="23"/>
      <c r="Q28" s="12" t="s">
        <v>30</v>
      </c>
    </row>
    <row r="29" spans="1:18" x14ac:dyDescent="0.25">
      <c r="A29">
        <v>162369</v>
      </c>
      <c r="B29">
        <v>7703</v>
      </c>
      <c r="C29">
        <v>7560</v>
      </c>
      <c r="D29">
        <v>7589</v>
      </c>
      <c r="E29">
        <v>7660</v>
      </c>
      <c r="F29" s="4">
        <f t="shared" si="0"/>
        <v>7628</v>
      </c>
      <c r="I29">
        <v>203589</v>
      </c>
      <c r="J29">
        <v>13329</v>
      </c>
      <c r="K29">
        <v>13449</v>
      </c>
      <c r="L29">
        <v>14082</v>
      </c>
      <c r="M29">
        <v>14103</v>
      </c>
      <c r="N29" s="4">
        <f t="shared" si="1"/>
        <v>13740.75</v>
      </c>
      <c r="O29" s="4"/>
      <c r="P29" s="26"/>
      <c r="Q29" s="13">
        <f>N29/F29</f>
        <v>1.8013568432092291</v>
      </c>
    </row>
    <row r="31" spans="1:18" s="1" customFormat="1" x14ac:dyDescent="0.25">
      <c r="A31" s="1" t="s">
        <v>0</v>
      </c>
      <c r="F31" s="2"/>
      <c r="G31" s="7"/>
      <c r="H31" s="21"/>
      <c r="I31" s="1" t="s">
        <v>3</v>
      </c>
      <c r="P31" s="24"/>
      <c r="Q31" s="10"/>
    </row>
    <row r="32" spans="1:18" x14ac:dyDescent="0.25">
      <c r="A32">
        <v>10909</v>
      </c>
      <c r="B32">
        <v>175</v>
      </c>
      <c r="C32">
        <v>149</v>
      </c>
      <c r="D32">
        <v>168</v>
      </c>
      <c r="E32">
        <v>198</v>
      </c>
      <c r="F32" s="3">
        <f>AVERAGE(B32:E32)</f>
        <v>172.5</v>
      </c>
      <c r="I32">
        <v>9616</v>
      </c>
      <c r="J32">
        <v>114</v>
      </c>
      <c r="K32">
        <v>99</v>
      </c>
      <c r="L32">
        <v>97</v>
      </c>
      <c r="M32">
        <v>102</v>
      </c>
      <c r="N32" s="3">
        <f>AVERAGE(J32:M32)</f>
        <v>103</v>
      </c>
      <c r="O32" s="3"/>
      <c r="P32" s="25"/>
      <c r="Q32" s="11"/>
      <c r="R32" t="s">
        <v>24</v>
      </c>
    </row>
    <row r="33" spans="1:18" x14ac:dyDescent="0.25">
      <c r="A33">
        <v>99</v>
      </c>
      <c r="B33">
        <v>69</v>
      </c>
      <c r="C33">
        <v>106</v>
      </c>
      <c r="D33">
        <v>105</v>
      </c>
      <c r="E33">
        <v>69</v>
      </c>
      <c r="F33" s="3">
        <f t="shared" ref="F33:F59" si="2">AVERAGE(B33:E33)</f>
        <v>87.25</v>
      </c>
      <c r="I33">
        <v>84</v>
      </c>
      <c r="J33">
        <v>84</v>
      </c>
      <c r="K33">
        <v>81</v>
      </c>
      <c r="L33">
        <v>73</v>
      </c>
      <c r="M33">
        <v>74</v>
      </c>
      <c r="N33" s="3">
        <f t="shared" ref="N33:N59" si="3">AVERAGE(J33:M33)</f>
        <v>78</v>
      </c>
      <c r="O33" s="3"/>
      <c r="P33" s="25"/>
      <c r="Q33" s="11"/>
      <c r="R33" t="s">
        <v>4</v>
      </c>
    </row>
    <row r="34" spans="1:18" x14ac:dyDescent="0.25">
      <c r="A34">
        <v>69</v>
      </c>
      <c r="B34">
        <v>40</v>
      </c>
      <c r="C34">
        <v>54</v>
      </c>
      <c r="D34">
        <v>48</v>
      </c>
      <c r="E34">
        <v>25</v>
      </c>
      <c r="F34" s="3">
        <f t="shared" si="2"/>
        <v>41.75</v>
      </c>
      <c r="I34">
        <v>46</v>
      </c>
      <c r="J34">
        <v>26</v>
      </c>
      <c r="K34">
        <v>50</v>
      </c>
      <c r="L34">
        <v>46</v>
      </c>
      <c r="M34">
        <v>45</v>
      </c>
      <c r="N34" s="3">
        <f t="shared" si="3"/>
        <v>41.75</v>
      </c>
      <c r="O34" s="3"/>
      <c r="P34" s="25"/>
      <c r="Q34" s="11"/>
      <c r="R34" t="s">
        <v>5</v>
      </c>
    </row>
    <row r="35" spans="1:18" x14ac:dyDescent="0.25">
      <c r="A35">
        <v>81</v>
      </c>
      <c r="B35">
        <v>49</v>
      </c>
      <c r="C35">
        <v>63</v>
      </c>
      <c r="D35">
        <v>56</v>
      </c>
      <c r="E35">
        <v>43</v>
      </c>
      <c r="F35" s="3">
        <f t="shared" si="2"/>
        <v>52.75</v>
      </c>
      <c r="I35">
        <v>55</v>
      </c>
      <c r="J35">
        <v>57</v>
      </c>
      <c r="K35">
        <v>53</v>
      </c>
      <c r="L35">
        <v>49</v>
      </c>
      <c r="M35">
        <v>52</v>
      </c>
      <c r="N35" s="3">
        <f t="shared" si="3"/>
        <v>52.75</v>
      </c>
      <c r="O35" s="3"/>
      <c r="P35" s="25"/>
      <c r="Q35" s="11"/>
      <c r="R35" t="s">
        <v>6</v>
      </c>
    </row>
    <row r="36" spans="1:18" s="5" customFormat="1" x14ac:dyDescent="0.25">
      <c r="F36" s="6"/>
      <c r="G36" s="9">
        <f>SUM(F32:F35)/F$59</f>
        <v>1.4637976095782155E-2</v>
      </c>
      <c r="H36" s="23"/>
      <c r="N36" s="6"/>
      <c r="O36" s="9">
        <f>SUM(N32:N35)/N$59</f>
        <v>6.8654019873532071E-3</v>
      </c>
      <c r="P36" s="23"/>
      <c r="Q36" s="12" t="s">
        <v>25</v>
      </c>
    </row>
    <row r="37" spans="1:18" x14ac:dyDescent="0.25">
      <c r="A37">
        <v>7259</v>
      </c>
      <c r="B37">
        <v>561</v>
      </c>
      <c r="C37">
        <v>672</v>
      </c>
      <c r="D37">
        <v>555</v>
      </c>
      <c r="E37">
        <v>1075</v>
      </c>
      <c r="F37" s="3">
        <f t="shared" si="2"/>
        <v>715.75</v>
      </c>
      <c r="I37">
        <v>8859</v>
      </c>
      <c r="J37">
        <v>1024</v>
      </c>
      <c r="K37">
        <v>891</v>
      </c>
      <c r="L37">
        <v>820</v>
      </c>
      <c r="M37">
        <v>807</v>
      </c>
      <c r="N37" s="3">
        <f t="shared" si="3"/>
        <v>885.5</v>
      </c>
      <c r="O37" s="8"/>
      <c r="P37" s="22"/>
      <c r="Q37" s="11"/>
      <c r="R37" t="s">
        <v>7</v>
      </c>
    </row>
    <row r="38" spans="1:18" x14ac:dyDescent="0.25">
      <c r="A38">
        <v>26830</v>
      </c>
      <c r="B38">
        <v>665</v>
      </c>
      <c r="C38">
        <v>869</v>
      </c>
      <c r="D38">
        <v>667</v>
      </c>
      <c r="E38">
        <v>1248</v>
      </c>
      <c r="F38" s="3">
        <f t="shared" si="2"/>
        <v>862.25</v>
      </c>
      <c r="I38">
        <v>30216</v>
      </c>
      <c r="J38">
        <v>1439</v>
      </c>
      <c r="K38">
        <v>1151</v>
      </c>
      <c r="L38">
        <v>1152</v>
      </c>
      <c r="M38">
        <v>1172</v>
      </c>
      <c r="N38" s="3">
        <f t="shared" si="3"/>
        <v>1228.5</v>
      </c>
      <c r="O38" s="8"/>
      <c r="P38" s="22"/>
      <c r="Q38" s="11"/>
      <c r="R38" t="s">
        <v>8</v>
      </c>
    </row>
    <row r="39" spans="1:18" x14ac:dyDescent="0.25">
      <c r="A39">
        <v>39264</v>
      </c>
      <c r="B39">
        <v>662</v>
      </c>
      <c r="C39">
        <v>884</v>
      </c>
      <c r="D39">
        <v>663</v>
      </c>
      <c r="E39">
        <v>1094</v>
      </c>
      <c r="F39" s="3">
        <f t="shared" si="2"/>
        <v>825.75</v>
      </c>
      <c r="I39">
        <v>40243</v>
      </c>
      <c r="J39">
        <v>11432</v>
      </c>
      <c r="K39">
        <v>11833</v>
      </c>
      <c r="L39">
        <v>12496</v>
      </c>
      <c r="M39">
        <v>12495</v>
      </c>
      <c r="N39" s="3">
        <f t="shared" si="3"/>
        <v>12064</v>
      </c>
      <c r="O39" s="8"/>
      <c r="P39" s="22"/>
      <c r="Q39" s="11"/>
      <c r="R39" t="s">
        <v>9</v>
      </c>
    </row>
    <row r="40" spans="1:18" x14ac:dyDescent="0.25">
      <c r="A40">
        <v>36704</v>
      </c>
      <c r="B40">
        <v>627</v>
      </c>
      <c r="C40">
        <v>810</v>
      </c>
      <c r="D40">
        <v>709</v>
      </c>
      <c r="E40">
        <v>786</v>
      </c>
      <c r="F40" s="3">
        <f t="shared" si="2"/>
        <v>733</v>
      </c>
      <c r="I40">
        <v>15647</v>
      </c>
      <c r="J40">
        <v>7752</v>
      </c>
      <c r="K40">
        <v>7622</v>
      </c>
      <c r="L40">
        <v>7512</v>
      </c>
      <c r="M40">
        <v>8504</v>
      </c>
      <c r="N40" s="3">
        <f t="shared" si="3"/>
        <v>7847.5</v>
      </c>
      <c r="O40" s="8"/>
      <c r="P40" s="22"/>
      <c r="Q40" s="11"/>
      <c r="R40" t="s">
        <v>10</v>
      </c>
    </row>
    <row r="41" spans="1:18" s="5" customFormat="1" x14ac:dyDescent="0.25">
      <c r="F41" s="6"/>
      <c r="G41" s="9">
        <f>SUM(F37:F40)/F$59</f>
        <v>0.12961375163992853</v>
      </c>
      <c r="H41" s="23"/>
      <c r="N41" s="6"/>
      <c r="O41" s="9">
        <f>SUM(N37:N40)/N$59</f>
        <v>0.5488708220415538</v>
      </c>
      <c r="P41" s="23"/>
      <c r="Q41" s="12" t="s">
        <v>26</v>
      </c>
    </row>
    <row r="42" spans="1:18" x14ac:dyDescent="0.25">
      <c r="A42">
        <v>95</v>
      </c>
      <c r="B42">
        <v>92</v>
      </c>
      <c r="C42">
        <v>105</v>
      </c>
      <c r="D42">
        <v>94</v>
      </c>
      <c r="E42">
        <v>107</v>
      </c>
      <c r="F42" s="3">
        <f t="shared" si="2"/>
        <v>99.5</v>
      </c>
      <c r="I42">
        <v>89</v>
      </c>
      <c r="J42">
        <v>552</v>
      </c>
      <c r="K42">
        <v>540</v>
      </c>
      <c r="L42">
        <v>338</v>
      </c>
      <c r="M42">
        <v>365</v>
      </c>
      <c r="N42" s="3">
        <f t="shared" si="3"/>
        <v>448.75</v>
      </c>
      <c r="O42" s="8"/>
      <c r="P42" s="22"/>
      <c r="Q42" s="11"/>
      <c r="R42" t="s">
        <v>11</v>
      </c>
    </row>
    <row r="43" spans="1:18" x14ac:dyDescent="0.25">
      <c r="A43">
        <v>91</v>
      </c>
      <c r="B43">
        <v>44</v>
      </c>
      <c r="C43">
        <v>55</v>
      </c>
      <c r="D43">
        <v>47</v>
      </c>
      <c r="E43">
        <v>46</v>
      </c>
      <c r="F43" s="3">
        <f t="shared" si="2"/>
        <v>48</v>
      </c>
      <c r="I43">
        <v>54</v>
      </c>
      <c r="J43">
        <v>327</v>
      </c>
      <c r="K43">
        <v>317</v>
      </c>
      <c r="L43">
        <v>205</v>
      </c>
      <c r="M43">
        <v>217</v>
      </c>
      <c r="N43" s="3">
        <f t="shared" si="3"/>
        <v>266.5</v>
      </c>
      <c r="O43" s="8"/>
      <c r="P43" s="22"/>
      <c r="Q43" s="11"/>
      <c r="R43" t="s">
        <v>12</v>
      </c>
    </row>
    <row r="44" spans="1:18" x14ac:dyDescent="0.25">
      <c r="A44">
        <v>9126</v>
      </c>
      <c r="B44">
        <v>119</v>
      </c>
      <c r="C44">
        <v>145</v>
      </c>
      <c r="D44">
        <v>122</v>
      </c>
      <c r="E44">
        <v>138</v>
      </c>
      <c r="F44" s="3">
        <f t="shared" si="2"/>
        <v>131</v>
      </c>
      <c r="I44">
        <v>17767</v>
      </c>
      <c r="J44">
        <v>969</v>
      </c>
      <c r="K44">
        <v>960</v>
      </c>
      <c r="L44">
        <v>675</v>
      </c>
      <c r="M44">
        <v>667</v>
      </c>
      <c r="N44" s="3">
        <f t="shared" si="3"/>
        <v>817.75</v>
      </c>
      <c r="O44" s="8"/>
      <c r="P44" s="22"/>
      <c r="Q44" s="11"/>
      <c r="R44" t="s">
        <v>13</v>
      </c>
    </row>
    <row r="45" spans="1:18" x14ac:dyDescent="0.25">
      <c r="A45">
        <v>10656</v>
      </c>
      <c r="B45">
        <v>125</v>
      </c>
      <c r="C45">
        <v>145</v>
      </c>
      <c r="D45">
        <v>120</v>
      </c>
      <c r="E45">
        <v>146</v>
      </c>
      <c r="F45" s="3">
        <f t="shared" si="2"/>
        <v>134</v>
      </c>
      <c r="I45">
        <v>9743</v>
      </c>
      <c r="J45">
        <v>1059</v>
      </c>
      <c r="K45">
        <v>1039</v>
      </c>
      <c r="L45">
        <v>693</v>
      </c>
      <c r="M45">
        <v>703</v>
      </c>
      <c r="N45" s="3">
        <f t="shared" si="3"/>
        <v>873.5</v>
      </c>
      <c r="O45" s="8"/>
      <c r="P45" s="22"/>
      <c r="Q45" s="11"/>
      <c r="R45" t="s">
        <v>14</v>
      </c>
    </row>
    <row r="46" spans="1:18" s="5" customFormat="1" x14ac:dyDescent="0.25">
      <c r="F46" s="6"/>
      <c r="G46" s="9">
        <f>SUM(F42:F45)/F$59</f>
        <v>1.7044926293606603E-2</v>
      </c>
      <c r="H46" s="23"/>
      <c r="N46" s="6"/>
      <c r="O46" s="9">
        <f>SUM(N42:N45)/N$59</f>
        <v>5.9969473257950968E-2</v>
      </c>
      <c r="P46" s="23"/>
      <c r="Q46" s="12" t="s">
        <v>27</v>
      </c>
    </row>
    <row r="47" spans="1:18" x14ac:dyDescent="0.25">
      <c r="A47">
        <v>14175</v>
      </c>
      <c r="B47">
        <v>5572</v>
      </c>
      <c r="C47">
        <v>4588</v>
      </c>
      <c r="D47">
        <v>5316</v>
      </c>
      <c r="E47">
        <v>3636</v>
      </c>
      <c r="F47" s="3">
        <f t="shared" si="2"/>
        <v>4778</v>
      </c>
      <c r="I47">
        <v>12242</v>
      </c>
      <c r="J47">
        <v>3016</v>
      </c>
      <c r="K47">
        <v>3151</v>
      </c>
      <c r="L47">
        <v>2602</v>
      </c>
      <c r="M47">
        <v>2610</v>
      </c>
      <c r="N47" s="3">
        <f t="shared" si="3"/>
        <v>2844.75</v>
      </c>
      <c r="O47" s="8"/>
      <c r="P47" s="22"/>
      <c r="Q47" s="11"/>
      <c r="R47" t="s">
        <v>15</v>
      </c>
    </row>
    <row r="48" spans="1:18" x14ac:dyDescent="0.25">
      <c r="A48">
        <v>21046</v>
      </c>
      <c r="B48">
        <v>4270</v>
      </c>
      <c r="C48">
        <v>4611</v>
      </c>
      <c r="D48">
        <v>5146</v>
      </c>
      <c r="E48">
        <v>5162</v>
      </c>
      <c r="F48" s="3">
        <f t="shared" si="2"/>
        <v>4797.25</v>
      </c>
      <c r="I48">
        <v>27159</v>
      </c>
      <c r="J48">
        <v>2583</v>
      </c>
      <c r="K48">
        <v>2546</v>
      </c>
      <c r="L48">
        <v>2563</v>
      </c>
      <c r="M48">
        <v>2583</v>
      </c>
      <c r="N48" s="3">
        <f t="shared" si="3"/>
        <v>2568.75</v>
      </c>
      <c r="O48" s="8"/>
      <c r="P48" s="22"/>
      <c r="Q48" s="11"/>
      <c r="R48" t="s">
        <v>16</v>
      </c>
    </row>
    <row r="49" spans="1:18" x14ac:dyDescent="0.25">
      <c r="A49">
        <v>31265</v>
      </c>
      <c r="B49">
        <v>3110</v>
      </c>
      <c r="C49">
        <v>2795</v>
      </c>
      <c r="D49">
        <v>4299</v>
      </c>
      <c r="E49">
        <v>4292</v>
      </c>
      <c r="F49" s="3">
        <f t="shared" si="2"/>
        <v>3624</v>
      </c>
      <c r="I49">
        <v>48335</v>
      </c>
      <c r="J49">
        <v>2566</v>
      </c>
      <c r="K49">
        <v>2576</v>
      </c>
      <c r="L49">
        <v>2577</v>
      </c>
      <c r="M49">
        <v>2567</v>
      </c>
      <c r="N49" s="3">
        <f t="shared" si="3"/>
        <v>2571.5</v>
      </c>
      <c r="O49" s="8"/>
      <c r="P49" s="22"/>
      <c r="Q49" s="11"/>
      <c r="R49" t="s">
        <v>17</v>
      </c>
    </row>
    <row r="50" spans="1:18" x14ac:dyDescent="0.25">
      <c r="A50">
        <v>55343</v>
      </c>
      <c r="B50">
        <v>2974</v>
      </c>
      <c r="C50">
        <v>2647</v>
      </c>
      <c r="D50">
        <v>2524</v>
      </c>
      <c r="E50">
        <v>2521</v>
      </c>
      <c r="F50" s="3">
        <f t="shared" si="2"/>
        <v>2666.5</v>
      </c>
      <c r="I50">
        <v>115012</v>
      </c>
      <c r="J50">
        <v>3393</v>
      </c>
      <c r="K50">
        <v>3388</v>
      </c>
      <c r="L50">
        <v>3381</v>
      </c>
      <c r="M50">
        <v>3383</v>
      </c>
      <c r="N50" s="3">
        <f t="shared" si="3"/>
        <v>3386.25</v>
      </c>
      <c r="O50" s="8"/>
      <c r="P50" s="22"/>
      <c r="Q50" s="11"/>
      <c r="R50" t="s">
        <v>18</v>
      </c>
    </row>
    <row r="51" spans="1:18" s="5" customFormat="1" x14ac:dyDescent="0.25">
      <c r="F51" s="6"/>
      <c r="G51" s="9">
        <f>SUM(F47:F50)/F$59</f>
        <v>0.65558918628554896</v>
      </c>
      <c r="H51" s="23"/>
      <c r="N51" s="6"/>
      <c r="O51" s="9">
        <f>SUM(N47:N50)/N$59</f>
        <v>0.28336915553063574</v>
      </c>
      <c r="P51" s="23"/>
      <c r="Q51" s="12" t="s">
        <v>28</v>
      </c>
    </row>
    <row r="52" spans="1:18" x14ac:dyDescent="0.25">
      <c r="A52">
        <v>5821</v>
      </c>
      <c r="B52">
        <v>1425</v>
      </c>
      <c r="C52">
        <v>1248</v>
      </c>
      <c r="D52">
        <v>1205</v>
      </c>
      <c r="E52">
        <v>1119</v>
      </c>
      <c r="F52" s="3">
        <f t="shared" si="2"/>
        <v>1249.25</v>
      </c>
      <c r="I52">
        <v>44485</v>
      </c>
      <c r="J52">
        <v>1193</v>
      </c>
      <c r="K52">
        <v>1190</v>
      </c>
      <c r="L52">
        <v>1188</v>
      </c>
      <c r="M52">
        <v>1191</v>
      </c>
      <c r="N52" s="3">
        <f t="shared" si="3"/>
        <v>1190.5</v>
      </c>
      <c r="O52" s="8"/>
      <c r="P52" s="22"/>
      <c r="Q52" s="11"/>
      <c r="R52" t="s">
        <v>19</v>
      </c>
    </row>
    <row r="53" spans="1:18" x14ac:dyDescent="0.25">
      <c r="A53">
        <v>7</v>
      </c>
      <c r="B53">
        <v>6</v>
      </c>
      <c r="C53">
        <v>6</v>
      </c>
      <c r="D53">
        <v>8</v>
      </c>
      <c r="E53">
        <v>5</v>
      </c>
      <c r="F53" s="3">
        <f t="shared" si="2"/>
        <v>6.25</v>
      </c>
      <c r="I53">
        <v>5</v>
      </c>
      <c r="J53">
        <v>5</v>
      </c>
      <c r="K53">
        <v>7</v>
      </c>
      <c r="L53">
        <v>6</v>
      </c>
      <c r="M53">
        <v>5</v>
      </c>
      <c r="N53" s="3">
        <f t="shared" si="3"/>
        <v>5.75</v>
      </c>
      <c r="O53" s="8"/>
      <c r="P53" s="22"/>
      <c r="Q53" s="11"/>
      <c r="R53" t="s">
        <v>20</v>
      </c>
    </row>
    <row r="54" spans="1:18" x14ac:dyDescent="0.25">
      <c r="A54">
        <v>86</v>
      </c>
      <c r="B54">
        <v>243</v>
      </c>
      <c r="C54">
        <v>208</v>
      </c>
      <c r="D54">
        <v>188</v>
      </c>
      <c r="E54">
        <v>178</v>
      </c>
      <c r="F54" s="3">
        <f t="shared" si="2"/>
        <v>204.25</v>
      </c>
      <c r="I54">
        <v>85</v>
      </c>
      <c r="J54">
        <v>219</v>
      </c>
      <c r="K54">
        <v>219</v>
      </c>
      <c r="L54">
        <v>208</v>
      </c>
      <c r="M54">
        <v>217</v>
      </c>
      <c r="N54" s="3">
        <f t="shared" si="3"/>
        <v>215.75</v>
      </c>
      <c r="O54" s="8"/>
      <c r="P54" s="22"/>
      <c r="Q54" s="11"/>
      <c r="R54" t="s">
        <v>21</v>
      </c>
    </row>
    <row r="55" spans="1:18" x14ac:dyDescent="0.25">
      <c r="A55">
        <v>59426</v>
      </c>
      <c r="B55">
        <v>2620</v>
      </c>
      <c r="C55">
        <v>2290</v>
      </c>
      <c r="D55">
        <v>2114</v>
      </c>
      <c r="E55">
        <v>1983</v>
      </c>
      <c r="F55" s="3">
        <f t="shared" si="2"/>
        <v>2251.75</v>
      </c>
      <c r="I55">
        <v>82481</v>
      </c>
      <c r="J55">
        <v>1973</v>
      </c>
      <c r="K55">
        <v>2028</v>
      </c>
      <c r="L55">
        <v>1982</v>
      </c>
      <c r="M55">
        <v>1975</v>
      </c>
      <c r="N55" s="3">
        <f t="shared" si="3"/>
        <v>1989.5</v>
      </c>
      <c r="O55" s="8"/>
      <c r="P55" s="22"/>
      <c r="Q55" s="11"/>
      <c r="R55" t="s">
        <v>22</v>
      </c>
    </row>
    <row r="56" spans="1:18" s="5" customFormat="1" x14ac:dyDescent="0.25">
      <c r="F56" s="6"/>
      <c r="G56" s="9">
        <f>SUM(F52:F55)/F$59</f>
        <v>0.15336301560902038</v>
      </c>
      <c r="H56" s="23"/>
      <c r="N56" s="6"/>
      <c r="O56" s="9">
        <f>SUM(N52:N55)/N$59</f>
        <v>8.4764663738591414E-2</v>
      </c>
      <c r="P56" s="23"/>
      <c r="Q56" s="12" t="s">
        <v>29</v>
      </c>
    </row>
    <row r="57" spans="1:18" x14ac:dyDescent="0.25">
      <c r="A57">
        <v>2719</v>
      </c>
      <c r="B57">
        <v>850</v>
      </c>
      <c r="C57">
        <v>722</v>
      </c>
      <c r="D57">
        <v>668</v>
      </c>
      <c r="E57">
        <v>640</v>
      </c>
      <c r="F57" s="3">
        <f t="shared" si="2"/>
        <v>720</v>
      </c>
      <c r="I57">
        <v>107466</v>
      </c>
      <c r="J57">
        <v>652</v>
      </c>
      <c r="K57">
        <v>638</v>
      </c>
      <c r="L57">
        <v>668</v>
      </c>
      <c r="M57">
        <v>636</v>
      </c>
      <c r="N57" s="3">
        <f t="shared" si="3"/>
        <v>648.5</v>
      </c>
      <c r="O57" s="8"/>
      <c r="P57" s="22"/>
      <c r="Q57" s="11"/>
      <c r="R57" t="s">
        <v>23</v>
      </c>
    </row>
    <row r="58" spans="1:18" s="5" customFormat="1" x14ac:dyDescent="0.25">
      <c r="F58" s="6"/>
      <c r="G58" s="9">
        <f>F57/F$59</f>
        <v>2.9751144076113345E-2</v>
      </c>
      <c r="H58" s="23"/>
      <c r="N58" s="6"/>
      <c r="O58" s="9">
        <f>N57/N$59</f>
        <v>1.6160483443914898E-2</v>
      </c>
      <c r="P58" s="23"/>
      <c r="Q58" s="12" t="s">
        <v>30</v>
      </c>
    </row>
    <row r="59" spans="1:18" x14ac:dyDescent="0.25">
      <c r="A59">
        <v>331071</v>
      </c>
      <c r="B59">
        <v>24298</v>
      </c>
      <c r="C59">
        <v>23172</v>
      </c>
      <c r="D59">
        <v>24822</v>
      </c>
      <c r="E59">
        <v>24511</v>
      </c>
      <c r="F59" s="3">
        <f t="shared" si="2"/>
        <v>24200.75</v>
      </c>
      <c r="I59">
        <v>569689</v>
      </c>
      <c r="J59">
        <v>40435</v>
      </c>
      <c r="K59">
        <v>40379</v>
      </c>
      <c r="L59">
        <v>39331</v>
      </c>
      <c r="M59">
        <v>40370</v>
      </c>
      <c r="N59" s="4">
        <f t="shared" si="3"/>
        <v>40128.75</v>
      </c>
      <c r="O59" s="4"/>
      <c r="P59" s="26"/>
      <c r="Q59" s="13">
        <f>N59/F59</f>
        <v>1.6581614206171296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Laurent Prud'hon</cp:lastModifiedBy>
  <dcterms:created xsi:type="dcterms:W3CDTF">2020-11-28T17:46:23Z</dcterms:created>
  <dcterms:modified xsi:type="dcterms:W3CDTF">2020-11-28T20:22:54Z</dcterms:modified>
</cp:coreProperties>
</file>