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worea\Documents\StudentSuccess\"/>
    </mc:Choice>
  </mc:AlternateContent>
  <xr:revisionPtr revIDLastSave="0" documentId="13_ncr:1_{A0D6B4A8-00D3-42CD-806D-A333ACCC8F91}" xr6:coauthVersionLast="28" xr6:coauthVersionMax="28" xr10:uidLastSave="{00000000-0000-0000-0000-000000000000}"/>
  <bookViews>
    <workbookView xWindow="0" yWindow="0" windowWidth="21570" windowHeight="7800" tabRatio="785" activeTab="9" xr2:uid="{00000000-000D-0000-FFFF-FFFF00000000}"/>
  </bookViews>
  <sheets>
    <sheet name="Class1" sheetId="1" r:id="rId1"/>
    <sheet name="Class1_Transistion" sheetId="7" r:id="rId2"/>
    <sheet name="Exam_1" sheetId="9" r:id="rId3"/>
    <sheet name="Exam_2" sheetId="10" r:id="rId4"/>
    <sheet name="Exam_3" sheetId="11" r:id="rId5"/>
    <sheet name="Exam_4" sheetId="12" r:id="rId6"/>
    <sheet name="Exam_5" sheetId="13" r:id="rId7"/>
    <sheet name="Exam_6" sheetId="14" r:id="rId8"/>
    <sheet name="ForcedInterventionMC" sheetId="15" r:id="rId9"/>
    <sheet name="NonForcedIntMC" sheetId="16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B4" i="10"/>
  <c r="B55" i="1" l="1" a="1"/>
  <c r="B55" i="1" s="1"/>
  <c r="C55" i="1" a="1"/>
  <c r="C58" i="1" s="1"/>
  <c r="D55" i="1" a="1"/>
  <c r="D55" i="1" s="1"/>
  <c r="E55" i="1" a="1"/>
  <c r="E56" i="1" s="1"/>
  <c r="F55" i="1" a="1"/>
  <c r="F55" i="1" s="1"/>
  <c r="G55" i="1" a="1"/>
  <c r="G58" i="1" s="1"/>
  <c r="H55" i="1" a="1"/>
  <c r="H55" i="1" s="1"/>
  <c r="E5" i="12" l="1"/>
  <c r="B5" i="12"/>
  <c r="F5" i="12"/>
  <c r="D5" i="12"/>
  <c r="C5" i="12"/>
  <c r="C6" i="11"/>
  <c r="B6" i="11"/>
  <c r="F6" i="11"/>
  <c r="D6" i="11"/>
  <c r="E6" i="11"/>
  <c r="E3" i="14"/>
  <c r="B3" i="14"/>
  <c r="F3" i="14"/>
  <c r="D3" i="14"/>
  <c r="C3" i="14"/>
  <c r="E6" i="13"/>
  <c r="B6" i="13"/>
  <c r="F6" i="13"/>
  <c r="D6" i="13"/>
  <c r="C6" i="13"/>
  <c r="E3" i="10"/>
  <c r="D3" i="10"/>
  <c r="B3" i="10"/>
  <c r="F3" i="10"/>
  <c r="C3" i="10"/>
  <c r="E6" i="9"/>
  <c r="B6" i="9"/>
  <c r="C6" i="9"/>
  <c r="F6" i="9"/>
  <c r="D6" i="9"/>
  <c r="B60" i="1"/>
  <c r="B58" i="1"/>
  <c r="B56" i="1"/>
  <c r="C59" i="1"/>
  <c r="C57" i="1"/>
  <c r="E59" i="1"/>
  <c r="E57" i="1"/>
  <c r="D60" i="1"/>
  <c r="D58" i="1"/>
  <c r="D56" i="1"/>
  <c r="F58" i="1"/>
  <c r="G57" i="1"/>
  <c r="F60" i="1"/>
  <c r="G59" i="1"/>
  <c r="F56" i="1"/>
  <c r="G60" i="1"/>
  <c r="C60" i="1"/>
  <c r="F59" i="1"/>
  <c r="B59" i="1"/>
  <c r="E58" i="1"/>
  <c r="H57" i="1"/>
  <c r="D57" i="1"/>
  <c r="G56" i="1"/>
  <c r="C56" i="1"/>
  <c r="G55" i="1"/>
  <c r="E55" i="1"/>
  <c r="C55" i="1"/>
  <c r="H60" i="1"/>
  <c r="H56" i="1"/>
  <c r="H58" i="1"/>
  <c r="E60" i="1"/>
  <c r="H59" i="1"/>
  <c r="D59" i="1"/>
  <c r="F57" i="1"/>
  <c r="B57" i="1"/>
  <c r="C4" i="13" l="1"/>
  <c r="D4" i="13"/>
  <c r="B4" i="13"/>
  <c r="F4" i="13"/>
  <c r="E4" i="13"/>
  <c r="D6" i="12"/>
  <c r="F6" i="12"/>
  <c r="E6" i="12"/>
  <c r="B6" i="12"/>
  <c r="C6" i="12"/>
  <c r="E4" i="11"/>
  <c r="C4" i="11"/>
  <c r="B4" i="11"/>
  <c r="F4" i="11"/>
  <c r="D4" i="11"/>
  <c r="E2" i="13"/>
  <c r="B2" i="13"/>
  <c r="F2" i="13"/>
  <c r="D2" i="13"/>
  <c r="C2" i="13"/>
  <c r="B2" i="14"/>
  <c r="F2" i="14"/>
  <c r="C2" i="14"/>
  <c r="D2" i="14"/>
  <c r="E2" i="14"/>
  <c r="D5" i="11"/>
  <c r="E5" i="11"/>
  <c r="F5" i="11"/>
  <c r="C5" i="11"/>
  <c r="B5" i="11"/>
  <c r="D2" i="12"/>
  <c r="B2" i="12"/>
  <c r="E2" i="12"/>
  <c r="F2" i="12"/>
  <c r="C2" i="12"/>
  <c r="D4" i="14"/>
  <c r="B4" i="14"/>
  <c r="E4" i="14"/>
  <c r="F4" i="14"/>
  <c r="C4" i="14"/>
  <c r="C5" i="14"/>
  <c r="D5" i="14"/>
  <c r="E5" i="14"/>
  <c r="B5" i="14"/>
  <c r="F5" i="14"/>
  <c r="B5" i="13"/>
  <c r="F5" i="13"/>
  <c r="C5" i="13"/>
  <c r="D5" i="13"/>
  <c r="E5" i="13"/>
  <c r="B4" i="12"/>
  <c r="F4" i="12"/>
  <c r="D4" i="12"/>
  <c r="C4" i="12"/>
  <c r="E4" i="12"/>
  <c r="C2" i="11"/>
  <c r="D2" i="11"/>
  <c r="B2" i="11"/>
  <c r="F2" i="11"/>
  <c r="E2" i="11"/>
  <c r="B6" i="14"/>
  <c r="F6" i="14"/>
  <c r="D6" i="14"/>
  <c r="C6" i="14"/>
  <c r="E6" i="14"/>
  <c r="B3" i="11"/>
  <c r="F3" i="11"/>
  <c r="C3" i="11"/>
  <c r="D3" i="11"/>
  <c r="E3" i="11"/>
  <c r="C3" i="12"/>
  <c r="D3" i="12"/>
  <c r="B3" i="12"/>
  <c r="F3" i="12"/>
  <c r="E3" i="12"/>
  <c r="D3" i="13"/>
  <c r="F3" i="13"/>
  <c r="E3" i="13"/>
  <c r="B3" i="13"/>
  <c r="C3" i="13"/>
  <c r="D3" i="9"/>
  <c r="F3" i="9"/>
  <c r="E3" i="9"/>
  <c r="B3" i="9"/>
  <c r="C3" i="9"/>
  <c r="C4" i="9"/>
  <c r="E4" i="9"/>
  <c r="B4" i="9"/>
  <c r="D4" i="9"/>
  <c r="F4" i="9"/>
  <c r="B6" i="10"/>
  <c r="F6" i="10"/>
  <c r="C6" i="10"/>
  <c r="D6" i="10"/>
  <c r="E6" i="10"/>
  <c r="E2" i="9"/>
  <c r="C2" i="9"/>
  <c r="D2" i="9"/>
  <c r="B2" i="9"/>
  <c r="F2" i="9"/>
  <c r="B5" i="9"/>
  <c r="F5" i="9"/>
  <c r="E5" i="9"/>
  <c r="C5" i="9"/>
  <c r="D5" i="9"/>
  <c r="D4" i="10"/>
  <c r="E4" i="10"/>
  <c r="F4" i="10"/>
  <c r="C4" i="10"/>
  <c r="C5" i="10"/>
  <c r="E5" i="10"/>
  <c r="B5" i="10"/>
  <c r="F5" i="10"/>
  <c r="D5" i="10"/>
  <c r="B2" i="10"/>
  <c r="F2" i="10"/>
  <c r="D2" i="10"/>
  <c r="C2" i="10"/>
  <c r="E2" i="10"/>
  <c r="D2" i="7"/>
  <c r="C6" i="7"/>
  <c r="B6" i="7"/>
  <c r="E6" i="7"/>
  <c r="D6" i="7"/>
  <c r="B2" i="7"/>
  <c r="E2" i="7"/>
  <c r="C2" i="7"/>
  <c r="D3" i="7" l="1"/>
  <c r="C3" i="7"/>
  <c r="E3" i="7"/>
  <c r="B3" i="7"/>
  <c r="E5" i="7"/>
  <c r="D5" i="7"/>
  <c r="B4" i="7"/>
  <c r="E4" i="7"/>
  <c r="B5" i="7"/>
  <c r="F2" i="7"/>
  <c r="F6" i="7"/>
  <c r="C4" i="7"/>
  <c r="C5" i="7"/>
  <c r="D4" i="7"/>
  <c r="F3" i="7" l="1"/>
  <c r="F4" i="7"/>
  <c r="F5" i="7"/>
</calcChain>
</file>

<file path=xl/sharedStrings.xml><?xml version="1.0" encoding="utf-8"?>
<sst xmlns="http://schemas.openxmlformats.org/spreadsheetml/2006/main" count="364" uniqueCount="104">
  <si>
    <t>Test 1</t>
  </si>
  <si>
    <t>Test 2</t>
  </si>
  <si>
    <t>Test 3</t>
  </si>
  <si>
    <t>Test 4</t>
  </si>
  <si>
    <t>Test 5</t>
  </si>
  <si>
    <t>Test 6</t>
  </si>
  <si>
    <t>Final</t>
  </si>
  <si>
    <t>StudentID</t>
  </si>
  <si>
    <t>A</t>
  </si>
  <si>
    <t>B</t>
  </si>
  <si>
    <t>C</t>
  </si>
  <si>
    <t>D</t>
  </si>
  <si>
    <t>F/F</t>
  </si>
  <si>
    <t>F/D</t>
  </si>
  <si>
    <t>F/C</t>
  </si>
  <si>
    <t>F/B</t>
  </si>
  <si>
    <t>F/A</t>
  </si>
  <si>
    <t>D/F</t>
  </si>
  <si>
    <t>D/D</t>
  </si>
  <si>
    <t>D/C</t>
  </si>
  <si>
    <t>D/B</t>
  </si>
  <si>
    <t>D/A</t>
  </si>
  <si>
    <t>C/F</t>
  </si>
  <si>
    <t>C/D</t>
  </si>
  <si>
    <t>C/C</t>
  </si>
  <si>
    <t>C/B</t>
  </si>
  <si>
    <t>C/A</t>
  </si>
  <si>
    <t>B/F</t>
  </si>
  <si>
    <t>B/D</t>
  </si>
  <si>
    <t>B/C</t>
  </si>
  <si>
    <t>B/B</t>
  </si>
  <si>
    <t>B/A</t>
  </si>
  <si>
    <t>A/F</t>
  </si>
  <si>
    <t>A/D</t>
  </si>
  <si>
    <t>A/C</t>
  </si>
  <si>
    <t>A/B</t>
  </si>
  <si>
    <t>A/A</t>
  </si>
  <si>
    <t>F</t>
  </si>
  <si>
    <t>FinalGrade</t>
  </si>
  <si>
    <t>T1A</t>
  </si>
  <si>
    <t>T2B</t>
  </si>
  <si>
    <t>T1B</t>
  </si>
  <si>
    <t>T1C</t>
  </si>
  <si>
    <t>T1D</t>
  </si>
  <si>
    <t>T1F</t>
  </si>
  <si>
    <t>I1A</t>
  </si>
  <si>
    <t>I1B</t>
  </si>
  <si>
    <t>I1C</t>
  </si>
  <si>
    <t>I1D</t>
  </si>
  <si>
    <t>I1F</t>
  </si>
  <si>
    <t>T2A</t>
  </si>
  <si>
    <t>T2C</t>
  </si>
  <si>
    <t>T2D</t>
  </si>
  <si>
    <t>T2F</t>
  </si>
  <si>
    <t>I2A</t>
  </si>
  <si>
    <t>I2B</t>
  </si>
  <si>
    <t>I2C</t>
  </si>
  <si>
    <t>I2D</t>
  </si>
  <si>
    <t>I2F</t>
  </si>
  <si>
    <t>T3A</t>
  </si>
  <si>
    <t>T3B</t>
  </si>
  <si>
    <t>T3C</t>
  </si>
  <si>
    <t>T4D</t>
  </si>
  <si>
    <t>T4F</t>
  </si>
  <si>
    <t>T3D</t>
  </si>
  <si>
    <t>T3F</t>
  </si>
  <si>
    <t>I3A</t>
  </si>
  <si>
    <t>I3B</t>
  </si>
  <si>
    <t>I3C</t>
  </si>
  <si>
    <t>I3D</t>
  </si>
  <si>
    <t>I3F</t>
  </si>
  <si>
    <t>T4A</t>
  </si>
  <si>
    <t>T4B</t>
  </si>
  <si>
    <t>T4C</t>
  </si>
  <si>
    <t>T5F</t>
  </si>
  <si>
    <t>I4A</t>
  </si>
  <si>
    <t>I4B</t>
  </si>
  <si>
    <t>I4C</t>
  </si>
  <si>
    <t>I4D</t>
  </si>
  <si>
    <t>I4F</t>
  </si>
  <si>
    <t>T5A</t>
  </si>
  <si>
    <t>T5B</t>
  </si>
  <si>
    <t>T5D</t>
  </si>
  <si>
    <t>T5C</t>
  </si>
  <si>
    <t>I5A</t>
  </si>
  <si>
    <t>I5B</t>
  </si>
  <si>
    <t>I5C</t>
  </si>
  <si>
    <t>I5D</t>
  </si>
  <si>
    <t>I5F</t>
  </si>
  <si>
    <t>T6A</t>
  </si>
  <si>
    <t>T6B</t>
  </si>
  <si>
    <t>T6C</t>
  </si>
  <si>
    <t>T6D</t>
  </si>
  <si>
    <t>T6F</t>
  </si>
  <si>
    <t>I6A</t>
  </si>
  <si>
    <t>I6B</t>
  </si>
  <si>
    <t>I6C</t>
  </si>
  <si>
    <t>I6D</t>
  </si>
  <si>
    <t>I6F</t>
  </si>
  <si>
    <t>FEA</t>
  </si>
  <si>
    <t>FEB</t>
  </si>
  <si>
    <t>FEC</t>
  </si>
  <si>
    <t>FED</t>
  </si>
  <si>
    <t>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</si>
</sst>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opLeftCell="A34" workbookViewId="0">
      <selection activeCell="K3" sqref="K3"/>
    </sheetView>
  </sheetViews>
  <sheetFormatPr defaultRowHeight="15" x14ac:dyDescent="0.25"/>
  <cols>
    <col min="9" max="9" width="10.8554687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</v>
      </c>
    </row>
    <row r="2" spans="1:14" x14ac:dyDescent="0.25">
      <c r="A2">
        <v>1</v>
      </c>
      <c r="B2">
        <v>95</v>
      </c>
      <c r="C2">
        <v>64</v>
      </c>
      <c r="D2">
        <v>76</v>
      </c>
      <c r="E2">
        <v>70</v>
      </c>
      <c r="F2">
        <v>95</v>
      </c>
      <c r="G2">
        <v>74</v>
      </c>
      <c r="H2">
        <v>62</v>
      </c>
      <c r="I2">
        <v>77</v>
      </c>
      <c r="N2">
        <f>ROUND(E2,0)</f>
        <v>70</v>
      </c>
    </row>
    <row r="3" spans="1:14" x14ac:dyDescent="0.25">
      <c r="A3">
        <v>2</v>
      </c>
      <c r="B3">
        <v>92</v>
      </c>
      <c r="C3">
        <v>80</v>
      </c>
      <c r="D3">
        <v>80</v>
      </c>
      <c r="E3">
        <v>75</v>
      </c>
      <c r="F3">
        <v>85</v>
      </c>
      <c r="G3">
        <v>83</v>
      </c>
      <c r="H3">
        <v>74</v>
      </c>
      <c r="I3">
        <v>79</v>
      </c>
      <c r="N3">
        <f t="shared" ref="N3:N52" si="0">ROUND(E3,0)</f>
        <v>75</v>
      </c>
    </row>
    <row r="4" spans="1:14" x14ac:dyDescent="0.25">
      <c r="A4">
        <v>3</v>
      </c>
      <c r="B4">
        <v>72</v>
      </c>
      <c r="C4">
        <v>63</v>
      </c>
      <c r="D4">
        <v>78</v>
      </c>
      <c r="E4">
        <v>0</v>
      </c>
      <c r="F4">
        <v>0</v>
      </c>
      <c r="G4">
        <v>0</v>
      </c>
      <c r="H4">
        <v>0</v>
      </c>
      <c r="I4">
        <v>30</v>
      </c>
      <c r="N4">
        <f t="shared" si="0"/>
        <v>0</v>
      </c>
    </row>
    <row r="5" spans="1:14" x14ac:dyDescent="0.25">
      <c r="A5">
        <v>4</v>
      </c>
      <c r="B5">
        <v>51</v>
      </c>
      <c r="C5">
        <v>36</v>
      </c>
      <c r="D5">
        <v>61</v>
      </c>
      <c r="E5">
        <v>49</v>
      </c>
      <c r="F5">
        <v>0</v>
      </c>
      <c r="G5">
        <v>50</v>
      </c>
      <c r="H5">
        <v>40</v>
      </c>
      <c r="I5">
        <v>41</v>
      </c>
      <c r="N5">
        <f t="shared" si="0"/>
        <v>49</v>
      </c>
    </row>
    <row r="6" spans="1:14" x14ac:dyDescent="0.25">
      <c r="A6">
        <v>5</v>
      </c>
      <c r="B6">
        <v>92</v>
      </c>
      <c r="C6">
        <v>66</v>
      </c>
      <c r="D6">
        <v>77</v>
      </c>
      <c r="E6">
        <v>78</v>
      </c>
      <c r="F6">
        <v>68</v>
      </c>
      <c r="G6">
        <v>66</v>
      </c>
      <c r="H6">
        <v>68</v>
      </c>
      <c r="I6">
        <v>71</v>
      </c>
      <c r="N6">
        <f t="shared" si="0"/>
        <v>78</v>
      </c>
    </row>
    <row r="7" spans="1:14" x14ac:dyDescent="0.25">
      <c r="A7">
        <v>6</v>
      </c>
      <c r="B7">
        <v>89</v>
      </c>
      <c r="C7">
        <v>67</v>
      </c>
      <c r="D7">
        <v>70</v>
      </c>
      <c r="E7">
        <v>83</v>
      </c>
      <c r="F7">
        <v>77</v>
      </c>
      <c r="G7">
        <v>79</v>
      </c>
      <c r="H7">
        <v>84</v>
      </c>
      <c r="I7">
        <v>86</v>
      </c>
      <c r="N7">
        <f t="shared" si="0"/>
        <v>83</v>
      </c>
    </row>
    <row r="8" spans="1:14" x14ac:dyDescent="0.25">
      <c r="A8">
        <v>7</v>
      </c>
      <c r="B8">
        <v>95</v>
      </c>
      <c r="C8">
        <v>67</v>
      </c>
      <c r="D8">
        <v>86</v>
      </c>
      <c r="E8">
        <v>83</v>
      </c>
      <c r="F8">
        <v>94</v>
      </c>
      <c r="G8">
        <v>89</v>
      </c>
      <c r="H8">
        <v>90</v>
      </c>
      <c r="I8">
        <v>90</v>
      </c>
      <c r="N8">
        <f t="shared" si="0"/>
        <v>83</v>
      </c>
    </row>
    <row r="9" spans="1:14" x14ac:dyDescent="0.25">
      <c r="A9">
        <v>8</v>
      </c>
      <c r="B9">
        <v>85</v>
      </c>
      <c r="C9">
        <v>71</v>
      </c>
      <c r="D9">
        <v>68</v>
      </c>
      <c r="E9">
        <v>83</v>
      </c>
      <c r="F9">
        <v>82</v>
      </c>
      <c r="G9">
        <v>80</v>
      </c>
      <c r="H9">
        <v>64</v>
      </c>
      <c r="I9">
        <v>68</v>
      </c>
      <c r="N9">
        <f t="shared" si="0"/>
        <v>83</v>
      </c>
    </row>
    <row r="10" spans="1:14" x14ac:dyDescent="0.25">
      <c r="A10">
        <v>9</v>
      </c>
      <c r="B10">
        <v>87</v>
      </c>
      <c r="C10">
        <v>72</v>
      </c>
      <c r="D10">
        <v>75</v>
      </c>
      <c r="E10">
        <v>87</v>
      </c>
      <c r="F10">
        <v>78</v>
      </c>
      <c r="G10">
        <v>72</v>
      </c>
      <c r="H10">
        <v>74</v>
      </c>
      <c r="I10">
        <v>81</v>
      </c>
      <c r="N10">
        <f t="shared" si="0"/>
        <v>87</v>
      </c>
    </row>
    <row r="11" spans="1:14" x14ac:dyDescent="0.25">
      <c r="A11">
        <v>10</v>
      </c>
      <c r="B11">
        <v>98</v>
      </c>
      <c r="C11">
        <v>79</v>
      </c>
      <c r="D11">
        <v>91</v>
      </c>
      <c r="E11">
        <v>72</v>
      </c>
      <c r="F11">
        <v>96</v>
      </c>
      <c r="G11">
        <v>89</v>
      </c>
      <c r="H11">
        <v>74</v>
      </c>
      <c r="I11">
        <v>87</v>
      </c>
      <c r="N11">
        <f t="shared" si="0"/>
        <v>72</v>
      </c>
    </row>
    <row r="12" spans="1:14" x14ac:dyDescent="0.25">
      <c r="A12">
        <v>11</v>
      </c>
      <c r="B12">
        <v>74</v>
      </c>
      <c r="C12">
        <v>53</v>
      </c>
      <c r="D12">
        <v>41</v>
      </c>
      <c r="E12">
        <v>61</v>
      </c>
      <c r="F12">
        <v>57</v>
      </c>
      <c r="G12">
        <v>73</v>
      </c>
      <c r="H12">
        <v>62</v>
      </c>
      <c r="I12">
        <v>61</v>
      </c>
      <c r="N12">
        <f t="shared" si="0"/>
        <v>61</v>
      </c>
    </row>
    <row r="13" spans="1:14" x14ac:dyDescent="0.25">
      <c r="A13">
        <v>12</v>
      </c>
      <c r="B13">
        <v>49</v>
      </c>
      <c r="C13">
        <v>76</v>
      </c>
      <c r="D13">
        <v>98</v>
      </c>
      <c r="E13">
        <v>100</v>
      </c>
      <c r="F13">
        <v>86</v>
      </c>
      <c r="G13">
        <v>50</v>
      </c>
      <c r="H13">
        <v>78</v>
      </c>
      <c r="I13">
        <v>70</v>
      </c>
      <c r="N13">
        <f t="shared" si="0"/>
        <v>100</v>
      </c>
    </row>
    <row r="14" spans="1:14" x14ac:dyDescent="0.25">
      <c r="A14">
        <v>13</v>
      </c>
      <c r="B14">
        <v>86</v>
      </c>
      <c r="C14">
        <v>77</v>
      </c>
      <c r="D14">
        <v>70</v>
      </c>
      <c r="E14">
        <v>77</v>
      </c>
      <c r="F14">
        <v>77</v>
      </c>
      <c r="G14">
        <v>83</v>
      </c>
      <c r="H14">
        <v>70</v>
      </c>
      <c r="I14">
        <v>81</v>
      </c>
      <c r="N14">
        <f t="shared" si="0"/>
        <v>77</v>
      </c>
    </row>
    <row r="15" spans="1:14" x14ac:dyDescent="0.25">
      <c r="A15">
        <v>14</v>
      </c>
      <c r="B15">
        <v>82</v>
      </c>
      <c r="C15">
        <v>78</v>
      </c>
      <c r="D15">
        <v>80</v>
      </c>
      <c r="E15">
        <v>78</v>
      </c>
      <c r="F15">
        <v>88</v>
      </c>
      <c r="G15">
        <v>71</v>
      </c>
      <c r="H15">
        <v>82</v>
      </c>
      <c r="I15">
        <v>84</v>
      </c>
      <c r="N15">
        <f t="shared" si="0"/>
        <v>78</v>
      </c>
    </row>
    <row r="16" spans="1:14" x14ac:dyDescent="0.25">
      <c r="A16">
        <v>15</v>
      </c>
      <c r="B16">
        <v>79</v>
      </c>
      <c r="C16">
        <v>57</v>
      </c>
      <c r="D16">
        <v>0</v>
      </c>
      <c r="E16">
        <v>76</v>
      </c>
      <c r="F16">
        <v>83</v>
      </c>
      <c r="G16">
        <v>72</v>
      </c>
      <c r="H16">
        <v>64</v>
      </c>
      <c r="I16">
        <v>67</v>
      </c>
      <c r="N16">
        <f t="shared" si="0"/>
        <v>76</v>
      </c>
    </row>
    <row r="17" spans="1:14" x14ac:dyDescent="0.25">
      <c r="A17">
        <v>16</v>
      </c>
      <c r="B17">
        <v>88</v>
      </c>
      <c r="C17">
        <v>62</v>
      </c>
      <c r="D17">
        <v>45</v>
      </c>
      <c r="E17">
        <v>64</v>
      </c>
      <c r="F17">
        <v>85</v>
      </c>
      <c r="G17">
        <v>79</v>
      </c>
      <c r="H17">
        <v>74</v>
      </c>
      <c r="I17">
        <v>63</v>
      </c>
      <c r="N17">
        <f t="shared" si="0"/>
        <v>64</v>
      </c>
    </row>
    <row r="18" spans="1:14" x14ac:dyDescent="0.25">
      <c r="A18">
        <v>17</v>
      </c>
      <c r="B18">
        <v>93</v>
      </c>
      <c r="C18">
        <v>72</v>
      </c>
      <c r="D18">
        <v>69</v>
      </c>
      <c r="E18">
        <v>81</v>
      </c>
      <c r="F18">
        <v>73</v>
      </c>
      <c r="G18">
        <v>77</v>
      </c>
      <c r="H18">
        <v>66</v>
      </c>
      <c r="I18">
        <v>81</v>
      </c>
      <c r="N18">
        <f t="shared" si="0"/>
        <v>81</v>
      </c>
    </row>
    <row r="19" spans="1:14" x14ac:dyDescent="0.25">
      <c r="A19">
        <v>18</v>
      </c>
      <c r="B19">
        <v>51</v>
      </c>
      <c r="C19">
        <v>46</v>
      </c>
      <c r="D19">
        <v>54</v>
      </c>
      <c r="E19">
        <v>59</v>
      </c>
      <c r="F19">
        <v>56</v>
      </c>
      <c r="G19">
        <v>56</v>
      </c>
      <c r="H19">
        <v>54</v>
      </c>
      <c r="I19">
        <v>54</v>
      </c>
      <c r="N19">
        <f t="shared" si="0"/>
        <v>59</v>
      </c>
    </row>
    <row r="20" spans="1:14" x14ac:dyDescent="0.25">
      <c r="A20">
        <v>19</v>
      </c>
      <c r="B20">
        <v>89</v>
      </c>
      <c r="C20">
        <v>66</v>
      </c>
      <c r="D20">
        <v>63</v>
      </c>
      <c r="E20">
        <v>60</v>
      </c>
      <c r="F20">
        <v>58</v>
      </c>
      <c r="G20">
        <v>77</v>
      </c>
      <c r="H20">
        <v>62</v>
      </c>
      <c r="I20">
        <v>71</v>
      </c>
      <c r="N20">
        <f t="shared" si="0"/>
        <v>60</v>
      </c>
    </row>
    <row r="21" spans="1:14" x14ac:dyDescent="0.25">
      <c r="A21">
        <v>20</v>
      </c>
      <c r="B21">
        <v>100</v>
      </c>
      <c r="C21">
        <v>88</v>
      </c>
      <c r="D21">
        <v>94</v>
      </c>
      <c r="E21">
        <v>99</v>
      </c>
      <c r="F21">
        <v>100</v>
      </c>
      <c r="G21">
        <v>97</v>
      </c>
      <c r="H21">
        <v>90</v>
      </c>
      <c r="I21">
        <v>88</v>
      </c>
      <c r="N21">
        <f t="shared" si="0"/>
        <v>99</v>
      </c>
    </row>
    <row r="22" spans="1:14" x14ac:dyDescent="0.25">
      <c r="A22">
        <v>21</v>
      </c>
      <c r="B22">
        <v>0</v>
      </c>
      <c r="C22">
        <v>79</v>
      </c>
      <c r="D22">
        <v>53</v>
      </c>
      <c r="E22">
        <v>89</v>
      </c>
      <c r="F22">
        <v>58</v>
      </c>
      <c r="G22">
        <v>50</v>
      </c>
      <c r="H22">
        <v>24</v>
      </c>
      <c r="I22">
        <v>47</v>
      </c>
      <c r="N22">
        <f t="shared" si="0"/>
        <v>89</v>
      </c>
    </row>
    <row r="23" spans="1:14" x14ac:dyDescent="0.25">
      <c r="A23">
        <v>22</v>
      </c>
      <c r="B23">
        <v>59</v>
      </c>
      <c r="C23">
        <v>59</v>
      </c>
      <c r="D23">
        <v>58</v>
      </c>
      <c r="E23">
        <v>44</v>
      </c>
      <c r="F23">
        <v>64</v>
      </c>
      <c r="G23">
        <v>61</v>
      </c>
      <c r="H23">
        <v>52</v>
      </c>
      <c r="I23">
        <v>54</v>
      </c>
      <c r="N23">
        <f t="shared" si="0"/>
        <v>44</v>
      </c>
    </row>
    <row r="24" spans="1:14" x14ac:dyDescent="0.25">
      <c r="A24">
        <v>23</v>
      </c>
      <c r="B24">
        <v>75</v>
      </c>
      <c r="C24">
        <v>80</v>
      </c>
      <c r="D24">
        <v>80</v>
      </c>
      <c r="E24">
        <v>75</v>
      </c>
      <c r="F24">
        <v>83</v>
      </c>
      <c r="G24">
        <v>79</v>
      </c>
      <c r="H24">
        <v>88</v>
      </c>
      <c r="I24">
        <v>86</v>
      </c>
      <c r="N24">
        <f t="shared" si="0"/>
        <v>75</v>
      </c>
    </row>
    <row r="25" spans="1:14" x14ac:dyDescent="0.25">
      <c r="A25">
        <v>24</v>
      </c>
      <c r="B25">
        <v>63</v>
      </c>
      <c r="C25">
        <v>46</v>
      </c>
      <c r="D25">
        <v>54</v>
      </c>
      <c r="E25">
        <v>74</v>
      </c>
      <c r="F25">
        <v>61</v>
      </c>
      <c r="G25">
        <v>53</v>
      </c>
      <c r="H25">
        <v>46</v>
      </c>
      <c r="I25">
        <v>53</v>
      </c>
      <c r="N25">
        <f t="shared" si="0"/>
        <v>74</v>
      </c>
    </row>
    <row r="26" spans="1:14" x14ac:dyDescent="0.25">
      <c r="A26">
        <v>25</v>
      </c>
      <c r="B26">
        <v>94</v>
      </c>
      <c r="C26">
        <v>77</v>
      </c>
      <c r="D26">
        <v>81</v>
      </c>
      <c r="E26">
        <v>86</v>
      </c>
      <c r="F26">
        <v>85</v>
      </c>
      <c r="G26">
        <v>84</v>
      </c>
      <c r="H26">
        <v>78</v>
      </c>
      <c r="I26">
        <v>85</v>
      </c>
      <c r="N26">
        <f t="shared" si="0"/>
        <v>86</v>
      </c>
    </row>
    <row r="27" spans="1:14" x14ac:dyDescent="0.25">
      <c r="A27">
        <v>26</v>
      </c>
      <c r="B27">
        <v>80</v>
      </c>
      <c r="C27">
        <v>67</v>
      </c>
      <c r="D27">
        <v>73</v>
      </c>
      <c r="E27">
        <v>70</v>
      </c>
      <c r="F27">
        <v>72</v>
      </c>
      <c r="G27">
        <v>68</v>
      </c>
      <c r="H27">
        <v>54</v>
      </c>
      <c r="I27">
        <v>71</v>
      </c>
      <c r="N27">
        <f t="shared" si="0"/>
        <v>70</v>
      </c>
    </row>
    <row r="28" spans="1:14" x14ac:dyDescent="0.25">
      <c r="A28">
        <v>27</v>
      </c>
      <c r="B28">
        <v>53</v>
      </c>
      <c r="C28">
        <v>49</v>
      </c>
      <c r="D28">
        <v>50</v>
      </c>
      <c r="E28">
        <v>63</v>
      </c>
      <c r="F28">
        <v>64</v>
      </c>
      <c r="G28">
        <v>33</v>
      </c>
      <c r="H28">
        <v>64</v>
      </c>
      <c r="I28">
        <v>63</v>
      </c>
      <c r="N28">
        <f t="shared" si="0"/>
        <v>63</v>
      </c>
    </row>
    <row r="29" spans="1:14" x14ac:dyDescent="0.25">
      <c r="A29">
        <v>28</v>
      </c>
      <c r="B29">
        <v>91</v>
      </c>
      <c r="C29">
        <v>84</v>
      </c>
      <c r="D29">
        <v>88</v>
      </c>
      <c r="E29">
        <v>90</v>
      </c>
      <c r="F29">
        <v>92</v>
      </c>
      <c r="G29">
        <v>88</v>
      </c>
      <c r="H29">
        <v>91</v>
      </c>
      <c r="I29">
        <v>91</v>
      </c>
      <c r="N29">
        <f t="shared" si="0"/>
        <v>90</v>
      </c>
    </row>
    <row r="30" spans="1:14" x14ac:dyDescent="0.25">
      <c r="A30">
        <v>29</v>
      </c>
      <c r="B30">
        <v>98</v>
      </c>
      <c r="C30">
        <v>89</v>
      </c>
      <c r="D30">
        <v>87</v>
      </c>
      <c r="E30">
        <v>100</v>
      </c>
      <c r="F30">
        <v>100</v>
      </c>
      <c r="G30">
        <v>94</v>
      </c>
      <c r="H30">
        <v>97</v>
      </c>
      <c r="I30">
        <v>97</v>
      </c>
      <c r="N30">
        <f t="shared" si="0"/>
        <v>100</v>
      </c>
    </row>
    <row r="31" spans="1:14" x14ac:dyDescent="0.25">
      <c r="A31">
        <v>30</v>
      </c>
      <c r="B31">
        <v>95</v>
      </c>
      <c r="C31">
        <v>81</v>
      </c>
      <c r="D31">
        <v>88</v>
      </c>
      <c r="E31">
        <v>94</v>
      </c>
      <c r="F31">
        <v>75</v>
      </c>
      <c r="G31">
        <v>81</v>
      </c>
      <c r="H31">
        <v>78</v>
      </c>
      <c r="I31">
        <v>85</v>
      </c>
      <c r="N31">
        <f t="shared" si="0"/>
        <v>94</v>
      </c>
    </row>
    <row r="32" spans="1:14" x14ac:dyDescent="0.25">
      <c r="A32">
        <v>31</v>
      </c>
      <c r="B32">
        <v>96</v>
      </c>
      <c r="C32">
        <v>90</v>
      </c>
      <c r="D32">
        <v>93</v>
      </c>
      <c r="E32">
        <v>90</v>
      </c>
      <c r="F32">
        <v>99</v>
      </c>
      <c r="G32">
        <v>95</v>
      </c>
      <c r="H32">
        <v>95</v>
      </c>
      <c r="I32">
        <v>96</v>
      </c>
      <c r="N32">
        <f t="shared" si="0"/>
        <v>90</v>
      </c>
    </row>
    <row r="33" spans="1:14" x14ac:dyDescent="0.25">
      <c r="A33">
        <v>32</v>
      </c>
      <c r="B33">
        <v>84</v>
      </c>
      <c r="C33">
        <v>64</v>
      </c>
      <c r="D33">
        <v>71</v>
      </c>
      <c r="E33">
        <v>68</v>
      </c>
      <c r="F33">
        <v>68</v>
      </c>
      <c r="G33">
        <v>74</v>
      </c>
      <c r="H33">
        <v>78</v>
      </c>
      <c r="I33">
        <v>81</v>
      </c>
      <c r="N33">
        <f t="shared" si="0"/>
        <v>68</v>
      </c>
    </row>
    <row r="34" spans="1:14" x14ac:dyDescent="0.25">
      <c r="A34">
        <v>33</v>
      </c>
      <c r="B34">
        <v>59</v>
      </c>
      <c r="C34">
        <v>64</v>
      </c>
      <c r="D34">
        <v>73</v>
      </c>
      <c r="E34">
        <v>80</v>
      </c>
      <c r="F34">
        <v>68</v>
      </c>
      <c r="G34">
        <v>60</v>
      </c>
      <c r="H34">
        <v>78</v>
      </c>
      <c r="I34">
        <v>70</v>
      </c>
      <c r="N34">
        <f t="shared" si="0"/>
        <v>80</v>
      </c>
    </row>
    <row r="35" spans="1:14" x14ac:dyDescent="0.25">
      <c r="A35">
        <v>34</v>
      </c>
      <c r="B35">
        <v>88</v>
      </c>
      <c r="C35">
        <v>94</v>
      </c>
      <c r="D35">
        <v>0</v>
      </c>
      <c r="E35">
        <v>100</v>
      </c>
      <c r="F35">
        <v>100</v>
      </c>
      <c r="G35">
        <v>15</v>
      </c>
      <c r="H35">
        <v>84</v>
      </c>
      <c r="I35">
        <v>69</v>
      </c>
      <c r="N35">
        <f t="shared" si="0"/>
        <v>100</v>
      </c>
    </row>
    <row r="36" spans="1:14" x14ac:dyDescent="0.25">
      <c r="A36">
        <v>35</v>
      </c>
      <c r="B36">
        <v>74</v>
      </c>
      <c r="C36">
        <v>50</v>
      </c>
      <c r="D36">
        <v>50</v>
      </c>
      <c r="E36">
        <v>83</v>
      </c>
      <c r="F36">
        <v>81</v>
      </c>
      <c r="G36">
        <v>68</v>
      </c>
      <c r="H36">
        <v>62</v>
      </c>
      <c r="I36">
        <v>74</v>
      </c>
      <c r="N36">
        <f t="shared" si="0"/>
        <v>83</v>
      </c>
    </row>
    <row r="37" spans="1:14" x14ac:dyDescent="0.25">
      <c r="A37">
        <v>36</v>
      </c>
      <c r="B37">
        <v>71</v>
      </c>
      <c r="C37">
        <v>58</v>
      </c>
      <c r="D37">
        <v>68</v>
      </c>
      <c r="E37">
        <v>70</v>
      </c>
      <c r="F37">
        <v>61</v>
      </c>
      <c r="G37">
        <v>56</v>
      </c>
      <c r="H37">
        <v>50</v>
      </c>
      <c r="I37">
        <v>62</v>
      </c>
      <c r="N37">
        <f t="shared" si="0"/>
        <v>70</v>
      </c>
    </row>
    <row r="38" spans="1:14" x14ac:dyDescent="0.25">
      <c r="A38">
        <v>37</v>
      </c>
      <c r="B38">
        <v>99</v>
      </c>
      <c r="C38">
        <v>92</v>
      </c>
      <c r="D38">
        <v>93</v>
      </c>
      <c r="E38">
        <v>100</v>
      </c>
      <c r="F38">
        <v>100</v>
      </c>
      <c r="G38">
        <v>96</v>
      </c>
      <c r="H38">
        <v>99.8</v>
      </c>
      <c r="I38">
        <v>100</v>
      </c>
      <c r="N38">
        <f t="shared" si="0"/>
        <v>100</v>
      </c>
    </row>
    <row r="39" spans="1:14" x14ac:dyDescent="0.25">
      <c r="A39">
        <v>38</v>
      </c>
      <c r="B39">
        <v>84</v>
      </c>
      <c r="C39">
        <v>77</v>
      </c>
      <c r="D39">
        <v>18</v>
      </c>
      <c r="E39">
        <v>83</v>
      </c>
      <c r="F39">
        <v>60</v>
      </c>
      <c r="G39">
        <v>76</v>
      </c>
      <c r="H39">
        <v>62</v>
      </c>
      <c r="I39">
        <v>76</v>
      </c>
      <c r="N39">
        <f t="shared" si="0"/>
        <v>83</v>
      </c>
    </row>
    <row r="40" spans="1:14" x14ac:dyDescent="0.25">
      <c r="A40">
        <v>39</v>
      </c>
      <c r="B40">
        <v>77</v>
      </c>
      <c r="C40">
        <v>67</v>
      </c>
      <c r="D40">
        <v>70</v>
      </c>
      <c r="E40">
        <v>78</v>
      </c>
      <c r="F40">
        <v>84</v>
      </c>
      <c r="G40">
        <v>78</v>
      </c>
      <c r="H40">
        <v>66</v>
      </c>
      <c r="I40">
        <v>79</v>
      </c>
      <c r="N40">
        <f t="shared" si="0"/>
        <v>78</v>
      </c>
    </row>
    <row r="41" spans="1:14" x14ac:dyDescent="0.25">
      <c r="A41">
        <v>40</v>
      </c>
      <c r="B41">
        <v>75</v>
      </c>
      <c r="C41">
        <v>73</v>
      </c>
      <c r="D41">
        <v>62</v>
      </c>
      <c r="E41">
        <v>84</v>
      </c>
      <c r="F41">
        <v>75</v>
      </c>
      <c r="G41">
        <v>64</v>
      </c>
      <c r="H41">
        <v>48</v>
      </c>
      <c r="I41">
        <v>68</v>
      </c>
      <c r="N41">
        <f t="shared" si="0"/>
        <v>84</v>
      </c>
    </row>
    <row r="42" spans="1:14" x14ac:dyDescent="0.25">
      <c r="A42">
        <v>41</v>
      </c>
      <c r="B42">
        <v>0</v>
      </c>
      <c r="C42">
        <v>52</v>
      </c>
      <c r="D42">
        <v>53</v>
      </c>
      <c r="E42">
        <v>77</v>
      </c>
      <c r="F42">
        <v>75</v>
      </c>
      <c r="G42">
        <v>73</v>
      </c>
      <c r="H42">
        <v>64</v>
      </c>
      <c r="I42">
        <v>61</v>
      </c>
      <c r="N42">
        <f t="shared" si="0"/>
        <v>77</v>
      </c>
    </row>
    <row r="43" spans="1:14" x14ac:dyDescent="0.25">
      <c r="A43">
        <v>42</v>
      </c>
      <c r="B43">
        <v>82</v>
      </c>
      <c r="C43">
        <v>0</v>
      </c>
      <c r="D43">
        <v>0</v>
      </c>
      <c r="E43">
        <v>68</v>
      </c>
      <c r="F43">
        <v>64</v>
      </c>
      <c r="G43">
        <v>72</v>
      </c>
      <c r="H43">
        <v>48</v>
      </c>
      <c r="I43">
        <v>61</v>
      </c>
      <c r="N43">
        <f t="shared" si="0"/>
        <v>68</v>
      </c>
    </row>
    <row r="44" spans="1:14" x14ac:dyDescent="0.25">
      <c r="A44">
        <v>43</v>
      </c>
      <c r="B44">
        <v>93</v>
      </c>
      <c r="C44">
        <v>91</v>
      </c>
      <c r="D44">
        <v>90</v>
      </c>
      <c r="E44">
        <v>99</v>
      </c>
      <c r="F44">
        <v>97</v>
      </c>
      <c r="G44">
        <v>88</v>
      </c>
      <c r="H44">
        <v>97</v>
      </c>
      <c r="I44">
        <v>98</v>
      </c>
      <c r="N44">
        <f t="shared" si="0"/>
        <v>99</v>
      </c>
    </row>
    <row r="45" spans="1:14" x14ac:dyDescent="0.25">
      <c r="A45">
        <v>44</v>
      </c>
      <c r="B45">
        <v>94</v>
      </c>
      <c r="C45">
        <v>90</v>
      </c>
      <c r="D45">
        <v>89</v>
      </c>
      <c r="E45">
        <v>87</v>
      </c>
      <c r="F45">
        <v>93</v>
      </c>
      <c r="G45">
        <v>91</v>
      </c>
      <c r="H45">
        <v>91</v>
      </c>
      <c r="I45">
        <v>92</v>
      </c>
      <c r="N45">
        <f t="shared" si="0"/>
        <v>87</v>
      </c>
    </row>
    <row r="46" spans="1:14" x14ac:dyDescent="0.25">
      <c r="A46">
        <v>45</v>
      </c>
      <c r="B46">
        <v>67</v>
      </c>
      <c r="C46">
        <v>80</v>
      </c>
      <c r="D46">
        <v>63</v>
      </c>
      <c r="E46">
        <v>80</v>
      </c>
      <c r="F46">
        <v>54</v>
      </c>
      <c r="G46">
        <v>48</v>
      </c>
      <c r="H46">
        <v>66</v>
      </c>
      <c r="I46">
        <v>61</v>
      </c>
      <c r="N46">
        <f t="shared" si="0"/>
        <v>80</v>
      </c>
    </row>
    <row r="47" spans="1:14" x14ac:dyDescent="0.25">
      <c r="A47">
        <v>46</v>
      </c>
      <c r="B47">
        <v>60</v>
      </c>
      <c r="C47">
        <v>77</v>
      </c>
      <c r="D47">
        <v>77</v>
      </c>
      <c r="E47">
        <v>95</v>
      </c>
      <c r="F47">
        <v>38</v>
      </c>
      <c r="G47">
        <v>75</v>
      </c>
      <c r="H47">
        <v>72</v>
      </c>
      <c r="I47">
        <v>70</v>
      </c>
      <c r="N47">
        <f t="shared" si="0"/>
        <v>95</v>
      </c>
    </row>
    <row r="48" spans="1:14" x14ac:dyDescent="0.25">
      <c r="A48">
        <v>47</v>
      </c>
      <c r="B48">
        <v>80</v>
      </c>
      <c r="C48">
        <v>79</v>
      </c>
      <c r="D48">
        <v>69</v>
      </c>
      <c r="E48">
        <v>98</v>
      </c>
      <c r="F48">
        <v>60</v>
      </c>
      <c r="G48">
        <v>84</v>
      </c>
      <c r="H48">
        <v>68</v>
      </c>
      <c r="I48">
        <v>81</v>
      </c>
      <c r="J48" s="1" t="s">
        <v>12</v>
      </c>
      <c r="N48">
        <f t="shared" si="0"/>
        <v>98</v>
      </c>
    </row>
    <row r="49" spans="1:14" x14ac:dyDescent="0.25">
      <c r="A49">
        <v>48</v>
      </c>
      <c r="B49">
        <v>82</v>
      </c>
      <c r="C49">
        <v>61</v>
      </c>
      <c r="D49">
        <v>73</v>
      </c>
      <c r="E49">
        <v>83</v>
      </c>
      <c r="F49">
        <v>93</v>
      </c>
      <c r="G49">
        <v>82</v>
      </c>
      <c r="H49">
        <v>74</v>
      </c>
      <c r="I49">
        <v>78</v>
      </c>
      <c r="J49" s="1" t="s">
        <v>13</v>
      </c>
      <c r="N49">
        <f t="shared" si="0"/>
        <v>83</v>
      </c>
    </row>
    <row r="50" spans="1:14" x14ac:dyDescent="0.25">
      <c r="A50">
        <v>49</v>
      </c>
      <c r="B50">
        <v>73</v>
      </c>
      <c r="C50">
        <v>55</v>
      </c>
      <c r="D50">
        <v>76</v>
      </c>
      <c r="E50">
        <v>69</v>
      </c>
      <c r="F50">
        <v>70</v>
      </c>
      <c r="G50">
        <v>72</v>
      </c>
      <c r="H50">
        <v>66</v>
      </c>
      <c r="I50">
        <v>65</v>
      </c>
      <c r="J50" s="1" t="s">
        <v>14</v>
      </c>
      <c r="N50">
        <f t="shared" si="0"/>
        <v>69</v>
      </c>
    </row>
    <row r="51" spans="1:14" x14ac:dyDescent="0.25">
      <c r="A51">
        <v>50</v>
      </c>
      <c r="B51">
        <v>98</v>
      </c>
      <c r="C51">
        <v>82</v>
      </c>
      <c r="D51">
        <v>73</v>
      </c>
      <c r="E51">
        <v>88</v>
      </c>
      <c r="F51">
        <v>96</v>
      </c>
      <c r="G51">
        <v>79</v>
      </c>
      <c r="H51">
        <v>70</v>
      </c>
      <c r="I51">
        <v>82</v>
      </c>
      <c r="J51" s="1" t="s">
        <v>15</v>
      </c>
      <c r="N51">
        <f t="shared" si="0"/>
        <v>88</v>
      </c>
    </row>
    <row r="52" spans="1:14" x14ac:dyDescent="0.25">
      <c r="A52">
        <v>51</v>
      </c>
      <c r="B52">
        <v>90</v>
      </c>
      <c r="C52">
        <v>96</v>
      </c>
      <c r="D52">
        <v>91</v>
      </c>
      <c r="E52">
        <v>88</v>
      </c>
      <c r="F52">
        <v>91</v>
      </c>
      <c r="G52">
        <v>92</v>
      </c>
      <c r="H52">
        <v>98</v>
      </c>
      <c r="I52">
        <v>97</v>
      </c>
      <c r="J52" s="1" t="s">
        <v>16</v>
      </c>
      <c r="N52">
        <f t="shared" si="0"/>
        <v>88</v>
      </c>
    </row>
    <row r="53" spans="1:14" x14ac:dyDescent="0.25">
      <c r="J53" s="1" t="s">
        <v>17</v>
      </c>
    </row>
    <row r="54" spans="1:14" x14ac:dyDescent="0.25">
      <c r="J54" s="1" t="s">
        <v>18</v>
      </c>
    </row>
    <row r="55" spans="1:14" x14ac:dyDescent="0.25">
      <c r="A55" s="1">
        <v>59</v>
      </c>
      <c r="B55">
        <f t="array" ref="B55:B60">FREQUENCY(B2:B53,A55:A60)</f>
        <v>8</v>
      </c>
      <c r="C55">
        <f t="array" ref="C55:C60">FREQUENCY(C2:C53,A55:A60)</f>
        <v>12</v>
      </c>
      <c r="D55">
        <f t="array" ref="D55:D60">FREQUENCY(D2:D53, A55:A60)</f>
        <v>13</v>
      </c>
      <c r="E55">
        <f t="array" ref="E55:E60">FREQUENCY(E2:E53,A55:A60)</f>
        <v>4</v>
      </c>
      <c r="F55">
        <f t="array" ref="F55:F60">FREQUENCY(F2:F53, A55:A60)</f>
        <v>8</v>
      </c>
      <c r="G55">
        <f t="array" ref="G55:G60">FREQUENCY(G2:G53, A55:A60)</f>
        <v>10</v>
      </c>
      <c r="H55">
        <f t="array" ref="H55:H60">FREQUENCY(H2:H53, A55:A60)</f>
        <v>10</v>
      </c>
      <c r="J55" s="1" t="s">
        <v>19</v>
      </c>
    </row>
    <row r="56" spans="1:14" x14ac:dyDescent="0.25">
      <c r="A56" s="1">
        <v>69</v>
      </c>
      <c r="B56">
        <v>3</v>
      </c>
      <c r="C56">
        <v>12</v>
      </c>
      <c r="D56">
        <v>8</v>
      </c>
      <c r="E56">
        <v>7</v>
      </c>
      <c r="F56">
        <v>10</v>
      </c>
      <c r="G56">
        <v>6</v>
      </c>
      <c r="H56">
        <v>15</v>
      </c>
      <c r="J56" s="1" t="s">
        <v>20</v>
      </c>
    </row>
    <row r="57" spans="1:14" x14ac:dyDescent="0.25">
      <c r="A57" s="1">
        <v>79</v>
      </c>
      <c r="B57">
        <v>9</v>
      </c>
      <c r="C57">
        <v>13</v>
      </c>
      <c r="D57">
        <v>14</v>
      </c>
      <c r="E57">
        <v>13</v>
      </c>
      <c r="F57">
        <v>9</v>
      </c>
      <c r="G57">
        <v>18</v>
      </c>
      <c r="H57">
        <v>13</v>
      </c>
      <c r="J57" s="1" t="s">
        <v>21</v>
      </c>
    </row>
    <row r="58" spans="1:14" x14ac:dyDescent="0.25">
      <c r="A58" s="1">
        <v>89</v>
      </c>
      <c r="B58">
        <v>14</v>
      </c>
      <c r="C58">
        <v>8</v>
      </c>
      <c r="D58">
        <v>9</v>
      </c>
      <c r="E58">
        <v>16</v>
      </c>
      <c r="F58">
        <v>10</v>
      </c>
      <c r="G58">
        <v>11</v>
      </c>
      <c r="H58">
        <v>4</v>
      </c>
      <c r="J58" s="1" t="s">
        <v>22</v>
      </c>
    </row>
    <row r="59" spans="1:14" x14ac:dyDescent="0.25">
      <c r="A59" s="1">
        <v>100</v>
      </c>
      <c r="B59">
        <v>17</v>
      </c>
      <c r="C59">
        <v>6</v>
      </c>
      <c r="D59">
        <v>7</v>
      </c>
      <c r="E59">
        <v>11</v>
      </c>
      <c r="F59">
        <v>14</v>
      </c>
      <c r="G59">
        <v>6</v>
      </c>
      <c r="H59">
        <v>9</v>
      </c>
      <c r="J59" s="1" t="s">
        <v>23</v>
      </c>
    </row>
    <row r="60" spans="1:14" x14ac:dyDescent="0.25">
      <c r="A60" s="1"/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 s="1" t="s">
        <v>24</v>
      </c>
    </row>
    <row r="61" spans="1:14" x14ac:dyDescent="0.25">
      <c r="J61" s="1" t="s">
        <v>25</v>
      </c>
    </row>
    <row r="62" spans="1:14" x14ac:dyDescent="0.25">
      <c r="J62" s="1" t="s">
        <v>26</v>
      </c>
    </row>
    <row r="63" spans="1:14" x14ac:dyDescent="0.25">
      <c r="J63" s="1" t="s">
        <v>27</v>
      </c>
    </row>
    <row r="64" spans="1:14" x14ac:dyDescent="0.25">
      <c r="J64" s="1" t="s">
        <v>28</v>
      </c>
    </row>
    <row r="65" spans="10:10" x14ac:dyDescent="0.25">
      <c r="J65" s="1" t="s">
        <v>29</v>
      </c>
    </row>
    <row r="66" spans="10:10" x14ac:dyDescent="0.25">
      <c r="J66" s="1" t="s">
        <v>30</v>
      </c>
    </row>
    <row r="67" spans="10:10" x14ac:dyDescent="0.25">
      <c r="J67" s="1" t="s">
        <v>31</v>
      </c>
    </row>
    <row r="68" spans="10:10" x14ac:dyDescent="0.25">
      <c r="J68" s="1" t="s">
        <v>32</v>
      </c>
    </row>
    <row r="69" spans="10:10" x14ac:dyDescent="0.25">
      <c r="J69" s="1" t="s">
        <v>33</v>
      </c>
    </row>
    <row r="70" spans="10:10" x14ac:dyDescent="0.25">
      <c r="J70" s="1" t="s">
        <v>34</v>
      </c>
    </row>
    <row r="71" spans="10:10" x14ac:dyDescent="0.25">
      <c r="J71" s="1" t="s">
        <v>35</v>
      </c>
    </row>
    <row r="72" spans="10:10" x14ac:dyDescent="0.25">
      <c r="J72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2" sqref="B2:F6"/>
    </sheetView>
  </sheetViews>
  <sheetFormatPr defaultRowHeight="1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37</v>
      </c>
    </row>
    <row r="2" spans="1:6" x14ac:dyDescent="0.25">
      <c r="A2" t="s">
        <v>8</v>
      </c>
      <c r="B2">
        <f>AVERAGE(Exam_6!B2:B2)</f>
        <v>1</v>
      </c>
      <c r="C2">
        <f>AVERAGE(Exam_6!C2:C2)</f>
        <v>0</v>
      </c>
      <c r="D2">
        <f>AVERAGE(Exam_6!D2:D2)</f>
        <v>0</v>
      </c>
      <c r="E2">
        <f>AVERAGE(Exam_6!E2:E2)</f>
        <v>0</v>
      </c>
      <c r="F2">
        <f>1-SUM(B2:E2)</f>
        <v>0</v>
      </c>
    </row>
    <row r="3" spans="1:6" x14ac:dyDescent="0.25">
      <c r="A3" t="s">
        <v>9</v>
      </c>
      <c r="B3">
        <f>AVERAGE(Exam_6!B3:B3)</f>
        <v>0.27272727272727271</v>
      </c>
      <c r="C3">
        <f>AVERAGE(Exam_6!C3:C3)</f>
        <v>0</v>
      </c>
      <c r="D3">
        <f>AVERAGE(Exam_6!D3:D3)</f>
        <v>0.54545454545454541</v>
      </c>
      <c r="E3">
        <f>AVERAGE(Exam_6!E3:E3)</f>
        <v>0.18181818181818182</v>
      </c>
      <c r="F3">
        <f t="shared" ref="F3:F6" si="0">1-SUM(B3:E3)</f>
        <v>0</v>
      </c>
    </row>
    <row r="4" spans="1:6" x14ac:dyDescent="0.25">
      <c r="A4" t="s">
        <v>10</v>
      </c>
      <c r="B4">
        <f>AVERAGE(Exam_6!B4:B4)</f>
        <v>0</v>
      </c>
      <c r="C4">
        <f>AVERAGE(Exam_6!C4:C4)</f>
        <v>0.16666666666666666</v>
      </c>
      <c r="D4">
        <f>AVERAGE(Exam_6!D4:D4)</f>
        <v>0.27777777777777779</v>
      </c>
      <c r="E4">
        <f>AVERAGE(Exam_6!E4:E4)</f>
        <v>0.5</v>
      </c>
      <c r="F4">
        <f t="shared" si="0"/>
        <v>5.555555555555558E-2</v>
      </c>
    </row>
    <row r="5" spans="1:6" x14ac:dyDescent="0.25">
      <c r="A5" t="s">
        <v>11</v>
      </c>
      <c r="B5">
        <f>AVERAGE(Exam_6!B5:B5)</f>
        <v>0</v>
      </c>
      <c r="C5">
        <f>AVERAGE(Exam_6!C5:C5)</f>
        <v>0</v>
      </c>
      <c r="D5">
        <f>AVERAGE(Exam_6!D5:D5)</f>
        <v>0.16666666666666666</v>
      </c>
      <c r="E5">
        <f>AVERAGE(Exam_6!E5:E5)</f>
        <v>0.33333333333333331</v>
      </c>
      <c r="F5">
        <f t="shared" si="0"/>
        <v>0.5</v>
      </c>
    </row>
    <row r="6" spans="1:6" x14ac:dyDescent="0.25">
      <c r="A6" t="s">
        <v>37</v>
      </c>
      <c r="B6">
        <f>AVERAGE(Exam_6!B6:B6)</f>
        <v>0</v>
      </c>
      <c r="C6">
        <f>AVERAGE(Exam_6!C6:C6)</f>
        <v>0.1</v>
      </c>
      <c r="D6">
        <f>AVERAGE(Exam_6!D6:D6)</f>
        <v>0.1</v>
      </c>
      <c r="E6">
        <f>AVERAGE(Exam_6!E6:E6)</f>
        <v>0.2</v>
      </c>
      <c r="F6">
        <f t="shared" si="0"/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activeCell="B4" sqref="B4:F6"/>
    </sheetView>
  </sheetViews>
  <sheetFormatPr defaultRowHeight="15" x14ac:dyDescent="0.25"/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37</v>
      </c>
      <c r="H1" s="1"/>
    </row>
    <row r="2" spans="1:8" x14ac:dyDescent="0.25">
      <c r="A2" t="s">
        <v>8</v>
      </c>
      <c r="B2">
        <f>IF(Class1!B59&lt;&gt;0, (COUNTIFS(Class1!B2:B53, "&gt;89", Class1!C2:C53,"&lt;101", Class1!C2:C53, "&gt;89"))/Class1!B59, 0)</f>
        <v>0.29411764705882354</v>
      </c>
      <c r="C2">
        <f>IF(Class1!B59&lt;&gt;0, (COUNTIFS(Class1!B2:B53, "&gt;89", Class1!C2:C53,"&lt;90", Class1!C2:C53, "&gt;79"))/Class1!B59, 0)</f>
        <v>0.35294117647058826</v>
      </c>
      <c r="D2">
        <f>IF(Class1!B59&lt;&gt;0, (COUNTIFS(Class1!B2:B53, "&gt;89",  Class1!C2:C53,"&lt;80", Class1!C2:C53, "&gt;69"))/Class1!B59, 0)</f>
        <v>0.17647058823529413</v>
      </c>
      <c r="E2">
        <f>IF(Class1!B59&lt;&gt;0, (COUNTIFS(Class1!B2:B53, "&gt;89", Class1!C2:C53,"&lt;70", Class1!C2:C53, "&gt;59"))/Class1!B59, 0)</f>
        <v>0.17647058823529413</v>
      </c>
      <c r="F2">
        <f>IF(Class1!B59&lt;&gt;0, (COUNTIFS(Class1!B2:B53, "&gt;89", Class1!C2:C53,"&lt;60"))/Class1!B59, 0)</f>
        <v>0</v>
      </c>
      <c r="H2" s="1"/>
    </row>
    <row r="3" spans="1:8" x14ac:dyDescent="0.25">
      <c r="A3" t="s">
        <v>9</v>
      </c>
      <c r="B3">
        <f>IF(Class1!B58&lt;&gt;0, (COUNTIFS(Class1!B2:B53,"&lt;90", Class1!B2:B53, "&gt;79", Class1!C2:C53,"&lt;101", Class1!C2:C53, "&gt;89"))/Class1!B58, 0)</f>
        <v>7.1428571428571425E-2</v>
      </c>
      <c r="C3">
        <f>IF(Class1!B58&lt;&gt;0, (COUNTIFS(Class1!B2:B53,"&lt;90", Class1!B2:B53, "&gt;79", Class1!C2:C53,"&lt;90", Class1!C2:C53, "&gt;79"))/Class1!B58, 0)</f>
        <v>0</v>
      </c>
      <c r="D3">
        <f>IF(Class1!B58&lt;&gt;0, (COUNTIFS(Class1!B2:B53,"&lt;90", Class1!B2:B53, "&gt;79",  Class1!C2:C53,"&lt;80", Class1!C2:C53, "&gt;69"))/Class1!B58, 0)</f>
        <v>0.42857142857142855</v>
      </c>
      <c r="E3">
        <f>IF(Class1!B58&lt;&gt;0, (COUNTIFS(Class1!B2:B53,"&lt;90", Class1!B2:B53, "&gt;79", Class1!C2:C53,"&lt;70", Class1!C2:C53, "&gt;59"))/Class1!B58, 0)</f>
        <v>0.42857142857142855</v>
      </c>
      <c r="F3">
        <f>IF(Class1!B58&lt;&gt;0, (COUNTIFS(Class1!B2:B53,"&lt;90", Class1!B2:B53, "&gt;79", Class1!C2:C53,"&lt;60"))/Class1!B58, 0)</f>
        <v>7.1428571428571425E-2</v>
      </c>
      <c r="H3" s="1"/>
    </row>
    <row r="4" spans="1:8" x14ac:dyDescent="0.25">
      <c r="A4" t="s">
        <v>10</v>
      </c>
      <c r="B4">
        <f>IF(Class1!B57&lt;&gt;0, (COUNTIFS(Class1!B2:B53,"&lt;80", Class1!B2:B53, "&gt;69", Class1!C2:C53,"&lt;101", Class1!C2:C53, "&gt;89"))/Class1!B57, 0)</f>
        <v>0</v>
      </c>
      <c r="C4">
        <f>IF(Class1!B57&lt;&gt;0, (COUNTIFS(Class1!B2:B53,"&lt;80", Class1!B2:B53, "&gt;69", Class1!C2:C53,"&lt;90", Class1!C2:C53, "&gt;79"))/Class1!B57, 0)</f>
        <v>0.1111111111111111</v>
      </c>
      <c r="D4">
        <f>IF(Class1!B57&lt;&gt;0, (COUNTIFS(Class1!B2:B53,"&lt;80", Class1!B2:B53, "&gt;69",  Class1!C2:C53,"&lt;80", Class1!C2:C53, "&gt;69"))/Class1!B57, 0)</f>
        <v>0.1111111111111111</v>
      </c>
      <c r="E4">
        <f>IF(Class1!B57&lt;&gt;0, (COUNTIFS(Class1!B2:B53,"&lt;80", Class1!B2:B53, "&gt;69", Class1!C2:C53,"&lt;70", Class1!C2:C53, "&gt;59"))/Class1!B57,0)</f>
        <v>0.22222222222222221</v>
      </c>
      <c r="F4">
        <f>IF(Class1!B57&lt;&gt;0, (COUNTIFS(Class1!B2:B53,"&lt;80", Class1!B2:B53, "&gt;69", Class1!C2:C53,"&lt;60"))/Class1!B57, 0)</f>
        <v>0.55555555555555558</v>
      </c>
      <c r="H4" s="1"/>
    </row>
    <row r="5" spans="1:8" x14ac:dyDescent="0.25">
      <c r="A5" t="s">
        <v>11</v>
      </c>
      <c r="B5">
        <f>IF(Class1!B56&lt;&gt;0, (COUNTIFS(Class1!B2:B53,"&lt;70", Class1!B2:B53, "&gt;59", Class1!C2:C53,"&lt;101", Class1!C2:C53, "&gt;89"))/Class1!B56, 0)</f>
        <v>0</v>
      </c>
      <c r="C5">
        <f>IF(Class1!B56&lt;&gt;0, (COUNTIFS(Class1!B2:B53,"&lt;70", Class1!B2:B53, "&gt;59", Class1!C2:C53,"&lt;90", Class1!C2:C53, "&gt;79"))/Class1!B56, 0)</f>
        <v>0.33333333333333331</v>
      </c>
      <c r="D5">
        <f>IF(Class1!B56&lt;&gt;0, (COUNTIFS(Class1!B2:B53,"&lt;70", Class1!B2:B53, "&gt;59",  Class1!C2:C53,"&lt;80", Class1!C2:C53, "&gt;69"))/Class1!B56, 0)</f>
        <v>0.33333333333333331</v>
      </c>
      <c r="E5">
        <f>IF(Class1!B56&lt;&gt;0, (COUNTIFS(Class1!B2:B53,"&lt;70", Class1!B2:B53, "&gt;59", Class1!C2:C53,"&lt;70", Class1!C2:C53, "&gt;59"))/Class1!B56, 0)</f>
        <v>0</v>
      </c>
      <c r="F5">
        <f>IF(Class1!B56&lt;&gt;0, (COUNTIFS(Class1!B2:B53,"&lt;70", Class1!B2:B53, "&gt;59", Class1!C2:C53,"&lt;60"))/Class1!B56, 0)</f>
        <v>0.33333333333333331</v>
      </c>
      <c r="H5" s="1"/>
    </row>
    <row r="6" spans="1:8" x14ac:dyDescent="0.25">
      <c r="A6" t="s">
        <v>37</v>
      </c>
      <c r="B6">
        <f>IF(Class1!B55&lt;&gt;0, (COUNTIFS(Class1!B2:B53,"&lt;60", Class1!C2:C53,"&lt;101", Class1!C2:C53, "&gt;89"))/Class1!B55)</f>
        <v>0</v>
      </c>
      <c r="C6">
        <f>IF(Class1!B55&lt;&gt;0, (COUNTIFS(Class1!B2:B53,"&lt;60", Class1!C2:C53,"&lt;90", Class1!C2:C53, "&gt;79"))/Class1!B55, 0)</f>
        <v>0</v>
      </c>
      <c r="D6">
        <f>IF(Class1!B55&lt;&gt;0, (COUNTIFS(Class1!B2:B53,"&lt;60", Class1!C2:C53,"&lt;80", Class1!C2:C53, "&gt;69"))/Class1!B55, 0)</f>
        <v>0.25</v>
      </c>
      <c r="E6">
        <f>IF(Class1!B55&lt;&gt;0, (COUNTIFS(Class1!B2:B53,"&lt;60", Class1!C2:C53,"&lt;70", Class1!C2:C53, "&gt;59"))/Class1!B55)</f>
        <v>0.125</v>
      </c>
      <c r="F6">
        <f>IF(Class1!B55&lt;&gt;0, (COUNTIFS(Class1!B2:B53,"&lt;60", Class1!C2:C53,"&lt;60"))/Class1!B55, 0)</f>
        <v>0.625</v>
      </c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workbookViewId="0">
      <selection activeCell="B4" sqref="B4:F6"/>
    </sheetView>
  </sheetViews>
  <sheetFormatPr defaultRowHeight="15" x14ac:dyDescent="0.25"/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37</v>
      </c>
      <c r="H1" s="1"/>
    </row>
    <row r="2" spans="1:8" x14ac:dyDescent="0.25">
      <c r="A2" t="s">
        <v>8</v>
      </c>
      <c r="B2">
        <f>IF(Class1!C59&lt;&gt;0, (COUNTIFS(Class1!C2:C53, "&gt;89", Class1!D2:D53,"&lt;101", Class1!D2:D53, "&gt;89"))/Class1!C59, 0)</f>
        <v>0.66666666666666663</v>
      </c>
      <c r="C2">
        <f>IF(Class1!C59&lt;&gt;0, (COUNTIFS(Class1!C2:C53, "&gt;89", Class1!D2:D53,"&lt;90", Class1!D2:D53, "&gt;79"))/Class1!C59, 0)</f>
        <v>0.16666666666666666</v>
      </c>
      <c r="D2">
        <f>IF(Class1!C59&lt;&gt;0, (COUNTIFS(Class1!C2:C53, "&gt;89",  Class1!D2:D53,"&lt;80", Class1!D2:D53, "&gt;69"))/Class1!C59, 0)</f>
        <v>0</v>
      </c>
      <c r="E2">
        <f>IF(Class1!C59&lt;&gt;0, (COUNTIFS(Class1!C2:C53, "&gt;89", Class1!D2:D53,"&lt;70", Class1!D2:D53, "&gt;59"))/Class1!C59, 0)</f>
        <v>0</v>
      </c>
      <c r="F2">
        <f>IF(Class1!C59&lt;&gt;0, (COUNTIFS(Class1!C2:C53, "&gt;89", Class1!D2:D53,"&lt;60"))/Class1!C59, 0)</f>
        <v>0.16666666666666666</v>
      </c>
      <c r="H2" s="1"/>
    </row>
    <row r="3" spans="1:8" x14ac:dyDescent="0.25">
      <c r="A3" t="s">
        <v>9</v>
      </c>
      <c r="B3">
        <f>IF(Class1!C58&lt;&gt;0, (COUNTIFS(Class1!C2:C53,"&lt;90", Class1!C2:C53, "&gt;79", Class1!D2:D53,"&lt;101", Class1!D2:D53, "&gt;89"))/Class1!C58, 0)</f>
        <v>0.125</v>
      </c>
      <c r="C3">
        <f>IF(Class1!C58&lt;&gt;0, (COUNTIFS(Class1!C2:C53,"&lt;90", Class1!C2:C53, "&gt;79", Class1!D2:D53,"&lt;90", Class1!D2:D53, "&gt;79"))/Class1!C58, 0)</f>
        <v>0.625</v>
      </c>
      <c r="D3">
        <f>IF(Class1!C58&lt;&gt;0, (COUNTIFS(Class1!C2:C53,"&lt;90", Class1!C2:C53, "&gt;79",  Class1!D2:D53,"&lt;80", Class1!D2:D53, "&gt;69"))/Class1!C58, 0)</f>
        <v>0.125</v>
      </c>
      <c r="E3">
        <f>IF(Class1!C58&lt;&gt;0, (COUNTIFS(Class1!C2:C53,"&lt;90", Class1!C2:C53, "&gt;79", Class1!D2:D53,"&lt;70", Class1!D2:D53, "&gt;59"))/Class1!C58, 0)</f>
        <v>0.125</v>
      </c>
      <c r="F3">
        <f>IF(Class1!C58&lt;&gt;0, (COUNTIFS(Class1!C2:C53,"&lt;90", Class1!C2:C53, "&gt;79", Class1!D2:D53,"&lt;60"))/Class1!C58, 0)</f>
        <v>0</v>
      </c>
      <c r="H3" s="1"/>
    </row>
    <row r="4" spans="1:8" x14ac:dyDescent="0.25">
      <c r="A4" t="s">
        <v>10</v>
      </c>
      <c r="B4">
        <f>IF(Class1!C57&lt;&gt;0, (COUNTIFS(Class1!C2:C53,"&lt;80", Class1!C2:C53, "&gt;69", Class1!D2:D53,"&lt;101", Class1!D2:D53, "&gt;89"))/Class1!C57, 0)</f>
        <v>0.15384615384615385</v>
      </c>
      <c r="C4">
        <f>IF(Class1!C57&lt;&gt;0, (COUNTIFS(Class1!C2:C53,"&lt;80", Class1!C2:C53, "&gt;69", Class1!D2:D53,"&lt;90", Class1!D2:D53, "&gt;79"))/Class1!C57, 0)</f>
        <v>0.15384615384615385</v>
      </c>
      <c r="D4">
        <f>IF(Class1!C57&lt;&gt;0, (COUNTIFS(Class1!C2:C53,"&lt;80", Class1!C2:C53, "&gt;69",  Class1!D2:D53,"&lt;80", Class1!D2:D53, "&gt;69"))/Class1!C57, 0)</f>
        <v>0.23076923076923078</v>
      </c>
      <c r="E4">
        <f>IF(Class1!C57&lt;&gt;0, (COUNTIFS(Class1!C2:C53,"&lt;80", Class1!C2:C53, "&gt;69", Class1!D2:D53,"&lt;70", Class1!D2:D53, "&gt;59"))/Class1!C57,0)</f>
        <v>0.30769230769230771</v>
      </c>
      <c r="F4">
        <f>IF(Class1!C57&lt;&gt;0, (COUNTIFS(Class1!C2:C53,"&lt;80", Class1!C2:C53, "&gt;69", Class1!D2:D53,"&lt;60"))/Class1!C57, 0)</f>
        <v>0.15384615384615385</v>
      </c>
      <c r="H4" s="1"/>
    </row>
    <row r="5" spans="1:8" x14ac:dyDescent="0.25">
      <c r="A5" t="s">
        <v>11</v>
      </c>
      <c r="B5">
        <f>IF(Class1!C56&lt;&gt;0, (COUNTIFS(Class1!C2:C53,"&lt;70", Class1!C2:C53, "&gt;59", Class1!D2:D53,"&lt;101", Class1!D2:D53, "&gt;89"))/Class1!C56, 0)</f>
        <v>0</v>
      </c>
      <c r="C5">
        <f>IF(Class1!C56&lt;&gt;0, (COUNTIFS(Class1!C2:C53,"&lt;70", Class1!C2:C53, "&gt;59", Class1!D2:D53,"&lt;90", Class1!D2:D53, "&gt;79"))/Class1!C56, 0)</f>
        <v>8.3333333333333329E-2</v>
      </c>
      <c r="D5">
        <f>IF(Class1!C56&lt;&gt;0, (COUNTIFS(Class1!C2:C53,"&lt;70", Class1!C2:C53, "&gt;59",  Class1!D2:D53,"&lt;80", Class1!D2:D53, "&gt;69"))/Class1!C56, 0)</f>
        <v>0.75</v>
      </c>
      <c r="E5">
        <f>IF(Class1!C56&lt;&gt;0, (COUNTIFS(Class1!C2:C53,"&lt;70", Class1!C2:C53, "&gt;59", Class1!D2:D53,"&lt;70", Class1!D2:D53, "&gt;59"))/Class1!C56, 0)</f>
        <v>8.3333333333333329E-2</v>
      </c>
      <c r="F5">
        <f>IF(Class1!C56&lt;&gt;0, (COUNTIFS(Class1!C2:C53,"&lt;70", Class1!C2:C53, "&gt;59", Class1!D2:D53,"&lt;60"))/Class1!C56, 0)</f>
        <v>8.3333333333333329E-2</v>
      </c>
      <c r="H5" s="1"/>
    </row>
    <row r="6" spans="1:8" x14ac:dyDescent="0.25">
      <c r="A6" t="s">
        <v>37</v>
      </c>
      <c r="B6">
        <f>IF(Class1!C55&lt;&gt;0, (COUNTIFS(Class1!C2:C53,"&lt;60", Class1!D2:D53,"&lt;101", Class1!D2:D53, "&gt;89"))/Class1!C55)</f>
        <v>0</v>
      </c>
      <c r="C6">
        <f>IF(Class1!C55&lt;&gt;0, (COUNTIFS(Class1!C2:C53,"&lt;60", Class1!D2:D53,"&lt;90", Class1!D2:D53, "&gt;79"))/Class1!C55, 0)</f>
        <v>0</v>
      </c>
      <c r="D6">
        <f>IF(Class1!C55&lt;&gt;0, (COUNTIFS(Class1!C2:C53,"&lt;60", Class1!D2:D53,"&lt;80", Class1!D2:D53, "&gt;69"))/Class1!C55, 0)</f>
        <v>8.3333333333333329E-2</v>
      </c>
      <c r="E6">
        <f>IF(Class1!C55&lt;&gt;0, (COUNTIFS(Class1!C2:C53,"&lt;60", Class1!D2:D53,"&lt;70", Class1!D2:D53, "&gt;59"))/Class1!C55)</f>
        <v>0.16666666666666666</v>
      </c>
      <c r="F6">
        <f>IF(Class1!C55&lt;&gt;0, (COUNTIFS(Class1!C2:C53,"&lt;60", Class1!D2:D53,"&lt;60"))/Class1!C55, 0)</f>
        <v>0.75</v>
      </c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workbookViewId="0">
      <selection activeCell="B4" sqref="B4:F6"/>
    </sheetView>
  </sheetViews>
  <sheetFormatPr defaultRowHeight="15" x14ac:dyDescent="0.25"/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37</v>
      </c>
      <c r="H1" s="1"/>
    </row>
    <row r="2" spans="1:8" x14ac:dyDescent="0.25">
      <c r="A2" t="s">
        <v>8</v>
      </c>
      <c r="B2">
        <f>IF(Class1!D59&lt;&gt;0, (COUNTIFS(Class1!D2:D53, "&gt;89", Class1!E2:E53,"&lt;101", Class1!E2:E53, "&gt;89"))/Class1!D59, 0)</f>
        <v>0.7142857142857143</v>
      </c>
      <c r="C2">
        <f>IF(Class1!D59&lt;&gt;0, (COUNTIFS(Class1!D2:D53, "&gt;89", Class1!E2:E53,"&lt;90", Class1!E2:E53, "&gt;79"))/Class1!D59, 0)</f>
        <v>0.14285714285714285</v>
      </c>
      <c r="D2">
        <f>IF(Class1!D59&lt;&gt;0, (COUNTIFS(Class1!D2:D53, "&gt;89",  Class1!E2:E53,"&lt;80", Class1!E2:E53, "&gt;69"))/Class1!D59, 0)</f>
        <v>0.14285714285714285</v>
      </c>
      <c r="E2">
        <f>IF(Class1!D59&lt;&gt;0, (COUNTIFS(Class1!D2:D53, "&gt;89", Class1!E2:E53,"&lt;70", Class1!E2:E53, "&gt;59"))/Class1!D59, 0)</f>
        <v>0</v>
      </c>
      <c r="F2">
        <f>IF(Class1!D59&lt;&gt;0, (COUNTIFS(Class1!D2:D53, "&gt;89", Class1!E2:E53,"&lt;60"))/Class1!D59, 0)</f>
        <v>0</v>
      </c>
      <c r="H2" s="1"/>
    </row>
    <row r="3" spans="1:8" x14ac:dyDescent="0.25">
      <c r="A3" t="s">
        <v>9</v>
      </c>
      <c r="B3">
        <f>IF(Class1!D58&lt;&gt;0, (COUNTIFS(Class1!D2:D53,"&lt;90", Class1!D2:D53, "&gt;79", Class1!E2:E53,"&lt;101", Class1!E2:E53, "&gt;89"))/Class1!D58, 0)</f>
        <v>0.33333333333333331</v>
      </c>
      <c r="C3">
        <f>IF(Class1!D58&lt;&gt;0, (COUNTIFS(Class1!D2:D53,"&lt;90", Class1!D2:D53, "&gt;79", Class1!E2:E53,"&lt;90", Class1!E2:E53, "&gt;79"))/Class1!D58, 0)</f>
        <v>0.33333333333333331</v>
      </c>
      <c r="D3">
        <f>IF(Class1!D58&lt;&gt;0, (COUNTIFS(Class1!D2:D53,"&lt;90", Class1!D2:D53, "&gt;79",  Class1!E2:E53,"&lt;80", Class1!E2:E53, "&gt;69"))/Class1!D58, 0)</f>
        <v>0.33333333333333331</v>
      </c>
      <c r="E3">
        <f>IF(Class1!D58&lt;&gt;0, (COUNTIFS(Class1!D2:D53,"&lt;90", Class1!D2:D53, "&gt;79", Class1!E2:E53,"&lt;70", Class1!E2:E53, "&gt;59"))/Class1!D58, 0)</f>
        <v>0</v>
      </c>
      <c r="F3">
        <f>IF(Class1!D58&lt;&gt;0, (COUNTIFS(Class1!D2:D53,"&lt;90", Class1!D2:D53, "&gt;79", Class1!E2:E53,"&lt;60"))/Class1!D58, 0)</f>
        <v>0</v>
      </c>
      <c r="H3" s="1"/>
    </row>
    <row r="4" spans="1:8" x14ac:dyDescent="0.25">
      <c r="A4" t="s">
        <v>10</v>
      </c>
      <c r="B4">
        <f>IF(Class1!D57&lt;&gt;0, (COUNTIFS(Class1!D2:D53,"&lt;80", Class1!D2:D53, "&gt;69", Class1!E2:E53,"&lt;101", Class1!E2:E53, "&gt;89"))/Class1!D57, 0)</f>
        <v>7.1428571428571425E-2</v>
      </c>
      <c r="C4">
        <f>IF(Class1!D57&lt;&gt;0, (COUNTIFS(Class1!D2:D53,"&lt;80", Class1!D2:D53, "&gt;69", Class1!E2:E53,"&lt;90", Class1!E2:E53, "&gt;79"))/Class1!D57, 0)</f>
        <v>0.35714285714285715</v>
      </c>
      <c r="D4">
        <f>IF(Class1!D57&lt;&gt;0, (COUNTIFS(Class1!D2:D53,"&lt;80", Class1!D2:D53, "&gt;69",  Class1!E2:E53,"&lt;80", Class1!E2:E53, "&gt;69"))/Class1!D57, 0)</f>
        <v>0.35714285714285715</v>
      </c>
      <c r="E4">
        <f>IF(Class1!D57&lt;&gt;0, (COUNTIFS(Class1!D2:D53,"&lt;80", Class1!D2:D53, "&gt;69", Class1!E2:E53,"&lt;70", Class1!E2:E53, "&gt;59"))/Class1!D57,0)</f>
        <v>0.14285714285714285</v>
      </c>
      <c r="F4">
        <f>IF(Class1!D57&lt;&gt;0, (COUNTIFS(Class1!D2:D53,"&lt;80", Class1!D2:D53, "&gt;69", Class1!E2:E53,"&lt;60"))/Class1!D57, 0)</f>
        <v>7.1428571428571425E-2</v>
      </c>
      <c r="H4" s="1"/>
    </row>
    <row r="5" spans="1:8" x14ac:dyDescent="0.25">
      <c r="A5" t="s">
        <v>11</v>
      </c>
      <c r="B5">
        <f>IF(Class1!D56&lt;&gt;0, (COUNTIFS(Class1!D2:D53,"&lt;70", Class1!D2:D53, "&gt;59", Class1!E2:E53,"&lt;101", Class1!E2:E53, "&gt;89"))/Class1!D56, 0)</f>
        <v>0.125</v>
      </c>
      <c r="C5">
        <f>IF(Class1!D56&lt;&gt;0, (COUNTIFS(Class1!D2:D53,"&lt;70", Class1!D2:D53, "&gt;59", Class1!E2:E53,"&lt;90", Class1!E2:E53, "&gt;79"))/Class1!D56, 0)</f>
        <v>0.5</v>
      </c>
      <c r="D5">
        <f>IF(Class1!D56&lt;&gt;0, (COUNTIFS(Class1!D2:D53,"&lt;70", Class1!D2:D53, "&gt;59",  Class1!E2:E53,"&lt;80", Class1!E2:E53, "&gt;69"))/Class1!D56, 0)</f>
        <v>0.125</v>
      </c>
      <c r="E5">
        <f>IF(Class1!D56&lt;&gt;0, (COUNTIFS(Class1!D2:D53,"&lt;70", Class1!D2:D53, "&gt;59", Class1!E2:E53,"&lt;70", Class1!E2:E53, "&gt;59"))/Class1!D56, 0)</f>
        <v>0.125</v>
      </c>
      <c r="F5">
        <f>IF(Class1!D56&lt;&gt;0, (COUNTIFS(Class1!D2:D53,"&lt;70", Class1!D2:D53, "&gt;59", Class1!E2:E53,"&lt;60"))/Class1!D56, 0)</f>
        <v>0.125</v>
      </c>
      <c r="H5" s="1"/>
    </row>
    <row r="6" spans="1:8" x14ac:dyDescent="0.25">
      <c r="A6" t="s">
        <v>37</v>
      </c>
      <c r="B6">
        <f>IF(Class1!D55&lt;&gt;0, (COUNTIFS(Class1!D2:D53,"&lt;60", Class1!E2:E53,"&lt;101", Class1!E2:E53, "&gt;89"))/Class1!D55)</f>
        <v>7.6923076923076927E-2</v>
      </c>
      <c r="C6">
        <f>IF(Class1!D55&lt;&gt;0, (COUNTIFS(Class1!D2:D53,"&lt;60", Class1!E2:E53,"&lt;90", Class1!E2:E53, "&gt;79"))/Class1!D55, 0)</f>
        <v>0.23076923076923078</v>
      </c>
      <c r="D6">
        <f>IF(Class1!D55&lt;&gt;0, (COUNTIFS(Class1!D2:D53,"&lt;60", Class1!E2:E53,"&lt;80", Class1!E2:E53, "&gt;69"))/Class1!D55, 0)</f>
        <v>0.23076923076923078</v>
      </c>
      <c r="E6">
        <f>IF(Class1!D55&lt;&gt;0, (COUNTIFS(Class1!D2:D53,"&lt;60", Class1!E2:E53,"&lt;70", Class1!E2:E53, "&gt;59"))/Class1!D55)</f>
        <v>0.30769230769230771</v>
      </c>
      <c r="F6">
        <f>IF(Class1!D55&lt;&gt;0, (COUNTIFS(Class1!D2:D53,"&lt;60", Class1!E2:E53,"&lt;60"))/Class1!D55, 0)</f>
        <v>0.15384615384615385</v>
      </c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workbookViewId="0">
      <selection activeCell="B4" sqref="B4:F6"/>
    </sheetView>
  </sheetViews>
  <sheetFormatPr defaultRowHeight="15" x14ac:dyDescent="0.25"/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37</v>
      </c>
      <c r="H1" s="1"/>
    </row>
    <row r="2" spans="1:8" x14ac:dyDescent="0.25">
      <c r="A2" t="s">
        <v>8</v>
      </c>
      <c r="B2">
        <f>IF(Class1!E59&lt;&gt;0, (COUNTIFS(Class1!E2:E53, "&gt;89", Class1!F2:F53,"&lt;101", Class1!F2:F53, "&gt;89"))/Class1!E59, 0)</f>
        <v>0.63636363636363635</v>
      </c>
      <c r="C2">
        <f>IF(Class1!E59&lt;&gt;0, (COUNTIFS(Class1!E2:E53, "&gt;89", Class1!F2:F53,"&lt;90", Class1!F2:F53, "&gt;79"))/Class1!E59, 0)</f>
        <v>9.0909090909090912E-2</v>
      </c>
      <c r="D2">
        <f>IF(Class1!E59&lt;&gt;0, (COUNTIFS(Class1!E2:E53, "&gt;89",  Class1!F2:F53,"&lt;80", Class1!F2:F53, "&gt;69"))/Class1!E59, 0)</f>
        <v>9.0909090909090912E-2</v>
      </c>
      <c r="E2">
        <f>IF(Class1!E59&lt;&gt;0, (COUNTIFS(Class1!E2:E53, "&gt;89", Class1!F2:F53,"&lt;70", Class1!F2:F53, "&gt;59"))/Class1!E59, 0)</f>
        <v>9.0909090909090912E-2</v>
      </c>
      <c r="F2">
        <f>IF(Class1!E59&lt;&gt;0, (COUNTIFS(Class1!E2:E53, "&gt;89", Class1!F2:F53,"&lt;60"))/Class1!E59, 0)</f>
        <v>9.0909090909090912E-2</v>
      </c>
      <c r="H2" s="1"/>
    </row>
    <row r="3" spans="1:8" x14ac:dyDescent="0.25">
      <c r="A3" t="s">
        <v>9</v>
      </c>
      <c r="B3">
        <f>IF(Class1!E58&lt;&gt;0, (COUNTIFS(Class1!E2:E53,"&lt;90", Class1!E2:E53, "&gt;79", Class1!F2:F53,"&lt;101", Class1!F2:F53, "&gt;89"))/Class1!E58, 0)</f>
        <v>0.3125</v>
      </c>
      <c r="C3">
        <f>IF(Class1!E58&lt;&gt;0, (COUNTIFS(Class1!E2:E53,"&lt;90", Class1!E2:E53, "&gt;79", Class1!F2:F53,"&lt;90", Class1!F2:F53, "&gt;79"))/Class1!E58, 0)</f>
        <v>0.1875</v>
      </c>
      <c r="D3">
        <f>IF(Class1!E58&lt;&gt;0, (COUNTIFS(Class1!E2:E53,"&lt;90", Class1!E2:E53, "&gt;79",  Class1!F2:F53,"&lt;80", Class1!F2:F53, "&gt;69"))/Class1!E58, 0)</f>
        <v>0.25</v>
      </c>
      <c r="E3">
        <f>IF(Class1!E58&lt;&gt;0, (COUNTIFS(Class1!E2:E53,"&lt;90", Class1!E2:E53, "&gt;79", Class1!F2:F53,"&lt;70", Class1!F2:F53, "&gt;59"))/Class1!E58, 0)</f>
        <v>0.125</v>
      </c>
      <c r="F3">
        <f>IF(Class1!E58&lt;&gt;0, (COUNTIFS(Class1!E2:E53,"&lt;90", Class1!E2:E53, "&gt;79", Class1!F2:F53,"&lt;60"))/Class1!E58, 0)</f>
        <v>0.125</v>
      </c>
      <c r="H3" s="1"/>
    </row>
    <row r="4" spans="1:8" x14ac:dyDescent="0.25">
      <c r="A4" t="s">
        <v>10</v>
      </c>
      <c r="B4">
        <f>IF(Class1!E57&lt;&gt;0, (COUNTIFS(Class1!E2:E53,"&lt;80", Class1!E2:E53, "&gt;69", Class1!F2:F53,"&lt;101", Class1!F2:F53, "&gt;89"))/Class1!E57, 0)</f>
        <v>0.15384615384615385</v>
      </c>
      <c r="C4">
        <f>IF(Class1!E57&lt;&gt;0, (COUNTIFS(Class1!E2:E53,"&lt;80", Class1!E2:E53, "&gt;69", Class1!F2:F53,"&lt;90", Class1!F2:F53, "&gt;79"))/Class1!E57, 0)</f>
        <v>0.38461538461538464</v>
      </c>
      <c r="D4">
        <f>IF(Class1!E57&lt;&gt;0, (COUNTIFS(Class1!E2:E53,"&lt;80", Class1!E2:E53, "&gt;69",  Class1!F2:F53,"&lt;80", Class1!F2:F53, "&gt;69"))/Class1!E57, 0)</f>
        <v>0.23076923076923078</v>
      </c>
      <c r="E4">
        <f>IF(Class1!E57&lt;&gt;0, (COUNTIFS(Class1!E2:E53,"&lt;80", Class1!E2:E53, "&gt;69", Class1!F2:F53,"&lt;70", Class1!F2:F53, "&gt;59"))/Class1!E57,0)</f>
        <v>0.23076923076923078</v>
      </c>
      <c r="F4">
        <f>IF(Class1!E57&lt;&gt;0, (COUNTIFS(Class1!E2:E53,"&lt;80", Class1!E2:E53, "&gt;69", Class1!F2:F53,"&lt;60"))/Class1!E57, 0)</f>
        <v>0</v>
      </c>
      <c r="H4" s="1"/>
    </row>
    <row r="5" spans="1:8" x14ac:dyDescent="0.25">
      <c r="A5" t="s">
        <v>11</v>
      </c>
      <c r="B5">
        <f>IF(Class1!E56&lt;&gt;0, (COUNTIFS(Class1!E2:E53,"&lt;70", Class1!E2:E53, "&gt;59", Class1!F2:F53,"&lt;101", Class1!F2:F53, "&gt;89"))/Class1!E56, 0)</f>
        <v>0</v>
      </c>
      <c r="C5">
        <f>IF(Class1!E56&lt;&gt;0, (COUNTIFS(Class1!E2:E53,"&lt;70", Class1!E2:E53, "&gt;59", Class1!F2:F53,"&lt;90", Class1!F2:F53, "&gt;79"))/Class1!E56, 0)</f>
        <v>0.14285714285714285</v>
      </c>
      <c r="D5">
        <f>IF(Class1!E56&lt;&gt;0, (COUNTIFS(Class1!E2:E53,"&lt;70", Class1!E2:E53, "&gt;59",  Class1!F2:F53,"&lt;80", Class1!F2:F53, "&gt;69"))/Class1!E56, 0)</f>
        <v>0.14285714285714285</v>
      </c>
      <c r="E5">
        <f>IF(Class1!E56&lt;&gt;0, (COUNTIFS(Class1!E2:E53,"&lt;70", Class1!E2:E53, "&gt;59", Class1!F2:F53,"&lt;70", Class1!F2:F53, "&gt;59"))/Class1!E56, 0)</f>
        <v>0.42857142857142855</v>
      </c>
      <c r="F5">
        <f>IF(Class1!E56&lt;&gt;0, (COUNTIFS(Class1!E2:E53,"&lt;70", Class1!E2:E53, "&gt;59", Class1!F2:F53,"&lt;60"))/Class1!E56, 0)</f>
        <v>0.2857142857142857</v>
      </c>
      <c r="H5" s="1"/>
    </row>
    <row r="6" spans="1:8" x14ac:dyDescent="0.25">
      <c r="A6" t="s">
        <v>37</v>
      </c>
      <c r="B6">
        <f>IF(Class1!E55&lt;&gt;0, (COUNTIFS(Class1!E2:E53,"&lt;60", Class1!F2:F53,"&lt;101", Class1!F2:F53, "&gt;89"))/Class1!E55)</f>
        <v>0</v>
      </c>
      <c r="C6">
        <f>IF(Class1!E55&lt;&gt;0, (COUNTIFS(Class1!E2:E53,"&lt;60", Class1!F2:F53,"&lt;90", Class1!F2:F53, "&gt;79"))/Class1!E55, 0)</f>
        <v>0</v>
      </c>
      <c r="D6">
        <f>IF(Class1!E55&lt;&gt;0, (COUNTIFS(Class1!E2:E53,"&lt;60", Class1!F2:F53,"&lt;80", Class1!F2:F53, "&gt;69"))/Class1!E55, 0)</f>
        <v>0</v>
      </c>
      <c r="E6">
        <f>IF(Class1!E55&lt;&gt;0, (COUNTIFS(Class1!E2:E53,"&lt;60", Class1!F2:F53,"&lt;70", Class1!F2:F53, "&gt;59"))/Class1!E55)</f>
        <v>0.25</v>
      </c>
      <c r="F6">
        <f>IF(Class1!E55&lt;&gt;0, (COUNTIFS(Class1!E2:E53,"&lt;60", Class1!F2:F53,"&lt;60"))/Class1!E55, 0)</f>
        <v>0.75</v>
      </c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workbookViewId="0">
      <selection activeCell="B4" sqref="B4:F6"/>
    </sheetView>
  </sheetViews>
  <sheetFormatPr defaultRowHeight="15" x14ac:dyDescent="0.25"/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37</v>
      </c>
      <c r="H1" s="1"/>
    </row>
    <row r="2" spans="1:8" x14ac:dyDescent="0.25">
      <c r="A2" t="s">
        <v>8</v>
      </c>
      <c r="B2">
        <f>IF(Class1!F59&lt;&gt;0, (COUNTIFS(Class1!F2:F53, "&gt;89", Class1!G2:G53,"&lt;101", Class1!G2:G53, "&gt;89"))/Class1!F59, 0)</f>
        <v>0.42857142857142855</v>
      </c>
      <c r="C2">
        <f>IF(Class1!F59&lt;&gt;0, (COUNTIFS(Class1!F2:F53, "&gt;89", Class1!G2:G53,"&lt;90", Class1!G2:G53, "&gt;79"))/Class1!F59, 0)</f>
        <v>0.35714285714285715</v>
      </c>
      <c r="D2">
        <f>IF(Class1!F59&lt;&gt;0, (COUNTIFS(Class1!F2:F53, "&gt;89",  Class1!G2:G53,"&lt;80", Class1!G2:G53, "&gt;69"))/Class1!F59, 0)</f>
        <v>0.14285714285714285</v>
      </c>
      <c r="E2">
        <f>IF(Class1!F59&lt;&gt;0, (COUNTIFS(Class1!F2:F53, "&gt;89", Class1!G2:G53,"&lt;70", Class1!G2:G53, "&gt;59"))/Class1!F59, 0)</f>
        <v>0</v>
      </c>
      <c r="F2">
        <f>IF(Class1!F59&lt;&gt;0, (COUNTIFS(Class1!F2:F53, "&gt;89", Class1!G2:G53,"&lt;60"))/Class1!F59, 0)</f>
        <v>7.1428571428571425E-2</v>
      </c>
      <c r="H2" s="1"/>
    </row>
    <row r="3" spans="1:8" x14ac:dyDescent="0.25">
      <c r="A3" t="s">
        <v>9</v>
      </c>
      <c r="B3">
        <f>IF(Class1!F58&lt;&gt;0, (COUNTIFS(Class1!F2:F53,"&lt;90", Class1!F2:F53, "&gt;79", Class1!G2:G53,"&lt;101", Class1!G2:G53, "&gt;89"))/Class1!F58, 0)</f>
        <v>0</v>
      </c>
      <c r="C3">
        <f>IF(Class1!F58&lt;&gt;0, (COUNTIFS(Class1!F2:F53,"&lt;90", Class1!F2:F53, "&gt;79", Class1!G2:G53,"&lt;90", Class1!G2:G53, "&gt;79"))/Class1!F58, 0)</f>
        <v>0.3</v>
      </c>
      <c r="D3">
        <f>IF(Class1!F58&lt;&gt;0, (COUNTIFS(Class1!F2:F53,"&lt;90", Class1!F2:F53, "&gt;79",  Class1!G2:G53,"&lt;80", Class1!G2:G53, "&gt;69"))/Class1!F58, 0)</f>
        <v>0.5</v>
      </c>
      <c r="E3">
        <f>IF(Class1!F58&lt;&gt;0, (COUNTIFS(Class1!F2:F53,"&lt;90", Class1!F2:F53, "&gt;79", Class1!G2:G53,"&lt;70", Class1!G2:G53, "&gt;59"))/Class1!F58, 0)</f>
        <v>0.1</v>
      </c>
      <c r="F3">
        <f>IF(Class1!F58&lt;&gt;0, (COUNTIFS(Class1!F2:F53,"&lt;90", Class1!F2:F53, "&gt;79", Class1!G2:G53,"&lt;60"))/Class1!F58, 0)</f>
        <v>0.1</v>
      </c>
      <c r="H3" s="1"/>
    </row>
    <row r="4" spans="1:8" x14ac:dyDescent="0.25">
      <c r="A4" t="s">
        <v>10</v>
      </c>
      <c r="B4">
        <f>IF(Class1!F57&lt;&gt;0, (COUNTIFS(Class1!F2:F53,"&lt;80", Class1!F2:F53, "&gt;69", Class1!G2:G53,"&lt;101", Class1!G2:G53, "&gt;89"))/Class1!F57, 0)</f>
        <v>0</v>
      </c>
      <c r="C4">
        <f>IF(Class1!F57&lt;&gt;0, (COUNTIFS(Class1!F2:F53,"&lt;80", Class1!F2:F53, "&gt;69", Class1!G2:G53,"&lt;90", Class1!G2:G53, "&gt;79"))/Class1!F57, 0)</f>
        <v>0.22222222222222221</v>
      </c>
      <c r="D4">
        <f>IF(Class1!F57&lt;&gt;0, (COUNTIFS(Class1!F2:F53,"&lt;80", Class1!F2:F53, "&gt;69",  Class1!G2:G53,"&lt;80", Class1!G2:G53, "&gt;69"))/Class1!F57, 0)</f>
        <v>0.55555555555555558</v>
      </c>
      <c r="E4">
        <f>IF(Class1!F57&lt;&gt;0, (COUNTIFS(Class1!F2:F53,"&lt;80", Class1!F2:F53, "&gt;69", Class1!G2:G53,"&lt;70", Class1!G2:G53, "&gt;59"))/Class1!F57,0)</f>
        <v>0.22222222222222221</v>
      </c>
      <c r="F4">
        <f>IF(Class1!F57&lt;&gt;0, (COUNTIFS(Class1!F2:F53,"&lt;80", Class1!F2:F53, "&gt;69", Class1!G2:G53,"&lt;60"))/Class1!F57, 0)</f>
        <v>0</v>
      </c>
      <c r="H4" s="1"/>
    </row>
    <row r="5" spans="1:8" x14ac:dyDescent="0.25">
      <c r="A5" t="s">
        <v>11</v>
      </c>
      <c r="B5">
        <f>IF(Class1!F56&lt;&gt;0, (COUNTIFS(Class1!F2:F53,"&lt;70", Class1!F2:F53, "&gt;59", Class1!G2:G53,"&lt;101", Class1!G2:G53, "&gt;89"))/Class1!F56, 0)</f>
        <v>0</v>
      </c>
      <c r="C5">
        <f>IF(Class1!F56&lt;&gt;0, (COUNTIFS(Class1!F2:F53,"&lt;70", Class1!F2:F53, "&gt;59", Class1!G2:G53,"&lt;90", Class1!G2:G53, "&gt;79"))/Class1!F56, 0)</f>
        <v>0.1</v>
      </c>
      <c r="D5">
        <f>IF(Class1!F56&lt;&gt;0, (COUNTIFS(Class1!F2:F53,"&lt;70", Class1!F2:F53, "&gt;59",  Class1!G2:G53,"&lt;80", Class1!G2:G53, "&gt;69"))/Class1!F56, 0)</f>
        <v>0.3</v>
      </c>
      <c r="E5">
        <f>IF(Class1!F56&lt;&gt;0, (COUNTIFS(Class1!F2:F53,"&lt;70", Class1!F2:F53, "&gt;59", Class1!G2:G53,"&lt;70", Class1!G2:G53, "&gt;59"))/Class1!F56, 0)</f>
        <v>0.3</v>
      </c>
      <c r="F5">
        <f>IF(Class1!F56&lt;&gt;0, (COUNTIFS(Class1!F2:F53,"&lt;70", Class1!F2:F53, "&gt;59", Class1!G2:G53,"&lt;60"))/Class1!F56, 0)</f>
        <v>0.3</v>
      </c>
      <c r="H5" s="1"/>
    </row>
    <row r="6" spans="1:8" x14ac:dyDescent="0.25">
      <c r="A6" t="s">
        <v>37</v>
      </c>
      <c r="B6">
        <f>IF(Class1!F55&lt;&gt;0, (COUNTIFS(Class1!F2:F53,"&lt;60", Class1!G2:G53,"&lt;101", Class1!G2:G53, "&gt;89"))/Class1!F55)</f>
        <v>0</v>
      </c>
      <c r="C6">
        <f>IF(Class1!F55&lt;&gt;0, (COUNTIFS(Class1!F2:F53,"&lt;60", Class1!G2:G53,"&lt;90", Class1!G2:G53, "&gt;79"))/Class1!F55, 0)</f>
        <v>0</v>
      </c>
      <c r="D6">
        <f>IF(Class1!F55&lt;&gt;0, (COUNTIFS(Class1!F2:F53,"&lt;60", Class1!G2:G53,"&lt;80", Class1!G2:G53, "&gt;69"))/Class1!F55, 0)</f>
        <v>0.375</v>
      </c>
      <c r="E6">
        <f>IF(Class1!F55&lt;&gt;0, (COUNTIFS(Class1!F2:F53,"&lt;60", Class1!G2:G53,"&lt;70", Class1!G2:G53, "&gt;59"))/Class1!F55)</f>
        <v>0</v>
      </c>
      <c r="F6">
        <f>IF(Class1!F55&lt;&gt;0, (COUNTIFS(Class1!F2:F53,"&lt;60", Class1!G2:G53,"&lt;60"))/Class1!F55, 0)</f>
        <v>0.625</v>
      </c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5"/>
  <sheetViews>
    <sheetView workbookViewId="0">
      <selection activeCell="B4" sqref="B4:F6"/>
    </sheetView>
  </sheetViews>
  <sheetFormatPr defaultRowHeight="15" x14ac:dyDescent="0.25"/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37</v>
      </c>
      <c r="H1" s="1"/>
    </row>
    <row r="2" spans="1:8" x14ac:dyDescent="0.25">
      <c r="A2" t="s">
        <v>8</v>
      </c>
      <c r="B2">
        <f>IF(Class1!G59&lt;&gt;0, (COUNTIFS(Class1!G2:G53, "&gt;89", Class1!H2:H53,"&lt;101", Class1!H2:H53, "&gt;89"))/Class1!G59, 0)</f>
        <v>1</v>
      </c>
      <c r="C2">
        <f>IF(Class1!G59&lt;&gt;0, (COUNTIFS(Class1!G2:G53, "&gt;89", Class1!H2:H53,"&lt;90", Class1!H2:H53, "&gt;79"))/Class1!G59, 0)</f>
        <v>0</v>
      </c>
      <c r="D2">
        <f>IF(Class1!G59&lt;&gt;0, (COUNTIFS(Class1!G2:G53, "&gt;89",  Class1!H2:H53,"&lt;80", Class1!H2:H53, "&gt;69"))/Class1!G59, 0)</f>
        <v>0</v>
      </c>
      <c r="E2">
        <f>IF(Class1!G59&lt;&gt;0, (COUNTIFS(Class1!G2:G53, "&gt;89", Class1!H2:H53,"&lt;70", Class1!H2:H53, "&gt;59"))/Class1!G59, 0)</f>
        <v>0</v>
      </c>
      <c r="F2">
        <f>IF(Class1!G59&lt;&gt;0, (COUNTIFS(Class1!G2:G53, "&gt;89", Class1!H2:H53,"&lt;60"))/Class1!G59, 0)</f>
        <v>0</v>
      </c>
      <c r="H2" s="1"/>
    </row>
    <row r="3" spans="1:8" x14ac:dyDescent="0.25">
      <c r="A3" t="s">
        <v>9</v>
      </c>
      <c r="B3">
        <f>IF(Class1!G58&lt;&gt;0, (COUNTIFS(Class1!G2:G53,"&lt;90", Class1!G2:G53, "&gt;79", Class1!H2:H53,"&lt;101", Class1!H2:H53, "&gt;89"))/Class1!G58, 0)</f>
        <v>0.27272727272727271</v>
      </c>
      <c r="C3">
        <f>IF(Class1!G58&lt;&gt;0, (COUNTIFS(Class1!G2:G53,"&lt;90", Class1!G2:G53, "&gt;79", Class1!H2:H53,"&lt;90", Class1!H2:H53, "&gt;79"))/Class1!G58, 0)</f>
        <v>0</v>
      </c>
      <c r="D3">
        <f>IF(Class1!G58&lt;&gt;0, (COUNTIFS(Class1!G2:G53,"&lt;90", Class1!G2:G53, "&gt;79",  Class1!H2:H53,"&lt;80", Class1!H2:H53, "&gt;69"))/Class1!G58, 0)</f>
        <v>0.54545454545454541</v>
      </c>
      <c r="E3">
        <f>IF(Class1!G58&lt;&gt;0, (COUNTIFS(Class1!G2:G53,"&lt;90", Class1!G2:G53, "&gt;79", Class1!H2:H53,"&lt;70", Class1!H2:H53, "&gt;59"))/Class1!G58, 0)</f>
        <v>0.18181818181818182</v>
      </c>
      <c r="F3">
        <f>IF(Class1!G58&lt;&gt;0, (COUNTIFS(Class1!G2:G53,"&lt;90", Class1!G2:G53, "&gt;79", Class1!H2:H53,"&lt;60"))/Class1!G58, 0)</f>
        <v>0</v>
      </c>
      <c r="H3" s="1"/>
    </row>
    <row r="4" spans="1:8" x14ac:dyDescent="0.25">
      <c r="A4" t="s">
        <v>10</v>
      </c>
      <c r="B4">
        <f>IF(Class1!G57&lt;&gt;0, (COUNTIFS(Class1!G2:G53,"&lt;80", Class1!G2:G53, "&gt;69", Class1!H2:H53,"&lt;101", Class1!H2:H53, "&gt;89"))/Class1!G57, 0)</f>
        <v>0</v>
      </c>
      <c r="C4">
        <f>IF(Class1!G57&lt;&gt;0, (COUNTIFS(Class1!G2:G53,"&lt;80", Class1!G2:G53, "&gt;69", Class1!H2:H53,"&lt;90", Class1!H2:H53, "&gt;79"))/Class1!G57, 0)</f>
        <v>0.16666666666666666</v>
      </c>
      <c r="D4">
        <f>IF(Class1!G57&lt;&gt;0, (COUNTIFS(Class1!G2:G53,"&lt;80", Class1!G2:G53, "&gt;69",  Class1!H2:H53,"&lt;80", Class1!H2:H53, "&gt;69"))/Class1!G57, 0)</f>
        <v>0.27777777777777779</v>
      </c>
      <c r="E4">
        <f>IF(Class1!G57&lt;&gt;0, (COUNTIFS(Class1!G2:G53,"&lt;80", Class1!G2:G53, "&gt;69", Class1!H2:H53,"&lt;70", Class1!H2:H53, "&gt;59"))/Class1!G57,0)</f>
        <v>0.5</v>
      </c>
      <c r="F4">
        <f>IF(Class1!G57&lt;&gt;0, (COUNTIFS(Class1!G2:G53,"&lt;80", Class1!G2:G53, "&gt;69", Class1!H2:H53,"&lt;60"))/Class1!G57, 0)</f>
        <v>5.5555555555555552E-2</v>
      </c>
      <c r="H4" s="1"/>
    </row>
    <row r="5" spans="1:8" x14ac:dyDescent="0.25">
      <c r="A5" t="s">
        <v>11</v>
      </c>
      <c r="B5">
        <f>IF(Class1!G56&lt;&gt;0, (COUNTIFS(Class1!G2:G53,"&lt;70", Class1!G2:G53, "&gt;59", Class1!H2:H53,"&lt;101", Class1!H2:H53, "&gt;89"))/Class1!G56, 0)</f>
        <v>0</v>
      </c>
      <c r="C5">
        <f>IF(Class1!G56&lt;&gt;0, (COUNTIFS(Class1!G2:G53,"&lt;70", Class1!G2:G53, "&gt;59", Class1!H2:H53,"&lt;90", Class1!H2:H53, "&gt;79"))/Class1!G56, 0)</f>
        <v>0</v>
      </c>
      <c r="D5">
        <f>IF(Class1!G56&lt;&gt;0, (COUNTIFS(Class1!G2:G53,"&lt;70", Class1!G2:G53, "&gt;59",  Class1!H2:H53,"&lt;80", Class1!H2:H53, "&gt;69"))/Class1!G56, 0)</f>
        <v>0.16666666666666666</v>
      </c>
      <c r="E5">
        <f>IF(Class1!G56&lt;&gt;0, (COUNTIFS(Class1!G2:G53,"&lt;70", Class1!G2:G53, "&gt;59", Class1!H2:H53,"&lt;70", Class1!H2:H53, "&gt;59"))/Class1!G56, 0)</f>
        <v>0.33333333333333331</v>
      </c>
      <c r="F5">
        <f>IF(Class1!G56&lt;&gt;0, (COUNTIFS(Class1!G2:G53,"&lt;70", Class1!G2:G53, "&gt;59", Class1!H2:H53,"&lt;60"))/Class1!G56, 0)</f>
        <v>0.5</v>
      </c>
      <c r="H5" s="1"/>
    </row>
    <row r="6" spans="1:8" x14ac:dyDescent="0.25">
      <c r="A6" t="s">
        <v>37</v>
      </c>
      <c r="B6">
        <f>IF(Class1!G55&lt;&gt;0, (COUNTIFS(Class1!G2:G53,"&lt;60", Class1!H2:H53,"&lt;101", Class1!H2:H53, "&gt;89"))/Class1!G55)</f>
        <v>0</v>
      </c>
      <c r="C6">
        <f>IF(Class1!G55&lt;&gt;0, (COUNTIFS(Class1!G2:G53,"&lt;60", Class1!H2:H53,"&lt;90", Class1!H2:H53, "&gt;79"))/Class1!G55, 0)</f>
        <v>0.1</v>
      </c>
      <c r="D6">
        <f>IF(Class1!G55&lt;&gt;0, (COUNTIFS(Class1!G2:G53,"&lt;60", Class1!H2:H53,"&lt;80", Class1!H2:H53, "&gt;69"))/Class1!G55, 0)</f>
        <v>0.1</v>
      </c>
      <c r="E6">
        <f>IF(Class1!G55&lt;&gt;0, (COUNTIFS(Class1!G2:G53,"&lt;60", Class1!H2:H53,"&lt;70", Class1!H2:H53, "&gt;59"))/Class1!G55)</f>
        <v>0.2</v>
      </c>
      <c r="F6">
        <f>IF(Class1!G55&lt;&gt;0, (COUNTIFS(Class1!G2:G53,"&lt;60", Class1!H2:H53,"&lt;60"))/Class1!G55, 0)</f>
        <v>0.6</v>
      </c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C1E3-EC6A-4CA9-AC22-792A392B719C}">
  <dimension ref="A1:BN66"/>
  <sheetViews>
    <sheetView topLeftCell="A29" workbookViewId="0">
      <pane xSplit="1" topLeftCell="AM1" activePane="topRight" state="frozen"/>
      <selection pane="topRight" sqref="A1:BN66"/>
    </sheetView>
  </sheetViews>
  <sheetFormatPr defaultRowHeight="15" x14ac:dyDescent="0.25"/>
  <sheetData>
    <row r="1" spans="1:66" x14ac:dyDescent="0.25">
      <c r="B1" t="s">
        <v>39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40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62</v>
      </c>
      <c r="AJ1" t="s">
        <v>63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83</v>
      </c>
      <c r="AS1" t="s">
        <v>82</v>
      </c>
      <c r="AT1" t="s">
        <v>74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</row>
    <row r="2" spans="1:66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</v>
      </c>
      <c r="I2">
        <v>0</v>
      </c>
      <c r="J2">
        <v>0</v>
      </c>
      <c r="K2">
        <v>0</v>
      </c>
      <c r="L2">
        <v>0.99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5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</v>
      </c>
      <c r="I3">
        <v>0</v>
      </c>
      <c r="J3">
        <v>0</v>
      </c>
      <c r="K3">
        <v>0</v>
      </c>
      <c r="L3">
        <v>0.27</v>
      </c>
      <c r="M3">
        <v>0</v>
      </c>
      <c r="N3">
        <v>0.53</v>
      </c>
      <c r="O3">
        <v>0.1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5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5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0.75</v>
      </c>
      <c r="M7">
        <v>0.15</v>
      </c>
      <c r="N7">
        <v>7.0000000000000007E-2</v>
      </c>
      <c r="O7">
        <v>0.03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5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</v>
      </c>
      <c r="M8">
        <v>0.5</v>
      </c>
      <c r="N8">
        <v>7.0000000000000007E-2</v>
      </c>
      <c r="O8">
        <v>0.02</v>
      </c>
      <c r="P8">
        <v>0.01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5">
      <c r="A9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</v>
      </c>
      <c r="M9">
        <v>0.4</v>
      </c>
      <c r="N9">
        <v>0.3</v>
      </c>
      <c r="O9">
        <v>7.0000000000000007E-2</v>
      </c>
      <c r="P9">
        <v>0.03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</v>
      </c>
      <c r="M10">
        <v>0.2</v>
      </c>
      <c r="N10">
        <v>0.3</v>
      </c>
      <c r="O10">
        <v>0.3</v>
      </c>
      <c r="P10">
        <v>0.1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</v>
      </c>
      <c r="M11">
        <v>0.15</v>
      </c>
      <c r="N11">
        <v>0.2</v>
      </c>
      <c r="O11">
        <v>0.3</v>
      </c>
      <c r="P11">
        <v>0.3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0.01</v>
      </c>
      <c r="R12">
        <v>0</v>
      </c>
      <c r="S12">
        <v>0</v>
      </c>
      <c r="T12">
        <v>0</v>
      </c>
      <c r="U12">
        <v>0</v>
      </c>
      <c r="V12" s="2">
        <v>0.67</v>
      </c>
      <c r="W12" s="2">
        <v>0.17</v>
      </c>
      <c r="X12" s="2">
        <v>0</v>
      </c>
      <c r="Y12" s="2">
        <v>0</v>
      </c>
      <c r="Z12" s="2">
        <v>0.15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</v>
      </c>
      <c r="V13" s="2">
        <v>0.13</v>
      </c>
      <c r="W13" s="2">
        <v>0.63</v>
      </c>
      <c r="X13" s="2">
        <v>0.09</v>
      </c>
      <c r="Y13" s="2">
        <v>0.05</v>
      </c>
      <c r="Z13" s="2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0.75</v>
      </c>
      <c r="W17">
        <v>0.15</v>
      </c>
      <c r="X17">
        <v>7.0000000000000007E-2</v>
      </c>
      <c r="Y17">
        <v>0.03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0.4</v>
      </c>
      <c r="W18">
        <v>0.5</v>
      </c>
      <c r="X18">
        <v>7.0000000000000007E-2</v>
      </c>
      <c r="Y18">
        <v>0.02</v>
      </c>
      <c r="Z18">
        <v>0.01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</v>
      </c>
      <c r="W19">
        <v>0.4</v>
      </c>
      <c r="X19">
        <v>0.3</v>
      </c>
      <c r="Y19">
        <v>7.0000000000000007E-2</v>
      </c>
      <c r="Z19">
        <v>0.03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</v>
      </c>
      <c r="W20">
        <v>0.2</v>
      </c>
      <c r="X20">
        <v>0.3</v>
      </c>
      <c r="Y20">
        <v>0.3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</v>
      </c>
      <c r="W21">
        <v>0.15</v>
      </c>
      <c r="X21">
        <v>0.2</v>
      </c>
      <c r="Y21">
        <v>0.3</v>
      </c>
      <c r="Z21">
        <v>0.3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0.01</v>
      </c>
      <c r="AB22">
        <v>0</v>
      </c>
      <c r="AC22">
        <v>0</v>
      </c>
      <c r="AD22">
        <v>0</v>
      </c>
      <c r="AE22">
        <v>0</v>
      </c>
      <c r="AF22">
        <v>0.71</v>
      </c>
      <c r="AG22">
        <v>0.14000000000000001</v>
      </c>
      <c r="AH22">
        <v>0.14000000000000001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</v>
      </c>
      <c r="AC23">
        <v>0</v>
      </c>
      <c r="AD23">
        <v>0</v>
      </c>
      <c r="AE23">
        <v>0</v>
      </c>
      <c r="AF23">
        <v>0.31</v>
      </c>
      <c r="AG23">
        <v>0.3</v>
      </c>
      <c r="AH23">
        <v>0.28999999999999998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0.75</v>
      </c>
      <c r="AG27">
        <v>0.15</v>
      </c>
      <c r="AH27">
        <v>7.0000000000000007E-2</v>
      </c>
      <c r="AI27">
        <v>0.03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</v>
      </c>
      <c r="AG28">
        <v>0.5</v>
      </c>
      <c r="AH28">
        <v>7.0000000000000007E-2</v>
      </c>
      <c r="AI28">
        <v>0.02</v>
      </c>
      <c r="AJ28">
        <v>0.01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</v>
      </c>
      <c r="AG29">
        <v>0.4</v>
      </c>
      <c r="AH29">
        <v>0.3</v>
      </c>
      <c r="AI29">
        <v>7.0000000000000007E-2</v>
      </c>
      <c r="AJ29">
        <v>0.03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</v>
      </c>
      <c r="AG30">
        <v>0.2</v>
      </c>
      <c r="AH30">
        <v>0.3</v>
      </c>
      <c r="AI30">
        <v>0.3</v>
      </c>
      <c r="AJ30">
        <v>0.1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</v>
      </c>
      <c r="AG31">
        <v>0.15</v>
      </c>
      <c r="AH31">
        <v>0.2</v>
      </c>
      <c r="AI31">
        <v>0.3</v>
      </c>
      <c r="AJ31">
        <v>0.3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0.01</v>
      </c>
      <c r="AL32">
        <v>0</v>
      </c>
      <c r="AM32">
        <v>0</v>
      </c>
      <c r="AN32">
        <v>0</v>
      </c>
      <c r="AO32">
        <v>0</v>
      </c>
      <c r="AP32">
        <v>0.63</v>
      </c>
      <c r="AQ32">
        <v>0.09</v>
      </c>
      <c r="AR32">
        <v>0.09</v>
      </c>
      <c r="AS32">
        <v>0.09</v>
      </c>
      <c r="AT32">
        <v>0.09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</v>
      </c>
      <c r="AM33">
        <v>0</v>
      </c>
      <c r="AN33">
        <v>0</v>
      </c>
      <c r="AO33">
        <v>0</v>
      </c>
      <c r="AP33">
        <v>0.31</v>
      </c>
      <c r="AQ33">
        <v>0.19</v>
      </c>
      <c r="AR33">
        <v>0.25</v>
      </c>
      <c r="AS33">
        <v>0.11</v>
      </c>
      <c r="AT33">
        <v>0.04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5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5">
      <c r="A37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0.75</v>
      </c>
      <c r="AQ37">
        <v>0.15</v>
      </c>
      <c r="AR37">
        <v>7.0000000000000007E-2</v>
      </c>
      <c r="AS37">
        <v>0.03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0.4</v>
      </c>
      <c r="AQ38">
        <v>0.5</v>
      </c>
      <c r="AR38">
        <v>7.0000000000000007E-2</v>
      </c>
      <c r="AS38">
        <v>0.02</v>
      </c>
      <c r="AT38">
        <v>0.01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0.2</v>
      </c>
      <c r="AQ39">
        <v>0.4</v>
      </c>
      <c r="AR39">
        <v>0.3</v>
      </c>
      <c r="AS39">
        <v>7.0000000000000007E-2</v>
      </c>
      <c r="AT39">
        <v>0.03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</v>
      </c>
      <c r="AQ40">
        <v>0.2</v>
      </c>
      <c r="AR40">
        <v>0.3</v>
      </c>
      <c r="AS40">
        <v>0.3</v>
      </c>
      <c r="AT40">
        <v>0.1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t="s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0.05</v>
      </c>
      <c r="AQ41">
        <v>0.15</v>
      </c>
      <c r="AR41">
        <v>0.2</v>
      </c>
      <c r="AS41">
        <v>0.3</v>
      </c>
      <c r="AT41">
        <v>0.3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 t="s">
        <v>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0.01</v>
      </c>
      <c r="AV42">
        <v>0</v>
      </c>
      <c r="AW42">
        <v>0</v>
      </c>
      <c r="AX42">
        <v>0</v>
      </c>
      <c r="AY42">
        <v>0</v>
      </c>
      <c r="AZ42">
        <v>0.43</v>
      </c>
      <c r="BA42">
        <v>0.36</v>
      </c>
      <c r="BB42">
        <v>0.14000000000000001</v>
      </c>
      <c r="BC42">
        <v>0</v>
      </c>
      <c r="BD42">
        <v>0.06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</v>
      </c>
      <c r="AW43">
        <v>0</v>
      </c>
      <c r="AX43">
        <v>0</v>
      </c>
      <c r="AY43">
        <v>0</v>
      </c>
      <c r="AZ43">
        <v>0</v>
      </c>
      <c r="BA43">
        <v>0.3</v>
      </c>
      <c r="BB43">
        <v>0.5</v>
      </c>
      <c r="BC43">
        <v>0.05</v>
      </c>
      <c r="BD43">
        <v>0.05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0.75</v>
      </c>
      <c r="BA47">
        <v>0.15</v>
      </c>
      <c r="BB47">
        <v>7.0000000000000007E-2</v>
      </c>
      <c r="BC47">
        <v>0.03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0.4</v>
      </c>
      <c r="BA48">
        <v>0.5</v>
      </c>
      <c r="BB48">
        <v>7.0000000000000007E-2</v>
      </c>
      <c r="BC48">
        <v>0.02</v>
      </c>
      <c r="BD48">
        <v>0.01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0.2</v>
      </c>
      <c r="BA49">
        <v>0.4</v>
      </c>
      <c r="BB49">
        <v>0.3</v>
      </c>
      <c r="BC49">
        <v>7.0000000000000007E-2</v>
      </c>
      <c r="BD49">
        <v>0.03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0.1</v>
      </c>
      <c r="BA50">
        <v>0.2</v>
      </c>
      <c r="BB50">
        <v>0.3</v>
      </c>
      <c r="BC50">
        <v>0.3</v>
      </c>
      <c r="BD50">
        <v>0.1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0.05</v>
      </c>
      <c r="BA51">
        <v>0.15</v>
      </c>
      <c r="BB51">
        <v>0.2</v>
      </c>
      <c r="BC51">
        <v>0.3</v>
      </c>
      <c r="BD51">
        <v>0.3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0.01</v>
      </c>
      <c r="BF52">
        <v>0</v>
      </c>
      <c r="BG52">
        <v>0</v>
      </c>
      <c r="BH52">
        <v>0</v>
      </c>
      <c r="BI52">
        <v>0</v>
      </c>
      <c r="BJ52">
        <v>0.99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0.1</v>
      </c>
      <c r="BG53">
        <v>0</v>
      </c>
      <c r="BH53">
        <v>0</v>
      </c>
      <c r="BI53">
        <v>0</v>
      </c>
      <c r="BJ53">
        <v>0.27</v>
      </c>
      <c r="BK53">
        <v>0</v>
      </c>
      <c r="BL53">
        <v>0.54</v>
      </c>
      <c r="BM53">
        <v>0.09</v>
      </c>
      <c r="BN53">
        <v>0</v>
      </c>
    </row>
    <row r="54" spans="1:66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0.75</v>
      </c>
      <c r="BK57">
        <v>0.15</v>
      </c>
      <c r="BL57">
        <v>7.0000000000000007E-2</v>
      </c>
      <c r="BM57">
        <v>0.03</v>
      </c>
      <c r="BN57">
        <v>0</v>
      </c>
    </row>
    <row r="58" spans="1:66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0.4</v>
      </c>
      <c r="BK58">
        <v>0.5</v>
      </c>
      <c r="BL58">
        <v>7.0000000000000007E-2</v>
      </c>
      <c r="BM58">
        <v>0.02</v>
      </c>
      <c r="BN58">
        <v>0.01</v>
      </c>
    </row>
    <row r="59" spans="1:66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0.2</v>
      </c>
      <c r="BK59">
        <v>0.4</v>
      </c>
      <c r="BL59">
        <v>0.3</v>
      </c>
      <c r="BM59">
        <v>7.0000000000000007E-2</v>
      </c>
      <c r="BN59">
        <v>0.03</v>
      </c>
    </row>
    <row r="60" spans="1:66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0.1</v>
      </c>
      <c r="BK60">
        <v>0.2</v>
      </c>
      <c r="BL60">
        <v>0.3</v>
      </c>
      <c r="BM60">
        <v>0.3</v>
      </c>
      <c r="BN60">
        <v>0.1</v>
      </c>
    </row>
    <row r="61" spans="1:66" x14ac:dyDescent="0.25">
      <c r="A6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0.05</v>
      </c>
      <c r="BK61">
        <v>0.15</v>
      </c>
      <c r="BL61">
        <v>0.2</v>
      </c>
      <c r="BM61">
        <v>0.3</v>
      </c>
      <c r="BN61">
        <v>0.3</v>
      </c>
    </row>
    <row r="62" spans="1:66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</row>
    <row r="64" spans="1:66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</row>
    <row r="65" spans="1:66" x14ac:dyDescent="0.25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</row>
    <row r="66" spans="1:66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E0A9-DF07-4D5E-A8EC-645B8F8A5EDA}">
  <dimension ref="A1:BN66"/>
  <sheetViews>
    <sheetView tabSelected="1" topLeftCell="AL1" workbookViewId="0">
      <pane ySplit="1" topLeftCell="A35" activePane="bottomLeft" state="frozen"/>
      <selection activeCell="S1" sqref="S1"/>
      <selection pane="bottomLeft" activeCell="BI56" sqref="BI56:BN56"/>
    </sheetView>
  </sheetViews>
  <sheetFormatPr defaultRowHeight="15" x14ac:dyDescent="0.25"/>
  <sheetData>
    <row r="1" spans="1:66" x14ac:dyDescent="0.25">
      <c r="B1" t="s">
        <v>39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40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62</v>
      </c>
      <c r="AJ1" t="s">
        <v>63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83</v>
      </c>
      <c r="AS1" t="s">
        <v>82</v>
      </c>
      <c r="AT1" t="s">
        <v>74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</row>
    <row r="2" spans="1:66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</v>
      </c>
      <c r="I2">
        <v>0</v>
      </c>
      <c r="J2">
        <v>0</v>
      </c>
      <c r="K2">
        <v>0</v>
      </c>
      <c r="L2">
        <v>0.99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5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</v>
      </c>
      <c r="I3">
        <v>0</v>
      </c>
      <c r="J3">
        <v>0</v>
      </c>
      <c r="K3">
        <v>0</v>
      </c>
      <c r="L3">
        <v>0.27</v>
      </c>
      <c r="M3">
        <v>0</v>
      </c>
      <c r="N3">
        <v>0.53</v>
      </c>
      <c r="O3">
        <v>0.1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5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</v>
      </c>
      <c r="J4">
        <v>0</v>
      </c>
      <c r="K4">
        <v>0</v>
      </c>
      <c r="L4">
        <v>0</v>
      </c>
      <c r="M4">
        <v>0.05</v>
      </c>
      <c r="N4">
        <v>0.05</v>
      </c>
      <c r="O4">
        <v>0.11</v>
      </c>
      <c r="P4">
        <v>0.28999999999999998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5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0.16</v>
      </c>
      <c r="N5">
        <v>0.17</v>
      </c>
      <c r="O5">
        <v>0</v>
      </c>
      <c r="P5">
        <v>0.17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</v>
      </c>
      <c r="N6">
        <v>0.12</v>
      </c>
      <c r="O6">
        <v>0.06</v>
      </c>
      <c r="P6">
        <v>0.32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0.75</v>
      </c>
      <c r="M7">
        <v>0.15</v>
      </c>
      <c r="N7">
        <v>7.0000000000000007E-2</v>
      </c>
      <c r="O7">
        <v>0.03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5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</v>
      </c>
      <c r="M8">
        <v>0.5</v>
      </c>
      <c r="N8">
        <v>7.0000000000000007E-2</v>
      </c>
      <c r="O8">
        <v>0.02</v>
      </c>
      <c r="P8">
        <v>0.01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5">
      <c r="A9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</v>
      </c>
      <c r="M9">
        <v>0.4</v>
      </c>
      <c r="N9">
        <v>0.3</v>
      </c>
      <c r="O9">
        <v>7.0000000000000007E-2</v>
      </c>
      <c r="P9">
        <v>0.03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</v>
      </c>
      <c r="M10">
        <v>0.2</v>
      </c>
      <c r="N10">
        <v>0.3</v>
      </c>
      <c r="O10">
        <v>0.3</v>
      </c>
      <c r="P10">
        <v>0.1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</v>
      </c>
      <c r="M11">
        <v>0.15</v>
      </c>
      <c r="N11">
        <v>0.2</v>
      </c>
      <c r="O11">
        <v>0.3</v>
      </c>
      <c r="P11">
        <v>0.3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0.01</v>
      </c>
      <c r="R12">
        <v>0</v>
      </c>
      <c r="S12">
        <v>0</v>
      </c>
      <c r="T12">
        <v>0</v>
      </c>
      <c r="U12">
        <v>0</v>
      </c>
      <c r="V12">
        <v>0.67</v>
      </c>
      <c r="W12">
        <v>0.17</v>
      </c>
      <c r="X12">
        <v>0</v>
      </c>
      <c r="Y12">
        <v>0</v>
      </c>
      <c r="Z12">
        <v>0.15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</v>
      </c>
      <c r="V13">
        <v>0.13</v>
      </c>
      <c r="W13">
        <v>0.63</v>
      </c>
      <c r="X13">
        <v>0.09</v>
      </c>
      <c r="Y13">
        <v>0.05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  <c r="T14">
        <v>0</v>
      </c>
      <c r="U14">
        <v>0</v>
      </c>
      <c r="V14">
        <v>7.0000000000000007E-2</v>
      </c>
      <c r="W14">
        <v>7.0000000000000007E-2</v>
      </c>
      <c r="X14">
        <v>0.12</v>
      </c>
      <c r="Y14">
        <v>0.17</v>
      </c>
      <c r="Z14">
        <v>7.0000000000000007E-2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0.5</v>
      </c>
      <c r="U15">
        <v>0</v>
      </c>
      <c r="V15">
        <v>0</v>
      </c>
      <c r="W15">
        <v>0.04</v>
      </c>
      <c r="X15">
        <v>0.38</v>
      </c>
      <c r="Y15">
        <v>0.04</v>
      </c>
      <c r="Z15">
        <v>0.04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0.5</v>
      </c>
      <c r="V16">
        <v>0</v>
      </c>
      <c r="W16">
        <v>0</v>
      </c>
      <c r="X16">
        <v>0.04</v>
      </c>
      <c r="Y16">
        <v>0.08</v>
      </c>
      <c r="Z16">
        <v>0.38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0.75</v>
      </c>
      <c r="W17">
        <v>0.15</v>
      </c>
      <c r="X17">
        <v>7.0000000000000007E-2</v>
      </c>
      <c r="Y17">
        <v>0.03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0.4</v>
      </c>
      <c r="W18">
        <v>0.5</v>
      </c>
      <c r="X18">
        <v>7.0000000000000007E-2</v>
      </c>
      <c r="Y18">
        <v>0.02</v>
      </c>
      <c r="Z18">
        <v>0.01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</v>
      </c>
      <c r="W19">
        <v>0.4</v>
      </c>
      <c r="X19">
        <v>0.3</v>
      </c>
      <c r="Y19">
        <v>7.0000000000000007E-2</v>
      </c>
      <c r="Z19">
        <v>0.03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</v>
      </c>
      <c r="W20">
        <v>0.2</v>
      </c>
      <c r="X20">
        <v>0.3</v>
      </c>
      <c r="Y20">
        <v>0.3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</v>
      </c>
      <c r="W21">
        <v>0.15</v>
      </c>
      <c r="X21">
        <v>0.2</v>
      </c>
      <c r="Y21">
        <v>0.3</v>
      </c>
      <c r="Z21">
        <v>0.3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0.01</v>
      </c>
      <c r="AB22">
        <v>0</v>
      </c>
      <c r="AC22">
        <v>0</v>
      </c>
      <c r="AD22">
        <v>0</v>
      </c>
      <c r="AE22">
        <v>0</v>
      </c>
      <c r="AF22">
        <v>0.71</v>
      </c>
      <c r="AG22">
        <v>0.14000000000000001</v>
      </c>
      <c r="AH22">
        <v>0.14000000000000001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</v>
      </c>
      <c r="AC23">
        <v>0</v>
      </c>
      <c r="AD23">
        <v>0</v>
      </c>
      <c r="AE23">
        <v>0</v>
      </c>
      <c r="AF23">
        <v>0.31</v>
      </c>
      <c r="AG23">
        <v>0.3</v>
      </c>
      <c r="AH23">
        <v>0.28999999999999998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0</v>
      </c>
      <c r="AE24">
        <v>0</v>
      </c>
      <c r="AF24">
        <v>0.03</v>
      </c>
      <c r="AG24">
        <v>0.17</v>
      </c>
      <c r="AH24">
        <v>0.2</v>
      </c>
      <c r="AI24">
        <v>7.0000000000000007E-2</v>
      </c>
      <c r="AJ24">
        <v>0.03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0.5</v>
      </c>
      <c r="AE25">
        <v>0</v>
      </c>
      <c r="AF25">
        <v>0.06</v>
      </c>
      <c r="AG25">
        <v>0.25</v>
      </c>
      <c r="AH25">
        <v>0.06</v>
      </c>
      <c r="AI25">
        <v>0.06</v>
      </c>
      <c r="AJ25">
        <v>7.0000000000000007E-2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0.5</v>
      </c>
      <c r="AF26">
        <v>0.03</v>
      </c>
      <c r="AG26">
        <v>0.12</v>
      </c>
      <c r="AH26">
        <v>0.12</v>
      </c>
      <c r="AI26">
        <v>0.16</v>
      </c>
      <c r="AJ26">
        <v>7.0000000000000007E-2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0.75</v>
      </c>
      <c r="AG27">
        <v>0.15</v>
      </c>
      <c r="AH27">
        <v>7.0000000000000007E-2</v>
      </c>
      <c r="AI27">
        <v>0.03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</v>
      </c>
      <c r="AG28">
        <v>0.5</v>
      </c>
      <c r="AH28">
        <v>7.0000000000000007E-2</v>
      </c>
      <c r="AI28">
        <v>0.02</v>
      </c>
      <c r="AJ28">
        <v>0.01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</v>
      </c>
      <c r="AG29">
        <v>0.4</v>
      </c>
      <c r="AH29">
        <v>0.3</v>
      </c>
      <c r="AI29">
        <v>7.0000000000000007E-2</v>
      </c>
      <c r="AJ29">
        <v>0.03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</v>
      </c>
      <c r="AG30">
        <v>0.2</v>
      </c>
      <c r="AH30">
        <v>0.3</v>
      </c>
      <c r="AI30">
        <v>0.3</v>
      </c>
      <c r="AJ30">
        <v>0.1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</v>
      </c>
      <c r="AG31">
        <v>0.15</v>
      </c>
      <c r="AH31">
        <v>0.2</v>
      </c>
      <c r="AI31">
        <v>0.3</v>
      </c>
      <c r="AJ31">
        <v>0.3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0.01</v>
      </c>
      <c r="AL32">
        <v>0</v>
      </c>
      <c r="AM32">
        <v>0</v>
      </c>
      <c r="AN32">
        <v>0</v>
      </c>
      <c r="AO32">
        <v>0</v>
      </c>
      <c r="AP32">
        <v>0.63</v>
      </c>
      <c r="AQ32">
        <v>0.09</v>
      </c>
      <c r="AR32">
        <v>0.09</v>
      </c>
      <c r="AS32">
        <v>0.09</v>
      </c>
      <c r="AT32">
        <v>0.09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</v>
      </c>
      <c r="AM33">
        <v>0</v>
      </c>
      <c r="AN33">
        <v>0</v>
      </c>
      <c r="AO33">
        <v>0</v>
      </c>
      <c r="AP33">
        <v>0.31</v>
      </c>
      <c r="AQ33">
        <v>0.19</v>
      </c>
      <c r="AR33">
        <v>0.25</v>
      </c>
      <c r="AS33">
        <v>0.11</v>
      </c>
      <c r="AT33">
        <v>0.04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5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0.5</v>
      </c>
      <c r="AN34">
        <v>0</v>
      </c>
      <c r="AO34">
        <v>0</v>
      </c>
      <c r="AP34">
        <v>7.0000000000000007E-2</v>
      </c>
      <c r="AQ34">
        <v>0.2</v>
      </c>
      <c r="AR34">
        <v>0.12</v>
      </c>
      <c r="AS34">
        <v>0.11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0</v>
      </c>
      <c r="AQ35">
        <v>7.0000000000000007E-2</v>
      </c>
      <c r="AR35">
        <v>7.0000000000000007E-2</v>
      </c>
      <c r="AS35">
        <v>0.22</v>
      </c>
      <c r="AT35">
        <v>0.14000000000000001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0.5</v>
      </c>
      <c r="AP36">
        <v>0</v>
      </c>
      <c r="AQ36">
        <v>0</v>
      </c>
      <c r="AR36">
        <v>0</v>
      </c>
      <c r="AS36">
        <v>0.12</v>
      </c>
      <c r="AT36">
        <v>0.38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5">
      <c r="A37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0.75</v>
      </c>
      <c r="AQ37">
        <v>0.15</v>
      </c>
      <c r="AR37">
        <v>7.0000000000000007E-2</v>
      </c>
      <c r="AS37">
        <v>0.03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0.4</v>
      </c>
      <c r="AQ38">
        <v>0.5</v>
      </c>
      <c r="AR38">
        <v>7.0000000000000007E-2</v>
      </c>
      <c r="AS38">
        <v>0.02</v>
      </c>
      <c r="AT38">
        <v>0.01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0.2</v>
      </c>
      <c r="AQ39">
        <v>0.4</v>
      </c>
      <c r="AR39">
        <v>0.3</v>
      </c>
      <c r="AS39">
        <v>7.0000000000000007E-2</v>
      </c>
      <c r="AT39">
        <v>0.03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</v>
      </c>
      <c r="AQ40">
        <v>0.2</v>
      </c>
      <c r="AR40">
        <v>0.3</v>
      </c>
      <c r="AS40">
        <v>0.3</v>
      </c>
      <c r="AT40">
        <v>0.1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t="s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0.05</v>
      </c>
      <c r="AQ41">
        <v>0.15</v>
      </c>
      <c r="AR41">
        <v>0.2</v>
      </c>
      <c r="AS41">
        <v>0.3</v>
      </c>
      <c r="AT41">
        <v>0.3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 t="s">
        <v>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0.01</v>
      </c>
      <c r="AV42">
        <v>0</v>
      </c>
      <c r="AW42">
        <v>0</v>
      </c>
      <c r="AX42">
        <v>0</v>
      </c>
      <c r="AY42">
        <v>0</v>
      </c>
      <c r="AZ42">
        <v>0.43</v>
      </c>
      <c r="BA42">
        <v>0.36</v>
      </c>
      <c r="BB42">
        <v>0.14000000000000001</v>
      </c>
      <c r="BC42">
        <v>0</v>
      </c>
      <c r="BD42">
        <v>0.06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</v>
      </c>
      <c r="AW43">
        <v>0</v>
      </c>
      <c r="AX43">
        <v>0</v>
      </c>
      <c r="AY43">
        <v>0</v>
      </c>
      <c r="AZ43">
        <v>0</v>
      </c>
      <c r="BA43">
        <v>0.3</v>
      </c>
      <c r="BB43">
        <v>0.5</v>
      </c>
      <c r="BC43">
        <v>0.05</v>
      </c>
      <c r="BD43">
        <v>0.05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0.5</v>
      </c>
      <c r="AX44">
        <v>0</v>
      </c>
      <c r="AY44">
        <v>0</v>
      </c>
      <c r="AZ44">
        <v>0</v>
      </c>
      <c r="BA44">
        <v>0.11</v>
      </c>
      <c r="BB44">
        <v>0.28000000000000003</v>
      </c>
      <c r="BC44">
        <v>0.11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0.5</v>
      </c>
      <c r="AY45">
        <v>0</v>
      </c>
      <c r="AZ45">
        <v>0</v>
      </c>
      <c r="BA45">
        <v>0.05</v>
      </c>
      <c r="BB45">
        <v>0.15</v>
      </c>
      <c r="BC45">
        <v>0.15</v>
      </c>
      <c r="BD45">
        <v>0.15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0.5</v>
      </c>
      <c r="AZ46">
        <v>0</v>
      </c>
      <c r="BA46">
        <v>0</v>
      </c>
      <c r="BB46">
        <v>0.18</v>
      </c>
      <c r="BC46">
        <v>0</v>
      </c>
      <c r="BD46">
        <v>0.32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0.75</v>
      </c>
      <c r="BA47">
        <v>0.15</v>
      </c>
      <c r="BB47">
        <v>7.0000000000000007E-2</v>
      </c>
      <c r="BC47">
        <v>0.03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0.4</v>
      </c>
      <c r="BA48">
        <v>0.5</v>
      </c>
      <c r="BB48">
        <v>7.0000000000000007E-2</v>
      </c>
      <c r="BC48">
        <v>0.02</v>
      </c>
      <c r="BD48">
        <v>0.01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0.2</v>
      </c>
      <c r="BA49">
        <v>0.4</v>
      </c>
      <c r="BB49">
        <v>0.3</v>
      </c>
      <c r="BC49">
        <v>7.0000000000000007E-2</v>
      </c>
      <c r="BD49">
        <v>0.03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0.1</v>
      </c>
      <c r="BA50">
        <v>0.2</v>
      </c>
      <c r="BB50">
        <v>0.3</v>
      </c>
      <c r="BC50">
        <v>0.3</v>
      </c>
      <c r="BD50">
        <v>0.1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0.05</v>
      </c>
      <c r="BA51">
        <v>0.15</v>
      </c>
      <c r="BB51">
        <v>0.2</v>
      </c>
      <c r="BC51">
        <v>0.3</v>
      </c>
      <c r="BD51">
        <v>0.3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0.01</v>
      </c>
      <c r="BF52">
        <v>0</v>
      </c>
      <c r="BG52">
        <v>0</v>
      </c>
      <c r="BH52">
        <v>0</v>
      </c>
      <c r="BI52">
        <v>0</v>
      </c>
      <c r="BJ52">
        <v>0.99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0.1</v>
      </c>
      <c r="BG53">
        <v>0</v>
      </c>
      <c r="BH53">
        <v>0</v>
      </c>
      <c r="BI53">
        <v>0</v>
      </c>
      <c r="BJ53">
        <v>0.27</v>
      </c>
      <c r="BK53">
        <v>0</v>
      </c>
      <c r="BL53">
        <v>0.54</v>
      </c>
      <c r="BM53">
        <v>0.09</v>
      </c>
      <c r="BN53">
        <v>0</v>
      </c>
    </row>
    <row r="54" spans="1:66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0.5</v>
      </c>
      <c r="BH54">
        <v>0</v>
      </c>
      <c r="BI54">
        <v>0</v>
      </c>
      <c r="BJ54">
        <v>0</v>
      </c>
      <c r="BK54">
        <v>0.08</v>
      </c>
      <c r="BL54">
        <v>0.14000000000000001</v>
      </c>
      <c r="BM54">
        <v>0.26</v>
      </c>
      <c r="BN54">
        <v>0.02</v>
      </c>
    </row>
    <row r="55" spans="1:66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0.5</v>
      </c>
      <c r="BI55">
        <v>0</v>
      </c>
      <c r="BJ55">
        <v>0</v>
      </c>
      <c r="BK55">
        <v>0</v>
      </c>
      <c r="BL55">
        <v>0.08</v>
      </c>
      <c r="BM55">
        <v>0.17</v>
      </c>
      <c r="BN55">
        <v>0.25</v>
      </c>
    </row>
    <row r="56" spans="1:66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0.5</v>
      </c>
      <c r="BJ56">
        <v>0</v>
      </c>
      <c r="BK56">
        <v>0.05</v>
      </c>
      <c r="BL56">
        <v>0.05</v>
      </c>
      <c r="BM56">
        <v>0.1</v>
      </c>
      <c r="BN56">
        <v>0.3</v>
      </c>
    </row>
    <row r="57" spans="1:66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0.75</v>
      </c>
      <c r="BK57">
        <v>0.15</v>
      </c>
      <c r="BL57">
        <v>7.0000000000000007E-2</v>
      </c>
      <c r="BM57">
        <v>0.03</v>
      </c>
      <c r="BN57">
        <v>0</v>
      </c>
    </row>
    <row r="58" spans="1:66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0.4</v>
      </c>
      <c r="BK58">
        <v>0.5</v>
      </c>
      <c r="BL58">
        <v>7.0000000000000007E-2</v>
      </c>
      <c r="BM58">
        <v>0.02</v>
      </c>
      <c r="BN58">
        <v>0.01</v>
      </c>
    </row>
    <row r="59" spans="1:66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0.2</v>
      </c>
      <c r="BK59">
        <v>0.4</v>
      </c>
      <c r="BL59">
        <v>0.3</v>
      </c>
      <c r="BM59">
        <v>7.0000000000000007E-2</v>
      </c>
      <c r="BN59">
        <v>0.03</v>
      </c>
    </row>
    <row r="60" spans="1:66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0.1</v>
      </c>
      <c r="BK60">
        <v>0.2</v>
      </c>
      <c r="BL60">
        <v>0.3</v>
      </c>
      <c r="BM60">
        <v>0.3</v>
      </c>
      <c r="BN60">
        <v>0.1</v>
      </c>
    </row>
    <row r="61" spans="1:66" x14ac:dyDescent="0.25">
      <c r="A6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0.05</v>
      </c>
      <c r="BK61">
        <v>0.15</v>
      </c>
      <c r="BL61">
        <v>0.2</v>
      </c>
      <c r="BM61">
        <v>0.3</v>
      </c>
      <c r="BN61">
        <v>0.3</v>
      </c>
    </row>
    <row r="62" spans="1:66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</row>
    <row r="64" spans="1:66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</row>
    <row r="65" spans="1:66" x14ac:dyDescent="0.25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</row>
    <row r="66" spans="1:66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Class1</vt:lpstr>
      <vt:lpstr>Class1_Transistion</vt:lpstr>
      <vt:lpstr>Exam_1</vt:lpstr>
      <vt:lpstr>Exam_2</vt:lpstr>
      <vt:lpstr>Exam_3</vt:lpstr>
      <vt:lpstr>Exam_4</vt:lpstr>
      <vt:lpstr>Exam_5</vt:lpstr>
      <vt:lpstr>Exam_6</vt:lpstr>
      <vt:lpstr>ForcedInterventionMC</vt:lpstr>
      <vt:lpstr>NonForcedIntMC</vt:lpstr>
    </vt:vector>
  </TitlesOfParts>
  <Company>SPAWAR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rolstond</dc:creator>
  <cp:lastModifiedBy>Wallace O'Rear</cp:lastModifiedBy>
  <dcterms:created xsi:type="dcterms:W3CDTF">2018-02-17T20:41:16Z</dcterms:created>
  <dcterms:modified xsi:type="dcterms:W3CDTF">2018-03-10T21:17:59Z</dcterms:modified>
</cp:coreProperties>
</file>