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CubeSolver\Dissertation\Research\"/>
    </mc:Choice>
  </mc:AlternateContent>
  <xr:revisionPtr revIDLastSave="0" documentId="13_ncr:1_{20207AD8-8616-4AE3-B178-A580ED48869C}" xr6:coauthVersionLast="31" xr6:coauthVersionMax="31" xr10:uidLastSave="{00000000-0000-0000-0000-000000000000}"/>
  <bookViews>
    <workbookView xWindow="0" yWindow="0" windowWidth="28800" windowHeight="12225" activeTab="1" xr2:uid="{A08C0A5D-9DC9-4B70-9FA4-56456CBF2D01}"/>
  </bookViews>
  <sheets>
    <sheet name="Data" sheetId="1" r:id="rId1"/>
    <sheet name="Sheet2" sheetId="4" r:id="rId2"/>
    <sheet name="Sheet1" sheetId="3" r:id="rId3"/>
    <sheet name="Graph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K8" i="4"/>
  <c r="K6" i="4"/>
  <c r="H8" i="4"/>
  <c r="H7" i="4"/>
  <c r="H6" i="4"/>
  <c r="E8" i="4"/>
  <c r="E7" i="4"/>
  <c r="E6" i="4"/>
  <c r="J8" i="4"/>
  <c r="M8" i="4" s="1"/>
  <c r="N8" i="4"/>
  <c r="N6" i="4"/>
  <c r="N7" i="4"/>
  <c r="J7" i="4"/>
  <c r="M7" i="4" s="1"/>
  <c r="J6" i="4"/>
  <c r="M6" i="4" s="1"/>
  <c r="H23" i="1" l="1"/>
  <c r="E24" i="1" s="1"/>
  <c r="G23" i="1"/>
  <c r="I23" i="1" s="1"/>
  <c r="K23" i="1" s="1"/>
  <c r="E2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4" i="3"/>
  <c r="K20" i="1"/>
  <c r="L20" i="1"/>
  <c r="K21" i="1"/>
  <c r="L21" i="1"/>
  <c r="K22" i="1"/>
  <c r="L22" i="1"/>
  <c r="L19" i="1"/>
  <c r="K19" i="1"/>
  <c r="I19" i="1"/>
  <c r="J19" i="1"/>
  <c r="I20" i="1"/>
  <c r="J20" i="1"/>
  <c r="I21" i="1"/>
  <c r="J21" i="1"/>
  <c r="I22" i="1"/>
  <c r="J22" i="1"/>
  <c r="J23" i="1"/>
  <c r="L23" i="1" s="1"/>
  <c r="J18" i="1"/>
  <c r="I18" i="1"/>
  <c r="H18" i="1"/>
  <c r="H19" i="1"/>
  <c r="H20" i="1"/>
  <c r="H21" i="1"/>
  <c r="H22" i="1"/>
  <c r="E18" i="1"/>
  <c r="E19" i="1"/>
  <c r="E20" i="1"/>
  <c r="E21" i="1"/>
  <c r="E22" i="1"/>
  <c r="E23" i="1"/>
  <c r="G18" i="1"/>
  <c r="G19" i="1"/>
  <c r="G20" i="1"/>
  <c r="G21" i="1"/>
  <c r="G22" i="1"/>
  <c r="D18" i="1"/>
  <c r="D19" i="1"/>
  <c r="D20" i="1"/>
  <c r="D21" i="1"/>
  <c r="D22" i="1"/>
  <c r="D23" i="1"/>
  <c r="B4" i="2" l="1"/>
  <c r="C4" i="2"/>
  <c r="D4" i="2"/>
  <c r="B5" i="2"/>
  <c r="C5" i="2"/>
  <c r="D5" i="2"/>
  <c r="B6" i="2"/>
  <c r="C6" i="2"/>
  <c r="D6" i="2"/>
  <c r="B7" i="2"/>
  <c r="C7" i="2"/>
  <c r="D7" i="2"/>
  <c r="B8" i="2"/>
  <c r="C8" i="2"/>
  <c r="D3" i="2"/>
  <c r="C3" i="2"/>
  <c r="B3" i="2"/>
  <c r="I5" i="1" l="1"/>
  <c r="K5" i="1" s="1"/>
  <c r="J5" i="1"/>
  <c r="L5" i="1" s="1"/>
  <c r="I6" i="1"/>
  <c r="K6" i="1" s="1"/>
  <c r="J6" i="1"/>
  <c r="I7" i="1"/>
  <c r="J7" i="1"/>
  <c r="L7" i="1" s="1"/>
  <c r="I8" i="1"/>
  <c r="J8" i="1"/>
  <c r="I9" i="1"/>
  <c r="J9" i="1"/>
  <c r="L9" i="1" s="1"/>
  <c r="J4" i="1"/>
  <c r="I4" i="1"/>
  <c r="K7" i="1" l="1"/>
  <c r="L8" i="1"/>
  <c r="L6" i="1"/>
  <c r="K9" i="1"/>
  <c r="A14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K8" i="1"/>
  <c r="G24" i="1" l="1"/>
  <c r="I24" i="1" s="1"/>
  <c r="K24" i="1" s="1"/>
  <c r="H24" i="1"/>
  <c r="J24" i="1" s="1"/>
  <c r="L24" i="1" s="1"/>
  <c r="G25" i="1" l="1"/>
  <c r="H25" i="1"/>
  <c r="E25" i="1"/>
  <c r="J25" i="1" l="1"/>
  <c r="L25" i="1" s="1"/>
  <c r="I25" i="1"/>
  <c r="K25" i="1" s="1"/>
  <c r="G26" i="1"/>
  <c r="I26" i="1" s="1"/>
  <c r="H26" i="1"/>
  <c r="E26" i="1"/>
  <c r="K26" i="1" l="1"/>
  <c r="J26" i="1"/>
  <c r="L26" i="1" s="1"/>
  <c r="G27" i="1"/>
  <c r="H27" i="1"/>
  <c r="E27" i="1"/>
  <c r="J27" i="1" l="1"/>
  <c r="L27" i="1" s="1"/>
  <c r="I27" i="1"/>
  <c r="K27" i="1" s="1"/>
  <c r="G28" i="1"/>
  <c r="H28" i="1"/>
  <c r="E28" i="1"/>
  <c r="J28" i="1" l="1"/>
  <c r="L28" i="1" s="1"/>
  <c r="I28" i="1"/>
  <c r="K28" i="1" s="1"/>
  <c r="G29" i="1"/>
  <c r="H29" i="1"/>
  <c r="E29" i="1"/>
  <c r="I29" i="1" l="1"/>
  <c r="K29" i="1" s="1"/>
  <c r="J29" i="1"/>
  <c r="L29" i="1" s="1"/>
  <c r="G30" i="1"/>
  <c r="I30" i="1" s="1"/>
  <c r="H30" i="1"/>
  <c r="E30" i="1"/>
  <c r="K30" i="1" l="1"/>
  <c r="J30" i="1"/>
  <c r="L30" i="1" s="1"/>
  <c r="G31" i="1"/>
  <c r="H31" i="1"/>
  <c r="E31" i="1"/>
  <c r="J31" i="1" l="1"/>
  <c r="L31" i="1" s="1"/>
  <c r="I31" i="1"/>
  <c r="K31" i="1" s="1"/>
  <c r="G32" i="1"/>
  <c r="H32" i="1"/>
  <c r="E32" i="1"/>
  <c r="J32" i="1" l="1"/>
  <c r="L32" i="1" s="1"/>
  <c r="I32" i="1"/>
  <c r="K32" i="1" s="1"/>
  <c r="G33" i="1"/>
  <c r="I33" i="1" s="1"/>
  <c r="K33" i="1" s="1"/>
  <c r="H33" i="1"/>
  <c r="E33" i="1"/>
  <c r="J33" i="1" l="1"/>
  <c r="L33" i="1" s="1"/>
  <c r="G34" i="1"/>
  <c r="H34" i="1"/>
  <c r="E34" i="1"/>
  <c r="J34" i="1" l="1"/>
  <c r="L34" i="1" s="1"/>
  <c r="I34" i="1"/>
  <c r="K34" i="1" s="1"/>
  <c r="G35" i="1"/>
  <c r="H35" i="1"/>
  <c r="E35" i="1"/>
  <c r="J35" i="1" l="1"/>
  <c r="L35" i="1" s="1"/>
  <c r="I35" i="1"/>
  <c r="K35" i="1" s="1"/>
  <c r="G36" i="1"/>
  <c r="H36" i="1"/>
  <c r="E36" i="1"/>
  <c r="J36" i="1" l="1"/>
  <c r="L36" i="1" s="1"/>
  <c r="I36" i="1"/>
  <c r="K36" i="1" s="1"/>
  <c r="G37" i="1"/>
  <c r="H37" i="1"/>
  <c r="E37" i="1"/>
  <c r="J37" i="1" l="1"/>
  <c r="L37" i="1" s="1"/>
  <c r="I37" i="1"/>
  <c r="K37" i="1" s="1"/>
</calcChain>
</file>

<file path=xl/sharedStrings.xml><?xml version="1.0" encoding="utf-8"?>
<sst xmlns="http://schemas.openxmlformats.org/spreadsheetml/2006/main" count="61" uniqueCount="29">
  <si>
    <t>Depth</t>
  </si>
  <si>
    <t>Time</t>
  </si>
  <si>
    <t>Positions</t>
  </si>
  <si>
    <t>Best Case</t>
  </si>
  <si>
    <t>Worst Case</t>
  </si>
  <si>
    <t>Mix</t>
  </si>
  <si>
    <t>R2 B2</t>
  </si>
  <si>
    <t>NOT_L NOT_D NOT_U</t>
  </si>
  <si>
    <t>NOT_U</t>
  </si>
  <si>
    <t>B2</t>
  </si>
  <si>
    <t>NOT_U U</t>
  </si>
  <si>
    <t>B2 R2 B2</t>
  </si>
  <si>
    <t>NOT_U NOT_L NOT_D NOT_U</t>
  </si>
  <si>
    <t>R2 B2 R2 B2</t>
  </si>
  <si>
    <t>NOT_D NOT_U NOT_L NOT_D NOT_U</t>
  </si>
  <si>
    <t>B R2 B2 R2 B2</t>
  </si>
  <si>
    <t>Difference</t>
  </si>
  <si>
    <t>Growth</t>
  </si>
  <si>
    <t>Best</t>
  </si>
  <si>
    <t>Worst</t>
  </si>
  <si>
    <t>NOT_L NOT_D NOT_U NOT_L NOT_D NOT_U</t>
  </si>
  <si>
    <t>Predictions</t>
  </si>
  <si>
    <t>R2 B R2 B2 R2 B2</t>
  </si>
  <si>
    <t>Total</t>
  </si>
  <si>
    <t>New</t>
  </si>
  <si>
    <t>Duplication Checked</t>
  </si>
  <si>
    <t>All Positions</t>
  </si>
  <si>
    <t>Dup:All Factor</t>
  </si>
  <si>
    <t>Factor/Depth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</si>
</sst>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18</c:v>
                </c:pt>
                <c:pt idx="1">
                  <c:v>243</c:v>
                </c:pt>
                <c:pt idx="2" formatCode="#,##0">
                  <c:v>3240</c:v>
                </c:pt>
                <c:pt idx="3" formatCode="#,##0">
                  <c:v>43239</c:v>
                </c:pt>
                <c:pt idx="4" formatCode="#,##0">
                  <c:v>574908</c:v>
                </c:pt>
                <c:pt idx="5" formatCode="#,##0">
                  <c:v>7618438</c:v>
                </c:pt>
                <c:pt idx="6" formatCode="#,##0">
                  <c:v>100803036</c:v>
                </c:pt>
                <c:pt idx="7" formatCode="#,##0">
                  <c:v>1332343288</c:v>
                </c:pt>
                <c:pt idx="8" formatCode="#,##0">
                  <c:v>17596479795</c:v>
                </c:pt>
                <c:pt idx="9" formatCode="#,##0">
                  <c:v>232248063316</c:v>
                </c:pt>
                <c:pt idx="10" formatCode="#,##0">
                  <c:v>3063288809012</c:v>
                </c:pt>
                <c:pt idx="11" formatCode="#,##0">
                  <c:v>40374425656248</c:v>
                </c:pt>
                <c:pt idx="12" formatCode="#,##0">
                  <c:v>531653418284628</c:v>
                </c:pt>
                <c:pt idx="13" formatCode="#,##0">
                  <c:v>6989320578825350</c:v>
                </c:pt>
                <c:pt idx="14" formatCode="#,##0">
                  <c:v>9.1365146187124304E+16</c:v>
                </c:pt>
                <c:pt idx="15" formatCode="#,##0">
                  <c:v>1.1E+18</c:v>
                </c:pt>
                <c:pt idx="16" formatCode="#,##0">
                  <c:v>1.2E+19</c:v>
                </c:pt>
                <c:pt idx="17" formatCode="#,##0">
                  <c:v>2.9E+19</c:v>
                </c:pt>
                <c:pt idx="18" formatCode="#,##0">
                  <c:v>1.5E+18</c:v>
                </c:pt>
                <c:pt idx="19" formatCode="#,##0">
                  <c:v>490000000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6-4451-A84B-BE88185B1F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17</c:v>
                </c:pt>
                <c:pt idx="1">
                  <c:v>244</c:v>
                </c:pt>
                <c:pt idx="2">
                  <c:v>3240</c:v>
                </c:pt>
                <c:pt idx="3">
                  <c:v>43239</c:v>
                </c:pt>
                <c:pt idx="4">
                  <c:v>574908</c:v>
                </c:pt>
                <c:pt idx="5">
                  <c:v>7827225.8365633115</c:v>
                </c:pt>
                <c:pt idx="6">
                  <c:v>106380529.79083362</c:v>
                </c:pt>
                <c:pt idx="7">
                  <c:v>1445827340.9864073</c:v>
                </c:pt>
                <c:pt idx="8">
                  <c:v>19650369330.309052</c:v>
                </c:pt>
                <c:pt idx="9">
                  <c:v>267069935580.35138</c:v>
                </c:pt>
                <c:pt idx="10">
                  <c:v>3629771496502.0073</c:v>
                </c:pt>
                <c:pt idx="11">
                  <c:v>49332550622698.172</c:v>
                </c:pt>
                <c:pt idx="12">
                  <c:v>670483129113340.13</c:v>
                </c:pt>
                <c:pt idx="13">
                  <c:v>9112596465238850</c:v>
                </c:pt>
                <c:pt idx="14">
                  <c:v>1.2385011752360797E+17</c:v>
                </c:pt>
                <c:pt idx="15">
                  <c:v>1.6832580778841124E+18</c:v>
                </c:pt>
                <c:pt idx="16">
                  <c:v>2.2877311813789999E+19</c:v>
                </c:pt>
                <c:pt idx="17">
                  <c:v>3.1092760088415168E+20</c:v>
                </c:pt>
                <c:pt idx="18">
                  <c:v>4.2258449672089491E+21</c:v>
                </c:pt>
                <c:pt idx="19">
                  <c:v>5.7433838733213068E+22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6-4451-A84B-BE88185B1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91519"/>
        <c:axId val="1290734319"/>
      </c:scatterChart>
      <c:valAx>
        <c:axId val="129449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34319"/>
        <c:crosses val="autoZero"/>
        <c:crossBetween val="midCat"/>
      </c:valAx>
      <c:valAx>
        <c:axId val="1290734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9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Graph!$C$3:$C$8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4.8000000000000001E-2</c:v>
                </c:pt>
                <c:pt idx="2">
                  <c:v>0.52200000000000002</c:v>
                </c:pt>
                <c:pt idx="3">
                  <c:v>6.53</c:v>
                </c:pt>
                <c:pt idx="4">
                  <c:v>86.903999999999996</c:v>
                </c:pt>
                <c:pt idx="5">
                  <c:v>1165.3499999999999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B-41B4-806C-78F131BC613A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Graph!$D$3:$D$8</c:f>
              <c:numCache>
                <c:formatCode>General</c:formatCode>
                <c:ptCount val="6"/>
                <c:pt idx="0">
                  <c:v>3.7999999999999999E-2</c:v>
                </c:pt>
                <c:pt idx="1">
                  <c:v>0.46700000000000003</c:v>
                </c:pt>
                <c:pt idx="2">
                  <c:v>6.5449999999999999</c:v>
                </c:pt>
                <c:pt idx="3">
                  <c:v>87.323999999999998</c:v>
                </c:pt>
                <c:pt idx="4">
                  <c:v>1149.732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B-41B4-806C-78F131BC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26959"/>
        <c:axId val="172009551"/>
      </c:lineChart>
      <c:catAx>
        <c:axId val="1732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9551"/>
        <c:crosses val="autoZero"/>
        <c:auto val="1"/>
        <c:lblAlgn val="ctr"/>
        <c:lblOffset val="100"/>
        <c:noMultiLvlLbl val="0"/>
      </c:catAx>
      <c:valAx>
        <c:axId val="1720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13</xdr:row>
      <xdr:rowOff>129540</xdr:rowOff>
    </xdr:from>
    <xdr:to>
      <xdr:col>17</xdr:col>
      <xdr:colOff>403860</xdr:colOff>
      <xdr:row>38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F206F-B94A-4B1B-9736-BB667C48D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13</xdr:row>
      <xdr:rowOff>129540</xdr:rowOff>
    </xdr:from>
    <xdr:to>
      <xdr:col>16</xdr:col>
      <xdr:colOff>533400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92C9A-8467-4F7E-B10D-86F8F1F3E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0A52-BF5A-499B-8B29-8C6B81E0205F}">
  <dimension ref="A2:P37"/>
  <sheetViews>
    <sheetView workbookViewId="0">
      <selection activeCell="H22" sqref="E22:H22"/>
    </sheetView>
  </sheetViews>
  <sheetFormatPr defaultColWidth="9.140625" defaultRowHeight="15" x14ac:dyDescent="0.25"/>
  <cols>
    <col min="1" max="2" width="9.140625" style="1"/>
    <col min="3" max="3" width="21.42578125" style="1" customWidth="1"/>
    <col min="4" max="4" width="26" style="2" bestFit="1" customWidth="1"/>
    <col min="5" max="5" width="23.28515625" style="3" bestFit="1" customWidth="1"/>
    <col min="6" max="6" width="21.42578125" style="1" customWidth="1"/>
    <col min="7" max="7" width="26" style="2" bestFit="1" customWidth="1"/>
    <col min="8" max="8" width="24.28515625" style="3" bestFit="1" customWidth="1"/>
    <col min="9" max="9" width="26" style="1" bestFit="1" customWidth="1"/>
    <col min="10" max="10" width="24.28515625" style="3" bestFit="1" customWidth="1"/>
    <col min="11" max="16384" width="9.140625" style="1"/>
  </cols>
  <sheetData>
    <row r="2" spans="1:16" x14ac:dyDescent="0.25">
      <c r="B2" s="14" t="s">
        <v>0</v>
      </c>
      <c r="C2" s="14" t="s">
        <v>3</v>
      </c>
      <c r="D2" s="14"/>
      <c r="E2" s="14"/>
      <c r="F2" s="16" t="s">
        <v>4</v>
      </c>
      <c r="G2" s="16"/>
      <c r="H2" s="17"/>
      <c r="I2" s="14" t="s">
        <v>16</v>
      </c>
      <c r="J2" s="14"/>
      <c r="K2" s="14" t="s">
        <v>17</v>
      </c>
      <c r="L2" s="14"/>
    </row>
    <row r="3" spans="1:16" x14ac:dyDescent="0.25">
      <c r="B3" s="14"/>
      <c r="C3" s="1" t="s">
        <v>5</v>
      </c>
      <c r="D3" s="2" t="s">
        <v>1</v>
      </c>
      <c r="E3" s="3" t="s">
        <v>2</v>
      </c>
      <c r="F3" s="1" t="s">
        <v>5</v>
      </c>
      <c r="G3" s="2" t="s">
        <v>1</v>
      </c>
      <c r="H3" s="9" t="s">
        <v>2</v>
      </c>
      <c r="I3" s="1" t="s">
        <v>1</v>
      </c>
      <c r="J3" s="3" t="s">
        <v>2</v>
      </c>
      <c r="K3" s="1" t="s">
        <v>1</v>
      </c>
      <c r="L3" s="1" t="s">
        <v>2</v>
      </c>
    </row>
    <row r="4" spans="1:16" x14ac:dyDescent="0.25">
      <c r="B4" s="1">
        <v>1</v>
      </c>
      <c r="C4" s="1" t="s">
        <v>8</v>
      </c>
      <c r="D4" s="2">
        <v>7.0000000000000001E-3</v>
      </c>
      <c r="E4" s="3">
        <v>0</v>
      </c>
      <c r="F4" s="1" t="s">
        <v>9</v>
      </c>
      <c r="G4" s="2">
        <v>3.7999999999999999E-2</v>
      </c>
      <c r="H4" s="9">
        <v>17</v>
      </c>
      <c r="I4" s="2">
        <f>G4-D4</f>
        <v>3.1E-2</v>
      </c>
      <c r="J4" s="3">
        <f>H4-E4</f>
        <v>17</v>
      </c>
    </row>
    <row r="5" spans="1:16" x14ac:dyDescent="0.25">
      <c r="B5" s="1">
        <v>2</v>
      </c>
      <c r="C5" s="1" t="s">
        <v>10</v>
      </c>
      <c r="D5" s="2">
        <v>4.8000000000000001E-2</v>
      </c>
      <c r="E5" s="3">
        <v>18</v>
      </c>
      <c r="F5" s="1" t="s">
        <v>6</v>
      </c>
      <c r="G5" s="2">
        <v>0.46700000000000003</v>
      </c>
      <c r="H5" s="9">
        <v>261</v>
      </c>
      <c r="I5" s="2">
        <f t="shared" ref="I5:I9" si="0">G5-D5</f>
        <v>0.41900000000000004</v>
      </c>
      <c r="J5" s="3">
        <f t="shared" ref="J5:J9" si="1">H5-E5</f>
        <v>243</v>
      </c>
      <c r="K5" s="1">
        <f>I5/I4</f>
        <v>13.516129032258066</v>
      </c>
      <c r="L5" s="1">
        <f>J5/J4</f>
        <v>14.294117647058824</v>
      </c>
    </row>
    <row r="6" spans="1:16" x14ac:dyDescent="0.25">
      <c r="B6" s="1">
        <v>3</v>
      </c>
      <c r="C6" s="1" t="s">
        <v>7</v>
      </c>
      <c r="D6" s="2">
        <v>0.52200000000000002</v>
      </c>
      <c r="E6" s="3">
        <v>262</v>
      </c>
      <c r="F6" s="1" t="s">
        <v>11</v>
      </c>
      <c r="G6" s="2">
        <v>6.5449999999999999</v>
      </c>
      <c r="H6" s="9">
        <v>3501</v>
      </c>
      <c r="I6" s="2">
        <f t="shared" si="0"/>
        <v>6.0229999999999997</v>
      </c>
      <c r="J6" s="3">
        <f t="shared" si="1"/>
        <v>3239</v>
      </c>
      <c r="K6" s="1">
        <f t="shared" ref="K6:K9" si="2">I6/I5</f>
        <v>14.37470167064439</v>
      </c>
      <c r="L6" s="1">
        <f t="shared" ref="L6:L9" si="3">J6/J5</f>
        <v>13.329218106995885</v>
      </c>
      <c r="P6" s="4"/>
    </row>
    <row r="7" spans="1:16" x14ac:dyDescent="0.25">
      <c r="B7" s="1">
        <v>4</v>
      </c>
      <c r="C7" s="1" t="s">
        <v>12</v>
      </c>
      <c r="D7" s="2">
        <v>6.53</v>
      </c>
      <c r="E7" s="3">
        <v>3502</v>
      </c>
      <c r="F7" s="1" t="s">
        <v>13</v>
      </c>
      <c r="G7" s="2">
        <v>87.323999999999998</v>
      </c>
      <c r="H7" s="9">
        <v>46740</v>
      </c>
      <c r="I7" s="2">
        <f t="shared" si="0"/>
        <v>80.793999999999997</v>
      </c>
      <c r="J7" s="3">
        <f t="shared" si="1"/>
        <v>43238</v>
      </c>
      <c r="K7" s="1">
        <f t="shared" si="2"/>
        <v>13.414245392661465</v>
      </c>
      <c r="L7" s="1">
        <f t="shared" si="3"/>
        <v>13.349181846248841</v>
      </c>
      <c r="P7" s="4"/>
    </row>
    <row r="8" spans="1:16" x14ac:dyDescent="0.25">
      <c r="B8" s="1">
        <v>5</v>
      </c>
      <c r="C8" s="1" t="s">
        <v>14</v>
      </c>
      <c r="D8" s="2">
        <v>86.903999999999996</v>
      </c>
      <c r="E8" s="3">
        <v>46741</v>
      </c>
      <c r="F8" s="1" t="s">
        <v>15</v>
      </c>
      <c r="G8" s="2">
        <v>1149.732</v>
      </c>
      <c r="H8" s="9">
        <v>621648</v>
      </c>
      <c r="I8" s="2">
        <f t="shared" si="0"/>
        <v>1062.828</v>
      </c>
      <c r="J8" s="3">
        <f t="shared" si="1"/>
        <v>574907</v>
      </c>
      <c r="K8" s="1">
        <f t="shared" si="2"/>
        <v>13.154788721934798</v>
      </c>
      <c r="L8" s="1">
        <f t="shared" si="3"/>
        <v>13.296336555807391</v>
      </c>
      <c r="P8" s="4"/>
    </row>
    <row r="9" spans="1:16" x14ac:dyDescent="0.25">
      <c r="B9" s="1">
        <v>6</v>
      </c>
      <c r="C9" s="1" t="s">
        <v>20</v>
      </c>
      <c r="D9" s="2">
        <v>1165.3499999999999</v>
      </c>
      <c r="E9" s="3">
        <v>621649</v>
      </c>
      <c r="F9" s="4" t="s">
        <v>22</v>
      </c>
      <c r="G9" s="2">
        <v>15053.42</v>
      </c>
      <c r="H9" s="9">
        <v>8240086</v>
      </c>
      <c r="I9" s="2">
        <f t="shared" si="0"/>
        <v>13888.07</v>
      </c>
      <c r="J9" s="3">
        <f t="shared" si="1"/>
        <v>7618437</v>
      </c>
      <c r="K9" s="1">
        <f t="shared" si="2"/>
        <v>13.067090818081571</v>
      </c>
      <c r="L9" s="1">
        <f t="shared" si="3"/>
        <v>13.251598954265646</v>
      </c>
      <c r="P9" s="4"/>
    </row>
    <row r="10" spans="1:16" s="4" customFormat="1" x14ac:dyDescent="0.25">
      <c r="D10" s="2"/>
      <c r="E10" s="3"/>
      <c r="G10" s="2"/>
      <c r="H10" s="10"/>
      <c r="I10" s="2"/>
      <c r="J10" s="3"/>
    </row>
    <row r="11" spans="1:16" s="4" customFormat="1" x14ac:dyDescent="0.25">
      <c r="D11" s="2"/>
      <c r="E11" s="3"/>
      <c r="G11" s="2"/>
      <c r="H11" s="10"/>
      <c r="I11" s="2"/>
      <c r="J11" s="3"/>
    </row>
    <row r="12" spans="1:16" s="4" customFormat="1" x14ac:dyDescent="0.25">
      <c r="D12" s="2"/>
      <c r="E12" s="3"/>
      <c r="G12" s="2"/>
      <c r="H12" s="10"/>
      <c r="I12" s="2"/>
      <c r="J12" s="3"/>
    </row>
    <row r="14" spans="1:16" s="4" customFormat="1" x14ac:dyDescent="0.25">
      <c r="A14" s="6">
        <f>AVERAGE(K5:L9)</f>
        <v>13.504740874595688</v>
      </c>
      <c r="B14" s="15" t="s">
        <v>21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6" spans="1:16" x14ac:dyDescent="0.25">
      <c r="B16" s="14" t="s">
        <v>0</v>
      </c>
      <c r="C16" s="14" t="s">
        <v>3</v>
      </c>
      <c r="D16" s="14"/>
      <c r="E16" s="14"/>
      <c r="F16" s="16" t="s">
        <v>4</v>
      </c>
      <c r="G16" s="16"/>
      <c r="H16" s="17"/>
      <c r="I16" s="14" t="s">
        <v>16</v>
      </c>
      <c r="J16" s="14"/>
      <c r="K16" s="14" t="s">
        <v>17</v>
      </c>
      <c r="L16" s="14"/>
    </row>
    <row r="17" spans="2:12" x14ac:dyDescent="0.25">
      <c r="B17" s="14"/>
      <c r="D17" s="1" t="s">
        <v>1</v>
      </c>
      <c r="E17" s="3" t="s">
        <v>2</v>
      </c>
      <c r="G17" s="2" t="s">
        <v>1</v>
      </c>
      <c r="H17" s="9" t="s">
        <v>2</v>
      </c>
      <c r="I17" s="1" t="s">
        <v>1</v>
      </c>
      <c r="J17" s="3" t="s">
        <v>2</v>
      </c>
      <c r="K17" s="1" t="s">
        <v>1</v>
      </c>
      <c r="L17" s="1" t="s">
        <v>2</v>
      </c>
    </row>
    <row r="18" spans="2:12" x14ac:dyDescent="0.25">
      <c r="B18" s="11">
        <v>1</v>
      </c>
      <c r="C18" s="11"/>
      <c r="D18" s="7">
        <f t="shared" ref="D18:E23" si="4">D4</f>
        <v>7.0000000000000001E-3</v>
      </c>
      <c r="E18" s="8">
        <f t="shared" si="4"/>
        <v>0</v>
      </c>
      <c r="F18" s="11"/>
      <c r="G18" s="7">
        <f t="shared" ref="G18:H23" si="5">G4</f>
        <v>3.7999999999999999E-2</v>
      </c>
      <c r="H18" s="12">
        <f t="shared" si="5"/>
        <v>17</v>
      </c>
      <c r="I18" s="7">
        <f>G18-D18</f>
        <v>3.1E-2</v>
      </c>
      <c r="J18" s="8">
        <f>H18-E18</f>
        <v>17</v>
      </c>
      <c r="K18" s="11"/>
      <c r="L18" s="11"/>
    </row>
    <row r="19" spans="2:12" x14ac:dyDescent="0.25">
      <c r="B19" s="11">
        <v>2</v>
      </c>
      <c r="C19" s="11"/>
      <c r="D19" s="7">
        <f t="shared" si="4"/>
        <v>4.8000000000000001E-2</v>
      </c>
      <c r="E19" s="8">
        <f t="shared" si="4"/>
        <v>18</v>
      </c>
      <c r="F19" s="11"/>
      <c r="G19" s="7">
        <f t="shared" si="5"/>
        <v>0.46700000000000003</v>
      </c>
      <c r="H19" s="12">
        <f t="shared" si="5"/>
        <v>261</v>
      </c>
      <c r="I19" s="7">
        <f t="shared" ref="I19:I37" si="6">G19-D19</f>
        <v>0.41900000000000004</v>
      </c>
      <c r="J19" s="8">
        <f t="shared" ref="J19:J37" si="7">H19-E19</f>
        <v>243</v>
      </c>
      <c r="K19" s="11">
        <f>I19/I18</f>
        <v>13.516129032258066</v>
      </c>
      <c r="L19" s="11">
        <f>J19/J18</f>
        <v>14.294117647058824</v>
      </c>
    </row>
    <row r="20" spans="2:12" x14ac:dyDescent="0.25">
      <c r="B20" s="11">
        <v>3</v>
      </c>
      <c r="C20" s="11"/>
      <c r="D20" s="7">
        <f t="shared" si="4"/>
        <v>0.52200000000000002</v>
      </c>
      <c r="E20" s="8">
        <f t="shared" si="4"/>
        <v>262</v>
      </c>
      <c r="F20" s="11"/>
      <c r="G20" s="7">
        <f t="shared" si="5"/>
        <v>6.5449999999999999</v>
      </c>
      <c r="H20" s="12">
        <f t="shared" si="5"/>
        <v>3501</v>
      </c>
      <c r="I20" s="7">
        <f t="shared" si="6"/>
        <v>6.0229999999999997</v>
      </c>
      <c r="J20" s="8">
        <f t="shared" si="7"/>
        <v>3239</v>
      </c>
      <c r="K20" s="11">
        <f t="shared" ref="K20:K37" si="8">I20/I19</f>
        <v>14.37470167064439</v>
      </c>
      <c r="L20" s="11">
        <f t="shared" ref="L20:L37" si="9">J20/J19</f>
        <v>13.329218106995885</v>
      </c>
    </row>
    <row r="21" spans="2:12" x14ac:dyDescent="0.25">
      <c r="B21" s="11">
        <v>4</v>
      </c>
      <c r="C21" s="11"/>
      <c r="D21" s="7">
        <f t="shared" si="4"/>
        <v>6.53</v>
      </c>
      <c r="E21" s="8">
        <f t="shared" si="4"/>
        <v>3502</v>
      </c>
      <c r="F21" s="11"/>
      <c r="G21" s="7">
        <f t="shared" si="5"/>
        <v>87.323999999999998</v>
      </c>
      <c r="H21" s="12">
        <f t="shared" si="5"/>
        <v>46740</v>
      </c>
      <c r="I21" s="7">
        <f t="shared" si="6"/>
        <v>80.793999999999997</v>
      </c>
      <c r="J21" s="8">
        <f t="shared" si="7"/>
        <v>43238</v>
      </c>
      <c r="K21" s="11">
        <f t="shared" si="8"/>
        <v>13.414245392661465</v>
      </c>
      <c r="L21" s="11">
        <f t="shared" si="9"/>
        <v>13.349181846248841</v>
      </c>
    </row>
    <row r="22" spans="2:12" x14ac:dyDescent="0.25">
      <c r="B22" s="11">
        <v>5</v>
      </c>
      <c r="C22" s="11"/>
      <c r="D22" s="7">
        <f t="shared" si="4"/>
        <v>86.903999999999996</v>
      </c>
      <c r="E22" s="8">
        <f t="shared" si="4"/>
        <v>46741</v>
      </c>
      <c r="F22" s="11"/>
      <c r="G22" s="7">
        <f t="shared" si="5"/>
        <v>1149.732</v>
      </c>
      <c r="H22" s="12">
        <f t="shared" si="5"/>
        <v>621648</v>
      </c>
      <c r="I22" s="7">
        <f t="shared" si="6"/>
        <v>1062.828</v>
      </c>
      <c r="J22" s="8">
        <f t="shared" si="7"/>
        <v>574907</v>
      </c>
      <c r="K22" s="11">
        <f t="shared" si="8"/>
        <v>13.154788721934798</v>
      </c>
      <c r="L22" s="11">
        <f t="shared" si="9"/>
        <v>13.296336555807391</v>
      </c>
    </row>
    <row r="23" spans="2:12" x14ac:dyDescent="0.25">
      <c r="B23" s="11">
        <v>6</v>
      </c>
      <c r="C23" s="11"/>
      <c r="D23" s="7">
        <f t="shared" si="4"/>
        <v>1165.3499999999999</v>
      </c>
      <c r="E23" s="8">
        <f t="shared" si="4"/>
        <v>621649</v>
      </c>
      <c r="F23" s="11"/>
      <c r="G23" s="7">
        <f t="shared" si="5"/>
        <v>15053.42</v>
      </c>
      <c r="H23" s="12">
        <f>H9</f>
        <v>8240086</v>
      </c>
      <c r="I23" s="7">
        <f t="shared" si="6"/>
        <v>13888.07</v>
      </c>
      <c r="J23" s="8">
        <f t="shared" si="7"/>
        <v>7618437</v>
      </c>
      <c r="K23" s="11">
        <f t="shared" si="8"/>
        <v>13.067090818081571</v>
      </c>
      <c r="L23" s="11">
        <f t="shared" si="9"/>
        <v>13.251598954265646</v>
      </c>
    </row>
    <row r="24" spans="2:12" x14ac:dyDescent="0.25">
      <c r="B24" s="1">
        <v>7</v>
      </c>
      <c r="D24" s="18">
        <f>D23*$A$14</f>
        <v>15737.749778210084</v>
      </c>
      <c r="E24" s="18">
        <f t="shared" ref="E24:E37" si="10">H23+1</f>
        <v>8240087</v>
      </c>
      <c r="F24" s="18"/>
      <c r="G24" s="18">
        <f t="shared" ref="G24:G37" si="11">G23*$A$14</f>
        <v>203292.53637645624</v>
      </c>
      <c r="H24" s="19">
        <f t="shared" ref="H24:H37" si="12">H23*$A$14</f>
        <v>111280226.21438369</v>
      </c>
      <c r="I24" s="2">
        <f t="shared" si="6"/>
        <v>187554.78659824614</v>
      </c>
      <c r="J24" s="3">
        <f t="shared" si="7"/>
        <v>103040139.21438369</v>
      </c>
      <c r="K24" s="4">
        <f t="shared" si="8"/>
        <v>13.504740874595688</v>
      </c>
      <c r="L24" s="4">
        <f t="shared" si="9"/>
        <v>13.525102224299248</v>
      </c>
    </row>
    <row r="25" spans="2:12" x14ac:dyDescent="0.25">
      <c r="B25" s="1">
        <v>8</v>
      </c>
      <c r="D25" s="18">
        <f t="shared" ref="D25:D37" si="13">D24*$A$14</f>
        <v>212534.23270395293</v>
      </c>
      <c r="E25" s="18">
        <f t="shared" si="10"/>
        <v>111280227.21438369</v>
      </c>
      <c r="F25" s="18"/>
      <c r="G25" s="18">
        <f t="shared" si="11"/>
        <v>2745413.0255033593</v>
      </c>
      <c r="H25" s="19">
        <f t="shared" si="12"/>
        <v>1502810619.491642</v>
      </c>
      <c r="I25" s="2">
        <f t="shared" si="6"/>
        <v>2532878.7927994062</v>
      </c>
      <c r="J25" s="3">
        <f t="shared" si="7"/>
        <v>1391530392.2772584</v>
      </c>
      <c r="K25" s="4">
        <f t="shared" si="8"/>
        <v>13.504740874595688</v>
      </c>
      <c r="L25" s="4">
        <f t="shared" si="9"/>
        <v>13.504740995953647</v>
      </c>
    </row>
    <row r="26" spans="2:12" x14ac:dyDescent="0.25">
      <c r="B26" s="1">
        <v>9</v>
      </c>
      <c r="D26" s="18">
        <f t="shared" si="13"/>
        <v>2870219.7396479049</v>
      </c>
      <c r="E26" s="18">
        <f t="shared" si="10"/>
        <v>1502810620.491642</v>
      </c>
      <c r="F26" s="18"/>
      <c r="G26" s="18">
        <f t="shared" si="11"/>
        <v>37076091.50316263</v>
      </c>
      <c r="H26" s="19">
        <f t="shared" si="12"/>
        <v>20295067999.825245</v>
      </c>
      <c r="I26" s="2">
        <f t="shared" si="6"/>
        <v>34205871.763514727</v>
      </c>
      <c r="J26" s="3">
        <f t="shared" si="7"/>
        <v>18792257379.333603</v>
      </c>
      <c r="K26" s="4">
        <f t="shared" si="8"/>
        <v>13.50474087459569</v>
      </c>
      <c r="L26" s="4">
        <f t="shared" si="9"/>
        <v>13.504740883582009</v>
      </c>
    </row>
    <row r="27" spans="2:12" x14ac:dyDescent="0.25">
      <c r="B27" s="4">
        <v>10</v>
      </c>
      <c r="D27" s="18">
        <f t="shared" si="13"/>
        <v>38761573.837094456</v>
      </c>
      <c r="E27" s="18">
        <f t="shared" si="10"/>
        <v>20295068000.825245</v>
      </c>
      <c r="F27" s="18"/>
      <c r="G27" s="18">
        <f t="shared" si="11"/>
        <v>500703008.39301026</v>
      </c>
      <c r="H27" s="19">
        <f t="shared" si="12"/>
        <v>274079634369.93893</v>
      </c>
      <c r="I27" s="2">
        <f t="shared" si="6"/>
        <v>461941434.55591583</v>
      </c>
      <c r="J27" s="3">
        <f t="shared" si="7"/>
        <v>253784566369.11368</v>
      </c>
      <c r="K27" s="4">
        <f t="shared" si="8"/>
        <v>13.504740874595688</v>
      </c>
      <c r="L27" s="4">
        <f t="shared" si="9"/>
        <v>13.504740875261106</v>
      </c>
    </row>
    <row r="28" spans="2:12" x14ac:dyDescent="0.25">
      <c r="B28" s="4">
        <v>11</v>
      </c>
      <c r="D28" s="18">
        <f t="shared" si="13"/>
        <v>523465010.5614683</v>
      </c>
      <c r="E28" s="18">
        <f t="shared" si="10"/>
        <v>274079634370.93893</v>
      </c>
      <c r="F28" s="18"/>
      <c r="G28" s="18">
        <f t="shared" si="11"/>
        <v>6761864383.4781132</v>
      </c>
      <c r="H28" s="19">
        <f t="shared" si="12"/>
        <v>3701374441169.9556</v>
      </c>
      <c r="I28" s="2">
        <f t="shared" si="6"/>
        <v>6238399372.9166451</v>
      </c>
      <c r="J28" s="3">
        <f t="shared" si="7"/>
        <v>3427294806799.0166</v>
      </c>
      <c r="K28" s="4">
        <f t="shared" si="8"/>
        <v>13.504740874595687</v>
      </c>
      <c r="L28" s="4">
        <f t="shared" si="9"/>
        <v>13.504740874644963</v>
      </c>
    </row>
    <row r="29" spans="2:12" x14ac:dyDescent="0.25">
      <c r="B29" s="4">
        <v>12</v>
      </c>
      <c r="D29" s="18">
        <f t="shared" si="13"/>
        <v>7069259324.5501251</v>
      </c>
      <c r="E29" s="18">
        <f t="shared" si="10"/>
        <v>3701374441170.9556</v>
      </c>
      <c r="F29" s="18"/>
      <c r="G29" s="18">
        <f t="shared" si="11"/>
        <v>91317226328.029648</v>
      </c>
      <c r="H29" s="19">
        <f t="shared" si="12"/>
        <v>49986102707851.672</v>
      </c>
      <c r="I29" s="2">
        <f t="shared" si="6"/>
        <v>84247967003.479523</v>
      </c>
      <c r="J29" s="3">
        <f t="shared" si="7"/>
        <v>46284728266680.719</v>
      </c>
      <c r="K29" s="4">
        <f t="shared" si="8"/>
        <v>13.504740874595688</v>
      </c>
      <c r="L29" s="4">
        <f t="shared" si="9"/>
        <v>13.504740874599337</v>
      </c>
    </row>
    <row r="30" spans="2:12" x14ac:dyDescent="0.25">
      <c r="B30" s="4">
        <v>13</v>
      </c>
      <c r="D30" s="18">
        <f t="shared" si="13"/>
        <v>95468515353.368774</v>
      </c>
      <c r="E30" s="18">
        <f t="shared" si="10"/>
        <v>49986102707852.672</v>
      </c>
      <c r="F30" s="18"/>
      <c r="G30" s="18">
        <f t="shared" si="11"/>
        <v>1233215478946.8474</v>
      </c>
      <c r="H30" s="19">
        <f t="shared" si="12"/>
        <v>675049364400462.75</v>
      </c>
      <c r="I30" s="2">
        <f t="shared" si="6"/>
        <v>1137746963593.4785</v>
      </c>
      <c r="J30" s="3">
        <f t="shared" si="7"/>
        <v>625063261692610.13</v>
      </c>
      <c r="K30" s="4">
        <f t="shared" si="8"/>
        <v>13.504740874595687</v>
      </c>
      <c r="L30" s="4">
        <f t="shared" si="9"/>
        <v>13.50474087459596</v>
      </c>
    </row>
    <row r="31" spans="2:12" x14ac:dyDescent="0.25">
      <c r="B31" s="4">
        <v>14</v>
      </c>
      <c r="D31" s="18">
        <f t="shared" si="13"/>
        <v>1289277561529.6052</v>
      </c>
      <c r="E31" s="18">
        <f t="shared" si="10"/>
        <v>675049364400463.75</v>
      </c>
      <c r="F31" s="18"/>
      <c r="G31" s="18">
        <f t="shared" si="11"/>
        <v>16654255485717.588</v>
      </c>
      <c r="H31" s="19">
        <f t="shared" si="12"/>
        <v>9116366743788768</v>
      </c>
      <c r="I31" s="2">
        <f t="shared" si="6"/>
        <v>15364977924187.982</v>
      </c>
      <c r="J31" s="3">
        <f t="shared" si="7"/>
        <v>8441317379388304</v>
      </c>
      <c r="K31" s="4">
        <f t="shared" si="8"/>
        <v>13.504740874595688</v>
      </c>
      <c r="L31" s="4">
        <f t="shared" si="9"/>
        <v>13.504740874595706</v>
      </c>
    </row>
    <row r="32" spans="2:12" x14ac:dyDescent="0.25">
      <c r="B32" s="4">
        <v>15</v>
      </c>
      <c r="D32" s="18">
        <f t="shared" si="13"/>
        <v>17411359383887.918</v>
      </c>
      <c r="E32" s="18">
        <f t="shared" si="10"/>
        <v>9116366743788768</v>
      </c>
      <c r="F32" s="18"/>
      <c r="G32" s="18">
        <f t="shared" si="11"/>
        <v>224911404793929.78</v>
      </c>
      <c r="H32" s="19">
        <f t="shared" si="12"/>
        <v>1.2311417059264898E+17</v>
      </c>
      <c r="I32" s="2">
        <f t="shared" si="6"/>
        <v>207500045410041.88</v>
      </c>
      <c r="J32" s="3">
        <f t="shared" si="7"/>
        <v>1.1399780384886021E+17</v>
      </c>
      <c r="K32" s="4">
        <f t="shared" si="8"/>
        <v>13.50474087459569</v>
      </c>
      <c r="L32" s="4">
        <f t="shared" si="9"/>
        <v>13.50474087459569</v>
      </c>
    </row>
    <row r="33" spans="2:12" x14ac:dyDescent="0.25">
      <c r="B33" s="4">
        <v>16</v>
      </c>
      <c r="D33" s="18">
        <f t="shared" si="13"/>
        <v>235135896753866.38</v>
      </c>
      <c r="E33" s="18">
        <f t="shared" si="10"/>
        <v>1.2311417059264898E+17</v>
      </c>
      <c r="F33" s="18"/>
      <c r="G33" s="18">
        <f t="shared" si="11"/>
        <v>3037370241483320</v>
      </c>
      <c r="H33" s="19">
        <f t="shared" si="12"/>
        <v>1.6626249718444931E+18</v>
      </c>
      <c r="I33" s="2">
        <f t="shared" si="6"/>
        <v>2802234344729453.5</v>
      </c>
      <c r="J33" s="3">
        <f t="shared" si="7"/>
        <v>1.5395108012518441E+18</v>
      </c>
      <c r="K33" s="4">
        <f t="shared" si="8"/>
        <v>13.504740874595687</v>
      </c>
      <c r="L33" s="4">
        <f t="shared" si="9"/>
        <v>13.504740874595688</v>
      </c>
    </row>
    <row r="34" spans="2:12" x14ac:dyDescent="0.25">
      <c r="B34" s="4">
        <v>17</v>
      </c>
      <c r="D34" s="18">
        <f t="shared" si="13"/>
        <v>3175449355976651</v>
      </c>
      <c r="E34" s="18">
        <f t="shared" si="10"/>
        <v>1.6626249718444931E+18</v>
      </c>
      <c r="F34" s="18"/>
      <c r="G34" s="18">
        <f t="shared" si="11"/>
        <v>4.1018898051440368E+16</v>
      </c>
      <c r="H34" s="19">
        <f t="shared" si="12"/>
        <v>2.2453319416391832E+19</v>
      </c>
      <c r="I34" s="2">
        <f t="shared" si="6"/>
        <v>3.784344869546372E+16</v>
      </c>
      <c r="J34" s="3">
        <f t="shared" si="7"/>
        <v>2.0790694444547338E+19</v>
      </c>
      <c r="K34" s="4">
        <f t="shared" si="8"/>
        <v>13.50474087459569</v>
      </c>
      <c r="L34" s="4">
        <f t="shared" si="9"/>
        <v>13.504740874595688</v>
      </c>
    </row>
    <row r="35" spans="2:12" x14ac:dyDescent="0.25">
      <c r="B35" s="4">
        <v>18</v>
      </c>
      <c r="D35" s="18">
        <f t="shared" si="13"/>
        <v>4.2883620712866432E+16</v>
      </c>
      <c r="E35" s="18">
        <f t="shared" si="10"/>
        <v>2.2453319416391832E+19</v>
      </c>
      <c r="F35" s="18"/>
      <c r="G35" s="18">
        <f t="shared" si="11"/>
        <v>5.5394958914616019E+17</v>
      </c>
      <c r="H35" s="19">
        <f t="shared" si="12"/>
        <v>3.0322626049289978E+20</v>
      </c>
      <c r="I35" s="2">
        <f t="shared" si="6"/>
        <v>5.1106596843329376E+17</v>
      </c>
      <c r="J35" s="3">
        <f t="shared" si="7"/>
        <v>2.8077294107650795E+20</v>
      </c>
      <c r="K35" s="4">
        <f t="shared" si="8"/>
        <v>13.504740874595688</v>
      </c>
      <c r="L35" s="4">
        <f t="shared" si="9"/>
        <v>13.504740874595688</v>
      </c>
    </row>
    <row r="36" spans="2:12" x14ac:dyDescent="0.25">
      <c r="B36" s="4">
        <v>19</v>
      </c>
      <c r="D36" s="18">
        <f t="shared" si="13"/>
        <v>5.791321854917056E+17</v>
      </c>
      <c r="E36" s="18">
        <f t="shared" si="10"/>
        <v>3.0322626049289978E+20</v>
      </c>
      <c r="F36" s="18"/>
      <c r="G36" s="18">
        <f t="shared" si="11"/>
        <v>7.4809456590076375E+18</v>
      </c>
      <c r="H36" s="19">
        <f t="shared" si="12"/>
        <v>4.0949920743292634E+21</v>
      </c>
      <c r="I36" s="2">
        <f t="shared" si="6"/>
        <v>6.9018134735159316E+18</v>
      </c>
      <c r="J36" s="3">
        <f t="shared" si="7"/>
        <v>3.7917658138363639E+21</v>
      </c>
      <c r="K36" s="4">
        <f t="shared" si="8"/>
        <v>13.504740874595688</v>
      </c>
      <c r="L36" s="4">
        <f t="shared" si="9"/>
        <v>13.504740874595688</v>
      </c>
    </row>
    <row r="37" spans="2:12" x14ac:dyDescent="0.25">
      <c r="B37" s="4">
        <v>20</v>
      </c>
      <c r="D37" s="18">
        <f t="shared" si="13"/>
        <v>7.8210300972037683E+18</v>
      </c>
      <c r="E37" s="18">
        <f t="shared" si="10"/>
        <v>4.0949920743292634E+21</v>
      </c>
      <c r="F37" s="18"/>
      <c r="G37" s="18">
        <f t="shared" si="11"/>
        <v>1.0102823262182962E+20</v>
      </c>
      <c r="H37" s="19">
        <f t="shared" si="12"/>
        <v>5.5301806847339788E+22</v>
      </c>
      <c r="I37" s="2">
        <f t="shared" si="6"/>
        <v>9.3207202524625846E+19</v>
      </c>
      <c r="J37" s="3">
        <f t="shared" si="7"/>
        <v>5.1206814773010521E+22</v>
      </c>
      <c r="K37" s="4">
        <f t="shared" si="8"/>
        <v>13.504740874595688</v>
      </c>
      <c r="L37" s="4">
        <f t="shared" si="9"/>
        <v>13.504740874595687</v>
      </c>
    </row>
  </sheetData>
  <mergeCells count="11">
    <mergeCell ref="B2:B3"/>
    <mergeCell ref="C2:E2"/>
    <mergeCell ref="F2:H2"/>
    <mergeCell ref="I2:J2"/>
    <mergeCell ref="K2:L2"/>
    <mergeCell ref="I16:J16"/>
    <mergeCell ref="K16:L16"/>
    <mergeCell ref="B14:L14"/>
    <mergeCell ref="B16:B17"/>
    <mergeCell ref="F16:H16"/>
    <mergeCell ref="C16:E16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DCC49-AC74-45CF-AE7C-0FF7AD14A271}">
  <dimension ref="B3:N8"/>
  <sheetViews>
    <sheetView tabSelected="1" workbookViewId="0">
      <selection activeCell="F14" sqref="F14"/>
    </sheetView>
  </sheetViews>
  <sheetFormatPr defaultRowHeight="15" x14ac:dyDescent="0.25"/>
  <cols>
    <col min="1" max="16384" width="9.140625" style="5"/>
  </cols>
  <sheetData>
    <row r="3" spans="2:14" x14ac:dyDescent="0.25">
      <c r="B3" s="14" t="s">
        <v>0</v>
      </c>
      <c r="C3" s="14" t="s">
        <v>25</v>
      </c>
      <c r="D3" s="14"/>
      <c r="E3" s="14"/>
      <c r="F3" s="14" t="s">
        <v>26</v>
      </c>
      <c r="G3" s="14"/>
      <c r="H3" s="14"/>
      <c r="J3" s="14" t="s">
        <v>27</v>
      </c>
      <c r="K3" s="14"/>
      <c r="M3" s="14" t="s">
        <v>28</v>
      </c>
      <c r="N3" s="14"/>
    </row>
    <row r="4" spans="2:14" x14ac:dyDescent="0.25">
      <c r="B4" s="14"/>
      <c r="C4" s="14" t="s">
        <v>1</v>
      </c>
      <c r="D4" s="14" t="s">
        <v>2</v>
      </c>
      <c r="E4" s="14"/>
      <c r="F4" s="14" t="s">
        <v>1</v>
      </c>
      <c r="G4" s="14" t="s">
        <v>2</v>
      </c>
      <c r="H4" s="14"/>
      <c r="J4" s="14" t="s">
        <v>1</v>
      </c>
      <c r="K4" s="14" t="s">
        <v>2</v>
      </c>
      <c r="M4" s="14" t="s">
        <v>1</v>
      </c>
      <c r="N4" s="14" t="s">
        <v>2</v>
      </c>
    </row>
    <row r="5" spans="2:14" x14ac:dyDescent="0.25">
      <c r="B5" s="14"/>
      <c r="C5" s="14"/>
      <c r="D5" s="5" t="s">
        <v>23</v>
      </c>
      <c r="E5" s="5" t="s">
        <v>24</v>
      </c>
      <c r="F5" s="14"/>
      <c r="G5" s="5" t="s">
        <v>23</v>
      </c>
      <c r="H5" s="5" t="s">
        <v>24</v>
      </c>
      <c r="J5" s="14"/>
      <c r="K5" s="14"/>
      <c r="M5" s="14"/>
      <c r="N5" s="14"/>
    </row>
    <row r="6" spans="2:14" x14ac:dyDescent="0.25">
      <c r="B6" s="5">
        <v>3</v>
      </c>
      <c r="C6" s="5">
        <v>6.0389999999999997</v>
      </c>
      <c r="D6" s="5">
        <v>3275</v>
      </c>
      <c r="E6" s="5">
        <f>D6</f>
        <v>3275</v>
      </c>
      <c r="F6" s="5">
        <v>8.1440000000000001</v>
      </c>
      <c r="G6" s="5">
        <v>5653</v>
      </c>
      <c r="H6" s="5">
        <f>G6</f>
        <v>5653</v>
      </c>
      <c r="J6" s="5">
        <f>F6/C6</f>
        <v>1.348567643649611</v>
      </c>
      <c r="K6" s="5">
        <f>H6/D6</f>
        <v>1.7261068702290077</v>
      </c>
      <c r="M6" s="5">
        <f>J6/$B6</f>
        <v>0.44952254788320367</v>
      </c>
      <c r="N6" s="5">
        <f>K6/$B6</f>
        <v>0.57536895674300259</v>
      </c>
    </row>
    <row r="7" spans="2:14" x14ac:dyDescent="0.25">
      <c r="B7" s="5">
        <v>4</v>
      </c>
      <c r="C7" s="5">
        <v>54.212000000000003</v>
      </c>
      <c r="D7" s="5">
        <v>29946</v>
      </c>
      <c r="E7" s="5">
        <f>D7-D6</f>
        <v>26671</v>
      </c>
      <c r="F7" s="5">
        <v>101.53700000000001</v>
      </c>
      <c r="G7" s="5">
        <v>69805</v>
      </c>
      <c r="H7" s="5">
        <f>G7-G6</f>
        <v>64152</v>
      </c>
      <c r="J7" s="5">
        <f>F7/C7</f>
        <v>1.8729617058953738</v>
      </c>
      <c r="K7" s="5">
        <f t="shared" ref="K7:K8" si="0">H7/D7</f>
        <v>2.1422560609096375</v>
      </c>
      <c r="M7" s="5">
        <f>J7/$B7</f>
        <v>0.46824042647384345</v>
      </c>
      <c r="N7" s="5">
        <f>K7/$B7</f>
        <v>0.53556401522740937</v>
      </c>
    </row>
    <row r="8" spans="2:14" x14ac:dyDescent="0.25">
      <c r="B8" s="5">
        <v>5</v>
      </c>
      <c r="C8" s="5">
        <v>901.01599999999996</v>
      </c>
      <c r="D8" s="5">
        <v>491954</v>
      </c>
      <c r="E8" s="5">
        <f>D8-D7</f>
        <v>462008</v>
      </c>
      <c r="F8" s="5">
        <v>2139.73</v>
      </c>
      <c r="G8" s="5">
        <v>1539469</v>
      </c>
      <c r="H8" s="5">
        <f>G8-G7</f>
        <v>1469664</v>
      </c>
      <c r="J8" s="5">
        <f>F8/C8</f>
        <v>2.3747968959485739</v>
      </c>
      <c r="K8" s="5">
        <f t="shared" si="0"/>
        <v>2.9874012610935168</v>
      </c>
      <c r="M8" s="5">
        <f>J8/$B8</f>
        <v>0.47495937918971476</v>
      </c>
      <c r="N8" s="5">
        <f>K8/$B8</f>
        <v>0.59748025221870338</v>
      </c>
    </row>
  </sheetData>
  <mergeCells count="13">
    <mergeCell ref="J3:K3"/>
    <mergeCell ref="J4:J5"/>
    <mergeCell ref="K4:K5"/>
    <mergeCell ref="M3:N3"/>
    <mergeCell ref="M4:M5"/>
    <mergeCell ref="N4:N5"/>
    <mergeCell ref="C3:E3"/>
    <mergeCell ref="F3:H3"/>
    <mergeCell ref="B3:B5"/>
    <mergeCell ref="C4:C5"/>
    <mergeCell ref="D4:E4"/>
    <mergeCell ref="G4:H4"/>
    <mergeCell ref="F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1B85-54A7-4B62-9796-2CEA5F0D08DB}">
  <dimension ref="A3:E22"/>
  <sheetViews>
    <sheetView workbookViewId="0">
      <selection activeCell="E4" sqref="E4"/>
    </sheetView>
  </sheetViews>
  <sheetFormatPr defaultRowHeight="15" x14ac:dyDescent="0.25"/>
  <cols>
    <col min="4" max="4" width="24" bestFit="1" customWidth="1"/>
    <col min="5" max="5" width="12" bestFit="1" customWidth="1"/>
  </cols>
  <sheetData>
    <row r="3" spans="1:5" x14ac:dyDescent="0.25">
      <c r="A3">
        <v>17</v>
      </c>
      <c r="C3">
        <v>1</v>
      </c>
      <c r="D3">
        <v>18</v>
      </c>
      <c r="E3">
        <v>17</v>
      </c>
    </row>
    <row r="4" spans="1:5" x14ac:dyDescent="0.25">
      <c r="A4">
        <v>261</v>
      </c>
      <c r="C4">
        <v>2</v>
      </c>
      <c r="D4">
        <v>243</v>
      </c>
      <c r="E4">
        <f>A4-A3</f>
        <v>244</v>
      </c>
    </row>
    <row r="5" spans="1:5" x14ac:dyDescent="0.25">
      <c r="A5">
        <v>3501</v>
      </c>
      <c r="C5">
        <v>3</v>
      </c>
      <c r="D5" s="13">
        <v>3240</v>
      </c>
      <c r="E5">
        <f t="shared" ref="E5:E21" si="0">A5-A4</f>
        <v>3240</v>
      </c>
    </row>
    <row r="6" spans="1:5" x14ac:dyDescent="0.25">
      <c r="A6">
        <v>46740</v>
      </c>
      <c r="C6">
        <v>4</v>
      </c>
      <c r="D6" s="13">
        <v>43239</v>
      </c>
      <c r="E6">
        <f t="shared" si="0"/>
        <v>43239</v>
      </c>
    </row>
    <row r="7" spans="1:5" x14ac:dyDescent="0.25">
      <c r="A7">
        <v>621648</v>
      </c>
      <c r="C7">
        <v>5</v>
      </c>
      <c r="D7" s="13">
        <v>574908</v>
      </c>
      <c r="E7">
        <f t="shared" si="0"/>
        <v>574908</v>
      </c>
    </row>
    <row r="8" spans="1:5" x14ac:dyDescent="0.25">
      <c r="A8">
        <v>8448873.8365633115</v>
      </c>
      <c r="C8">
        <v>6</v>
      </c>
      <c r="D8" s="13">
        <v>7618438</v>
      </c>
      <c r="E8">
        <f t="shared" si="0"/>
        <v>7827225.8365633115</v>
      </c>
    </row>
    <row r="9" spans="1:5" x14ac:dyDescent="0.25">
      <c r="A9">
        <v>114829403.62739694</v>
      </c>
      <c r="C9">
        <v>7</v>
      </c>
      <c r="D9" s="13">
        <v>100803036</v>
      </c>
      <c r="E9">
        <f t="shared" si="0"/>
        <v>106380529.79083362</v>
      </c>
    </row>
    <row r="10" spans="1:5" x14ac:dyDescent="0.25">
      <c r="A10">
        <v>1560656744.6138043</v>
      </c>
      <c r="C10">
        <v>8</v>
      </c>
      <c r="D10" s="13">
        <v>1332343288</v>
      </c>
      <c r="E10">
        <f t="shared" si="0"/>
        <v>1445827340.9864073</v>
      </c>
    </row>
    <row r="11" spans="1:5" x14ac:dyDescent="0.25">
      <c r="A11">
        <v>21211026074.922855</v>
      </c>
      <c r="C11">
        <v>9</v>
      </c>
      <c r="D11" s="13">
        <v>17596479795</v>
      </c>
      <c r="E11">
        <f t="shared" si="0"/>
        <v>19650369330.309052</v>
      </c>
    </row>
    <row r="12" spans="1:5" x14ac:dyDescent="0.25">
      <c r="A12">
        <v>288280961655.27423</v>
      </c>
      <c r="C12">
        <v>10</v>
      </c>
      <c r="D12" s="13">
        <v>232248063316</v>
      </c>
      <c r="E12">
        <f t="shared" si="0"/>
        <v>267069935580.35138</v>
      </c>
    </row>
    <row r="13" spans="1:5" x14ac:dyDescent="0.25">
      <c r="A13">
        <v>3918052458157.2817</v>
      </c>
      <c r="C13">
        <v>11</v>
      </c>
      <c r="D13" s="13">
        <v>3063288809012</v>
      </c>
      <c r="E13">
        <f t="shared" si="0"/>
        <v>3629771496502.0073</v>
      </c>
    </row>
    <row r="14" spans="1:5" x14ac:dyDescent="0.25">
      <c r="A14">
        <v>53250603080855.453</v>
      </c>
      <c r="C14">
        <v>12</v>
      </c>
      <c r="D14" s="13">
        <v>40374425656248</v>
      </c>
      <c r="E14">
        <f t="shared" si="0"/>
        <v>49332550622698.172</v>
      </c>
    </row>
    <row r="15" spans="1:5" x14ac:dyDescent="0.25">
      <c r="A15">
        <v>723733732194195.63</v>
      </c>
      <c r="C15">
        <v>13</v>
      </c>
      <c r="D15" s="13">
        <v>531653418284628</v>
      </c>
      <c r="E15">
        <f t="shared" si="0"/>
        <v>670483129113340.13</v>
      </c>
    </row>
    <row r="16" spans="1:5" x14ac:dyDescent="0.25">
      <c r="A16">
        <v>9836330197433046</v>
      </c>
      <c r="C16">
        <v>14</v>
      </c>
      <c r="D16" s="13">
        <v>6989320578825350</v>
      </c>
      <c r="E16">
        <f t="shared" si="0"/>
        <v>9112596465238850</v>
      </c>
    </row>
    <row r="17" spans="1:5" x14ac:dyDescent="0.25">
      <c r="A17">
        <v>1.3368644772104101E+17</v>
      </c>
      <c r="C17">
        <v>15</v>
      </c>
      <c r="D17" s="13">
        <v>9.1365146187124304E+16</v>
      </c>
      <c r="E17">
        <f t="shared" si="0"/>
        <v>1.2385011752360797E+17</v>
      </c>
    </row>
    <row r="18" spans="1:5" x14ac:dyDescent="0.25">
      <c r="A18">
        <v>1.8169445256051533E+18</v>
      </c>
      <c r="C18">
        <v>16</v>
      </c>
      <c r="D18" s="13">
        <v>1.1E+18</v>
      </c>
      <c r="E18">
        <f t="shared" si="0"/>
        <v>1.6832580778841124E+18</v>
      </c>
    </row>
    <row r="19" spans="1:5" x14ac:dyDescent="0.25">
      <c r="A19">
        <v>2.4694256339395154E+19</v>
      </c>
      <c r="C19">
        <v>17</v>
      </c>
      <c r="D19" s="13">
        <v>1.2E+19</v>
      </c>
      <c r="E19">
        <f t="shared" si="0"/>
        <v>2.2877311813789999E+19</v>
      </c>
    </row>
    <row r="20" spans="1:5" x14ac:dyDescent="0.25">
      <c r="A20">
        <v>3.3562185722354683E+20</v>
      </c>
      <c r="C20">
        <v>18</v>
      </c>
      <c r="D20" s="13">
        <v>2.9E+19</v>
      </c>
      <c r="E20">
        <f t="shared" si="0"/>
        <v>3.1092760088415168E+20</v>
      </c>
    </row>
    <row r="21" spans="1:5" x14ac:dyDescent="0.25">
      <c r="A21">
        <v>4.5614668244324959E+21</v>
      </c>
      <c r="C21">
        <v>19</v>
      </c>
      <c r="D21" s="13">
        <v>1.5E+18</v>
      </c>
      <c r="E21">
        <f t="shared" si="0"/>
        <v>4.2258449672089491E+21</v>
      </c>
    </row>
    <row r="22" spans="1:5" x14ac:dyDescent="0.25">
      <c r="A22">
        <v>6.1995305557645563E+22</v>
      </c>
      <c r="C22">
        <v>20</v>
      </c>
      <c r="D22" s="13">
        <v>490000000</v>
      </c>
      <c r="E22">
        <f>A22-A21</f>
        <v>5.7433838733213068E+22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84A7-1C83-4D40-B5AF-0FBCC0BD07B5}">
  <dimension ref="B2:D8"/>
  <sheetViews>
    <sheetView topLeftCell="A3" zoomScaleNormal="100" workbookViewId="0">
      <selection activeCell="D8" sqref="D8"/>
    </sheetView>
  </sheetViews>
  <sheetFormatPr defaultRowHeight="15" x14ac:dyDescent="0.25"/>
  <sheetData>
    <row r="2" spans="2:4" x14ac:dyDescent="0.25">
      <c r="B2" t="s">
        <v>0</v>
      </c>
      <c r="C2" t="s">
        <v>18</v>
      </c>
      <c r="D2" t="s">
        <v>19</v>
      </c>
    </row>
    <row r="3" spans="2:4" x14ac:dyDescent="0.25">
      <c r="B3">
        <f>Data!B4</f>
        <v>1</v>
      </c>
      <c r="C3">
        <f>Data!D4</f>
        <v>7.0000000000000001E-3</v>
      </c>
      <c r="D3">
        <f>Data!G4</f>
        <v>3.7999999999999999E-2</v>
      </c>
    </row>
    <row r="4" spans="2:4" x14ac:dyDescent="0.25">
      <c r="B4">
        <f>Data!B5</f>
        <v>2</v>
      </c>
      <c r="C4">
        <f>Data!D5</f>
        <v>4.8000000000000001E-2</v>
      </c>
      <c r="D4">
        <f>Data!G5</f>
        <v>0.46700000000000003</v>
      </c>
    </row>
    <row r="5" spans="2:4" x14ac:dyDescent="0.25">
      <c r="B5">
        <f>Data!B6</f>
        <v>3</v>
      </c>
      <c r="C5">
        <f>Data!D6</f>
        <v>0.52200000000000002</v>
      </c>
      <c r="D5">
        <f>Data!G6</f>
        <v>6.5449999999999999</v>
      </c>
    </row>
    <row r="6" spans="2:4" x14ac:dyDescent="0.25">
      <c r="B6">
        <f>Data!B7</f>
        <v>4</v>
      </c>
      <c r="C6">
        <f>Data!D7</f>
        <v>6.53</v>
      </c>
      <c r="D6">
        <f>Data!G7</f>
        <v>87.323999999999998</v>
      </c>
    </row>
    <row r="7" spans="2:4" x14ac:dyDescent="0.25">
      <c r="B7">
        <f>Data!B8</f>
        <v>5</v>
      </c>
      <c r="C7">
        <f>Data!D8</f>
        <v>86.903999999999996</v>
      </c>
      <c r="D7">
        <f>Data!G8</f>
        <v>1149.732</v>
      </c>
    </row>
    <row r="8" spans="2:4" x14ac:dyDescent="0.25">
      <c r="B8">
        <f>Data!B9</f>
        <v>6</v>
      </c>
      <c r="C8">
        <f>Data!D9</f>
        <v>1165.3499999999999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Sheet1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2018-04-18T18:23:48Z</dcterms:created>
  <dcterms:modified xsi:type="dcterms:W3CDTF">2018-04-19T16:39:06Z</dcterms:modified>
</cp:coreProperties>
</file>