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4235" windowHeight="8700" tabRatio="942"/>
  </bookViews>
  <sheets>
    <sheet name="صفحة 1" sheetId="6" r:id="rId1"/>
    <sheet name="صفحة 2" sheetId="5" r:id="rId2"/>
  </sheets>
  <definedNames>
    <definedName name="Z_C15FC9FA_5DB4_4FCE_ACB9_44BC4603FA01_.wvu.Cols" localSheetId="0" hidden="1">'صفحة 1'!#REF!</definedName>
    <definedName name="Z_C15FC9FA_5DB4_4FCE_ACB9_44BC4603FA01_.wvu.Cols" localSheetId="1" hidden="1">'صفحة 2'!#REF!</definedName>
  </definedNames>
  <calcPr calcId="145621"/>
  <customWorkbookViews>
    <customWorkbookView name="Thamer.Azem - Personal View" guid="{C15FC9FA-5DB4-4FCE-ACB9-44BC4603FA01}" mergeInterval="0" personalView="1" maximized="1" windowWidth="1012" windowHeight="588" activeSheetId="6"/>
  </customWorkbookViews>
</workbook>
</file>

<file path=xl/calcChain.xml><?xml version="1.0" encoding="utf-8"?>
<calcChain xmlns="http://schemas.openxmlformats.org/spreadsheetml/2006/main">
  <c r="I17" i="6" l="1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J16" i="6"/>
  <c r="I16" i="6"/>
  <c r="J15" i="6"/>
  <c r="I15" i="6"/>
  <c r="AN67" i="6" l="1"/>
  <c r="AH48" i="6"/>
  <c r="AH49" i="6"/>
  <c r="J35" i="6"/>
  <c r="BK67" i="6" s="1"/>
  <c r="BX71" i="6"/>
  <c r="BW71" i="6"/>
  <c r="BV71" i="6"/>
  <c r="BM71" i="6"/>
  <c r="BK71" i="6"/>
  <c r="BJ71" i="6"/>
  <c r="BH71" i="6"/>
  <c r="BG71" i="6"/>
  <c r="BE71" i="6"/>
  <c r="BD71" i="6"/>
  <c r="BC71" i="6"/>
  <c r="BB71" i="6"/>
  <c r="BA71" i="6"/>
  <c r="AY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M71" i="6"/>
  <c r="L71" i="6"/>
  <c r="K71" i="6"/>
  <c r="BX70" i="6"/>
  <c r="BW70" i="6"/>
  <c r="BV70" i="6"/>
  <c r="BM70" i="6"/>
  <c r="BK70" i="6"/>
  <c r="BJ70" i="6"/>
  <c r="BH70" i="6"/>
  <c r="BG70" i="6"/>
  <c r="BE70" i="6"/>
  <c r="BD70" i="6"/>
  <c r="BC70" i="6"/>
  <c r="BB70" i="6"/>
  <c r="BA70" i="6"/>
  <c r="AY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AX70" i="6"/>
  <c r="S70" i="6"/>
  <c r="R70" i="6"/>
  <c r="Q70" i="6"/>
  <c r="P70" i="6"/>
  <c r="O70" i="6"/>
  <c r="M70" i="6"/>
  <c r="L70" i="6"/>
  <c r="K70" i="6"/>
  <c r="BO69" i="6"/>
  <c r="BR69" i="6"/>
  <c r="AX69" i="6"/>
  <c r="BO68" i="6"/>
  <c r="AX68" i="6"/>
  <c r="BR68" i="6"/>
  <c r="BJ67" i="6"/>
  <c r="BH67" i="6"/>
  <c r="AV67" i="6"/>
  <c r="AU67" i="6"/>
  <c r="AT67" i="6"/>
  <c r="AS67" i="6"/>
  <c r="AR67" i="6"/>
  <c r="AQ67" i="6"/>
  <c r="AP67" i="6"/>
  <c r="AO67" i="6"/>
  <c r="AM67" i="6"/>
  <c r="AL67" i="6"/>
  <c r="AK67" i="6"/>
  <c r="L67" i="6"/>
  <c r="AT61" i="6"/>
  <c r="AP61" i="6"/>
  <c r="AO61" i="6"/>
  <c r="AL61" i="6"/>
  <c r="AL62" i="6"/>
  <c r="AG61" i="6"/>
  <c r="AE61" i="6"/>
  <c r="AD61" i="6"/>
  <c r="AB61" i="6"/>
  <c r="W61" i="6"/>
  <c r="R61" i="6"/>
  <c r="Q61" i="6"/>
  <c r="P61" i="6"/>
  <c r="N61" i="6"/>
  <c r="N62" i="6"/>
  <c r="J61" i="6"/>
  <c r="H61" i="6"/>
  <c r="G61" i="6"/>
  <c r="F61" i="6"/>
  <c r="D61" i="6"/>
  <c r="C61" i="6"/>
  <c r="BU57" i="6"/>
  <c r="BS57" i="6"/>
  <c r="BL57" i="6"/>
  <c r="BI57" i="6"/>
  <c r="BD57" i="6"/>
  <c r="AW55" i="6"/>
  <c r="AV55" i="6"/>
  <c r="AV61" i="6"/>
  <c r="AV62" i="6"/>
  <c r="AH55" i="6"/>
  <c r="Z55" i="6"/>
  <c r="Y55" i="6"/>
  <c r="T55" i="6"/>
  <c r="S55" i="6"/>
  <c r="O55" i="6"/>
  <c r="O61" i="6"/>
  <c r="M55" i="6"/>
  <c r="I55" i="6"/>
  <c r="E55" i="6"/>
  <c r="AW54" i="6"/>
  <c r="AS54" i="6"/>
  <c r="AH54" i="6"/>
  <c r="Z54" i="6"/>
  <c r="Y54" i="6"/>
  <c r="T54" i="6"/>
  <c r="S54" i="6"/>
  <c r="O54" i="6"/>
  <c r="M54" i="6"/>
  <c r="I54" i="6"/>
  <c r="E54" i="6"/>
  <c r="AW53" i="6"/>
  <c r="AU53" i="6"/>
  <c r="AU61" i="6"/>
  <c r="AU62" i="6"/>
  <c r="AH53" i="6"/>
  <c r="Z53" i="6"/>
  <c r="Y53" i="6"/>
  <c r="T53" i="6"/>
  <c r="S53" i="6"/>
  <c r="O53" i="6"/>
  <c r="M53" i="6"/>
  <c r="I53" i="6"/>
  <c r="E53" i="6"/>
  <c r="AW52" i="6"/>
  <c r="AN52" i="6"/>
  <c r="AN61" i="6"/>
  <c r="AH52" i="6"/>
  <c r="V52" i="6"/>
  <c r="U52" i="6"/>
  <c r="T52" i="6"/>
  <c r="S52" i="6"/>
  <c r="O52" i="6"/>
  <c r="M52" i="6"/>
  <c r="I52" i="6"/>
  <c r="E52" i="6"/>
  <c r="AW51" i="6"/>
  <c r="AM51" i="6"/>
  <c r="AH51" i="6"/>
  <c r="Z51" i="6"/>
  <c r="AX51" i="6"/>
  <c r="Y51" i="6"/>
  <c r="T51" i="6"/>
  <c r="S51" i="6"/>
  <c r="O51" i="6"/>
  <c r="M51" i="6"/>
  <c r="I51" i="6"/>
  <c r="E51" i="6"/>
  <c r="AW50" i="6"/>
  <c r="AK50" i="6"/>
  <c r="AH50" i="6"/>
  <c r="X50" i="6"/>
  <c r="V50" i="6"/>
  <c r="T50" i="6"/>
  <c r="S50" i="6"/>
  <c r="O50" i="6"/>
  <c r="M50" i="6"/>
  <c r="I50" i="6"/>
  <c r="E50" i="6"/>
  <c r="AC49" i="6"/>
  <c r="V49" i="6"/>
  <c r="AX49" i="6"/>
  <c r="T49" i="6"/>
  <c r="S49" i="6"/>
  <c r="O49" i="6"/>
  <c r="M49" i="6"/>
  <c r="I49" i="6"/>
  <c r="E49" i="6"/>
  <c r="AF48" i="6"/>
  <c r="AC48" i="6"/>
  <c r="V48" i="6"/>
  <c r="T48" i="6"/>
  <c r="S48" i="6"/>
  <c r="O48" i="6"/>
  <c r="M48" i="6"/>
  <c r="I48" i="6"/>
  <c r="E48" i="6"/>
  <c r="BM47" i="6"/>
  <c r="BJ47" i="6"/>
  <c r="AS42" i="6"/>
  <c r="AS61" i="6"/>
  <c r="AS62" i="6"/>
  <c r="AF42" i="6"/>
  <c r="AC42" i="6"/>
  <c r="T42" i="6"/>
  <c r="S42" i="6"/>
  <c r="O42" i="6"/>
  <c r="M42" i="6"/>
  <c r="I42" i="6"/>
  <c r="E42" i="6"/>
  <c r="AR41" i="6"/>
  <c r="AR61" i="6"/>
  <c r="AF41" i="6"/>
  <c r="AC41" i="6"/>
  <c r="T41" i="6"/>
  <c r="S41" i="6"/>
  <c r="O41" i="6"/>
  <c r="M41" i="6"/>
  <c r="AX41" i="6"/>
  <c r="I41" i="6"/>
  <c r="E41" i="6"/>
  <c r="AQ40" i="6"/>
  <c r="AQ61" i="6"/>
  <c r="AF40" i="6"/>
  <c r="AC40" i="6"/>
  <c r="T40" i="6"/>
  <c r="S40" i="6"/>
  <c r="O40" i="6"/>
  <c r="M40" i="6"/>
  <c r="I40" i="6"/>
  <c r="E40" i="6"/>
  <c r="AN39" i="6"/>
  <c r="AF39" i="6"/>
  <c r="AC39" i="6"/>
  <c r="U39" i="6"/>
  <c r="U61" i="6"/>
  <c r="T39" i="6"/>
  <c r="S39" i="6"/>
  <c r="O39" i="6"/>
  <c r="M39" i="6"/>
  <c r="AX39" i="6"/>
  <c r="I39" i="6"/>
  <c r="E39" i="6"/>
  <c r="AM38" i="6"/>
  <c r="AF38" i="6"/>
  <c r="AC38" i="6"/>
  <c r="T38" i="6"/>
  <c r="S38" i="6"/>
  <c r="AX38" i="6"/>
  <c r="O38" i="6"/>
  <c r="M38" i="6"/>
  <c r="I38" i="6"/>
  <c r="E38" i="6"/>
  <c r="AK37" i="6"/>
  <c r="AF37" i="6"/>
  <c r="AC37" i="6"/>
  <c r="T37" i="6"/>
  <c r="S37" i="6"/>
  <c r="O37" i="6"/>
  <c r="M37" i="6"/>
  <c r="I37" i="6"/>
  <c r="E37" i="6"/>
  <c r="AF36" i="6"/>
  <c r="AA36" i="6"/>
  <c r="AA61" i="6"/>
  <c r="Z36" i="6"/>
  <c r="Y36" i="6"/>
  <c r="Y61" i="6"/>
  <c r="X36" i="6"/>
  <c r="X61" i="6"/>
  <c r="V36" i="6"/>
  <c r="T36" i="6"/>
  <c r="AX36" i="6"/>
  <c r="S36" i="6"/>
  <c r="O36" i="6"/>
  <c r="M36" i="6"/>
  <c r="I36" i="6"/>
  <c r="E36" i="6"/>
  <c r="H35" i="6"/>
  <c r="G35" i="6"/>
  <c r="F35" i="6"/>
  <c r="F62" i="6"/>
  <c r="D35" i="6"/>
  <c r="C35" i="6"/>
  <c r="C62" i="6"/>
  <c r="AT34" i="6"/>
  <c r="AT35" i="6"/>
  <c r="AF34" i="6"/>
  <c r="AC34" i="6"/>
  <c r="T34" i="6"/>
  <c r="P34" i="6"/>
  <c r="O34" i="6"/>
  <c r="M34" i="6"/>
  <c r="I34" i="6"/>
  <c r="E34" i="6"/>
  <c r="AS33" i="6"/>
  <c r="AS35" i="6"/>
  <c r="AF33" i="6"/>
  <c r="AC33" i="6"/>
  <c r="T33" i="6"/>
  <c r="P33" i="6"/>
  <c r="O33" i="6"/>
  <c r="M33" i="6"/>
  <c r="I33" i="6"/>
  <c r="E33" i="6"/>
  <c r="AR32" i="6"/>
  <c r="AR35" i="6"/>
  <c r="AF32" i="6"/>
  <c r="AC32" i="6"/>
  <c r="T32" i="6"/>
  <c r="P32" i="6"/>
  <c r="O32" i="6"/>
  <c r="M32" i="6"/>
  <c r="I32" i="6"/>
  <c r="E32" i="6"/>
  <c r="AQ31" i="6"/>
  <c r="AQ35" i="6"/>
  <c r="AF31" i="6"/>
  <c r="AC31" i="6"/>
  <c r="T31" i="6"/>
  <c r="P31" i="6"/>
  <c r="O31" i="6"/>
  <c r="M31" i="6"/>
  <c r="AX31" i="6"/>
  <c r="I31" i="6"/>
  <c r="E31" i="6"/>
  <c r="AP30" i="6"/>
  <c r="AP35" i="6"/>
  <c r="AP62" i="6"/>
  <c r="AF30" i="6"/>
  <c r="AC30" i="6"/>
  <c r="T30" i="6"/>
  <c r="P30" i="6"/>
  <c r="O30" i="6"/>
  <c r="M30" i="6"/>
  <c r="I30" i="6"/>
  <c r="E30" i="6"/>
  <c r="AO29" i="6"/>
  <c r="AO35" i="6"/>
  <c r="AF29" i="6"/>
  <c r="AC29" i="6"/>
  <c r="T29" i="6"/>
  <c r="P29" i="6"/>
  <c r="O29" i="6"/>
  <c r="M29" i="6"/>
  <c r="AX29" i="6"/>
  <c r="I29" i="6"/>
  <c r="E29" i="6"/>
  <c r="AN28" i="6"/>
  <c r="AN35" i="6"/>
  <c r="AF28" i="6"/>
  <c r="AC28" i="6"/>
  <c r="U28" i="6"/>
  <c r="U35" i="6"/>
  <c r="T28" i="6"/>
  <c r="P28" i="6"/>
  <c r="O28" i="6"/>
  <c r="M28" i="6"/>
  <c r="AX28" i="6"/>
  <c r="I28" i="6"/>
  <c r="E28" i="6"/>
  <c r="AM27" i="6"/>
  <c r="AM35" i="6"/>
  <c r="AF27" i="6"/>
  <c r="AC27" i="6"/>
  <c r="T27" i="6"/>
  <c r="P27" i="6"/>
  <c r="O27" i="6"/>
  <c r="M27" i="6"/>
  <c r="AX27" i="6"/>
  <c r="I27" i="6"/>
  <c r="E27" i="6"/>
  <c r="AL26" i="6"/>
  <c r="AL35" i="6"/>
  <c r="AF26" i="6"/>
  <c r="AC26" i="6"/>
  <c r="X26" i="6"/>
  <c r="V26" i="6"/>
  <c r="T26" i="6"/>
  <c r="P26" i="6"/>
  <c r="O26" i="6"/>
  <c r="M26" i="6"/>
  <c r="I26" i="6"/>
  <c r="E26" i="6"/>
  <c r="AK25" i="6"/>
  <c r="AK35" i="6"/>
  <c r="AF25" i="6"/>
  <c r="AC25" i="6"/>
  <c r="X25" i="6"/>
  <c r="V25" i="6"/>
  <c r="T25" i="6"/>
  <c r="P25" i="6"/>
  <c r="O25" i="6"/>
  <c r="M25" i="6"/>
  <c r="AX25" i="6"/>
  <c r="I25" i="6"/>
  <c r="E25" i="6"/>
  <c r="AG24" i="6"/>
  <c r="AF24" i="6"/>
  <c r="AE24" i="6"/>
  <c r="AC24" i="6"/>
  <c r="AB24" i="6"/>
  <c r="AA24" i="6"/>
  <c r="AA35" i="6" s="1"/>
  <c r="AA62" i="6" s="1"/>
  <c r="Z24" i="6"/>
  <c r="Y24" i="6"/>
  <c r="X24" i="6"/>
  <c r="V24" i="6"/>
  <c r="T24" i="6"/>
  <c r="R24" i="6"/>
  <c r="Q24" i="6"/>
  <c r="P24" i="6"/>
  <c r="O24" i="6"/>
  <c r="M24" i="6"/>
  <c r="E24" i="6"/>
  <c r="AG23" i="6"/>
  <c r="AF23" i="6"/>
  <c r="AE23" i="6"/>
  <c r="AD23" i="6"/>
  <c r="AC23" i="6"/>
  <c r="AB23" i="6"/>
  <c r="AA23" i="6"/>
  <c r="Z23" i="6"/>
  <c r="Z35" i="6" s="1"/>
  <c r="Z62" i="6" s="1"/>
  <c r="Y23" i="6"/>
  <c r="Y35" i="6"/>
  <c r="X23" i="6"/>
  <c r="V23" i="6"/>
  <c r="T23" i="6"/>
  <c r="R23" i="6"/>
  <c r="Q23" i="6"/>
  <c r="P23" i="6"/>
  <c r="AX23" i="6" s="1"/>
  <c r="O23" i="6"/>
  <c r="M23" i="6"/>
  <c r="E23" i="6"/>
  <c r="AG22" i="6"/>
  <c r="AG35" i="6" s="1"/>
  <c r="AG62" i="6" s="1"/>
  <c r="AG67" i="6" s="1"/>
  <c r="AF22" i="6"/>
  <c r="AE22" i="6"/>
  <c r="AD22" i="6"/>
  <c r="AC22" i="6"/>
  <c r="AB22" i="6"/>
  <c r="W22" i="6"/>
  <c r="V22" i="6"/>
  <c r="T22" i="6"/>
  <c r="R22" i="6"/>
  <c r="Q22" i="6"/>
  <c r="P22" i="6"/>
  <c r="O22" i="6"/>
  <c r="AX22" i="6" s="1"/>
  <c r="M22" i="6"/>
  <c r="E22" i="6"/>
  <c r="AG21" i="6"/>
  <c r="AF21" i="6"/>
  <c r="AE21" i="6"/>
  <c r="AD21" i="6"/>
  <c r="AC21" i="6"/>
  <c r="AB21" i="6"/>
  <c r="W21" i="6"/>
  <c r="V21" i="6"/>
  <c r="T21" i="6"/>
  <c r="R21" i="6"/>
  <c r="R35" i="6" s="1"/>
  <c r="R62" i="6" s="1"/>
  <c r="Q21" i="6"/>
  <c r="P21" i="6"/>
  <c r="O21" i="6"/>
  <c r="M21" i="6"/>
  <c r="AX21" i="6" s="1"/>
  <c r="E21" i="6"/>
  <c r="AE20" i="6"/>
  <c r="AD20" i="6"/>
  <c r="AC20" i="6"/>
  <c r="AC35" i="6" s="1"/>
  <c r="AC62" i="6" s="1"/>
  <c r="AC67" i="6" s="1"/>
  <c r="AB20" i="6"/>
  <c r="W20" i="6"/>
  <c r="V20" i="6"/>
  <c r="T20" i="6"/>
  <c r="R20" i="6"/>
  <c r="Q20" i="6"/>
  <c r="P20" i="6"/>
  <c r="O20" i="6"/>
  <c r="O35" i="6" s="1"/>
  <c r="O62" i="6" s="1"/>
  <c r="O67" i="6" s="1"/>
  <c r="M20" i="6"/>
  <c r="E20" i="6"/>
  <c r="BU19" i="6"/>
  <c r="BS19" i="6"/>
  <c r="BR19" i="6"/>
  <c r="BM19" i="6"/>
  <c r="BQ19" i="6"/>
  <c r="BP19" i="6"/>
  <c r="AE19" i="6"/>
  <c r="AD19" i="6"/>
  <c r="AC19" i="6"/>
  <c r="AB19" i="6"/>
  <c r="W19" i="6"/>
  <c r="V19" i="6"/>
  <c r="T19" i="6"/>
  <c r="AX19" i="6" s="1"/>
  <c r="P19" i="6"/>
  <c r="O19" i="6"/>
  <c r="M19" i="6"/>
  <c r="M35" i="6"/>
  <c r="M62" i="6" s="1"/>
  <c r="M67" i="6" s="1"/>
  <c r="E19" i="6"/>
  <c r="AE18" i="6"/>
  <c r="AE35" i="6"/>
  <c r="AE62" i="6"/>
  <c r="AD18" i="6"/>
  <c r="AC18" i="6"/>
  <c r="AB18" i="6"/>
  <c r="AB35" i="6"/>
  <c r="AB62" i="6" s="1"/>
  <c r="AB67" i="6" s="1"/>
  <c r="W18" i="6"/>
  <c r="W35" i="6"/>
  <c r="W62" i="6" s="1"/>
  <c r="V18" i="6"/>
  <c r="V35" i="6" s="1"/>
  <c r="V62" i="6" s="1"/>
  <c r="V67" i="6" s="1"/>
  <c r="T18" i="6"/>
  <c r="P18" i="6"/>
  <c r="AX18" i="6" s="1"/>
  <c r="O18" i="6"/>
  <c r="M18" i="6"/>
  <c r="E18" i="6"/>
  <c r="T17" i="6"/>
  <c r="AX17" i="6" s="1"/>
  <c r="L17" i="6"/>
  <c r="E17" i="6"/>
  <c r="T16" i="6"/>
  <c r="L16" i="6"/>
  <c r="AX16" i="6" s="1"/>
  <c r="E16" i="6"/>
  <c r="T15" i="6"/>
  <c r="L15" i="6"/>
  <c r="E15" i="6"/>
  <c r="K14" i="6"/>
  <c r="K62" i="6"/>
  <c r="J14" i="6"/>
  <c r="H14" i="6"/>
  <c r="G14" i="6"/>
  <c r="F14" i="6"/>
  <c r="D14" i="6"/>
  <c r="C14" i="6"/>
  <c r="AX13" i="6"/>
  <c r="I13" i="6"/>
  <c r="E13" i="6"/>
  <c r="AX12" i="6"/>
  <c r="I12" i="6"/>
  <c r="I14" i="6"/>
  <c r="E12" i="6"/>
  <c r="E14" i="6"/>
  <c r="D62" i="6"/>
  <c r="L35" i="6"/>
  <c r="L62" i="6" s="1"/>
  <c r="AX24" i="6"/>
  <c r="AX54" i="6"/>
  <c r="Y62" i="6"/>
  <c r="AT62" i="6"/>
  <c r="AM61" i="6"/>
  <c r="AM62" i="6"/>
  <c r="AX30" i="6"/>
  <c r="AX33" i="6"/>
  <c r="AX37" i="6"/>
  <c r="BO70" i="6"/>
  <c r="BR70" i="6"/>
  <c r="T61" i="6"/>
  <c r="AX26" i="6"/>
  <c r="BO71" i="6"/>
  <c r="AX55" i="6"/>
  <c r="AX32" i="6"/>
  <c r="E35" i="6"/>
  <c r="Z61" i="6"/>
  <c r="AF61" i="6"/>
  <c r="E61" i="6"/>
  <c r="E62" i="6"/>
  <c r="AF35" i="6"/>
  <c r="AF62" i="6" s="1"/>
  <c r="AX52" i="6"/>
  <c r="AR62" i="6"/>
  <c r="AX48" i="6"/>
  <c r="AN62" i="6"/>
  <c r="I35" i="6"/>
  <c r="I61" i="6"/>
  <c r="I62" i="6"/>
  <c r="BB67" i="6" s="1"/>
  <c r="AX34" i="6"/>
  <c r="AX15" i="6"/>
  <c r="AX71" i="6"/>
  <c r="AD35" i="6"/>
  <c r="AD62" i="6"/>
  <c r="AD67" i="6" s="1"/>
  <c r="S61" i="6"/>
  <c r="S62" i="6"/>
  <c r="U62" i="6"/>
  <c r="U67" i="6"/>
  <c r="V61" i="6"/>
  <c r="AX50" i="6"/>
  <c r="AW61" i="6"/>
  <c r="AW62" i="6"/>
  <c r="AX42" i="6"/>
  <c r="AQ62" i="6"/>
  <c r="AX53" i="6"/>
  <c r="H62" i="6"/>
  <c r="AH61" i="6"/>
  <c r="AH62" i="6"/>
  <c r="AC61" i="6"/>
  <c r="G62" i="6"/>
  <c r="P35" i="6"/>
  <c r="P62" i="6" s="1"/>
  <c r="P67" i="6" s="1"/>
  <c r="X35" i="6"/>
  <c r="X62" i="6" s="1"/>
  <c r="AO62" i="6"/>
  <c r="BR71" i="6"/>
  <c r="Q35" i="6"/>
  <c r="Q62" i="6" s="1"/>
  <c r="AX40" i="6"/>
  <c r="K67" i="6"/>
  <c r="AX14" i="6"/>
  <c r="M61" i="6"/>
  <c r="AK61" i="6"/>
  <c r="AK62" i="6"/>
  <c r="AX61" i="6"/>
  <c r="AF67" i="6" l="1"/>
  <c r="BD67" i="6"/>
  <c r="W67" i="6"/>
  <c r="BC67" i="6"/>
  <c r="AX20" i="6"/>
  <c r="T35" i="6"/>
  <c r="AX35" i="6" s="1"/>
  <c r="BE67" i="6"/>
  <c r="BG67" i="6"/>
  <c r="J62" i="6"/>
  <c r="BA67" i="6"/>
  <c r="T62" i="6" l="1"/>
  <c r="BW67" i="6"/>
  <c r="AY67" i="6"/>
  <c r="BO67" i="6" s="1"/>
  <c r="AX62" i="6"/>
  <c r="T67" i="6"/>
  <c r="AX67" i="6" s="1"/>
  <c r="BR67" i="6" l="1"/>
</calcChain>
</file>

<file path=xl/sharedStrings.xml><?xml version="1.0" encoding="utf-8"?>
<sst xmlns="http://schemas.openxmlformats.org/spreadsheetml/2006/main" count="294" uniqueCount="222">
  <si>
    <t>بسم الله الرحمــــــــن الرحيم</t>
  </si>
  <si>
    <t>نموذج رقم (   1   )</t>
  </si>
  <si>
    <t>الرقم</t>
  </si>
  <si>
    <t>الاســــم</t>
  </si>
  <si>
    <t>الرقم الوزاري</t>
  </si>
  <si>
    <t>المؤهل العلمي</t>
  </si>
  <si>
    <t>التخصص</t>
  </si>
  <si>
    <t>ملاحظات</t>
  </si>
  <si>
    <t xml:space="preserve">اللواء    / القضاء              : </t>
  </si>
  <si>
    <t>دوام المدرسة                         :</t>
  </si>
  <si>
    <t>المدينة   / القرية               :</t>
  </si>
  <si>
    <t>اسم التجمع السكاني             :</t>
  </si>
  <si>
    <t>الصفوف والطلبة والشعب</t>
  </si>
  <si>
    <t>المدارس الرافدة</t>
  </si>
  <si>
    <t>المرحلة</t>
  </si>
  <si>
    <t>الصف</t>
  </si>
  <si>
    <t>اسم المدرسة الرافدة</t>
  </si>
  <si>
    <t>اعلى صف فيها</t>
  </si>
  <si>
    <t>الطلبة</t>
  </si>
  <si>
    <t>الشعب</t>
  </si>
  <si>
    <t>معلم صف</t>
  </si>
  <si>
    <t>محاسبة</t>
  </si>
  <si>
    <t>صعوبات تعلم</t>
  </si>
  <si>
    <t>التصنيع المنزلي</t>
  </si>
  <si>
    <t>مجموع الحصص</t>
  </si>
  <si>
    <t>العدد</t>
  </si>
  <si>
    <t>ذكور</t>
  </si>
  <si>
    <t>اناث</t>
  </si>
  <si>
    <t>مجموع</t>
  </si>
  <si>
    <t>الروضة</t>
  </si>
  <si>
    <t>سنة اولى</t>
  </si>
  <si>
    <t>سنة ثانية</t>
  </si>
  <si>
    <t>الاول</t>
  </si>
  <si>
    <t>الثاني</t>
  </si>
  <si>
    <t>الثالث</t>
  </si>
  <si>
    <t>الرابع</t>
  </si>
  <si>
    <t>الخامس</t>
  </si>
  <si>
    <t>المجموع</t>
  </si>
  <si>
    <t>السادس</t>
  </si>
  <si>
    <t>السابع</t>
  </si>
  <si>
    <t>المدارس المرفودة</t>
  </si>
  <si>
    <t>الثامن</t>
  </si>
  <si>
    <t>اسم المدرسة المرفودة</t>
  </si>
  <si>
    <t>بعدها عن المدرسة</t>
  </si>
  <si>
    <t>توفر المواصلات</t>
  </si>
  <si>
    <t>التاسع</t>
  </si>
  <si>
    <t>مجموع ( الطلبة / الشعب / الحصص )</t>
  </si>
  <si>
    <t>معلومات عامة عن المدرسة والمنطقة والاحتياجات</t>
  </si>
  <si>
    <t>حالة البناء الأنشائية</t>
  </si>
  <si>
    <t>توفر الأراضي / ملك الوزارة</t>
  </si>
  <si>
    <t>رقم القطعة</t>
  </si>
  <si>
    <t>رقم الحوض</t>
  </si>
  <si>
    <t>المساحة</t>
  </si>
  <si>
    <t>البناء المدرسي</t>
  </si>
  <si>
    <t>الغرف الصفية</t>
  </si>
  <si>
    <t>الغرف الادارية والمرافق والمشاغل</t>
  </si>
  <si>
    <t>المساحة بالمتر المربع</t>
  </si>
  <si>
    <t>العدد حسب الملكية</t>
  </si>
  <si>
    <t>المرافق</t>
  </si>
  <si>
    <t xml:space="preserve">ملك </t>
  </si>
  <si>
    <t>مستأجر</t>
  </si>
  <si>
    <t>ملك</t>
  </si>
  <si>
    <t xml:space="preserve">ارض المدرسة </t>
  </si>
  <si>
    <t xml:space="preserve">دون 20 </t>
  </si>
  <si>
    <t>ادارة</t>
  </si>
  <si>
    <t>25   -   20</t>
  </si>
  <si>
    <t>معلمون</t>
  </si>
  <si>
    <t>30   -   26</t>
  </si>
  <si>
    <t>36   -    31</t>
  </si>
  <si>
    <t>مساعد</t>
  </si>
  <si>
    <t>42   -    37</t>
  </si>
  <si>
    <t>مكتبة</t>
  </si>
  <si>
    <t>ارض في المنطقة القريبة</t>
  </si>
  <si>
    <t>مرشد</t>
  </si>
  <si>
    <t>مستودع</t>
  </si>
  <si>
    <t>مقصف</t>
  </si>
  <si>
    <t>اخرى</t>
  </si>
  <si>
    <t>اذاعة</t>
  </si>
  <si>
    <t>المختبرات</t>
  </si>
  <si>
    <t>المختبر</t>
  </si>
  <si>
    <t>المساحة حسب الملكية</t>
  </si>
  <si>
    <t>حاجة البلدة او المنطقة من المدارس</t>
  </si>
  <si>
    <t>مختبر حاسوب</t>
  </si>
  <si>
    <t>مختبر فيزياء</t>
  </si>
  <si>
    <t>مختبر كيمياء</t>
  </si>
  <si>
    <t>مختبر علوم</t>
  </si>
  <si>
    <t>المسمى الاداري</t>
  </si>
  <si>
    <t>نوع المركز</t>
  </si>
  <si>
    <t>مجموع المراكز التعليمية</t>
  </si>
  <si>
    <t>مدير</t>
  </si>
  <si>
    <t>فني مختبر علوم</t>
  </si>
  <si>
    <t>فني مختبر حاسوب</t>
  </si>
  <si>
    <t>امين مكتبة</t>
  </si>
  <si>
    <t>مرشد تربوي</t>
  </si>
  <si>
    <t>محاسب</t>
  </si>
  <si>
    <t>امين مستودع</t>
  </si>
  <si>
    <t>مشرف سكن داخلي</t>
  </si>
  <si>
    <t>مجموع المراكز الادارية</t>
  </si>
  <si>
    <t>مجمــــــوع المراكــــــــــز التعليمية والادارية</t>
  </si>
  <si>
    <t>حارس</t>
  </si>
  <si>
    <t>آذن</t>
  </si>
  <si>
    <t>المقرر</t>
  </si>
  <si>
    <t>مدير المدرسة</t>
  </si>
  <si>
    <t>رئيس قسم التخطيط التربوي</t>
  </si>
  <si>
    <t>رئيس قسم شؤون الموظفين</t>
  </si>
  <si>
    <t>رئيس قسم التعليم العام وشؤون الطلبة</t>
  </si>
  <si>
    <t>رئيس قسم التعليم المهني</t>
  </si>
  <si>
    <t>المتوفر</t>
  </si>
  <si>
    <t>الاسم  :</t>
  </si>
  <si>
    <t>النقص</t>
  </si>
  <si>
    <t>الزيادة</t>
  </si>
  <si>
    <t>التوقيع :</t>
  </si>
  <si>
    <t>مديرية التربية والتعليم                          :</t>
  </si>
  <si>
    <t>إدارة التخطيط والبحث التربوي</t>
  </si>
  <si>
    <t>تاريخ الأردن</t>
  </si>
  <si>
    <t>مساعد ثانٍ</t>
  </si>
  <si>
    <t>عدد الحصص
 ( اجباري)</t>
  </si>
  <si>
    <t>مجموع  ( الطلبة / الشعب / الحصص)</t>
  </si>
  <si>
    <t>المجموع  العام ( الطلبة /  الشعب / الحصص )</t>
  </si>
  <si>
    <t>المقرر الحاسوبي
(تجريبي)</t>
  </si>
  <si>
    <t>الأســـاسية</t>
  </si>
  <si>
    <t>الرقم الوطني للمدرسة                            :</t>
  </si>
  <si>
    <t>عنوان المدرسة /الحي/الشارع    :</t>
  </si>
  <si>
    <t>هاتف المدرسة                        :</t>
  </si>
  <si>
    <t>الرقم المتسلسل للمدرسة               :</t>
  </si>
  <si>
    <t xml:space="preserve">ممرض </t>
  </si>
  <si>
    <t>اسم المدرسة                                     :</t>
  </si>
  <si>
    <t>جنس المدرسة                                    :</t>
  </si>
  <si>
    <t>التربية الإسلامية</t>
  </si>
  <si>
    <t>اللغة الإنجليزية</t>
  </si>
  <si>
    <t>العلوم الإسلامية</t>
  </si>
  <si>
    <t xml:space="preserve">اللغة العربية </t>
  </si>
  <si>
    <t>يقوم المرشد التربوي باعطاء حصص الارشاد التربوي وفي حال عدم وجود مرشد توزع الحصص على الإداريين المكلفين بالحصص أو المعلمين غير مستكملي النصاب *</t>
  </si>
  <si>
    <t>ملاحظة</t>
  </si>
  <si>
    <t>أمين مكتبة</t>
  </si>
  <si>
    <t>المباحث الأكاديمية والمهنية  وعدد الحصص</t>
  </si>
  <si>
    <t>`</t>
  </si>
  <si>
    <t>الإرشاد التربوي *</t>
  </si>
  <si>
    <t xml:space="preserve">اسم المدرسة الشريكة في البناء        : </t>
  </si>
  <si>
    <t xml:space="preserve">المحافظة                       : </t>
  </si>
  <si>
    <t>صفحة (  2 )</t>
  </si>
  <si>
    <t>أسماء المعلمين الحاصلين على رتبة معلم أول أو معلم خبير أو معلم قائد</t>
  </si>
  <si>
    <t xml:space="preserve">سنة إنشاء البناء </t>
  </si>
  <si>
    <t>حاجة المدرسة لإنشاء إضافات صفية</t>
  </si>
  <si>
    <t>المبحث الذي يقوم بتدريسه</t>
  </si>
  <si>
    <t>نصاب الحصص الأسبوعي للمعلم</t>
  </si>
  <si>
    <t>رتبة المعلم</t>
  </si>
  <si>
    <t>تاريخ الترفيع إلى الرتبة</t>
  </si>
  <si>
    <t>أرجو العلم بأنه لن يتم اعتماد نصاب الحصص الأسبوعي لرتب المعلمين في حال عدم تعبئة الجدول المرفق وخصوصاً خانة تاريخ الترفيع إلى الرتبة</t>
  </si>
  <si>
    <t>نسبة اشغال البناء المدرسي اجمالي عدد الطلبة على اجمالي مساحات الغرف الصفية</t>
  </si>
  <si>
    <t xml:space="preserve"> Form QF95-38 rev.b</t>
  </si>
  <si>
    <t>2024 /  2023</t>
  </si>
  <si>
    <t>التربية الوطنية والمدنية</t>
  </si>
  <si>
    <t>الفيزيــــــاء</t>
  </si>
  <si>
    <t>الكيميـــاء</t>
  </si>
  <si>
    <t>العلوم الحياتية</t>
  </si>
  <si>
    <t>التربية الرياضية</t>
  </si>
  <si>
    <t>التـــاريخ</t>
  </si>
  <si>
    <t xml:space="preserve">الجغرافيــــــا </t>
  </si>
  <si>
    <t>اللغة الفرنسية</t>
  </si>
  <si>
    <t>الرياضيات</t>
  </si>
  <si>
    <t>العلــــوم</t>
  </si>
  <si>
    <t>علوم الأرض والبيئة</t>
  </si>
  <si>
    <t>التربية الفنية والموسيقية</t>
  </si>
  <si>
    <t>التربية المهنيه</t>
  </si>
  <si>
    <t>النشاط **</t>
  </si>
  <si>
    <t>المهارات الرقمية /الحــــاسوب</t>
  </si>
  <si>
    <t>الثقافة المالية</t>
  </si>
  <si>
    <t>المتميزون والموهوبون</t>
  </si>
  <si>
    <t>العلوم الصناعية/الهندسة</t>
  </si>
  <si>
    <t>انتاج الملابس</t>
  </si>
  <si>
    <t>التدريب العملي</t>
  </si>
  <si>
    <t>العاشر الأكاديمي</t>
  </si>
  <si>
    <t>المعلمين ( الحالات المرضية )</t>
  </si>
  <si>
    <t>العاشر المهني</t>
  </si>
  <si>
    <t xml:space="preserve">الهندسة </t>
  </si>
  <si>
    <t>الزراعة</t>
  </si>
  <si>
    <t>الاسم</t>
  </si>
  <si>
    <t>نوع المرض</t>
  </si>
  <si>
    <t>قرار لجنة الموارد البشرية  اعفاء
 ( كلي او جزئي)</t>
  </si>
  <si>
    <t>تكنولوجيا المعلومات</t>
  </si>
  <si>
    <t>الثاني عشر العلمي</t>
  </si>
  <si>
    <t>الثاني عشر الادبي</t>
  </si>
  <si>
    <t xml:space="preserve">الثاني عشر الصناعي </t>
  </si>
  <si>
    <t xml:space="preserve">الثاني عشر الزراعي </t>
  </si>
  <si>
    <t xml:space="preserve">الثاني عشر الفندقي </t>
  </si>
  <si>
    <t xml:space="preserve">الثاني عشر انتاج ملابس </t>
  </si>
  <si>
    <t xml:space="preserve">الثاني عشر تجميل </t>
  </si>
  <si>
    <t xml:space="preserve">الثاني عشر تصنيع منزلي </t>
  </si>
  <si>
    <t>أمين لوازم مدرسية</t>
  </si>
  <si>
    <t>بطاقة التشكيلات المدرسية للعام الدراسي 2024 - 2025 م</t>
  </si>
  <si>
    <t>الأكاديمي</t>
  </si>
  <si>
    <t>الحادي عشر تكنولوجيا المعلومات</t>
  </si>
  <si>
    <t>فن وتصميم</t>
  </si>
  <si>
    <t>سياحة وسفر</t>
  </si>
  <si>
    <t>وسائط إبداعية</t>
  </si>
  <si>
    <t>إدارة الأعمال</t>
  </si>
  <si>
    <t>2025 /  2024</t>
  </si>
  <si>
    <t>البناء والإنشاءات</t>
  </si>
  <si>
    <t>الوسائط الإبداعية</t>
  </si>
  <si>
    <t>الأعمال</t>
  </si>
  <si>
    <t>الفن والتصميم</t>
  </si>
  <si>
    <t>السياحة والسفر</t>
  </si>
  <si>
    <t>الشعر والتجميل</t>
  </si>
  <si>
    <t>الفندقة والضيافة</t>
  </si>
  <si>
    <t>الحادي عشر الهندسة</t>
  </si>
  <si>
    <t>الحادي عشر الزراعة</t>
  </si>
  <si>
    <t>الحادي عشر  الفندقة والضيافة</t>
  </si>
  <si>
    <t xml:space="preserve">الحادي عشر  الأعمال </t>
  </si>
  <si>
    <t>الحادي عشر الشعر والتجميل</t>
  </si>
  <si>
    <t xml:space="preserve"> 48 أكثر </t>
  </si>
  <si>
    <t>فني صيانة</t>
  </si>
  <si>
    <t>المبحث الذي يقوم بتدريسه
 (النصاب ان وجد )</t>
  </si>
  <si>
    <t xml:space="preserve"> الزراعي</t>
  </si>
  <si>
    <t>الزراعي</t>
  </si>
  <si>
    <t>الشعر والتجميل /التجميل</t>
  </si>
  <si>
    <t>المراكز التعليمية والإدارية والفنية</t>
  </si>
  <si>
    <t xml:space="preserve">الحادي عشر  المهني </t>
  </si>
  <si>
    <t xml:space="preserve">الحادي عشر الأكاديمي </t>
  </si>
  <si>
    <t xml:space="preserve">الثاني عشر الأكاديمي </t>
  </si>
  <si>
    <t xml:space="preserve">الثاني عشر المهني </t>
  </si>
  <si>
    <t>حصص النشاط يتم توزيعها على المعلمين غير مستكملي النصاب أو الإداريين المكلفين بإعطاء حصص وحسب نوع النشاط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</si>
</sst>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name val="Arial"/>
      <charset val="178"/>
    </font>
    <font>
      <sz val="8"/>
      <name val="Arial"/>
      <family val="2"/>
    </font>
    <font>
      <b/>
      <sz val="16"/>
      <name val="Arabic Transparent"/>
      <charset val="178"/>
    </font>
    <font>
      <b/>
      <sz val="28"/>
      <name val="DecoType Naskh"/>
      <charset val="178"/>
    </font>
    <font>
      <b/>
      <sz val="16"/>
      <name val="Arial"/>
      <family val="2"/>
      <charset val="178"/>
    </font>
    <font>
      <b/>
      <sz val="12"/>
      <name val="Arial"/>
      <family val="2"/>
      <charset val="178"/>
    </font>
    <font>
      <b/>
      <sz val="26"/>
      <name val="DecoType Naskh"/>
      <charset val="178"/>
    </font>
    <font>
      <b/>
      <sz val="26"/>
      <name val="Arial"/>
      <family val="2"/>
      <charset val="178"/>
    </font>
    <font>
      <b/>
      <sz val="22"/>
      <name val="Traditional Arabic"/>
      <family val="1"/>
    </font>
    <font>
      <b/>
      <sz val="16"/>
      <name val="Arial"/>
      <family val="2"/>
    </font>
    <font>
      <b/>
      <sz val="20"/>
      <name val="Arial"/>
      <family val="2"/>
      <charset val="178"/>
    </font>
    <font>
      <b/>
      <sz val="18"/>
      <name val="Arial"/>
      <family val="2"/>
      <charset val="178"/>
    </font>
    <font>
      <sz val="12"/>
      <name val="Arial"/>
      <family val="2"/>
      <charset val="178"/>
    </font>
    <font>
      <b/>
      <sz val="14"/>
      <name val="Arial"/>
      <family val="2"/>
      <charset val="178"/>
    </font>
    <font>
      <b/>
      <sz val="10"/>
      <name val="Arial"/>
      <family val="2"/>
      <charset val="178"/>
    </font>
    <font>
      <b/>
      <sz val="11"/>
      <name val="Arial"/>
      <family val="2"/>
      <charset val="178"/>
    </font>
    <font>
      <sz val="14"/>
      <name val="Arial"/>
      <family val="2"/>
    </font>
    <font>
      <sz val="11"/>
      <name val="Arial"/>
      <family val="2"/>
    </font>
    <font>
      <sz val="14"/>
      <name val="Arial"/>
      <family val="2"/>
      <charset val="178"/>
    </font>
    <font>
      <b/>
      <sz val="14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24"/>
      <name val="Arial"/>
      <family val="2"/>
      <charset val="178"/>
    </font>
    <font>
      <b/>
      <sz val="22"/>
      <name val="Arial"/>
      <family val="2"/>
      <charset val="178"/>
    </font>
    <font>
      <b/>
      <sz val="36"/>
      <name val="Arial"/>
      <family val="2"/>
      <charset val="178"/>
    </font>
    <font>
      <sz val="20"/>
      <name val="Arial"/>
      <family val="2"/>
      <charset val="178"/>
    </font>
    <font>
      <b/>
      <sz val="28"/>
      <name val="Arial"/>
      <family val="2"/>
      <charset val="178"/>
    </font>
    <font>
      <b/>
      <sz val="15"/>
      <name val="Arial"/>
      <family val="2"/>
      <charset val="178"/>
    </font>
    <font>
      <sz val="15"/>
      <name val="Arial"/>
      <family val="2"/>
    </font>
    <font>
      <b/>
      <sz val="34"/>
      <name val="Arial"/>
      <family val="2"/>
      <charset val="178"/>
    </font>
    <font>
      <sz val="24"/>
      <name val="Arial"/>
      <family val="2"/>
      <charset val="178"/>
    </font>
    <font>
      <b/>
      <sz val="17"/>
      <name val="Arial"/>
      <family val="2"/>
      <charset val="178"/>
    </font>
    <font>
      <b/>
      <sz val="33"/>
      <name val="Arial"/>
      <family val="2"/>
      <charset val="178"/>
    </font>
    <font>
      <sz val="18"/>
      <name val="Arial"/>
      <family val="2"/>
      <charset val="178"/>
    </font>
    <font>
      <b/>
      <sz val="20"/>
      <name val="Arabic Transparent"/>
      <charset val="178"/>
    </font>
    <font>
      <b/>
      <sz val="32"/>
      <name val="DecoType Naskh"/>
      <charset val="178"/>
    </font>
    <font>
      <sz val="16"/>
      <name val="Arial"/>
      <family val="2"/>
      <charset val="178"/>
    </font>
    <font>
      <b/>
      <sz val="48"/>
      <name val="Arial"/>
      <family val="2"/>
      <charset val="178"/>
    </font>
    <font>
      <b/>
      <sz val="32"/>
      <name val="Arial"/>
      <family val="2"/>
      <charset val="178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8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 shrinkToFit="1"/>
      <protection locked="0"/>
    </xf>
    <xf numFmtId="0" fontId="5" fillId="0" borderId="2" xfId="0" applyFont="1" applyBorder="1" applyAlignment="1" applyProtection="1">
      <alignment horizontal="center" vertical="center" shrinkToFit="1"/>
      <protection locked="0"/>
    </xf>
    <xf numFmtId="0" fontId="5" fillId="0" borderId="3" xfId="0" applyFont="1" applyBorder="1" applyAlignment="1" applyProtection="1">
      <alignment horizontal="center" vertical="center" shrinkToFit="1"/>
      <protection locked="0"/>
    </xf>
    <xf numFmtId="0" fontId="16" fillId="0" borderId="4" xfId="0" applyFont="1" applyBorder="1" applyAlignment="1" applyProtection="1">
      <alignment horizontal="center" vertical="center" shrinkToFit="1"/>
      <protection locked="0"/>
    </xf>
    <xf numFmtId="0" fontId="16" fillId="0" borderId="5" xfId="0" applyFont="1" applyBorder="1" applyAlignment="1" applyProtection="1">
      <alignment horizontal="center" vertical="center" shrinkToFit="1"/>
      <protection locked="0"/>
    </xf>
    <xf numFmtId="0" fontId="16" fillId="0" borderId="6" xfId="0" applyFont="1" applyBorder="1" applyAlignment="1" applyProtection="1">
      <alignment horizontal="center" vertical="center" shrinkToFit="1"/>
      <protection locked="0"/>
    </xf>
    <xf numFmtId="0" fontId="16" fillId="0" borderId="7" xfId="0" applyFont="1" applyBorder="1" applyAlignment="1" applyProtection="1">
      <alignment horizontal="center" vertical="center" shrinkToFit="1"/>
      <protection locked="0"/>
    </xf>
    <xf numFmtId="0" fontId="16" fillId="0" borderId="8" xfId="0" applyFont="1" applyBorder="1" applyAlignment="1" applyProtection="1">
      <alignment horizontal="center" vertical="center" shrinkToFit="1"/>
      <protection locked="0"/>
    </xf>
    <xf numFmtId="0" fontId="16" fillId="0" borderId="9" xfId="0" applyFont="1" applyBorder="1" applyAlignment="1" applyProtection="1">
      <alignment horizontal="center" vertical="center" shrinkToFit="1"/>
      <protection locked="0"/>
    </xf>
    <xf numFmtId="0" fontId="16" fillId="0" borderId="10" xfId="0" applyFont="1" applyBorder="1" applyAlignment="1" applyProtection="1">
      <alignment horizontal="center" vertical="center" shrinkToFit="1"/>
      <protection locked="0"/>
    </xf>
    <xf numFmtId="0" fontId="16" fillId="0" borderId="11" xfId="0" applyFont="1" applyBorder="1" applyAlignment="1" applyProtection="1">
      <alignment horizontal="center" vertical="center" shrinkToFit="1"/>
      <protection locked="0"/>
    </xf>
    <xf numFmtId="0" fontId="16" fillId="0" borderId="12" xfId="0" applyFont="1" applyBorder="1" applyAlignment="1" applyProtection="1">
      <alignment horizontal="center" vertical="center" shrinkToFit="1"/>
      <protection locked="0"/>
    </xf>
    <xf numFmtId="0" fontId="16" fillId="2" borderId="11" xfId="0" applyFont="1" applyFill="1" applyBorder="1" applyAlignment="1" applyProtection="1">
      <alignment horizontal="center" vertical="center" shrinkToFit="1"/>
      <protection locked="0"/>
    </xf>
    <xf numFmtId="0" fontId="16" fillId="0" borderId="13" xfId="0" applyFont="1" applyBorder="1" applyAlignment="1" applyProtection="1">
      <alignment horizontal="center" vertical="center" shrinkToFit="1"/>
      <protection locked="0"/>
    </xf>
    <xf numFmtId="0" fontId="16" fillId="0" borderId="14" xfId="0" applyFont="1" applyBorder="1" applyAlignment="1" applyProtection="1">
      <alignment horizontal="center" vertical="center" shrinkToFit="1"/>
      <protection locked="0"/>
    </xf>
    <xf numFmtId="0" fontId="16" fillId="2" borderId="15" xfId="0" applyFont="1" applyFill="1" applyBorder="1" applyAlignment="1" applyProtection="1">
      <alignment horizontal="center" vertical="center" shrinkToFit="1"/>
      <protection locked="0"/>
    </xf>
    <xf numFmtId="0" fontId="16" fillId="0" borderId="16" xfId="0" applyFont="1" applyBorder="1" applyAlignment="1" applyProtection="1">
      <alignment horizontal="center" vertical="center" shrinkToFit="1"/>
      <protection locked="0"/>
    </xf>
    <xf numFmtId="0" fontId="16" fillId="0" borderId="17" xfId="0" applyFont="1" applyBorder="1" applyAlignment="1" applyProtection="1">
      <alignment horizontal="center" vertical="center" shrinkToFit="1"/>
      <protection locked="0"/>
    </xf>
    <xf numFmtId="0" fontId="13" fillId="0" borderId="3" xfId="0" applyFont="1" applyBorder="1" applyAlignment="1" applyProtection="1">
      <alignment horizontal="center" vertical="center" shrinkToFit="1"/>
      <protection locked="0"/>
    </xf>
    <xf numFmtId="1" fontId="13" fillId="2" borderId="3" xfId="0" applyNumberFormat="1" applyFont="1" applyFill="1" applyBorder="1" applyAlignment="1" applyProtection="1">
      <alignment horizontal="center" vertical="center" shrinkToFit="1"/>
      <protection locked="0"/>
    </xf>
    <xf numFmtId="0" fontId="13" fillId="2" borderId="3" xfId="0" applyFont="1" applyFill="1" applyBorder="1" applyAlignment="1" applyProtection="1">
      <alignment horizontal="center" vertical="center" shrinkToFit="1"/>
      <protection locked="0"/>
    </xf>
    <xf numFmtId="0" fontId="18" fillId="0" borderId="3" xfId="0" applyFont="1" applyBorder="1" applyAlignment="1" applyProtection="1">
      <alignment horizontal="center" vertical="center" shrinkToFit="1"/>
      <protection locked="0"/>
    </xf>
    <xf numFmtId="0" fontId="18" fillId="0" borderId="2" xfId="0" applyFont="1" applyBorder="1" applyAlignment="1" applyProtection="1">
      <alignment horizontal="center" vertical="center" shrinkToFit="1"/>
      <protection locked="0"/>
    </xf>
    <xf numFmtId="0" fontId="12" fillId="0" borderId="0" xfId="0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0" fillId="0" borderId="0" xfId="0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0" fontId="6" fillId="2" borderId="0" xfId="0" applyFont="1" applyFill="1" applyAlignment="1" applyProtection="1">
      <alignment vertical="top"/>
      <protection locked="0"/>
    </xf>
    <xf numFmtId="0" fontId="16" fillId="0" borderId="18" xfId="0" applyFont="1" applyBorder="1" applyAlignment="1" applyProtection="1">
      <alignment horizontal="center" vertical="center" shrinkToFit="1"/>
      <protection locked="0"/>
    </xf>
    <xf numFmtId="0" fontId="2" fillId="0" borderId="0" xfId="0" applyFont="1"/>
    <xf numFmtId="0" fontId="4" fillId="0" borderId="0" xfId="0" applyFont="1" applyAlignment="1" applyProtection="1">
      <alignment vertical="center"/>
      <protection locked="0"/>
    </xf>
    <xf numFmtId="0" fontId="6" fillId="0" borderId="0" xfId="0" applyFont="1" applyAlignment="1">
      <alignment vertical="top"/>
    </xf>
    <xf numFmtId="0" fontId="29" fillId="0" borderId="0" xfId="0" applyFont="1" applyAlignment="1">
      <alignment vertical="center" wrapText="1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/>
    <xf numFmtId="0" fontId="9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4" fillId="0" borderId="3" xfId="0" applyFont="1" applyBorder="1" applyAlignment="1" applyProtection="1">
      <alignment horizontal="center" vertical="center" shrinkToFit="1"/>
      <protection locked="0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16" fillId="0" borderId="21" xfId="0" applyFont="1" applyBorder="1" applyAlignment="1">
      <alignment horizontal="center" vertical="center" shrinkToFit="1"/>
    </xf>
    <xf numFmtId="0" fontId="16" fillId="4" borderId="5" xfId="0" applyFont="1" applyFill="1" applyBorder="1" applyAlignment="1">
      <alignment horizontal="center" vertical="center" shrinkToFit="1"/>
    </xf>
    <xf numFmtId="0" fontId="16" fillId="0" borderId="22" xfId="0" applyFont="1" applyBorder="1" applyAlignment="1">
      <alignment horizontal="center" vertical="center" shrinkToFit="1"/>
    </xf>
    <xf numFmtId="0" fontId="16" fillId="4" borderId="8" xfId="0" applyFont="1" applyFill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 shrinkToFit="1"/>
    </xf>
    <xf numFmtId="0" fontId="28" fillId="0" borderId="24" xfId="0" applyFont="1" applyBorder="1" applyAlignment="1">
      <alignment horizontal="center" vertical="center" shrinkToFit="1"/>
    </xf>
    <xf numFmtId="0" fontId="28" fillId="0" borderId="25" xfId="0" applyFont="1" applyBorder="1" applyAlignment="1">
      <alignment horizontal="center" vertical="center" shrinkToFit="1"/>
    </xf>
    <xf numFmtId="0" fontId="28" fillId="0" borderId="3" xfId="0" applyFont="1" applyBorder="1" applyAlignment="1">
      <alignment horizontal="center" vertical="center" shrinkToFit="1"/>
    </xf>
    <xf numFmtId="0" fontId="16" fillId="4" borderId="24" xfId="0" applyFont="1" applyFill="1" applyBorder="1" applyAlignment="1">
      <alignment horizontal="center" vertical="center" shrinkToFit="1"/>
    </xf>
    <xf numFmtId="0" fontId="16" fillId="0" borderId="16" xfId="0" applyFont="1" applyBorder="1" applyAlignment="1">
      <alignment horizontal="center" vertical="center" shrinkToFit="1"/>
    </xf>
    <xf numFmtId="0" fontId="16" fillId="4" borderId="16" xfId="0" applyFont="1" applyFill="1" applyBorder="1" applyAlignment="1">
      <alignment horizontal="center" vertical="center" shrinkToFit="1"/>
    </xf>
    <xf numFmtId="0" fontId="16" fillId="3" borderId="16" xfId="0" applyFont="1" applyFill="1" applyBorder="1" applyAlignment="1">
      <alignment horizontal="center" vertical="center" shrinkToFit="1"/>
    </xf>
    <xf numFmtId="0" fontId="16" fillId="0" borderId="26" xfId="0" applyFont="1" applyBorder="1" applyAlignment="1">
      <alignment horizontal="center" vertical="center" shrinkToFit="1"/>
    </xf>
    <xf numFmtId="0" fontId="16" fillId="0" borderId="11" xfId="0" applyFont="1" applyBorder="1" applyAlignment="1">
      <alignment horizontal="center" vertical="center" shrinkToFit="1"/>
    </xf>
    <xf numFmtId="0" fontId="16" fillId="4" borderId="11" xfId="0" applyFont="1" applyFill="1" applyBorder="1" applyAlignment="1">
      <alignment horizontal="center" vertical="center" shrinkToFit="1"/>
    </xf>
    <xf numFmtId="0" fontId="16" fillId="3" borderId="11" xfId="0" applyFont="1" applyFill="1" applyBorder="1" applyAlignment="1">
      <alignment horizontal="center" vertical="center" shrinkToFit="1"/>
    </xf>
    <xf numFmtId="0" fontId="13" fillId="0" borderId="3" xfId="0" applyFont="1" applyBorder="1" applyAlignment="1">
      <alignment horizontal="center" vertical="center" shrinkToFit="1"/>
    </xf>
    <xf numFmtId="0" fontId="13" fillId="0" borderId="2" xfId="0" applyFont="1" applyBorder="1" applyAlignment="1">
      <alignment horizontal="center" vertical="center" shrinkToFit="1"/>
    </xf>
    <xf numFmtId="0" fontId="15" fillId="0" borderId="0" xfId="0" applyFont="1" applyAlignment="1">
      <alignment horizontal="center"/>
    </xf>
    <xf numFmtId="0" fontId="16" fillId="0" borderId="13" xfId="0" applyFont="1" applyBorder="1" applyAlignment="1">
      <alignment horizontal="center" vertical="center" shrinkToFit="1"/>
    </xf>
    <xf numFmtId="0" fontId="16" fillId="0" borderId="8" xfId="0" applyFont="1" applyBorder="1" applyAlignment="1">
      <alignment horizontal="center" vertical="center" shrinkToFit="1"/>
    </xf>
    <xf numFmtId="0" fontId="16" fillId="4" borderId="4" xfId="0" applyFont="1" applyFill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 shrinkToFit="1"/>
    </xf>
    <xf numFmtId="0" fontId="16" fillId="3" borderId="5" xfId="0" applyFont="1" applyFill="1" applyBorder="1" applyAlignment="1">
      <alignment horizontal="center" vertical="center" shrinkToFit="1"/>
    </xf>
    <xf numFmtId="0" fontId="16" fillId="3" borderId="27" xfId="0" applyFont="1" applyFill="1" applyBorder="1" applyAlignment="1">
      <alignment horizontal="center" vertical="center" shrinkToFit="1"/>
    </xf>
    <xf numFmtId="0" fontId="16" fillId="4" borderId="10" xfId="0" applyFont="1" applyFill="1" applyBorder="1" applyAlignment="1">
      <alignment horizontal="center" vertical="center" shrinkToFit="1"/>
    </xf>
    <xf numFmtId="0" fontId="16" fillId="4" borderId="28" xfId="0" applyFont="1" applyFill="1" applyBorder="1" applyAlignment="1">
      <alignment horizontal="center" vertical="center" shrinkToFit="1"/>
    </xf>
    <xf numFmtId="0" fontId="16" fillId="3" borderId="29" xfId="0" applyFont="1" applyFill="1" applyBorder="1" applyAlignment="1">
      <alignment horizontal="center" vertical="center" shrinkToFit="1"/>
    </xf>
    <xf numFmtId="0" fontId="16" fillId="0" borderId="28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16" fillId="4" borderId="30" xfId="0" applyFont="1" applyFill="1" applyBorder="1" applyAlignment="1">
      <alignment horizontal="center" vertical="center" shrinkToFit="1"/>
    </xf>
    <xf numFmtId="0" fontId="16" fillId="4" borderId="13" xfId="0" applyFont="1" applyFill="1" applyBorder="1" applyAlignment="1">
      <alignment horizontal="center" vertical="center" shrinkToFit="1"/>
    </xf>
    <xf numFmtId="0" fontId="16" fillId="5" borderId="13" xfId="0" applyFont="1" applyFill="1" applyBorder="1" applyAlignment="1">
      <alignment horizontal="center" vertical="center" shrinkToFit="1"/>
    </xf>
    <xf numFmtId="0" fontId="16" fillId="4" borderId="31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16" fillId="4" borderId="32" xfId="0" applyFont="1" applyFill="1" applyBorder="1" applyAlignment="1">
      <alignment horizontal="center" vertical="center" shrinkToFit="1"/>
    </xf>
    <xf numFmtId="0" fontId="16" fillId="4" borderId="15" xfId="0" applyFont="1" applyFill="1" applyBorder="1" applyAlignment="1">
      <alignment horizontal="center" vertical="center" shrinkToFit="1"/>
    </xf>
    <xf numFmtId="0" fontId="16" fillId="0" borderId="15" xfId="0" applyFont="1" applyBorder="1" applyAlignment="1">
      <alignment horizontal="center" vertical="center" shrinkToFit="1"/>
    </xf>
    <xf numFmtId="0" fontId="16" fillId="0" borderId="33" xfId="0" applyFont="1" applyBorder="1" applyAlignment="1">
      <alignment horizontal="center" vertical="center" shrinkToFit="1"/>
    </xf>
    <xf numFmtId="0" fontId="16" fillId="4" borderId="34" xfId="0" applyFont="1" applyFill="1" applyBorder="1" applyAlignment="1">
      <alignment horizontal="center" vertical="center" shrinkToFit="1"/>
    </xf>
    <xf numFmtId="0" fontId="16" fillId="4" borderId="35" xfId="0" applyFont="1" applyFill="1" applyBorder="1" applyAlignment="1">
      <alignment horizontal="center" vertical="center" shrinkToFit="1"/>
    </xf>
    <xf numFmtId="0" fontId="16" fillId="3" borderId="36" xfId="0" applyFont="1" applyFill="1" applyBorder="1" applyAlignment="1">
      <alignment horizontal="center" vertical="center" shrinkToFit="1"/>
    </xf>
    <xf numFmtId="0" fontId="14" fillId="0" borderId="0" xfId="0" applyFont="1" applyAlignment="1">
      <alignment horizontal="right"/>
    </xf>
    <xf numFmtId="0" fontId="16" fillId="3" borderId="37" xfId="0" applyFont="1" applyFill="1" applyBorder="1" applyAlignment="1">
      <alignment horizontal="center" vertical="center" shrinkToFit="1"/>
    </xf>
    <xf numFmtId="0" fontId="16" fillId="0" borderId="38" xfId="0" applyFont="1" applyBorder="1" applyAlignment="1" applyProtection="1">
      <alignment horizontal="center" vertical="center" shrinkToFit="1"/>
      <protection locked="0"/>
    </xf>
    <xf numFmtId="0" fontId="16" fillId="0" borderId="39" xfId="0" applyFont="1" applyBorder="1" applyAlignment="1">
      <alignment horizontal="center" vertical="center" shrinkToFit="1"/>
    </xf>
    <xf numFmtId="0" fontId="16" fillId="5" borderId="11" xfId="0" applyFont="1" applyFill="1" applyBorder="1" applyAlignment="1">
      <alignment horizontal="center" vertical="center" shrinkToFit="1"/>
    </xf>
    <xf numFmtId="0" fontId="16" fillId="0" borderId="40" xfId="0" applyFont="1" applyBorder="1" applyAlignment="1" applyProtection="1">
      <alignment horizontal="center" vertical="center" shrinkToFit="1"/>
      <protection locked="0"/>
    </xf>
    <xf numFmtId="0" fontId="16" fillId="0" borderId="41" xfId="0" applyFont="1" applyBorder="1" applyAlignment="1">
      <alignment horizontal="center" vertical="center" shrinkToFit="1"/>
    </xf>
    <xf numFmtId="0" fontId="16" fillId="4" borderId="7" xfId="0" applyFont="1" applyFill="1" applyBorder="1" applyAlignment="1">
      <alignment horizontal="center" vertical="center" shrinkToFit="1"/>
    </xf>
    <xf numFmtId="0" fontId="13" fillId="4" borderId="14" xfId="0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 shrinkToFit="1"/>
    </xf>
    <xf numFmtId="0" fontId="16" fillId="4" borderId="23" xfId="0" applyFont="1" applyFill="1" applyBorder="1" applyAlignment="1">
      <alignment horizontal="center" vertical="center" shrinkToFit="1"/>
    </xf>
    <xf numFmtId="0" fontId="16" fillId="4" borderId="42" xfId="0" applyFont="1" applyFill="1" applyBorder="1" applyAlignment="1">
      <alignment horizontal="center" vertical="center" shrinkToFit="1"/>
    </xf>
    <xf numFmtId="0" fontId="22" fillId="0" borderId="0" xfId="0" applyFont="1" applyAlignment="1">
      <alignment horizontal="center" vertical="center"/>
    </xf>
    <xf numFmtId="0" fontId="16" fillId="2" borderId="16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13" fillId="4" borderId="43" xfId="0" applyFont="1" applyFill="1" applyBorder="1" applyAlignment="1">
      <alignment horizontal="center" vertical="center"/>
    </xf>
    <xf numFmtId="0" fontId="28" fillId="0" borderId="44" xfId="0" applyFont="1" applyBorder="1" applyAlignment="1">
      <alignment horizontal="center" vertical="center" shrinkToFit="1"/>
    </xf>
    <xf numFmtId="0" fontId="28" fillId="0" borderId="32" xfId="0" applyFont="1" applyBorder="1" applyAlignment="1">
      <alignment horizontal="center" vertical="center" shrinkToFit="1"/>
    </xf>
    <xf numFmtId="0" fontId="28" fillId="0" borderId="43" xfId="0" applyFont="1" applyBorder="1" applyAlignment="1">
      <alignment horizontal="center" vertical="center" shrinkToFit="1"/>
    </xf>
    <xf numFmtId="0" fontId="28" fillId="0" borderId="45" xfId="0" applyFont="1" applyBorder="1" applyAlignment="1">
      <alignment horizontal="center" vertical="center" shrinkToFit="1"/>
    </xf>
    <xf numFmtId="0" fontId="28" fillId="0" borderId="37" xfId="0" applyFont="1" applyBorder="1" applyAlignment="1">
      <alignment horizontal="center" vertical="center" shrinkToFit="1"/>
    </xf>
    <xf numFmtId="0" fontId="16" fillId="4" borderId="3" xfId="0" applyFont="1" applyFill="1" applyBorder="1" applyAlignment="1">
      <alignment horizontal="center" vertical="center" shrinkToFit="1"/>
    </xf>
    <xf numFmtId="0" fontId="28" fillId="0" borderId="46" xfId="0" applyFont="1" applyBorder="1" applyAlignment="1">
      <alignment horizontal="center" vertical="center" shrinkToFit="1"/>
    </xf>
    <xf numFmtId="0" fontId="16" fillId="4" borderId="1" xfId="0" applyFont="1" applyFill="1" applyBorder="1" applyAlignment="1">
      <alignment horizontal="center" vertical="center" shrinkToFit="1"/>
    </xf>
    <xf numFmtId="0" fontId="14" fillId="0" borderId="0" xfId="0" applyFont="1"/>
    <xf numFmtId="0" fontId="13" fillId="0" borderId="0" xfId="0" applyFont="1" applyAlignment="1">
      <alignment horizontal="center" vertical="center" textRotation="90"/>
    </xf>
    <xf numFmtId="0" fontId="13" fillId="3" borderId="3" xfId="0" applyFont="1" applyFill="1" applyBorder="1" applyAlignment="1">
      <alignment horizontal="center" vertical="center" shrinkToFit="1"/>
    </xf>
    <xf numFmtId="1" fontId="13" fillId="3" borderId="3" xfId="0" applyNumberFormat="1" applyFont="1" applyFill="1" applyBorder="1" applyAlignment="1">
      <alignment horizontal="center" vertical="center" shrinkToFit="1"/>
    </xf>
    <xf numFmtId="1" fontId="13" fillId="0" borderId="3" xfId="0" applyNumberFormat="1" applyFont="1" applyBorder="1" applyAlignment="1">
      <alignment horizontal="center" vertical="center" shrinkToFit="1"/>
    </xf>
    <xf numFmtId="1" fontId="18" fillId="0" borderId="45" xfId="0" applyNumberFormat="1" applyFont="1" applyBorder="1" applyAlignment="1">
      <alignment horizontal="center" vertical="center" shrinkToFit="1"/>
    </xf>
    <xf numFmtId="0" fontId="18" fillId="0" borderId="3" xfId="0" applyFont="1" applyBorder="1" applyAlignment="1">
      <alignment horizontal="center" vertical="center" shrinkToFit="1"/>
    </xf>
    <xf numFmtId="0" fontId="22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0" xfId="0" applyFont="1"/>
    <xf numFmtId="0" fontId="7" fillId="0" borderId="0" xfId="0" applyFont="1" applyAlignment="1">
      <alignment horizontal="right" vertical="center"/>
    </xf>
    <xf numFmtId="0" fontId="10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12" fillId="0" borderId="0" xfId="0" applyFont="1"/>
    <xf numFmtId="0" fontId="16" fillId="0" borderId="47" xfId="0" applyFont="1" applyBorder="1" applyAlignment="1" applyProtection="1">
      <alignment horizontal="center" vertical="center" shrinkToFit="1"/>
      <protection locked="0"/>
    </xf>
    <xf numFmtId="0" fontId="16" fillId="0" borderId="24" xfId="0" applyFont="1" applyBorder="1" applyAlignment="1">
      <alignment horizontal="center" vertical="center" shrinkToFit="1"/>
    </xf>
    <xf numFmtId="0" fontId="16" fillId="3" borderId="2" xfId="0" applyFont="1" applyFill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/>
    </xf>
    <xf numFmtId="0" fontId="13" fillId="0" borderId="0" xfId="0" applyFont="1" applyBorder="1" applyAlignment="1" applyProtection="1">
      <alignment horizontal="center" vertical="center" shrinkToFit="1"/>
      <protection locked="0"/>
    </xf>
    <xf numFmtId="0" fontId="16" fillId="0" borderId="32" xfId="0" applyFont="1" applyBorder="1" applyAlignment="1" applyProtection="1">
      <alignment horizontal="center" vertical="center" shrinkToFit="1"/>
      <protection locked="0"/>
    </xf>
    <xf numFmtId="0" fontId="16" fillId="0" borderId="15" xfId="0" applyFont="1" applyBorder="1" applyAlignment="1" applyProtection="1">
      <alignment horizontal="center" vertical="center" shrinkToFit="1"/>
      <protection locked="0"/>
    </xf>
    <xf numFmtId="0" fontId="16" fillId="0" borderId="48" xfId="0" applyFont="1" applyBorder="1" applyAlignment="1">
      <alignment horizontal="center" vertical="center" shrinkToFit="1"/>
    </xf>
    <xf numFmtId="0" fontId="16" fillId="0" borderId="45" xfId="0" applyFont="1" applyBorder="1" applyAlignment="1" applyProtection="1">
      <alignment horizontal="center" vertical="center" shrinkToFit="1"/>
      <protection locked="0"/>
    </xf>
    <xf numFmtId="0" fontId="16" fillId="0" borderId="37" xfId="0" applyFont="1" applyBorder="1" applyAlignment="1">
      <alignment horizontal="center" vertical="center" shrinkToFit="1"/>
    </xf>
    <xf numFmtId="0" fontId="16" fillId="0" borderId="49" xfId="0" applyFont="1" applyBorder="1" applyAlignment="1" applyProtection="1">
      <alignment horizontal="center" vertical="center" shrinkToFit="1"/>
      <protection locked="0"/>
    </xf>
    <xf numFmtId="0" fontId="16" fillId="0" borderId="50" xfId="0" applyFont="1" applyBorder="1" applyAlignment="1" applyProtection="1">
      <alignment horizontal="center" vertical="center" shrinkToFit="1"/>
      <protection locked="0"/>
    </xf>
    <xf numFmtId="0" fontId="16" fillId="0" borderId="51" xfId="0" applyFont="1" applyBorder="1" applyAlignment="1">
      <alignment horizontal="center" vertical="center" shrinkToFit="1"/>
    </xf>
    <xf numFmtId="0" fontId="16" fillId="0" borderId="52" xfId="0" applyFont="1" applyBorder="1" applyAlignment="1">
      <alignment horizontal="center" vertical="center" shrinkToFit="1"/>
    </xf>
    <xf numFmtId="0" fontId="16" fillId="0" borderId="31" xfId="0" applyFont="1" applyBorder="1" applyAlignment="1">
      <alignment horizontal="center" vertical="center" shrinkToFit="1"/>
    </xf>
    <xf numFmtId="0" fontId="16" fillId="4" borderId="52" xfId="0" applyFont="1" applyFill="1" applyBorder="1" applyAlignment="1">
      <alignment horizontal="center" vertical="center" shrinkToFit="1"/>
    </xf>
    <xf numFmtId="0" fontId="16" fillId="3" borderId="53" xfId="0" applyFont="1" applyFill="1" applyBorder="1" applyAlignment="1">
      <alignment horizontal="center" vertical="center" shrinkToFit="1"/>
    </xf>
    <xf numFmtId="0" fontId="16" fillId="5" borderId="24" xfId="0" applyFont="1" applyFill="1" applyBorder="1" applyAlignment="1">
      <alignment horizontal="center" vertical="center" shrinkToFit="1"/>
    </xf>
    <xf numFmtId="0" fontId="16" fillId="3" borderId="42" xfId="0" applyFont="1" applyFill="1" applyBorder="1" applyAlignment="1">
      <alignment horizontal="center" vertical="center" shrinkToFit="1"/>
    </xf>
    <xf numFmtId="0" fontId="16" fillId="3" borderId="54" xfId="0" applyFont="1" applyFill="1" applyBorder="1" applyAlignment="1">
      <alignment horizontal="center" vertical="center" shrinkToFit="1"/>
    </xf>
    <xf numFmtId="0" fontId="28" fillId="3" borderId="2" xfId="0" applyFont="1" applyFill="1" applyBorder="1" applyAlignment="1">
      <alignment horizontal="center" vertical="center" shrinkToFit="1"/>
    </xf>
    <xf numFmtId="1" fontId="28" fillId="3" borderId="37" xfId="0" applyNumberFormat="1" applyFont="1" applyFill="1" applyBorder="1" applyAlignment="1">
      <alignment horizontal="center" vertical="center" shrinkToFit="1"/>
    </xf>
    <xf numFmtId="0" fontId="17" fillId="2" borderId="4" xfId="0" applyFont="1" applyFill="1" applyBorder="1" applyAlignment="1" applyProtection="1">
      <alignment horizontal="center" vertical="center" shrinkToFit="1"/>
      <protection locked="0"/>
    </xf>
    <xf numFmtId="0" fontId="16" fillId="4" borderId="51" xfId="0" applyFont="1" applyFill="1" applyBorder="1" applyAlignment="1">
      <alignment horizontal="center" vertical="center" shrinkToFit="1"/>
    </xf>
    <xf numFmtId="0" fontId="17" fillId="2" borderId="7" xfId="0" applyFont="1" applyFill="1" applyBorder="1" applyAlignment="1" applyProtection="1">
      <alignment horizontal="center" vertical="center" shrinkToFit="1"/>
      <protection locked="0"/>
    </xf>
    <xf numFmtId="0" fontId="16" fillId="4" borderId="55" xfId="0" applyFont="1" applyFill="1" applyBorder="1" applyAlignment="1">
      <alignment horizontal="center" vertical="center" shrinkToFit="1"/>
    </xf>
    <xf numFmtId="0" fontId="16" fillId="3" borderId="15" xfId="0" applyFont="1" applyFill="1" applyBorder="1" applyAlignment="1">
      <alignment horizontal="center" vertical="center" shrinkToFit="1"/>
    </xf>
    <xf numFmtId="1" fontId="16" fillId="4" borderId="11" xfId="0" applyNumberFormat="1" applyFont="1" applyFill="1" applyBorder="1" applyAlignment="1">
      <alignment horizontal="center" vertical="center" shrinkToFit="1"/>
    </xf>
    <xf numFmtId="1" fontId="16" fillId="4" borderId="10" xfId="0" applyNumberFormat="1" applyFont="1" applyFill="1" applyBorder="1" applyAlignment="1">
      <alignment horizontal="center" vertical="center" shrinkToFit="1"/>
    </xf>
    <xf numFmtId="1" fontId="16" fillId="4" borderId="28" xfId="0" applyNumberFormat="1" applyFont="1" applyFill="1" applyBorder="1" applyAlignment="1">
      <alignment horizontal="center" vertical="center" shrinkToFit="1"/>
    </xf>
    <xf numFmtId="1" fontId="16" fillId="4" borderId="30" xfId="0" applyNumberFormat="1" applyFont="1" applyFill="1" applyBorder="1" applyAlignment="1">
      <alignment horizontal="center" vertical="center" shrinkToFit="1"/>
    </xf>
    <xf numFmtId="1" fontId="16" fillId="4" borderId="13" xfId="0" applyNumberFormat="1" applyFont="1" applyFill="1" applyBorder="1" applyAlignment="1">
      <alignment horizontal="center" vertical="center" shrinkToFit="1"/>
    </xf>
    <xf numFmtId="1" fontId="16" fillId="4" borderId="31" xfId="0" applyNumberFormat="1" applyFont="1" applyFill="1" applyBorder="1" applyAlignment="1">
      <alignment horizontal="center" vertical="center" shrinkToFit="1"/>
    </xf>
    <xf numFmtId="1" fontId="16" fillId="4" borderId="12" xfId="0" applyNumberFormat="1" applyFont="1" applyFill="1" applyBorder="1" applyAlignment="1">
      <alignment horizontal="center" vertical="center" shrinkToFit="1"/>
    </xf>
    <xf numFmtId="1" fontId="16" fillId="4" borderId="14" xfId="0" applyNumberFormat="1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 shrinkToFit="1"/>
    </xf>
    <xf numFmtId="0" fontId="16" fillId="0" borderId="57" xfId="0" applyFont="1" applyBorder="1" applyAlignment="1">
      <alignment horizontal="center" vertical="center" shrinkToFit="1"/>
    </xf>
    <xf numFmtId="1" fontId="16" fillId="4" borderId="26" xfId="0" applyNumberFormat="1" applyFont="1" applyFill="1" applyBorder="1" applyAlignment="1">
      <alignment horizontal="center" vertical="center" shrinkToFit="1"/>
    </xf>
    <xf numFmtId="1" fontId="16" fillId="4" borderId="41" xfId="0" applyNumberFormat="1" applyFont="1" applyFill="1" applyBorder="1" applyAlignment="1">
      <alignment horizontal="center" vertical="center" shrinkToFit="1"/>
    </xf>
    <xf numFmtId="1" fontId="16" fillId="4" borderId="18" xfId="0" applyNumberFormat="1" applyFont="1" applyFill="1" applyBorder="1" applyAlignment="1">
      <alignment horizontal="center" vertical="center" shrinkToFit="1"/>
    </xf>
    <xf numFmtId="1" fontId="16" fillId="4" borderId="40" xfId="0" applyNumberFormat="1" applyFont="1" applyFill="1" applyBorder="1" applyAlignment="1">
      <alignment horizontal="center" vertical="center" shrinkToFit="1"/>
    </xf>
    <xf numFmtId="0" fontId="13" fillId="4" borderId="12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shrinkToFit="1"/>
    </xf>
    <xf numFmtId="0" fontId="16" fillId="4" borderId="21" xfId="0" applyFont="1" applyFill="1" applyBorder="1" applyAlignment="1">
      <alignment horizontal="center" vertical="center" shrinkToFit="1"/>
    </xf>
    <xf numFmtId="0" fontId="16" fillId="4" borderId="22" xfId="0" applyFont="1" applyFill="1" applyBorder="1" applyAlignment="1">
      <alignment horizontal="center" vertical="center" shrinkToFit="1"/>
    </xf>
    <xf numFmtId="0" fontId="16" fillId="4" borderId="25" xfId="0" applyFont="1" applyFill="1" applyBorder="1" applyAlignment="1">
      <alignment horizontal="center" vertical="center" shrinkToFit="1"/>
    </xf>
    <xf numFmtId="0" fontId="16" fillId="4" borderId="26" xfId="0" applyFont="1" applyFill="1" applyBorder="1" applyAlignment="1">
      <alignment horizontal="center" vertical="center" shrinkToFit="1"/>
    </xf>
    <xf numFmtId="0" fontId="16" fillId="4" borderId="48" xfId="0" applyFont="1" applyFill="1" applyBorder="1" applyAlignment="1">
      <alignment horizontal="center" vertical="center" shrinkToFit="1"/>
    </xf>
    <xf numFmtId="0" fontId="16" fillId="4" borderId="33" xfId="0" applyFont="1" applyFill="1" applyBorder="1" applyAlignment="1">
      <alignment horizontal="center" vertical="center" shrinkToFit="1"/>
    </xf>
    <xf numFmtId="0" fontId="27" fillId="0" borderId="3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6" fillId="2" borderId="8" xfId="0" applyFont="1" applyFill="1" applyBorder="1" applyAlignment="1" applyProtection="1">
      <alignment horizontal="center" vertical="center" shrinkToFit="1"/>
      <protection locked="0"/>
    </xf>
    <xf numFmtId="0" fontId="16" fillId="0" borderId="58" xfId="0" applyFont="1" applyBorder="1" applyAlignment="1">
      <alignment horizontal="center" vertical="center" shrinkToFit="1"/>
    </xf>
    <xf numFmtId="0" fontId="13" fillId="4" borderId="17" xfId="0" applyFont="1" applyFill="1" applyBorder="1" applyAlignment="1">
      <alignment horizontal="center" vertical="center"/>
    </xf>
    <xf numFmtId="1" fontId="16" fillId="4" borderId="47" xfId="0" applyNumberFormat="1" applyFont="1" applyFill="1" applyBorder="1" applyAlignment="1">
      <alignment horizontal="center" vertical="center" shrinkToFit="1"/>
    </xf>
    <xf numFmtId="1" fontId="16" fillId="4" borderId="16" xfId="0" applyNumberFormat="1" applyFont="1" applyFill="1" applyBorder="1" applyAlignment="1">
      <alignment horizontal="center" vertical="center" shrinkToFit="1"/>
    </xf>
    <xf numFmtId="1" fontId="16" fillId="4" borderId="35" xfId="0" applyNumberFormat="1" applyFont="1" applyFill="1" applyBorder="1" applyAlignment="1">
      <alignment horizontal="center" vertical="center" shrinkToFit="1"/>
    </xf>
    <xf numFmtId="1" fontId="16" fillId="4" borderId="17" xfId="0" applyNumberFormat="1" applyFont="1" applyFill="1" applyBorder="1" applyAlignment="1">
      <alignment horizontal="center" vertical="center" shrinkToFit="1"/>
    </xf>
    <xf numFmtId="1" fontId="16" fillId="4" borderId="34" xfId="0" applyNumberFormat="1" applyFont="1" applyFill="1" applyBorder="1" applyAlignment="1">
      <alignment horizontal="center" vertical="center" shrinkToFit="1"/>
    </xf>
    <xf numFmtId="1" fontId="16" fillId="4" borderId="33" xfId="0" applyNumberFormat="1" applyFont="1" applyFill="1" applyBorder="1" applyAlignment="1">
      <alignment horizontal="center" vertical="center" shrinkToFit="1"/>
    </xf>
    <xf numFmtId="0" fontId="16" fillId="0" borderId="30" xfId="0" applyFont="1" applyBorder="1" applyAlignment="1" applyProtection="1">
      <alignment horizontal="center" vertical="center" shrinkToFit="1"/>
      <protection locked="0"/>
    </xf>
    <xf numFmtId="0" fontId="13" fillId="4" borderId="6" xfId="0" applyFont="1" applyFill="1" applyBorder="1" applyAlignment="1">
      <alignment horizontal="center" vertical="center"/>
    </xf>
    <xf numFmtId="0" fontId="16" fillId="0" borderId="34" xfId="0" applyFont="1" applyBorder="1" applyAlignment="1" applyProtection="1">
      <alignment horizontal="center" vertical="center" shrinkToFit="1"/>
      <protection locked="0"/>
    </xf>
    <xf numFmtId="0" fontId="16" fillId="0" borderId="35" xfId="0" applyFont="1" applyBorder="1" applyAlignment="1">
      <alignment horizontal="center" vertical="center" shrinkToFit="1"/>
    </xf>
    <xf numFmtId="0" fontId="13" fillId="4" borderId="59" xfId="0" applyFont="1" applyFill="1" applyBorder="1" applyAlignment="1">
      <alignment horizontal="center" vertical="center"/>
    </xf>
    <xf numFmtId="0" fontId="13" fillId="4" borderId="60" xfId="0" applyFont="1" applyFill="1" applyBorder="1" applyAlignment="1">
      <alignment horizontal="center" vertical="center"/>
    </xf>
    <xf numFmtId="0" fontId="13" fillId="4" borderId="61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 shrinkToFit="1"/>
    </xf>
    <xf numFmtId="0" fontId="16" fillId="4" borderId="12" xfId="0" applyFont="1" applyFill="1" applyBorder="1" applyAlignment="1">
      <alignment horizontal="center" vertical="center" shrinkToFit="1"/>
    </xf>
    <xf numFmtId="0" fontId="16" fillId="4" borderId="27" xfId="0" applyFont="1" applyFill="1" applyBorder="1" applyAlignment="1">
      <alignment horizontal="center" vertical="center" shrinkToFit="1"/>
    </xf>
    <xf numFmtId="0" fontId="16" fillId="4" borderId="29" xfId="0" applyFont="1" applyFill="1" applyBorder="1" applyAlignment="1">
      <alignment horizontal="center" vertical="center" shrinkToFit="1"/>
    </xf>
    <xf numFmtId="0" fontId="16" fillId="4" borderId="62" xfId="0" applyFont="1" applyFill="1" applyBorder="1" applyAlignment="1">
      <alignment horizontal="center" vertical="center" shrinkToFit="1"/>
    </xf>
    <xf numFmtId="0" fontId="16" fillId="3" borderId="58" xfId="0" applyFont="1" applyFill="1" applyBorder="1" applyAlignment="1">
      <alignment horizontal="center" vertical="center" shrinkToFit="1"/>
    </xf>
    <xf numFmtId="0" fontId="16" fillId="4" borderId="63" xfId="0" applyFont="1" applyFill="1" applyBorder="1" applyAlignment="1">
      <alignment horizontal="center" vertical="center" shrinkToFit="1"/>
    </xf>
    <xf numFmtId="0" fontId="5" fillId="0" borderId="0" xfId="0" applyFont="1" applyAlignment="1" applyProtection="1">
      <alignment horizontal="center" vertical="center" shrinkToFit="1"/>
      <protection locked="0"/>
    </xf>
    <xf numFmtId="0" fontId="19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Border="1" applyAlignment="1" applyProtection="1">
      <alignment horizontal="center" shrinkToFit="1"/>
      <protection locked="0"/>
    </xf>
    <xf numFmtId="0" fontId="18" fillId="0" borderId="0" xfId="0" applyFont="1" applyBorder="1" applyAlignment="1">
      <alignment horizontal="center" vertical="center" shrinkToFit="1"/>
    </xf>
    <xf numFmtId="0" fontId="31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18" fillId="0" borderId="0" xfId="0" applyFont="1" applyBorder="1" applyAlignment="1" applyProtection="1">
      <alignment horizontal="center" vertical="center" shrinkToFit="1"/>
      <protection locked="0"/>
    </xf>
    <xf numFmtId="0" fontId="34" fillId="0" borderId="0" xfId="0" applyFont="1" applyAlignment="1">
      <alignment vertical="center"/>
    </xf>
    <xf numFmtId="0" fontId="11" fillId="0" borderId="19" xfId="0" applyFont="1" applyBorder="1" applyAlignment="1">
      <alignment horizontal="center" vertical="center" wrapText="1"/>
    </xf>
    <xf numFmtId="0" fontId="35" fillId="2" borderId="0" xfId="0" applyFont="1" applyFill="1" applyAlignment="1" applyProtection="1">
      <alignment horizontal="right" vertical="center"/>
      <protection locked="0"/>
    </xf>
    <xf numFmtId="0" fontId="23" fillId="0" borderId="6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43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64" xfId="0" applyFont="1" applyBorder="1" applyAlignment="1">
      <alignment horizontal="center" vertical="center"/>
    </xf>
    <xf numFmtId="0" fontId="23" fillId="0" borderId="65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11" fillId="0" borderId="0" xfId="0" applyFont="1" applyAlignment="1">
      <alignment vertical="top"/>
    </xf>
    <xf numFmtId="0" fontId="13" fillId="0" borderId="0" xfId="0" applyFont="1" applyAlignment="1">
      <alignment horizontal="right" vertical="top"/>
    </xf>
    <xf numFmtId="0" fontId="24" fillId="0" borderId="0" xfId="0" applyFont="1" applyAlignment="1">
      <alignment horizontal="right" vertical="center"/>
    </xf>
    <xf numFmtId="0" fontId="36" fillId="0" borderId="0" xfId="0" applyFont="1" applyProtection="1">
      <protection locked="0"/>
    </xf>
    <xf numFmtId="0" fontId="36" fillId="0" borderId="0" xfId="0" applyFont="1" applyAlignment="1" applyProtection="1">
      <alignment vertical="center"/>
      <protection locked="0"/>
    </xf>
    <xf numFmtId="0" fontId="36" fillId="0" borderId="0" xfId="0" applyFont="1"/>
    <xf numFmtId="0" fontId="36" fillId="0" borderId="0" xfId="0" applyFont="1" applyAlignment="1" applyProtection="1">
      <alignment horizontal="center"/>
      <protection locked="0"/>
    </xf>
    <xf numFmtId="0" fontId="16" fillId="4" borderId="39" xfId="0" applyFont="1" applyFill="1" applyBorder="1" applyAlignment="1">
      <alignment horizontal="center" vertical="center" shrinkToFit="1"/>
    </xf>
    <xf numFmtId="0" fontId="16" fillId="0" borderId="23" xfId="0" applyFont="1" applyBorder="1" applyAlignment="1">
      <alignment horizontal="center" vertical="center" shrinkToFit="1"/>
    </xf>
    <xf numFmtId="0" fontId="11" fillId="0" borderId="66" xfId="0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6" fillId="4" borderId="58" xfId="0" applyFont="1" applyFill="1" applyBorder="1" applyAlignment="1">
      <alignment horizontal="center" vertical="center" shrinkToFit="1"/>
    </xf>
    <xf numFmtId="0" fontId="16" fillId="4" borderId="19" xfId="0" applyFont="1" applyFill="1" applyBorder="1" applyAlignment="1">
      <alignment horizontal="center" vertical="center" shrinkToFit="1"/>
    </xf>
    <xf numFmtId="0" fontId="10" fillId="0" borderId="20" xfId="0" applyFont="1" applyBorder="1" applyAlignment="1">
      <alignment horizontal="center" vertical="center" wrapText="1"/>
    </xf>
    <xf numFmtId="0" fontId="10" fillId="0" borderId="66" xfId="0" applyFont="1" applyBorder="1" applyAlignment="1">
      <alignment horizontal="center" vertical="center" wrapText="1"/>
    </xf>
    <xf numFmtId="0" fontId="10" fillId="0" borderId="69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67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/>
    </xf>
    <xf numFmtId="0" fontId="21" fillId="0" borderId="66" xfId="0" applyFont="1" applyBorder="1" applyAlignment="1">
      <alignment horizontal="center" vertical="center"/>
    </xf>
    <xf numFmtId="0" fontId="21" fillId="0" borderId="69" xfId="0" applyFont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21" fillId="0" borderId="49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0" xfId="0" applyFont="1" applyBorder="1" applyAlignment="1" applyProtection="1">
      <alignment horizontal="center" vertical="center" shrinkToFit="1"/>
      <protection locked="0"/>
    </xf>
    <xf numFmtId="0" fontId="5" fillId="0" borderId="66" xfId="0" applyFont="1" applyBorder="1" applyAlignment="1" applyProtection="1">
      <alignment horizontal="center" vertical="center" shrinkToFit="1"/>
      <protection locked="0"/>
    </xf>
    <xf numFmtId="0" fontId="5" fillId="0" borderId="69" xfId="0" applyFont="1" applyBorder="1" applyAlignment="1" applyProtection="1">
      <alignment horizontal="center" vertical="center" shrinkToFit="1"/>
      <protection locked="0"/>
    </xf>
    <xf numFmtId="0" fontId="5" fillId="0" borderId="43" xfId="0" applyFont="1" applyBorder="1" applyAlignment="1" applyProtection="1">
      <alignment horizontal="center" vertical="center" shrinkToFit="1"/>
      <protection locked="0"/>
    </xf>
    <xf numFmtId="0" fontId="5" fillId="0" borderId="49" xfId="0" applyFont="1" applyBorder="1" applyAlignment="1" applyProtection="1">
      <alignment horizontal="center" vertical="center" shrinkToFit="1"/>
      <protection locked="0"/>
    </xf>
    <xf numFmtId="0" fontId="5" fillId="0" borderId="37" xfId="0" applyFont="1" applyBorder="1" applyAlignment="1" applyProtection="1">
      <alignment horizontal="center" vertical="center" shrinkToFit="1"/>
      <protection locked="0"/>
    </xf>
    <xf numFmtId="0" fontId="5" fillId="0" borderId="1" xfId="0" applyFont="1" applyBorder="1" applyAlignment="1" applyProtection="1">
      <alignment horizontal="center" vertical="center" shrinkToFit="1"/>
      <protection locked="0"/>
    </xf>
    <xf numFmtId="0" fontId="5" fillId="0" borderId="67" xfId="0" applyFont="1" applyBorder="1" applyAlignment="1" applyProtection="1">
      <alignment horizontal="center" vertical="center" shrinkToFit="1"/>
      <protection locked="0"/>
    </xf>
    <xf numFmtId="0" fontId="5" fillId="0" borderId="2" xfId="0" applyFont="1" applyBorder="1" applyAlignment="1" applyProtection="1">
      <alignment horizontal="center" vertical="center" shrinkToFit="1"/>
      <protection locked="0"/>
    </xf>
    <xf numFmtId="0" fontId="18" fillId="0" borderId="1" xfId="0" applyFont="1" applyBorder="1" applyAlignment="1" applyProtection="1">
      <alignment horizontal="center" vertical="center" shrinkToFit="1"/>
      <protection locked="0"/>
    </xf>
    <xf numFmtId="0" fontId="18" fillId="0" borderId="67" xfId="0" applyFont="1" applyBorder="1" applyAlignment="1" applyProtection="1">
      <alignment horizontal="center" vertical="center" shrinkToFit="1"/>
      <protection locked="0"/>
    </xf>
    <xf numFmtId="0" fontId="18" fillId="0" borderId="2" xfId="0" applyFont="1" applyBorder="1" applyAlignment="1" applyProtection="1">
      <alignment horizontal="center" vertical="center" shrinkToFit="1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21" fillId="0" borderId="1" xfId="0" applyFont="1" applyBorder="1" applyAlignment="1">
      <alignment horizontal="center" vertical="center"/>
    </xf>
    <xf numFmtId="0" fontId="21" fillId="0" borderId="67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shrinkToFit="1"/>
    </xf>
    <xf numFmtId="0" fontId="13" fillId="0" borderId="67" xfId="0" applyFont="1" applyBorder="1" applyAlignment="1">
      <alignment horizontal="center" vertical="center" shrinkToFit="1"/>
    </xf>
    <xf numFmtId="0" fontId="13" fillId="0" borderId="2" xfId="0" applyFont="1" applyBorder="1" applyAlignment="1">
      <alignment horizontal="center" vertical="center" shrinkToFit="1"/>
    </xf>
    <xf numFmtId="0" fontId="4" fillId="0" borderId="1" xfId="0" applyFont="1" applyBorder="1" applyAlignment="1" applyProtection="1">
      <alignment horizontal="center" vertical="center" shrinkToFit="1"/>
      <protection locked="0"/>
    </xf>
    <xf numFmtId="0" fontId="4" fillId="0" borderId="67" xfId="0" applyFont="1" applyBorder="1" applyAlignment="1" applyProtection="1">
      <alignment horizontal="center" vertical="center" shrinkToFit="1"/>
      <protection locked="0"/>
    </xf>
    <xf numFmtId="0" fontId="4" fillId="0" borderId="2" xfId="0" applyFont="1" applyBorder="1" applyAlignment="1" applyProtection="1">
      <alignment horizontal="center" vertical="center" shrinkToFit="1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67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9" fillId="0" borderId="20" xfId="0" applyFont="1" applyBorder="1" applyAlignment="1">
      <alignment horizontal="center" vertical="center"/>
    </xf>
    <xf numFmtId="0" fontId="9" fillId="0" borderId="66" xfId="0" applyFont="1" applyBorder="1" applyAlignment="1">
      <alignment horizontal="center" vertical="center"/>
    </xf>
    <xf numFmtId="0" fontId="9" fillId="0" borderId="69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27" fillId="3" borderId="19" xfId="0" applyFont="1" applyFill="1" applyBorder="1" applyAlignment="1">
      <alignment horizontal="center" vertical="center" textRotation="90"/>
    </xf>
    <xf numFmtId="0" fontId="27" fillId="3" borderId="68" xfId="0" applyFont="1" applyFill="1" applyBorder="1" applyAlignment="1">
      <alignment horizontal="center" vertical="center" textRotation="90"/>
    </xf>
    <xf numFmtId="0" fontId="18" fillId="0" borderId="1" xfId="0" applyFont="1" applyBorder="1" applyAlignment="1">
      <alignment horizontal="center" vertical="center" shrinkToFit="1"/>
    </xf>
    <xf numFmtId="0" fontId="18" fillId="0" borderId="67" xfId="0" applyFont="1" applyBorder="1" applyAlignment="1">
      <alignment horizontal="center" vertical="center" shrinkToFit="1"/>
    </xf>
    <xf numFmtId="0" fontId="18" fillId="0" borderId="2" xfId="0" applyFont="1" applyBorder="1" applyAlignment="1">
      <alignment horizontal="center" vertical="center" shrinkToFit="1"/>
    </xf>
    <xf numFmtId="0" fontId="26" fillId="0" borderId="66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19" fillId="0" borderId="0" xfId="0" applyFont="1" applyBorder="1" applyAlignment="1">
      <alignment horizontal="center" vertical="top"/>
    </xf>
    <xf numFmtId="0" fontId="13" fillId="0" borderId="1" xfId="0" applyFont="1" applyBorder="1" applyAlignment="1" applyProtection="1">
      <alignment horizontal="center" vertical="center" shrinkToFit="1"/>
      <protection locked="0"/>
    </xf>
    <xf numFmtId="0" fontId="13" fillId="0" borderId="67" xfId="0" applyFont="1" applyBorder="1" applyAlignment="1" applyProtection="1">
      <alignment horizontal="center" vertical="center" shrinkToFit="1"/>
      <protection locked="0"/>
    </xf>
    <xf numFmtId="0" fontId="13" fillId="0" borderId="2" xfId="0" applyFont="1" applyBorder="1" applyAlignment="1" applyProtection="1">
      <alignment horizontal="center" vertical="center" shrinkToFit="1"/>
      <protection locked="0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8" fillId="0" borderId="20" xfId="0" applyFont="1" applyBorder="1" applyAlignment="1" applyProtection="1">
      <alignment horizontal="center" vertical="center" shrinkToFit="1"/>
      <protection locked="0"/>
    </xf>
    <xf numFmtId="0" fontId="18" fillId="0" borderId="69" xfId="0" applyFont="1" applyBorder="1" applyAlignment="1" applyProtection="1">
      <alignment horizontal="center" vertical="center" shrinkToFit="1"/>
      <protection locked="0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18" fillId="0" borderId="67" xfId="0" applyFont="1" applyBorder="1" applyAlignment="1" applyProtection="1">
      <alignment shrinkToFit="1"/>
      <protection locked="0"/>
    </xf>
    <xf numFmtId="0" fontId="18" fillId="0" borderId="2" xfId="0" applyFont="1" applyBorder="1" applyAlignment="1" applyProtection="1">
      <alignment shrinkToFit="1"/>
      <protection locked="0"/>
    </xf>
    <xf numFmtId="0" fontId="27" fillId="0" borderId="20" xfId="0" applyFont="1" applyBorder="1" applyAlignment="1">
      <alignment horizontal="center" vertical="center" textRotation="90" wrapText="1"/>
    </xf>
    <xf numFmtId="0" fontId="27" fillId="0" borderId="69" xfId="0" applyFont="1" applyBorder="1" applyAlignment="1">
      <alignment horizontal="center" vertical="center" textRotation="90" wrapText="1"/>
    </xf>
    <xf numFmtId="0" fontId="27" fillId="0" borderId="43" xfId="0" applyFont="1" applyBorder="1" applyAlignment="1">
      <alignment horizontal="center" vertical="center" textRotation="90" wrapText="1"/>
    </xf>
    <xf numFmtId="0" fontId="27" fillId="0" borderId="37" xfId="0" applyFont="1" applyBorder="1" applyAlignment="1">
      <alignment horizontal="center" vertical="center" textRotation="90" wrapText="1"/>
    </xf>
    <xf numFmtId="0" fontId="27" fillId="0" borderId="20" xfId="0" applyFont="1" applyBorder="1" applyAlignment="1">
      <alignment horizontal="center" vertical="center" textRotation="90"/>
    </xf>
    <xf numFmtId="0" fontId="27" fillId="0" borderId="69" xfId="0" applyFont="1" applyBorder="1" applyAlignment="1">
      <alignment horizontal="center" vertical="center" textRotation="90"/>
    </xf>
    <xf numFmtId="0" fontId="27" fillId="0" borderId="43" xfId="0" applyFont="1" applyBorder="1" applyAlignment="1">
      <alignment horizontal="center" vertical="center" textRotation="90"/>
    </xf>
    <xf numFmtId="0" fontId="27" fillId="0" borderId="37" xfId="0" applyFont="1" applyBorder="1" applyAlignment="1">
      <alignment horizontal="center" vertical="center" textRotation="90"/>
    </xf>
    <xf numFmtId="0" fontId="27" fillId="0" borderId="20" xfId="0" applyFont="1" applyBorder="1" applyAlignment="1" applyProtection="1">
      <alignment horizontal="center" vertical="center" textRotation="90"/>
      <protection locked="0"/>
    </xf>
    <xf numFmtId="0" fontId="27" fillId="0" borderId="69" xfId="0" applyFont="1" applyBorder="1" applyAlignment="1" applyProtection="1">
      <alignment horizontal="center" vertical="center" textRotation="90"/>
      <protection locked="0"/>
    </xf>
    <xf numFmtId="0" fontId="27" fillId="0" borderId="43" xfId="0" applyFont="1" applyBorder="1" applyAlignment="1" applyProtection="1">
      <alignment horizontal="center" vertical="center" textRotation="90"/>
      <protection locked="0"/>
    </xf>
    <xf numFmtId="0" fontId="27" fillId="0" borderId="37" xfId="0" applyFont="1" applyBorder="1" applyAlignment="1" applyProtection="1">
      <alignment horizontal="center" vertical="center" textRotation="90"/>
      <protection locked="0"/>
    </xf>
    <xf numFmtId="0" fontId="27" fillId="0" borderId="19" xfId="0" applyFont="1" applyBorder="1" applyAlignment="1">
      <alignment horizontal="center" vertical="center" textRotation="90"/>
    </xf>
    <xf numFmtId="0" fontId="27" fillId="0" borderId="45" xfId="0" applyFont="1" applyBorder="1" applyAlignment="1">
      <alignment horizontal="center" vertical="center" textRotation="90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5" fillId="2" borderId="1" xfId="0" applyFont="1" applyFill="1" applyBorder="1" applyAlignment="1" applyProtection="1">
      <alignment horizontal="center" vertical="center" shrinkToFit="1"/>
      <protection locked="0"/>
    </xf>
    <xf numFmtId="0" fontId="15" fillId="2" borderId="2" xfId="0" applyFont="1" applyFill="1" applyBorder="1" applyAlignment="1" applyProtection="1">
      <alignment horizontal="center" vertical="center" shrinkToFit="1"/>
      <protection locked="0"/>
    </xf>
    <xf numFmtId="1" fontId="13" fillId="0" borderId="1" xfId="0" applyNumberFormat="1" applyFont="1" applyBorder="1" applyAlignment="1">
      <alignment horizontal="center" vertical="center" shrinkToFit="1"/>
    </xf>
    <xf numFmtId="1" fontId="13" fillId="0" borderId="67" xfId="0" applyNumberFormat="1" applyFont="1" applyBorder="1" applyAlignment="1">
      <alignment horizontal="center" vertical="center" shrinkToFit="1"/>
    </xf>
    <xf numFmtId="1" fontId="13" fillId="0" borderId="2" xfId="0" applyNumberFormat="1" applyFont="1" applyBorder="1" applyAlignment="1">
      <alignment horizontal="center" vertical="center" shrinkToFit="1"/>
    </xf>
    <xf numFmtId="0" fontId="25" fillId="0" borderId="66" xfId="0" applyFont="1" applyBorder="1"/>
    <xf numFmtId="0" fontId="25" fillId="0" borderId="69" xfId="0" applyFont="1" applyBorder="1"/>
    <xf numFmtId="0" fontId="25" fillId="0" borderId="43" xfId="0" applyFont="1" applyBorder="1"/>
    <xf numFmtId="0" fontId="25" fillId="0" borderId="49" xfId="0" applyFont="1" applyBorder="1"/>
    <xf numFmtId="0" fontId="25" fillId="0" borderId="37" xfId="0" applyFont="1" applyBorder="1"/>
    <xf numFmtId="0" fontId="23" fillId="0" borderId="20" xfId="0" applyFont="1" applyBorder="1" applyAlignment="1">
      <alignment horizontal="center" vertical="center" wrapText="1"/>
    </xf>
    <xf numFmtId="0" fontId="23" fillId="0" borderId="66" xfId="0" applyFont="1" applyBorder="1" applyAlignment="1">
      <alignment horizontal="center" vertical="center" wrapText="1"/>
    </xf>
    <xf numFmtId="0" fontId="23" fillId="0" borderId="69" xfId="0" applyFont="1" applyBorder="1" applyAlignment="1">
      <alignment horizontal="center" vertical="center" wrapText="1"/>
    </xf>
    <xf numFmtId="0" fontId="23" fillId="0" borderId="70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54" xfId="0" applyFont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23" fillId="0" borderId="49" xfId="0" applyFont="1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 shrinkToFit="1"/>
      <protection locked="0"/>
    </xf>
    <xf numFmtId="0" fontId="12" fillId="0" borderId="0" xfId="0" applyFont="1" applyAlignment="1" applyProtection="1">
      <alignment horizontal="center" vertical="center" shrinkToFit="1"/>
      <protection locked="0"/>
    </xf>
    <xf numFmtId="0" fontId="13" fillId="0" borderId="71" xfId="0" applyFont="1" applyBorder="1" applyAlignment="1" applyProtection="1">
      <alignment horizontal="center" vertical="center" shrinkToFit="1"/>
      <protection locked="0"/>
    </xf>
    <xf numFmtId="0" fontId="13" fillId="0" borderId="66" xfId="0" applyFont="1" applyBorder="1" applyAlignment="1" applyProtection="1">
      <alignment horizontal="center" vertical="center" shrinkToFit="1"/>
      <protection locked="0"/>
    </xf>
    <xf numFmtId="0" fontId="13" fillId="0" borderId="69" xfId="0" applyFont="1" applyBorder="1" applyAlignment="1" applyProtection="1">
      <alignment horizontal="center" vertical="center" shrinkToFit="1"/>
      <protection locked="0"/>
    </xf>
    <xf numFmtId="0" fontId="13" fillId="0" borderId="1" xfId="0" applyFont="1" applyBorder="1" applyAlignment="1">
      <alignment horizontal="center" vertical="center" wrapText="1"/>
    </xf>
    <xf numFmtId="0" fontId="13" fillId="0" borderId="67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67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67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12" fillId="0" borderId="1" xfId="0" applyFont="1" applyBorder="1" applyAlignment="1" applyProtection="1">
      <alignment horizontal="center" shrinkToFit="1"/>
      <protection locked="0"/>
    </xf>
    <xf numFmtId="0" fontId="12" fillId="0" borderId="67" xfId="0" applyFont="1" applyBorder="1" applyAlignment="1" applyProtection="1">
      <alignment horizontal="center" shrinkToFit="1"/>
      <protection locked="0"/>
    </xf>
    <xf numFmtId="0" fontId="12" fillId="0" borderId="2" xfId="0" applyFont="1" applyBorder="1" applyAlignment="1" applyProtection="1">
      <alignment horizontal="center" shrinkToFit="1"/>
      <protection locked="0"/>
    </xf>
    <xf numFmtId="0" fontId="32" fillId="0" borderId="19" xfId="0" applyFont="1" applyBorder="1" applyAlignment="1">
      <alignment horizontal="center" vertical="center" textRotation="90" wrapText="1"/>
    </xf>
    <xf numFmtId="0" fontId="32" fillId="0" borderId="68" xfId="0" applyFont="1" applyBorder="1" applyAlignment="1">
      <alignment horizontal="center" vertical="center" textRotation="90" wrapText="1"/>
    </xf>
    <xf numFmtId="0" fontId="32" fillId="0" borderId="45" xfId="0" applyFont="1" applyBorder="1" applyAlignment="1">
      <alignment horizontal="center" vertical="center" textRotation="90" wrapText="1"/>
    </xf>
    <xf numFmtId="0" fontId="10" fillId="0" borderId="19" xfId="0" applyFont="1" applyBorder="1" applyAlignment="1">
      <alignment horizontal="center" vertical="center" textRotation="90"/>
    </xf>
    <xf numFmtId="0" fontId="10" fillId="0" borderId="68" xfId="0" applyFont="1" applyBorder="1" applyAlignment="1">
      <alignment horizontal="center" vertical="center" textRotation="90"/>
    </xf>
    <xf numFmtId="0" fontId="10" fillId="0" borderId="45" xfId="0" applyFont="1" applyBorder="1" applyAlignment="1">
      <alignment horizontal="center" vertical="center" textRotation="90"/>
    </xf>
    <xf numFmtId="0" fontId="22" fillId="0" borderId="20" xfId="0" applyFont="1" applyBorder="1" applyAlignment="1">
      <alignment horizontal="center" vertical="center" textRotation="90" wrapText="1"/>
    </xf>
    <xf numFmtId="0" fontId="0" fillId="0" borderId="66" xfId="0" applyBorder="1"/>
    <xf numFmtId="0" fontId="0" fillId="0" borderId="69" xfId="0" applyBorder="1"/>
    <xf numFmtId="0" fontId="0" fillId="0" borderId="70" xfId="0" applyBorder="1"/>
    <xf numFmtId="0" fontId="0" fillId="0" borderId="0" xfId="0"/>
    <xf numFmtId="0" fontId="0" fillId="0" borderId="54" xfId="0" applyBorder="1"/>
    <xf numFmtId="0" fontId="0" fillId="0" borderId="43" xfId="0" applyBorder="1"/>
    <xf numFmtId="0" fontId="0" fillId="0" borderId="49" xfId="0" applyBorder="1"/>
    <xf numFmtId="0" fontId="0" fillId="0" borderId="37" xfId="0" applyBorder="1"/>
    <xf numFmtId="0" fontId="11" fillId="0" borderId="20" xfId="0" applyFont="1" applyBorder="1" applyAlignment="1">
      <alignment horizontal="center" vertical="center" wrapText="1"/>
    </xf>
    <xf numFmtId="0" fontId="11" fillId="0" borderId="66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66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69" xfId="0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/>
    </xf>
    <xf numFmtId="0" fontId="24" fillId="0" borderId="49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wrapText="1"/>
    </xf>
    <xf numFmtId="0" fontId="10" fillId="0" borderId="68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textRotation="90"/>
    </xf>
    <xf numFmtId="0" fontId="7" fillId="0" borderId="68" xfId="0" applyFont="1" applyBorder="1" applyAlignment="1">
      <alignment horizontal="center" vertical="center" textRotation="90"/>
    </xf>
    <xf numFmtId="0" fontId="7" fillId="0" borderId="45" xfId="0" applyFont="1" applyBorder="1" applyAlignment="1">
      <alignment horizontal="center" vertical="center" textRotation="9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67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 vertical="center"/>
    </xf>
    <xf numFmtId="0" fontId="11" fillId="0" borderId="72" xfId="0" applyFont="1" applyBorder="1" applyAlignment="1">
      <alignment horizontal="center" vertical="center"/>
    </xf>
    <xf numFmtId="0" fontId="4" fillId="0" borderId="11" xfId="0" applyFont="1" applyBorder="1" applyAlignment="1" applyProtection="1">
      <alignment horizontal="center" vertical="center"/>
      <protection locked="0"/>
    </xf>
    <xf numFmtId="0" fontId="11" fillId="0" borderId="54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67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11" fillId="0" borderId="44" xfId="0" applyFont="1" applyBorder="1" applyAlignment="1">
      <alignment horizontal="center" vertical="center"/>
    </xf>
    <xf numFmtId="0" fontId="4" fillId="0" borderId="13" xfId="0" applyFont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right" vertical="center"/>
    </xf>
    <xf numFmtId="0" fontId="23" fillId="0" borderId="1" xfId="0" applyFont="1" applyBorder="1" applyAlignment="1" applyProtection="1">
      <alignment horizontal="center" vertical="center"/>
      <protection locked="0"/>
    </xf>
    <xf numFmtId="0" fontId="23" fillId="0" borderId="67" xfId="0" applyFont="1" applyBorder="1" applyAlignment="1" applyProtection="1">
      <alignment horizontal="center" vertical="center"/>
      <protection locked="0"/>
    </xf>
    <xf numFmtId="0" fontId="23" fillId="0" borderId="2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1" fillId="0" borderId="54" xfId="0" applyFont="1" applyBorder="1" applyAlignment="1">
      <alignment horizontal="right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67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13" fillId="0" borderId="25" xfId="0" applyFont="1" applyBorder="1" applyAlignment="1" applyProtection="1">
      <alignment horizontal="center" vertical="center" shrinkToFit="1"/>
      <protection locked="0"/>
    </xf>
    <xf numFmtId="0" fontId="32" fillId="0" borderId="20" xfId="0" applyFont="1" applyBorder="1" applyAlignment="1">
      <alignment horizontal="center" vertical="center" textRotation="90" wrapText="1"/>
    </xf>
    <xf numFmtId="0" fontId="32" fillId="0" borderId="70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3" fillId="0" borderId="42" xfId="0" applyFont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textRotation="90" wrapText="1"/>
    </xf>
    <xf numFmtId="0" fontId="11" fillId="0" borderId="45" xfId="0" applyFont="1" applyBorder="1" applyAlignment="1">
      <alignment horizontal="center" vertical="center" textRotation="90" wrapText="1"/>
    </xf>
    <xf numFmtId="0" fontId="25" fillId="0" borderId="45" xfId="0" applyFont="1" applyBorder="1"/>
    <xf numFmtId="0" fontId="23" fillId="0" borderId="19" xfId="0" applyFont="1" applyBorder="1" applyAlignment="1">
      <alignment horizontal="center" vertical="center" textRotation="90" wrapText="1"/>
    </xf>
    <xf numFmtId="0" fontId="23" fillId="0" borderId="68" xfId="0" applyFont="1" applyBorder="1" applyAlignment="1">
      <alignment horizontal="center" vertical="center" textRotation="90" wrapText="1"/>
    </xf>
    <xf numFmtId="0" fontId="23" fillId="0" borderId="45" xfId="0" applyFont="1" applyBorder="1" applyAlignment="1">
      <alignment horizontal="center" vertical="center" textRotation="90" wrapText="1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0" borderId="67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27" fillId="3" borderId="19" xfId="0" applyFont="1" applyFill="1" applyBorder="1" applyAlignment="1">
      <alignment horizontal="center" vertical="center" textRotation="90" wrapText="1"/>
    </xf>
    <xf numFmtId="0" fontId="27" fillId="3" borderId="45" xfId="0" applyFont="1" applyFill="1" applyBorder="1" applyAlignment="1">
      <alignment horizontal="center" vertical="center" textRotation="90" wrapText="1"/>
    </xf>
    <xf numFmtId="1" fontId="27" fillId="3" borderId="19" xfId="0" applyNumberFormat="1" applyFont="1" applyFill="1" applyBorder="1" applyAlignment="1">
      <alignment horizontal="center" vertical="center" textRotation="90"/>
    </xf>
    <xf numFmtId="1" fontId="27" fillId="3" borderId="68" xfId="0" applyNumberFormat="1" applyFont="1" applyFill="1" applyBorder="1" applyAlignment="1">
      <alignment horizontal="center" vertical="center" textRotation="90"/>
    </xf>
    <xf numFmtId="0" fontId="13" fillId="0" borderId="19" xfId="0" applyFont="1" applyBorder="1" applyAlignment="1">
      <alignment horizontal="center" vertical="center" textRotation="90"/>
    </xf>
    <xf numFmtId="0" fontId="13" fillId="0" borderId="45" xfId="0" applyFont="1" applyBorder="1" applyAlignment="1">
      <alignment horizontal="center" vertical="center" textRotation="90"/>
    </xf>
    <xf numFmtId="0" fontId="27" fillId="0" borderId="70" xfId="0" applyFont="1" applyBorder="1" applyAlignment="1">
      <alignment horizontal="center" vertical="center" textRotation="90"/>
    </xf>
    <xf numFmtId="0" fontId="11" fillId="0" borderId="66" xfId="0" applyFont="1" applyBorder="1" applyAlignment="1">
      <alignment horizontal="right" vertical="top" wrapText="1"/>
    </xf>
    <xf numFmtId="0" fontId="11" fillId="0" borderId="0" xfId="0" applyFont="1" applyBorder="1" applyAlignment="1">
      <alignment horizontal="right" vertical="top" wrapText="1"/>
    </xf>
    <xf numFmtId="0" fontId="4" fillId="3" borderId="6" xfId="0" applyFont="1" applyFill="1" applyBorder="1" applyAlignment="1">
      <alignment horizontal="center" vertical="center" textRotation="90" wrapText="1"/>
    </xf>
    <xf numFmtId="0" fontId="4" fillId="3" borderId="14" xfId="0" applyFont="1" applyFill="1" applyBorder="1" applyAlignment="1">
      <alignment horizontal="center" vertical="center" textRotation="90" wrapText="1"/>
    </xf>
    <xf numFmtId="0" fontId="4" fillId="0" borderId="20" xfId="0" applyFont="1" applyBorder="1" applyAlignment="1" applyProtection="1">
      <alignment horizontal="center" vertical="top"/>
      <protection locked="0"/>
    </xf>
    <xf numFmtId="0" fontId="4" fillId="0" borderId="69" xfId="0" applyFont="1" applyBorder="1" applyAlignment="1" applyProtection="1">
      <alignment horizontal="center" vertical="top"/>
      <protection locked="0"/>
    </xf>
    <xf numFmtId="0" fontId="4" fillId="0" borderId="70" xfId="0" applyFont="1" applyBorder="1" applyAlignment="1" applyProtection="1">
      <alignment horizontal="center" vertical="top"/>
      <protection locked="0"/>
    </xf>
    <xf numFmtId="0" fontId="4" fillId="0" borderId="54" xfId="0" applyFont="1" applyBorder="1" applyAlignment="1" applyProtection="1">
      <alignment horizontal="center" vertical="top"/>
      <protection locked="0"/>
    </xf>
    <xf numFmtId="0" fontId="4" fillId="0" borderId="43" xfId="0" applyFont="1" applyBorder="1" applyAlignment="1" applyProtection="1">
      <alignment horizontal="center" vertical="top"/>
      <protection locked="0"/>
    </xf>
    <xf numFmtId="0" fontId="4" fillId="0" borderId="37" xfId="0" applyFont="1" applyBorder="1" applyAlignment="1" applyProtection="1">
      <alignment horizontal="center" vertical="top"/>
      <protection locked="0"/>
    </xf>
    <xf numFmtId="0" fontId="12" fillId="0" borderId="1" xfId="0" applyFont="1" applyBorder="1" applyAlignment="1" applyProtection="1">
      <alignment horizontal="center" vertical="center" shrinkToFit="1"/>
      <protection locked="0"/>
    </xf>
    <xf numFmtId="0" fontId="12" fillId="0" borderId="67" xfId="0" applyFont="1" applyBorder="1" applyAlignment="1" applyProtection="1">
      <alignment horizontal="center" vertical="center" shrinkToFit="1"/>
      <protection locked="0"/>
    </xf>
    <xf numFmtId="0" fontId="12" fillId="0" borderId="2" xfId="0" applyFont="1" applyBorder="1" applyAlignment="1" applyProtection="1">
      <alignment horizontal="center" vertical="center" shrinkToFit="1"/>
      <protection locked="0"/>
    </xf>
    <xf numFmtId="0" fontId="37" fillId="4" borderId="0" xfId="0" applyFont="1" applyFill="1" applyAlignment="1">
      <alignment horizontal="center" vertical="center" wrapText="1"/>
    </xf>
    <xf numFmtId="0" fontId="37" fillId="4" borderId="54" xfId="0" applyFont="1" applyFill="1" applyBorder="1" applyAlignment="1">
      <alignment horizontal="center" vertical="center" wrapText="1"/>
    </xf>
    <xf numFmtId="0" fontId="37" fillId="4" borderId="49" xfId="0" applyFont="1" applyFill="1" applyBorder="1" applyAlignment="1">
      <alignment horizontal="center" vertical="center" wrapText="1"/>
    </xf>
    <xf numFmtId="0" fontId="37" fillId="4" borderId="37" xfId="0" applyFont="1" applyFill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textRotation="90" wrapText="1"/>
    </xf>
    <xf numFmtId="0" fontId="29" fillId="0" borderId="66" xfId="0" applyFont="1" applyBorder="1" applyAlignment="1">
      <alignment horizontal="center" vertical="center" textRotation="90" wrapText="1"/>
    </xf>
    <xf numFmtId="0" fontId="29" fillId="0" borderId="69" xfId="0" applyFont="1" applyBorder="1" applyAlignment="1">
      <alignment horizontal="center" vertical="center" textRotation="90" wrapText="1"/>
    </xf>
    <xf numFmtId="0" fontId="29" fillId="0" borderId="70" xfId="0" applyFont="1" applyBorder="1" applyAlignment="1">
      <alignment horizontal="center" vertical="center" textRotation="90" wrapText="1"/>
    </xf>
    <xf numFmtId="0" fontId="29" fillId="0" borderId="0" xfId="0" applyFont="1" applyBorder="1" applyAlignment="1">
      <alignment horizontal="center" vertical="center" textRotation="90" wrapText="1"/>
    </xf>
    <xf numFmtId="0" fontId="29" fillId="0" borderId="54" xfId="0" applyFont="1" applyBorder="1" applyAlignment="1">
      <alignment horizontal="center" vertical="center" textRotation="90" wrapText="1"/>
    </xf>
    <xf numFmtId="0" fontId="29" fillId="0" borderId="43" xfId="0" applyFont="1" applyBorder="1" applyAlignment="1">
      <alignment horizontal="center" vertical="center" textRotation="90" wrapText="1"/>
    </xf>
    <xf numFmtId="0" fontId="29" fillId="0" borderId="49" xfId="0" applyFont="1" applyBorder="1" applyAlignment="1">
      <alignment horizontal="center" vertical="center" textRotation="90" wrapText="1"/>
    </xf>
    <xf numFmtId="0" fontId="29" fillId="0" borderId="37" xfId="0" applyFont="1" applyBorder="1" applyAlignment="1">
      <alignment horizontal="center" vertical="center" textRotation="90" wrapText="1"/>
    </xf>
    <xf numFmtId="0" fontId="23" fillId="4" borderId="19" xfId="0" applyFont="1" applyFill="1" applyBorder="1" applyAlignment="1">
      <alignment horizontal="center" vertical="center" wrapText="1"/>
    </xf>
    <xf numFmtId="0" fontId="23" fillId="4" borderId="45" xfId="0" applyFont="1" applyFill="1" applyBorder="1" applyAlignment="1">
      <alignment horizontal="center" vertical="center" wrapText="1"/>
    </xf>
    <xf numFmtId="0" fontId="24" fillId="4" borderId="20" xfId="0" applyFont="1" applyFill="1" applyBorder="1" applyAlignment="1">
      <alignment horizontal="center" vertical="center" wrapText="1"/>
    </xf>
    <xf numFmtId="0" fontId="24" fillId="4" borderId="69" xfId="0" applyFont="1" applyFill="1" applyBorder="1" applyAlignment="1">
      <alignment horizontal="center" vertical="center" wrapText="1"/>
    </xf>
    <xf numFmtId="0" fontId="24" fillId="4" borderId="43" xfId="0" applyFont="1" applyFill="1" applyBorder="1" applyAlignment="1">
      <alignment horizontal="center" vertical="center" wrapText="1"/>
    </xf>
    <xf numFmtId="0" fontId="24" fillId="4" borderId="37" xfId="0" applyFont="1" applyFill="1" applyBorder="1" applyAlignment="1">
      <alignment horizontal="center" vertical="center" wrapText="1"/>
    </xf>
    <xf numFmtId="0" fontId="24" fillId="4" borderId="66" xfId="0" applyFont="1" applyFill="1" applyBorder="1" applyAlignment="1">
      <alignment horizontal="center" vertical="center" wrapText="1"/>
    </xf>
    <xf numFmtId="0" fontId="24" fillId="4" borderId="49" xfId="0" applyFont="1" applyFill="1" applyBorder="1" applyAlignment="1">
      <alignment horizontal="center" vertical="center" wrapText="1"/>
    </xf>
    <xf numFmtId="0" fontId="38" fillId="4" borderId="20" xfId="0" applyFont="1" applyFill="1" applyBorder="1" applyAlignment="1">
      <alignment horizontal="center" vertical="center" wrapText="1"/>
    </xf>
    <xf numFmtId="0" fontId="38" fillId="4" borderId="66" xfId="0" applyFont="1" applyFill="1" applyBorder="1" applyAlignment="1">
      <alignment horizontal="center" vertical="center" wrapText="1"/>
    </xf>
    <xf numFmtId="0" fontId="38" fillId="4" borderId="69" xfId="0" applyFont="1" applyFill="1" applyBorder="1" applyAlignment="1">
      <alignment horizontal="center" vertical="center" wrapText="1"/>
    </xf>
    <xf numFmtId="0" fontId="38" fillId="4" borderId="43" xfId="0" applyFont="1" applyFill="1" applyBorder="1" applyAlignment="1">
      <alignment horizontal="center" vertical="center" wrapText="1"/>
    </xf>
    <xf numFmtId="0" fontId="38" fillId="4" borderId="49" xfId="0" applyFont="1" applyFill="1" applyBorder="1" applyAlignment="1">
      <alignment horizontal="center" vertical="center" wrapText="1"/>
    </xf>
    <xf numFmtId="0" fontId="38" fillId="4" borderId="37" xfId="0" applyFont="1" applyFill="1" applyBorder="1" applyAlignment="1">
      <alignment horizontal="center" vertical="center" wrapText="1"/>
    </xf>
    <xf numFmtId="0" fontId="37" fillId="4" borderId="20" xfId="0" applyFont="1" applyFill="1" applyBorder="1" applyAlignment="1">
      <alignment horizontal="center" vertical="center" shrinkToFit="1"/>
    </xf>
    <xf numFmtId="0" fontId="37" fillId="4" borderId="66" xfId="0" applyFont="1" applyFill="1" applyBorder="1" applyAlignment="1">
      <alignment horizontal="center" vertical="center" shrinkToFit="1"/>
    </xf>
    <xf numFmtId="0" fontId="37" fillId="4" borderId="69" xfId="0" applyFont="1" applyFill="1" applyBorder="1" applyAlignment="1">
      <alignment horizontal="center" vertical="center" shrinkToFit="1"/>
    </xf>
    <xf numFmtId="0" fontId="37" fillId="4" borderId="43" xfId="0" applyFont="1" applyFill="1" applyBorder="1" applyAlignment="1">
      <alignment horizontal="center" vertical="center" shrinkToFit="1"/>
    </xf>
    <xf numFmtId="0" fontId="37" fillId="4" borderId="49" xfId="0" applyFont="1" applyFill="1" applyBorder="1" applyAlignment="1">
      <alignment horizontal="center" vertical="center" shrinkToFit="1"/>
    </xf>
    <xf numFmtId="0" fontId="37" fillId="4" borderId="37" xfId="0" applyFont="1" applyFill="1" applyBorder="1" applyAlignment="1">
      <alignment horizontal="center" vertical="center" shrinkToFit="1"/>
    </xf>
    <xf numFmtId="0" fontId="23" fillId="4" borderId="19" xfId="0" applyFont="1" applyFill="1" applyBorder="1" applyAlignment="1">
      <alignment horizontal="center" vertical="center" shrinkToFit="1"/>
    </xf>
    <xf numFmtId="0" fontId="23" fillId="4" borderId="45" xfId="0" applyFont="1" applyFill="1" applyBorder="1" applyAlignment="1">
      <alignment horizontal="center" vertical="center" shrinkToFit="1"/>
    </xf>
    <xf numFmtId="0" fontId="26" fillId="4" borderId="20" xfId="0" applyFont="1" applyFill="1" applyBorder="1" applyAlignment="1">
      <alignment horizontal="center" vertical="center" wrapText="1"/>
    </xf>
    <xf numFmtId="0" fontId="26" fillId="4" borderId="6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37" xfId="0" applyFont="1" applyFill="1" applyBorder="1" applyAlignment="1">
      <alignment horizontal="center" vertical="center" wrapText="1"/>
    </xf>
    <xf numFmtId="0" fontId="26" fillId="4" borderId="66" xfId="0" applyFont="1" applyFill="1" applyBorder="1" applyAlignment="1">
      <alignment horizontal="center" vertical="center" wrapText="1"/>
    </xf>
    <xf numFmtId="0" fontId="26" fillId="4" borderId="49" xfId="0" applyFont="1" applyFill="1" applyBorder="1" applyAlignment="1">
      <alignment horizontal="center" vertical="center" wrapText="1"/>
    </xf>
    <xf numFmtId="0" fontId="26" fillId="4" borderId="20" xfId="0" applyFont="1" applyFill="1" applyBorder="1" applyAlignment="1">
      <alignment horizontal="center" vertical="center" shrinkToFit="1"/>
    </xf>
    <xf numFmtId="0" fontId="26" fillId="4" borderId="66" xfId="0" applyFont="1" applyFill="1" applyBorder="1" applyAlignment="1">
      <alignment horizontal="center" vertical="center" shrinkToFit="1"/>
    </xf>
    <xf numFmtId="0" fontId="26" fillId="4" borderId="69" xfId="0" applyFont="1" applyFill="1" applyBorder="1" applyAlignment="1">
      <alignment horizontal="center" vertical="center" shrinkToFit="1"/>
    </xf>
    <xf numFmtId="0" fontId="26" fillId="4" borderId="43" xfId="0" applyFont="1" applyFill="1" applyBorder="1" applyAlignment="1">
      <alignment horizontal="center" vertical="center" shrinkToFit="1"/>
    </xf>
    <xf numFmtId="0" fontId="26" fillId="4" borderId="49" xfId="0" applyFont="1" applyFill="1" applyBorder="1" applyAlignment="1">
      <alignment horizontal="center" vertical="center" shrinkToFit="1"/>
    </xf>
    <xf numFmtId="0" fontId="26" fillId="4" borderId="37" xfId="0" applyFont="1" applyFill="1" applyBorder="1" applyAlignment="1">
      <alignment horizontal="center" vertical="center" shrinkToFit="1"/>
    </xf>
    <xf numFmtId="0" fontId="26" fillId="4" borderId="20" xfId="0" applyFont="1" applyFill="1" applyBorder="1" applyAlignment="1">
      <alignment horizontal="center" vertical="center" wrapText="1" shrinkToFit="1"/>
    </xf>
    <xf numFmtId="0" fontId="26" fillId="4" borderId="66" xfId="0" applyFont="1" applyFill="1" applyBorder="1" applyAlignment="1">
      <alignment horizontal="center" vertical="center" wrapText="1" shrinkToFit="1"/>
    </xf>
    <xf numFmtId="0" fontId="26" fillId="4" borderId="69" xfId="0" applyFont="1" applyFill="1" applyBorder="1" applyAlignment="1">
      <alignment horizontal="center" vertical="center" wrapText="1" shrinkToFit="1"/>
    </xf>
    <xf numFmtId="0" fontId="26" fillId="4" borderId="43" xfId="0" applyFont="1" applyFill="1" applyBorder="1" applyAlignment="1">
      <alignment horizontal="center" vertical="center" wrapText="1" shrinkToFit="1"/>
    </xf>
    <xf numFmtId="0" fontId="26" fillId="4" borderId="49" xfId="0" applyFont="1" applyFill="1" applyBorder="1" applyAlignment="1">
      <alignment horizontal="center" vertical="center" wrapText="1" shrinkToFit="1"/>
    </xf>
    <xf numFmtId="0" fontId="26" fillId="4" borderId="37" xfId="0" applyFont="1" applyFill="1" applyBorder="1" applyAlignment="1">
      <alignment horizontal="center" vertical="center" wrapText="1" shrinkToFit="1"/>
    </xf>
    <xf numFmtId="0" fontId="26" fillId="0" borderId="49" xfId="0" applyFont="1" applyBorder="1" applyAlignment="1">
      <alignment horizontal="center" vertical="top"/>
    </xf>
    <xf numFmtId="0" fontId="26" fillId="0" borderId="1" xfId="0" applyFont="1" applyBorder="1" applyAlignment="1">
      <alignment horizontal="center" vertical="top"/>
    </xf>
    <xf numFmtId="0" fontId="26" fillId="0" borderId="67" xfId="0" applyFont="1" applyBorder="1" applyAlignment="1">
      <alignment horizontal="center" vertical="top"/>
    </xf>
    <xf numFmtId="0" fontId="26" fillId="0" borderId="2" xfId="0" applyFont="1" applyBorder="1" applyAlignment="1">
      <alignment horizontal="center" vertical="top"/>
    </xf>
    <xf numFmtId="0" fontId="26" fillId="0" borderId="20" xfId="0" applyFont="1" applyBorder="1" applyAlignment="1">
      <alignment horizontal="center" vertical="center" wrapText="1"/>
    </xf>
    <xf numFmtId="0" fontId="26" fillId="0" borderId="69" xfId="0" applyFont="1" applyBorder="1" applyAlignment="1">
      <alignment horizontal="center" vertical="center" wrapText="1"/>
    </xf>
    <xf numFmtId="0" fontId="26" fillId="0" borderId="70" xfId="0" applyFont="1" applyBorder="1" applyAlignment="1">
      <alignment horizontal="center" vertical="center" wrapText="1"/>
    </xf>
    <xf numFmtId="0" fontId="26" fillId="0" borderId="54" xfId="0" applyFont="1" applyBorder="1" applyAlignment="1">
      <alignment horizontal="center" vertical="center" wrapText="1"/>
    </xf>
    <xf numFmtId="0" fontId="26" fillId="0" borderId="43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70" xfId="0" applyFont="1" applyBorder="1" applyAlignment="1">
      <alignment horizontal="center" vertical="center"/>
    </xf>
    <xf numFmtId="0" fontId="26" fillId="0" borderId="54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26" fillId="0" borderId="66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49" xfId="0" applyFont="1" applyBorder="1" applyAlignment="1">
      <alignment horizontal="center" vertical="center"/>
    </xf>
    <xf numFmtId="0" fontId="26" fillId="0" borderId="59" xfId="0" applyFont="1" applyBorder="1" applyAlignment="1">
      <alignment horizontal="center" vertical="top"/>
    </xf>
    <xf numFmtId="0" fontId="26" fillId="0" borderId="73" xfId="0" applyFont="1" applyBorder="1" applyAlignment="1">
      <alignment horizontal="center" vertical="top"/>
    </xf>
    <xf numFmtId="0" fontId="26" fillId="0" borderId="27" xfId="0" applyFont="1" applyBorder="1" applyAlignment="1">
      <alignment horizontal="center" vertical="top"/>
    </xf>
    <xf numFmtId="0" fontId="4" fillId="0" borderId="66" xfId="0" applyFont="1" applyBorder="1" applyAlignment="1" applyProtection="1">
      <alignment horizontal="center" vertical="top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49" xfId="0" applyFont="1" applyBorder="1" applyAlignment="1" applyProtection="1">
      <alignment horizontal="center" vertical="top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0" fontId="4" fillId="0" borderId="69" xfId="0" applyFont="1" applyBorder="1" applyAlignment="1" applyProtection="1">
      <alignment horizontal="center" vertical="center"/>
      <protection locked="0"/>
    </xf>
    <xf numFmtId="0" fontId="4" fillId="0" borderId="70" xfId="0" applyFont="1" applyBorder="1" applyAlignment="1" applyProtection="1">
      <alignment horizontal="center" vertical="center"/>
      <protection locked="0"/>
    </xf>
    <xf numFmtId="0" fontId="4" fillId="0" borderId="54" xfId="0" applyFont="1" applyBorder="1" applyAlignment="1" applyProtection="1">
      <alignment horizontal="center" vertical="center"/>
      <protection locked="0"/>
    </xf>
    <xf numFmtId="0" fontId="4" fillId="0" borderId="43" xfId="0" applyFont="1" applyBorder="1" applyAlignment="1" applyProtection="1">
      <alignment horizontal="center" vertical="center"/>
      <protection locked="0"/>
    </xf>
    <xf numFmtId="0" fontId="4" fillId="0" borderId="37" xfId="0" applyFont="1" applyBorder="1" applyAlignment="1" applyProtection="1">
      <alignment horizontal="center" vertical="center"/>
      <protection locked="0"/>
    </xf>
    <xf numFmtId="0" fontId="4" fillId="0" borderId="66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49" xfId="0" applyFont="1" applyBorder="1" applyAlignment="1" applyProtection="1">
      <alignment horizontal="center" vertical="center"/>
      <protection locked="0"/>
    </xf>
    <xf numFmtId="0" fontId="26" fillId="0" borderId="64" xfId="0" applyFont="1" applyBorder="1" applyAlignment="1">
      <alignment horizontal="center" vertical="center" wrapText="1"/>
    </xf>
    <xf numFmtId="0" fontId="26" fillId="0" borderId="56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4" fillId="0" borderId="65" xfId="0" applyFont="1" applyBorder="1" applyAlignment="1" applyProtection="1">
      <alignment horizontal="center" vertical="top"/>
      <protection locked="0"/>
    </xf>
    <xf numFmtId="0" fontId="4" fillId="0" borderId="57" xfId="0" applyFont="1" applyBorder="1" applyAlignment="1" applyProtection="1">
      <alignment horizontal="center" vertical="top"/>
      <protection locked="0"/>
    </xf>
    <xf numFmtId="0" fontId="4" fillId="0" borderId="53" xfId="0" applyFont="1" applyBorder="1" applyAlignment="1" applyProtection="1">
      <alignment horizontal="center" vertical="top"/>
      <protection locked="0"/>
    </xf>
    <xf numFmtId="0" fontId="20" fillId="0" borderId="0" xfId="0" applyFont="1" applyAlignment="1">
      <alignment horizontal="center"/>
    </xf>
    <xf numFmtId="0" fontId="4" fillId="0" borderId="70" xfId="0" applyFont="1" applyBorder="1" applyAlignment="1" applyProtection="1">
      <alignment horizontal="center" vertical="center" shrinkToFit="1"/>
      <protection locked="0"/>
    </xf>
    <xf numFmtId="0" fontId="4" fillId="0" borderId="0" xfId="0" applyFont="1" applyBorder="1" applyAlignment="1" applyProtection="1">
      <alignment horizontal="center" vertical="center" shrinkToFit="1"/>
      <protection locked="0"/>
    </xf>
    <xf numFmtId="0" fontId="4" fillId="0" borderId="54" xfId="0" applyFont="1" applyBorder="1" applyAlignment="1" applyProtection="1">
      <alignment horizontal="center" vertical="center" shrinkToFit="1"/>
      <protection locked="0"/>
    </xf>
    <xf numFmtId="0" fontId="4" fillId="0" borderId="43" xfId="0" applyFont="1" applyBorder="1" applyAlignment="1" applyProtection="1">
      <alignment horizontal="center" vertical="center" shrinkToFit="1"/>
      <protection locked="0"/>
    </xf>
    <xf numFmtId="0" fontId="4" fillId="0" borderId="49" xfId="0" applyFont="1" applyBorder="1" applyAlignment="1" applyProtection="1">
      <alignment horizontal="center" vertical="center" shrinkToFit="1"/>
      <protection locked="0"/>
    </xf>
    <xf numFmtId="0" fontId="4" fillId="0" borderId="37" xfId="0" applyFont="1" applyBorder="1" applyAlignment="1" applyProtection="1">
      <alignment horizontal="center" vertical="center" shrinkToFit="1"/>
      <protection locked="0"/>
    </xf>
    <xf numFmtId="0" fontId="4" fillId="0" borderId="45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3"/>
  <sheetViews>
    <sheetView rightToLeft="1" tabSelected="1" showRuler="0" showWhiteSpace="0" view="pageBreakPreview" topLeftCell="A32" zoomScale="70" zoomScaleNormal="50" zoomScaleSheetLayoutView="70" zoomScalePageLayoutView="45" workbookViewId="0">
      <selection activeCell="I48" sqref="I48"/>
    </sheetView>
  </sheetViews>
  <sheetFormatPr defaultRowHeight="12.75" x14ac:dyDescent="0.2"/>
  <cols>
    <col min="1" max="1" width="17.85546875" customWidth="1"/>
    <col min="2" max="2" width="48" customWidth="1"/>
    <col min="3" max="5" width="10.7109375" customWidth="1"/>
    <col min="6" max="6" width="11.7109375" customWidth="1"/>
    <col min="7" max="9" width="10.7109375" customWidth="1"/>
    <col min="10" max="10" width="11.7109375" customWidth="1"/>
    <col min="11" max="49" width="10.7109375" customWidth="1"/>
    <col min="50" max="50" width="15.7109375" customWidth="1"/>
    <col min="51" max="51" width="4.7109375" customWidth="1"/>
    <col min="52" max="52" width="6.7109375" customWidth="1"/>
    <col min="53" max="56" width="8.28515625" customWidth="1"/>
    <col min="57" max="58" width="4.28515625" customWidth="1"/>
    <col min="59" max="59" width="8.28515625" customWidth="1"/>
    <col min="60" max="61" width="4.28515625" customWidth="1"/>
    <col min="62" max="62" width="8.28515625" customWidth="1"/>
    <col min="63" max="66" width="4.28515625" customWidth="1"/>
    <col min="67" max="67" width="4.7109375" customWidth="1"/>
    <col min="68" max="68" width="7.7109375" customWidth="1"/>
    <col min="69" max="69" width="10.140625" customWidth="1"/>
    <col min="70" max="70" width="5.7109375" customWidth="1"/>
    <col min="71" max="72" width="6.7109375" customWidth="1"/>
    <col min="73" max="73" width="3.7109375" customWidth="1"/>
    <col min="74" max="76" width="7.7109375" customWidth="1"/>
    <col min="77" max="77" width="5" customWidth="1"/>
  </cols>
  <sheetData>
    <row r="1" spans="1:77" ht="60" customHeight="1" thickBot="1" x14ac:dyDescent="0.35">
      <c r="A1" s="31"/>
      <c r="B1" s="221" t="s">
        <v>113</v>
      </c>
      <c r="C1" s="31"/>
      <c r="V1" s="454" t="s">
        <v>0</v>
      </c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454"/>
      <c r="AI1" s="454"/>
      <c r="AJ1" s="454"/>
      <c r="AK1" s="454"/>
      <c r="AL1" s="454"/>
      <c r="AM1" s="454"/>
      <c r="BP1" s="455" t="s">
        <v>1</v>
      </c>
      <c r="BQ1" s="455"/>
      <c r="BR1" s="455"/>
      <c r="BS1" s="455"/>
      <c r="BT1" s="455"/>
      <c r="BU1" s="455"/>
      <c r="BV1" s="455"/>
      <c r="BW1" s="455"/>
      <c r="BX1" s="1"/>
      <c r="BY1" s="1"/>
    </row>
    <row r="2" spans="1:77" ht="45" customHeight="1" thickBot="1" x14ac:dyDescent="0.25">
      <c r="B2" s="450" t="s">
        <v>112</v>
      </c>
      <c r="C2" s="450"/>
      <c r="D2" s="456"/>
      <c r="E2" s="457"/>
      <c r="F2" s="458"/>
      <c r="G2" s="458"/>
      <c r="H2" s="458"/>
      <c r="I2" s="458"/>
      <c r="J2" s="458"/>
      <c r="K2" s="458"/>
      <c r="L2" s="458"/>
      <c r="M2" s="458"/>
      <c r="N2" s="459"/>
      <c r="O2" s="32"/>
      <c r="V2" s="223" t="s">
        <v>190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33"/>
      <c r="AL2" s="33"/>
      <c r="AM2" s="33"/>
    </row>
    <row r="3" spans="1:77" ht="40.15" customHeight="1" thickBot="1" x14ac:dyDescent="0.35">
      <c r="B3" s="450" t="s">
        <v>126</v>
      </c>
      <c r="C3" s="450"/>
      <c r="D3" s="450"/>
      <c r="E3" s="451"/>
      <c r="F3" s="452"/>
      <c r="G3" s="452"/>
      <c r="H3" s="452"/>
      <c r="I3" s="452"/>
      <c r="J3" s="452"/>
      <c r="K3" s="452"/>
      <c r="L3" s="452"/>
      <c r="M3" s="452"/>
      <c r="N3" s="453"/>
      <c r="O3" s="35"/>
      <c r="P3" s="36"/>
      <c r="Q3" s="36"/>
      <c r="R3" s="36"/>
      <c r="S3" s="36"/>
      <c r="W3" s="441" t="s">
        <v>139</v>
      </c>
      <c r="X3" s="441"/>
      <c r="Y3" s="441"/>
      <c r="Z3" s="441"/>
      <c r="AA3" s="442"/>
      <c r="AB3" s="443"/>
      <c r="AC3" s="443"/>
      <c r="AD3" s="443"/>
      <c r="AE3" s="443"/>
      <c r="AF3" s="443"/>
      <c r="AG3" s="443"/>
      <c r="AH3" s="443"/>
      <c r="AI3" s="443"/>
      <c r="AJ3" s="441" t="s">
        <v>124</v>
      </c>
      <c r="AK3" s="441"/>
      <c r="AL3" s="441"/>
      <c r="AM3" s="441"/>
      <c r="AN3" s="441"/>
      <c r="AO3" s="444"/>
      <c r="AP3" s="445"/>
      <c r="AQ3" s="446"/>
      <c r="AR3" s="446"/>
      <c r="AS3" s="446"/>
      <c r="AT3" s="446"/>
      <c r="AU3" s="446"/>
      <c r="AV3" s="446"/>
      <c r="AW3" s="446"/>
      <c r="AX3" s="446"/>
      <c r="AY3" s="446"/>
      <c r="AZ3" s="446"/>
      <c r="BA3" s="446"/>
      <c r="BB3" s="446"/>
      <c r="BC3" s="446"/>
      <c r="BD3" s="446"/>
      <c r="BE3" s="446"/>
      <c r="BF3" s="446"/>
      <c r="BG3" s="446"/>
      <c r="BH3" s="446"/>
      <c r="BI3" s="446"/>
      <c r="BJ3" s="446"/>
      <c r="BK3" s="447"/>
    </row>
    <row r="4" spans="1:77" ht="40.15" customHeight="1" thickBot="1" x14ac:dyDescent="0.25">
      <c r="B4" s="450" t="s">
        <v>121</v>
      </c>
      <c r="C4" s="450"/>
      <c r="D4" s="450"/>
      <c r="E4" s="451"/>
      <c r="F4" s="452"/>
      <c r="G4" s="452"/>
      <c r="H4" s="452"/>
      <c r="I4" s="452"/>
      <c r="J4" s="452"/>
      <c r="K4" s="452"/>
      <c r="L4" s="452"/>
      <c r="M4" s="452"/>
      <c r="N4" s="453"/>
      <c r="O4" s="37"/>
      <c r="W4" s="441" t="s">
        <v>8</v>
      </c>
      <c r="X4" s="441"/>
      <c r="Y4" s="441"/>
      <c r="Z4" s="441"/>
      <c r="AA4" s="442"/>
      <c r="AB4" s="443"/>
      <c r="AC4" s="443"/>
      <c r="AD4" s="443"/>
      <c r="AE4" s="443"/>
      <c r="AF4" s="443"/>
      <c r="AG4" s="443"/>
      <c r="AH4" s="443"/>
      <c r="AI4" s="443"/>
      <c r="AJ4" s="441" t="s">
        <v>9</v>
      </c>
      <c r="AK4" s="441"/>
      <c r="AL4" s="441"/>
      <c r="AM4" s="441"/>
      <c r="AN4" s="441"/>
      <c r="AO4" s="444"/>
      <c r="AP4" s="445"/>
      <c r="AQ4" s="446"/>
      <c r="AR4" s="446"/>
      <c r="AS4" s="446"/>
      <c r="AT4" s="446"/>
      <c r="AU4" s="446"/>
      <c r="AV4" s="446"/>
      <c r="AW4" s="446"/>
      <c r="AX4" s="446"/>
      <c r="AY4" s="446"/>
      <c r="AZ4" s="446"/>
      <c r="BA4" s="446"/>
      <c r="BB4" s="446"/>
      <c r="BC4" s="446"/>
      <c r="BD4" s="446"/>
      <c r="BE4" s="446"/>
      <c r="BF4" s="446"/>
      <c r="BG4" s="446"/>
      <c r="BH4" s="446"/>
      <c r="BI4" s="446"/>
      <c r="BJ4" s="446"/>
      <c r="BK4" s="447"/>
    </row>
    <row r="5" spans="1:77" ht="40.15" customHeight="1" thickBot="1" x14ac:dyDescent="0.25">
      <c r="B5" s="450" t="s">
        <v>127</v>
      </c>
      <c r="C5" s="450"/>
      <c r="D5" s="450"/>
      <c r="E5" s="474"/>
      <c r="F5" s="475"/>
      <c r="G5" s="475"/>
      <c r="H5" s="475"/>
      <c r="I5" s="475"/>
      <c r="J5" s="475"/>
      <c r="K5" s="475"/>
      <c r="L5" s="475"/>
      <c r="M5" s="475"/>
      <c r="N5" s="476"/>
      <c r="O5" s="38"/>
      <c r="W5" s="441" t="s">
        <v>10</v>
      </c>
      <c r="X5" s="441"/>
      <c r="Y5" s="441"/>
      <c r="Z5" s="441"/>
      <c r="AA5" s="442"/>
      <c r="AB5" s="443"/>
      <c r="AC5" s="443"/>
      <c r="AD5" s="443"/>
      <c r="AE5" s="443"/>
      <c r="AF5" s="443"/>
      <c r="AG5" s="443"/>
      <c r="AH5" s="443"/>
      <c r="AI5" s="443"/>
      <c r="AJ5" s="441" t="s">
        <v>138</v>
      </c>
      <c r="AK5" s="441"/>
      <c r="AL5" s="441"/>
      <c r="AM5" s="441"/>
      <c r="AN5" s="441"/>
      <c r="AO5" s="444"/>
      <c r="AP5" s="445"/>
      <c r="AQ5" s="446"/>
      <c r="AR5" s="446"/>
      <c r="AS5" s="446"/>
      <c r="AT5" s="446"/>
      <c r="AU5" s="446"/>
      <c r="AV5" s="446"/>
      <c r="AW5" s="446"/>
      <c r="AX5" s="446"/>
      <c r="AY5" s="446"/>
      <c r="AZ5" s="446"/>
      <c r="BA5" s="446"/>
      <c r="BB5" s="446"/>
      <c r="BC5" s="446"/>
      <c r="BD5" s="446"/>
      <c r="BE5" s="446"/>
      <c r="BF5" s="446"/>
      <c r="BG5" s="446"/>
      <c r="BH5" s="446"/>
      <c r="BI5" s="446"/>
      <c r="BJ5" s="446"/>
      <c r="BK5" s="447"/>
    </row>
    <row r="6" spans="1:77" ht="40.15" customHeight="1" thickBot="1" x14ac:dyDescent="0.25"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W6" s="441" t="s">
        <v>11</v>
      </c>
      <c r="X6" s="441"/>
      <c r="Y6" s="441"/>
      <c r="Z6" s="441"/>
      <c r="AA6" s="442"/>
      <c r="AB6" s="443"/>
      <c r="AC6" s="443"/>
      <c r="AD6" s="443"/>
      <c r="AE6" s="443"/>
      <c r="AF6" s="443"/>
      <c r="AG6" s="443"/>
      <c r="AH6" s="443"/>
      <c r="AI6" s="443"/>
      <c r="AJ6" s="441" t="s">
        <v>123</v>
      </c>
      <c r="AK6" s="441"/>
      <c r="AL6" s="441"/>
      <c r="AM6" s="441"/>
      <c r="AN6" s="441"/>
      <c r="AO6" s="444"/>
      <c r="AP6" s="445"/>
      <c r="AQ6" s="446"/>
      <c r="AR6" s="446"/>
      <c r="AS6" s="446"/>
      <c r="AT6" s="446"/>
      <c r="AU6" s="446"/>
      <c r="AV6" s="446"/>
      <c r="AW6" s="446"/>
      <c r="AX6" s="446"/>
      <c r="AY6" s="446"/>
      <c r="AZ6" s="446"/>
      <c r="BA6" s="446"/>
      <c r="BB6" s="446"/>
      <c r="BC6" s="446"/>
      <c r="BD6" s="446"/>
      <c r="BE6" s="446"/>
      <c r="BF6" s="446"/>
      <c r="BG6" s="446"/>
      <c r="BH6" s="446"/>
      <c r="BI6" s="446"/>
      <c r="BJ6" s="446"/>
      <c r="BK6" s="447"/>
    </row>
    <row r="7" spans="1:77" ht="40.15" customHeight="1" thickBot="1" x14ac:dyDescent="0.25">
      <c r="B7" s="41"/>
      <c r="C7" s="41"/>
      <c r="D7" s="41"/>
      <c r="E7" s="40"/>
      <c r="F7" s="40"/>
      <c r="G7" s="40"/>
      <c r="H7" s="40"/>
      <c r="I7" s="40"/>
      <c r="J7" s="40"/>
      <c r="W7" s="377" t="s">
        <v>122</v>
      </c>
      <c r="X7" s="377"/>
      <c r="Y7" s="377"/>
      <c r="Z7" s="377"/>
      <c r="AA7" s="448"/>
      <c r="AB7" s="449"/>
      <c r="AC7" s="449"/>
      <c r="AD7" s="449"/>
      <c r="AE7" s="449"/>
      <c r="AF7" s="449"/>
      <c r="AG7" s="449"/>
      <c r="AH7" s="449"/>
      <c r="AI7" s="449"/>
    </row>
    <row r="8" spans="1:77" ht="48" customHeight="1" thickBot="1" x14ac:dyDescent="0.3">
      <c r="A8" s="422" t="s">
        <v>12</v>
      </c>
      <c r="B8" s="423"/>
      <c r="C8" s="423"/>
      <c r="D8" s="423"/>
      <c r="E8" s="423"/>
      <c r="F8" s="423"/>
      <c r="G8" s="423"/>
      <c r="H8" s="423"/>
      <c r="I8" s="423"/>
      <c r="J8" s="424"/>
      <c r="K8" s="425" t="s">
        <v>135</v>
      </c>
      <c r="L8" s="426"/>
      <c r="M8" s="426"/>
      <c r="N8" s="426"/>
      <c r="O8" s="426"/>
      <c r="P8" s="426"/>
      <c r="Q8" s="426"/>
      <c r="R8" s="426"/>
      <c r="S8" s="426"/>
      <c r="T8" s="426"/>
      <c r="U8" s="426"/>
      <c r="V8" s="426"/>
      <c r="W8" s="426"/>
      <c r="X8" s="426"/>
      <c r="Y8" s="426"/>
      <c r="Z8" s="426"/>
      <c r="AA8" s="426"/>
      <c r="AB8" s="427"/>
      <c r="AC8" s="427"/>
      <c r="AD8" s="427"/>
      <c r="AE8" s="427"/>
      <c r="AF8" s="427"/>
      <c r="AG8" s="427"/>
      <c r="AH8" s="427"/>
      <c r="AI8" s="427"/>
      <c r="AJ8" s="426"/>
      <c r="AK8" s="426"/>
      <c r="AL8" s="426"/>
      <c r="AM8" s="426"/>
      <c r="AN8" s="426"/>
      <c r="AO8" s="426"/>
      <c r="AP8" s="426"/>
      <c r="AQ8" s="426"/>
      <c r="AR8" s="426"/>
      <c r="AS8" s="426"/>
      <c r="AT8" s="426"/>
      <c r="AU8" s="426"/>
      <c r="AV8" s="426"/>
      <c r="AW8" s="426"/>
      <c r="AX8" s="428"/>
      <c r="AZ8" s="312" t="s">
        <v>13</v>
      </c>
      <c r="BA8" s="313"/>
      <c r="BB8" s="313"/>
      <c r="BC8" s="313"/>
      <c r="BD8" s="313"/>
      <c r="BE8" s="313"/>
      <c r="BF8" s="313"/>
      <c r="BG8" s="313"/>
      <c r="BH8" s="313"/>
      <c r="BI8" s="313"/>
      <c r="BJ8" s="313"/>
      <c r="BK8" s="313"/>
      <c r="BL8" s="313"/>
      <c r="BM8" s="313"/>
      <c r="BN8" s="313"/>
      <c r="BO8" s="313"/>
      <c r="BP8" s="313"/>
      <c r="BQ8" s="313"/>
      <c r="BR8" s="313"/>
      <c r="BS8" s="313"/>
      <c r="BT8" s="313"/>
      <c r="BU8" s="313"/>
      <c r="BV8" s="313"/>
      <c r="BW8" s="314"/>
      <c r="BX8" s="214"/>
      <c r="BY8" s="42"/>
    </row>
    <row r="9" spans="1:77" ht="45" customHeight="1" thickBot="1" x14ac:dyDescent="0.25">
      <c r="A9" s="435" t="s">
        <v>14</v>
      </c>
      <c r="B9" s="432" t="s">
        <v>15</v>
      </c>
      <c r="C9" s="438" t="s">
        <v>151</v>
      </c>
      <c r="D9" s="439"/>
      <c r="E9" s="439"/>
      <c r="F9" s="440"/>
      <c r="G9" s="438" t="s">
        <v>197</v>
      </c>
      <c r="H9" s="439"/>
      <c r="I9" s="439"/>
      <c r="J9" s="440"/>
      <c r="K9" s="429"/>
      <c r="L9" s="430"/>
      <c r="M9" s="430"/>
      <c r="N9" s="430"/>
      <c r="O9" s="430"/>
      <c r="P9" s="430"/>
      <c r="Q9" s="430"/>
      <c r="R9" s="430"/>
      <c r="S9" s="430"/>
      <c r="T9" s="430"/>
      <c r="U9" s="430"/>
      <c r="V9" s="430"/>
      <c r="W9" s="430"/>
      <c r="X9" s="430"/>
      <c r="Y9" s="430"/>
      <c r="Z9" s="430"/>
      <c r="AA9" s="430"/>
      <c r="AB9" s="430"/>
      <c r="AC9" s="430"/>
      <c r="AD9" s="430"/>
      <c r="AE9" s="430"/>
      <c r="AF9" s="430"/>
      <c r="AG9" s="430"/>
      <c r="AH9" s="430"/>
      <c r="AI9" s="430"/>
      <c r="AJ9" s="430"/>
      <c r="AK9" s="430"/>
      <c r="AL9" s="430"/>
      <c r="AM9" s="430"/>
      <c r="AN9" s="430"/>
      <c r="AO9" s="430"/>
      <c r="AP9" s="430"/>
      <c r="AQ9" s="430"/>
      <c r="AR9" s="430"/>
      <c r="AS9" s="430"/>
      <c r="AT9" s="430"/>
      <c r="AU9" s="430"/>
      <c r="AV9" s="430"/>
      <c r="AW9" s="430"/>
      <c r="AX9" s="431"/>
      <c r="AZ9" s="222" t="s">
        <v>2</v>
      </c>
      <c r="BA9" s="256" t="s">
        <v>16</v>
      </c>
      <c r="BB9" s="257"/>
      <c r="BC9" s="257"/>
      <c r="BD9" s="257"/>
      <c r="BE9" s="257"/>
      <c r="BF9" s="258"/>
      <c r="BG9" s="417" t="s">
        <v>17</v>
      </c>
      <c r="BH9" s="418"/>
      <c r="BI9" s="418"/>
      <c r="BJ9" s="418"/>
      <c r="BK9" s="418"/>
      <c r="BL9" s="419"/>
      <c r="BM9" s="256" t="s">
        <v>15</v>
      </c>
      <c r="BN9" s="257"/>
      <c r="BO9" s="257"/>
      <c r="BP9" s="257"/>
      <c r="BQ9" s="257"/>
      <c r="BR9" s="257"/>
      <c r="BS9" s="257"/>
      <c r="BT9" s="257"/>
      <c r="BU9" s="257"/>
      <c r="BV9" s="257"/>
      <c r="BW9" s="258"/>
      <c r="BX9" s="215"/>
      <c r="BY9" s="43"/>
    </row>
    <row r="10" spans="1:77" ht="60" customHeight="1" thickBot="1" x14ac:dyDescent="0.35">
      <c r="A10" s="436"/>
      <c r="B10" s="433"/>
      <c r="C10" s="294" t="s">
        <v>18</v>
      </c>
      <c r="D10" s="295"/>
      <c r="E10" s="295"/>
      <c r="F10" s="420" t="s">
        <v>19</v>
      </c>
      <c r="G10" s="294" t="s">
        <v>18</v>
      </c>
      <c r="H10" s="295"/>
      <c r="I10" s="295"/>
      <c r="J10" s="420" t="s">
        <v>19</v>
      </c>
      <c r="K10" s="315" t="s">
        <v>29</v>
      </c>
      <c r="L10" s="315" t="s">
        <v>20</v>
      </c>
      <c r="M10" s="315" t="s">
        <v>128</v>
      </c>
      <c r="N10" s="315" t="s">
        <v>130</v>
      </c>
      <c r="O10" s="479" t="s">
        <v>131</v>
      </c>
      <c r="P10" s="315" t="s">
        <v>152</v>
      </c>
      <c r="Q10" s="315" t="s">
        <v>157</v>
      </c>
      <c r="R10" s="315" t="s">
        <v>158</v>
      </c>
      <c r="S10" s="315" t="s">
        <v>114</v>
      </c>
      <c r="T10" s="315" t="s">
        <v>129</v>
      </c>
      <c r="U10" s="315" t="s">
        <v>159</v>
      </c>
      <c r="V10" s="315" t="s">
        <v>160</v>
      </c>
      <c r="W10" s="315" t="s">
        <v>161</v>
      </c>
      <c r="X10" s="315" t="s">
        <v>153</v>
      </c>
      <c r="Y10" s="315" t="s">
        <v>154</v>
      </c>
      <c r="Z10" s="315" t="s">
        <v>155</v>
      </c>
      <c r="AA10" s="315" t="s">
        <v>162</v>
      </c>
      <c r="AB10" s="315" t="s">
        <v>163</v>
      </c>
      <c r="AC10" s="315" t="s">
        <v>156</v>
      </c>
      <c r="AD10" s="315" t="s">
        <v>164</v>
      </c>
      <c r="AE10" s="315" t="s">
        <v>165</v>
      </c>
      <c r="AF10" s="477" t="s">
        <v>166</v>
      </c>
      <c r="AG10" s="315" t="s">
        <v>167</v>
      </c>
      <c r="AH10" s="315" t="s">
        <v>137</v>
      </c>
      <c r="AI10" s="315" t="s">
        <v>168</v>
      </c>
      <c r="AJ10" s="315" t="s">
        <v>22</v>
      </c>
      <c r="AK10" s="315" t="s">
        <v>169</v>
      </c>
      <c r="AL10" s="315" t="s">
        <v>198</v>
      </c>
      <c r="AM10" s="315" t="s">
        <v>214</v>
      </c>
      <c r="AN10" s="315" t="s">
        <v>204</v>
      </c>
      <c r="AO10" s="315" t="s">
        <v>202</v>
      </c>
      <c r="AP10" s="315" t="s">
        <v>199</v>
      </c>
      <c r="AQ10" s="315" t="s">
        <v>180</v>
      </c>
      <c r="AR10" s="315" t="s">
        <v>200</v>
      </c>
      <c r="AS10" s="315" t="s">
        <v>215</v>
      </c>
      <c r="AT10" s="315" t="s">
        <v>201</v>
      </c>
      <c r="AU10" s="315" t="s">
        <v>170</v>
      </c>
      <c r="AV10" s="315" t="s">
        <v>23</v>
      </c>
      <c r="AW10" s="338" t="s">
        <v>171</v>
      </c>
      <c r="AX10" s="486" t="s">
        <v>24</v>
      </c>
      <c r="AZ10" s="184">
        <v>1</v>
      </c>
      <c r="BA10" s="274"/>
      <c r="BB10" s="275"/>
      <c r="BC10" s="275"/>
      <c r="BD10" s="275"/>
      <c r="BE10" s="275"/>
      <c r="BF10" s="276"/>
      <c r="BG10" s="274"/>
      <c r="BH10" s="275"/>
      <c r="BI10" s="275"/>
      <c r="BJ10" s="275"/>
      <c r="BK10" s="275"/>
      <c r="BL10" s="276"/>
      <c r="BM10" s="408" t="s">
        <v>25</v>
      </c>
      <c r="BN10" s="409"/>
      <c r="BO10" s="410"/>
      <c r="BP10" s="4"/>
      <c r="BQ10" s="3"/>
      <c r="BR10" s="2"/>
      <c r="BS10" s="274"/>
      <c r="BT10" s="275"/>
      <c r="BU10" s="399"/>
      <c r="BV10" s="400"/>
      <c r="BW10" s="401"/>
      <c r="BX10" s="216"/>
      <c r="BY10" s="43"/>
    </row>
    <row r="11" spans="1:77" ht="77.45" customHeight="1" thickBot="1" x14ac:dyDescent="0.35">
      <c r="A11" s="437"/>
      <c r="B11" s="434"/>
      <c r="C11" s="44" t="s">
        <v>26</v>
      </c>
      <c r="D11" s="44" t="s">
        <v>27</v>
      </c>
      <c r="E11" s="45" t="s">
        <v>28</v>
      </c>
      <c r="F11" s="421"/>
      <c r="G11" s="44" t="s">
        <v>26</v>
      </c>
      <c r="H11" s="44" t="s">
        <v>27</v>
      </c>
      <c r="I11" s="46" t="s">
        <v>28</v>
      </c>
      <c r="J11" s="421"/>
      <c r="K11" s="316"/>
      <c r="L11" s="316"/>
      <c r="M11" s="316"/>
      <c r="N11" s="316"/>
      <c r="O11" s="480"/>
      <c r="P11" s="316"/>
      <c r="Q11" s="316"/>
      <c r="R11" s="316"/>
      <c r="S11" s="316"/>
      <c r="T11" s="316"/>
      <c r="U11" s="316"/>
      <c r="V11" s="316"/>
      <c r="W11" s="316"/>
      <c r="X11" s="316"/>
      <c r="Y11" s="316"/>
      <c r="Z11" s="316"/>
      <c r="AA11" s="316"/>
      <c r="AB11" s="316"/>
      <c r="AC11" s="316"/>
      <c r="AD11" s="316"/>
      <c r="AE11" s="316"/>
      <c r="AF11" s="478"/>
      <c r="AG11" s="316"/>
      <c r="AH11" s="316"/>
      <c r="AI11" s="316"/>
      <c r="AJ11" s="316"/>
      <c r="AK11" s="316"/>
      <c r="AL11" s="316"/>
      <c r="AM11" s="316"/>
      <c r="AN11" s="316"/>
      <c r="AO11" s="316"/>
      <c r="AP11" s="316"/>
      <c r="AQ11" s="316"/>
      <c r="AR11" s="316" t="s">
        <v>21</v>
      </c>
      <c r="AS11" s="316"/>
      <c r="AT11" s="316"/>
      <c r="AU11" s="316"/>
      <c r="AV11" s="316"/>
      <c r="AW11" s="483"/>
      <c r="AX11" s="487"/>
      <c r="AZ11" s="185">
        <v>2</v>
      </c>
      <c r="BA11" s="274"/>
      <c r="BB11" s="275"/>
      <c r="BC11" s="275"/>
      <c r="BD11" s="275"/>
      <c r="BE11" s="275"/>
      <c r="BF11" s="276"/>
      <c r="BG11" s="274"/>
      <c r="BH11" s="275"/>
      <c r="BI11" s="275"/>
      <c r="BJ11" s="275"/>
      <c r="BK11" s="275"/>
      <c r="BL11" s="276"/>
      <c r="BM11" s="411"/>
      <c r="BN11" s="412"/>
      <c r="BO11" s="413"/>
      <c r="BP11" s="4"/>
      <c r="BQ11" s="3"/>
      <c r="BR11" s="2"/>
      <c r="BS11" s="274"/>
      <c r="BT11" s="275"/>
      <c r="BU11" s="399"/>
      <c r="BV11" s="400"/>
      <c r="BW11" s="401"/>
      <c r="BX11" s="216"/>
      <c r="BY11" s="43"/>
    </row>
    <row r="12" spans="1:77" ht="40.15" customHeight="1" thickBot="1" x14ac:dyDescent="0.35">
      <c r="A12" s="405" t="s">
        <v>29</v>
      </c>
      <c r="B12" s="224" t="s">
        <v>30</v>
      </c>
      <c r="C12" s="5"/>
      <c r="D12" s="6"/>
      <c r="E12" s="47">
        <f>SUM(C12:D12)</f>
        <v>0</v>
      </c>
      <c r="F12" s="7"/>
      <c r="G12" s="92"/>
      <c r="H12" s="6"/>
      <c r="I12" s="47">
        <f>SUM(G12:H12)</f>
        <v>0</v>
      </c>
      <c r="J12" s="7"/>
      <c r="K12" s="155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177"/>
      <c r="AS12" s="177"/>
      <c r="AT12" s="177"/>
      <c r="AU12" s="177"/>
      <c r="AV12" s="177"/>
      <c r="AW12" s="156"/>
      <c r="AX12" s="72">
        <f>K2</f>
        <v>0</v>
      </c>
      <c r="AZ12" s="185">
        <v>3</v>
      </c>
      <c r="BA12" s="274"/>
      <c r="BB12" s="275"/>
      <c r="BC12" s="275"/>
      <c r="BD12" s="275"/>
      <c r="BE12" s="275"/>
      <c r="BF12" s="276"/>
      <c r="BG12" s="274"/>
      <c r="BH12" s="275"/>
      <c r="BI12" s="275"/>
      <c r="BJ12" s="275"/>
      <c r="BK12" s="275"/>
      <c r="BL12" s="276"/>
      <c r="BM12" s="411"/>
      <c r="BN12" s="412"/>
      <c r="BO12" s="413"/>
      <c r="BP12" s="4"/>
      <c r="BQ12" s="3"/>
      <c r="BR12" s="2"/>
      <c r="BS12" s="274"/>
      <c r="BT12" s="275"/>
      <c r="BU12" s="399"/>
      <c r="BV12" s="400"/>
      <c r="BW12" s="401"/>
      <c r="BX12" s="216"/>
      <c r="BY12" s="43"/>
    </row>
    <row r="13" spans="1:77" ht="40.15" customHeight="1" thickBot="1" x14ac:dyDescent="0.35">
      <c r="A13" s="406"/>
      <c r="B13" s="225" t="s">
        <v>31</v>
      </c>
      <c r="C13" s="8"/>
      <c r="D13" s="9"/>
      <c r="E13" s="49">
        <f>SUM(C13:D13)</f>
        <v>0</v>
      </c>
      <c r="F13" s="10"/>
      <c r="G13" s="144"/>
      <c r="H13" s="9"/>
      <c r="I13" s="49">
        <f>SUM(G13:H13)</f>
        <v>0</v>
      </c>
      <c r="J13" s="10"/>
      <c r="K13" s="157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178"/>
      <c r="AS13" s="178"/>
      <c r="AT13" s="178"/>
      <c r="AU13" s="178"/>
      <c r="AV13" s="178"/>
      <c r="AW13" s="148"/>
      <c r="AX13" s="149">
        <f>K13</f>
        <v>0</v>
      </c>
      <c r="AZ13" s="185">
        <v>4</v>
      </c>
      <c r="BA13" s="274"/>
      <c r="BB13" s="275"/>
      <c r="BC13" s="275"/>
      <c r="BD13" s="275"/>
      <c r="BE13" s="275"/>
      <c r="BF13" s="276"/>
      <c r="BG13" s="274"/>
      <c r="BH13" s="275"/>
      <c r="BI13" s="275"/>
      <c r="BJ13" s="275"/>
      <c r="BK13" s="275"/>
      <c r="BL13" s="276"/>
      <c r="BM13" s="411"/>
      <c r="BN13" s="412"/>
      <c r="BO13" s="413"/>
      <c r="BP13" s="4"/>
      <c r="BQ13" s="3"/>
      <c r="BR13" s="2"/>
      <c r="BS13" s="274"/>
      <c r="BT13" s="275"/>
      <c r="BU13" s="399"/>
      <c r="BV13" s="400"/>
      <c r="BW13" s="401"/>
      <c r="BX13" s="216"/>
      <c r="BY13" s="43"/>
    </row>
    <row r="14" spans="1:77" ht="45" customHeight="1" thickBot="1" x14ac:dyDescent="0.35">
      <c r="A14" s="407"/>
      <c r="B14" s="226" t="s">
        <v>28</v>
      </c>
      <c r="C14" s="52">
        <f t="shared" ref="C14:H14" si="0">SUM(C12:C13)</f>
        <v>0</v>
      </c>
      <c r="D14" s="53">
        <f t="shared" si="0"/>
        <v>0</v>
      </c>
      <c r="E14" s="54">
        <f>SUM(E12:E13)</f>
        <v>0</v>
      </c>
      <c r="F14" s="55">
        <f>SUM(F12:F13)</f>
        <v>0</v>
      </c>
      <c r="G14" s="112">
        <f t="shared" si="0"/>
        <v>0</v>
      </c>
      <c r="H14" s="53">
        <f t="shared" si="0"/>
        <v>0</v>
      </c>
      <c r="I14" s="54">
        <f>SUM(I12:I13)</f>
        <v>0</v>
      </c>
      <c r="J14" s="55">
        <f>SUM(J12:J13)</f>
        <v>0</v>
      </c>
      <c r="K14" s="245">
        <f>SUM(K12:K13)</f>
        <v>0</v>
      </c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179"/>
      <c r="AS14" s="179"/>
      <c r="AT14" s="179"/>
      <c r="AU14" s="179"/>
      <c r="AV14" s="179"/>
      <c r="AW14" s="101"/>
      <c r="AX14" s="134">
        <f>K14</f>
        <v>0</v>
      </c>
      <c r="AZ14" s="185">
        <v>5</v>
      </c>
      <c r="BA14" s="274"/>
      <c r="BB14" s="275"/>
      <c r="BC14" s="275"/>
      <c r="BD14" s="275"/>
      <c r="BE14" s="275"/>
      <c r="BF14" s="276"/>
      <c r="BG14" s="274"/>
      <c r="BH14" s="275"/>
      <c r="BI14" s="275"/>
      <c r="BJ14" s="275"/>
      <c r="BK14" s="275"/>
      <c r="BL14" s="276"/>
      <c r="BM14" s="411"/>
      <c r="BN14" s="412"/>
      <c r="BO14" s="413"/>
      <c r="BP14" s="4"/>
      <c r="BQ14" s="3"/>
      <c r="BR14" s="2"/>
      <c r="BS14" s="274"/>
      <c r="BT14" s="275"/>
      <c r="BU14" s="399"/>
      <c r="BV14" s="400"/>
      <c r="BW14" s="401"/>
      <c r="BX14" s="216"/>
      <c r="BY14" s="43"/>
    </row>
    <row r="15" spans="1:77" ht="40.15" customHeight="1" thickBot="1" x14ac:dyDescent="0.35">
      <c r="A15" s="402" t="s">
        <v>120</v>
      </c>
      <c r="B15" s="224" t="s">
        <v>32</v>
      </c>
      <c r="C15" s="5"/>
      <c r="D15" s="6"/>
      <c r="E15" s="145">
        <f t="shared" ref="E15:E34" si="1">SUM(C15:D15)</f>
        <v>0</v>
      </c>
      <c r="F15" s="7"/>
      <c r="G15" s="92"/>
      <c r="H15" s="6"/>
      <c r="I15" s="47">
        <f>E13</f>
        <v>0</v>
      </c>
      <c r="J15" s="7">
        <f>F13</f>
        <v>0</v>
      </c>
      <c r="K15" s="69"/>
      <c r="L15" s="70">
        <f>21*$J15</f>
        <v>0</v>
      </c>
      <c r="M15" s="48"/>
      <c r="N15" s="48"/>
      <c r="O15" s="48"/>
      <c r="P15" s="48"/>
      <c r="Q15" s="48"/>
      <c r="R15" s="48"/>
      <c r="S15" s="48"/>
      <c r="T15" s="71">
        <f>4*$J15</f>
        <v>0</v>
      </c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177"/>
      <c r="AS15" s="177"/>
      <c r="AT15" s="177"/>
      <c r="AU15" s="177"/>
      <c r="AV15" s="177"/>
      <c r="AW15" s="156"/>
      <c r="AX15" s="89">
        <f t="shared" ref="AX15:AX42" si="2">SUM(K15:AW15)</f>
        <v>0</v>
      </c>
      <c r="AZ15" s="185">
        <v>6</v>
      </c>
      <c r="BA15" s="274"/>
      <c r="BB15" s="275"/>
      <c r="BC15" s="275"/>
      <c r="BD15" s="275"/>
      <c r="BE15" s="275"/>
      <c r="BF15" s="276"/>
      <c r="BG15" s="274"/>
      <c r="BH15" s="275"/>
      <c r="BI15" s="275"/>
      <c r="BJ15" s="275"/>
      <c r="BK15" s="275"/>
      <c r="BL15" s="276"/>
      <c r="BM15" s="411"/>
      <c r="BN15" s="412"/>
      <c r="BO15" s="413"/>
      <c r="BP15" s="4"/>
      <c r="BQ15" s="3"/>
      <c r="BR15" s="2"/>
      <c r="BS15" s="274"/>
      <c r="BT15" s="275"/>
      <c r="BU15" s="399"/>
      <c r="BV15" s="400"/>
      <c r="BW15" s="401"/>
      <c r="BX15" s="216"/>
      <c r="BY15" s="43"/>
    </row>
    <row r="16" spans="1:77" ht="40.15" customHeight="1" thickBot="1" x14ac:dyDescent="0.35">
      <c r="A16" s="403"/>
      <c r="B16" s="227" t="s">
        <v>33</v>
      </c>
      <c r="C16" s="11"/>
      <c r="D16" s="12"/>
      <c r="E16" s="76">
        <f t="shared" si="1"/>
        <v>0</v>
      </c>
      <c r="F16" s="13"/>
      <c r="G16" s="30"/>
      <c r="H16" s="12"/>
      <c r="I16" s="60">
        <f>E15</f>
        <v>0</v>
      </c>
      <c r="J16" s="13">
        <f>F15</f>
        <v>0</v>
      </c>
      <c r="K16" s="73"/>
      <c r="L16" s="61">
        <f>21*$J16</f>
        <v>0</v>
      </c>
      <c r="M16" s="62"/>
      <c r="N16" s="62"/>
      <c r="O16" s="62"/>
      <c r="P16" s="62"/>
      <c r="Q16" s="62"/>
      <c r="R16" s="62"/>
      <c r="S16" s="62"/>
      <c r="T16" s="63">
        <f>4*$J16</f>
        <v>0</v>
      </c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180"/>
      <c r="AS16" s="180"/>
      <c r="AT16" s="180"/>
      <c r="AU16" s="180"/>
      <c r="AV16" s="180"/>
      <c r="AW16" s="74"/>
      <c r="AX16" s="89">
        <f t="shared" si="2"/>
        <v>0</v>
      </c>
      <c r="AZ16" s="185">
        <v>7</v>
      </c>
      <c r="BA16" s="274"/>
      <c r="BB16" s="275"/>
      <c r="BC16" s="275"/>
      <c r="BD16" s="275"/>
      <c r="BE16" s="275"/>
      <c r="BF16" s="276"/>
      <c r="BG16" s="274"/>
      <c r="BH16" s="275"/>
      <c r="BI16" s="275"/>
      <c r="BJ16" s="275"/>
      <c r="BK16" s="275"/>
      <c r="BL16" s="276"/>
      <c r="BM16" s="411"/>
      <c r="BN16" s="412"/>
      <c r="BO16" s="413"/>
      <c r="BP16" s="4"/>
      <c r="BQ16" s="3"/>
      <c r="BR16" s="2"/>
      <c r="BS16" s="274"/>
      <c r="BT16" s="275"/>
      <c r="BU16" s="399"/>
      <c r="BV16" s="400"/>
      <c r="BW16" s="401"/>
      <c r="BX16" s="216"/>
      <c r="BY16" s="43"/>
    </row>
    <row r="17" spans="1:77" ht="40.15" customHeight="1" thickBot="1" x14ac:dyDescent="0.35">
      <c r="A17" s="403"/>
      <c r="B17" s="227" t="s">
        <v>34</v>
      </c>
      <c r="C17" s="11"/>
      <c r="D17" s="12"/>
      <c r="E17" s="76">
        <f t="shared" si="1"/>
        <v>0</v>
      </c>
      <c r="F17" s="13"/>
      <c r="G17" s="30"/>
      <c r="H17" s="12"/>
      <c r="I17" s="60">
        <f t="shared" ref="I17:I24" si="3">E16</f>
        <v>0</v>
      </c>
      <c r="J17" s="13">
        <f t="shared" ref="J17:J24" si="4">F16</f>
        <v>0</v>
      </c>
      <c r="K17" s="73"/>
      <c r="L17" s="61">
        <f>21*$J17</f>
        <v>0</v>
      </c>
      <c r="M17" s="62"/>
      <c r="N17" s="62"/>
      <c r="O17" s="62"/>
      <c r="P17" s="62"/>
      <c r="Q17" s="62"/>
      <c r="R17" s="62"/>
      <c r="S17" s="62"/>
      <c r="T17" s="63">
        <f>4*$J17</f>
        <v>0</v>
      </c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180"/>
      <c r="AS17" s="180"/>
      <c r="AT17" s="180"/>
      <c r="AU17" s="180"/>
      <c r="AV17" s="180"/>
      <c r="AW17" s="74"/>
      <c r="AX17" s="89">
        <f t="shared" si="2"/>
        <v>0</v>
      </c>
      <c r="AZ17" s="185">
        <v>8</v>
      </c>
      <c r="BA17" s="274"/>
      <c r="BB17" s="275"/>
      <c r="BC17" s="275"/>
      <c r="BD17" s="275"/>
      <c r="BE17" s="275"/>
      <c r="BF17" s="276"/>
      <c r="BG17" s="274"/>
      <c r="BH17" s="275"/>
      <c r="BI17" s="275"/>
      <c r="BJ17" s="275"/>
      <c r="BK17" s="275"/>
      <c r="BL17" s="276"/>
      <c r="BM17" s="411"/>
      <c r="BN17" s="412"/>
      <c r="BO17" s="413"/>
      <c r="BP17" s="4"/>
      <c r="BQ17" s="3"/>
      <c r="BR17" s="2"/>
      <c r="BS17" s="274"/>
      <c r="BT17" s="275"/>
      <c r="BU17" s="399"/>
      <c r="BV17" s="400"/>
      <c r="BW17" s="401"/>
      <c r="BX17" s="216"/>
      <c r="BY17" s="43"/>
    </row>
    <row r="18" spans="1:77" ht="40.15" customHeight="1" thickBot="1" x14ac:dyDescent="0.35">
      <c r="A18" s="403"/>
      <c r="B18" s="227" t="s">
        <v>35</v>
      </c>
      <c r="C18" s="11"/>
      <c r="D18" s="12"/>
      <c r="E18" s="76">
        <f t="shared" si="1"/>
        <v>0</v>
      </c>
      <c r="F18" s="13"/>
      <c r="G18" s="30"/>
      <c r="H18" s="12"/>
      <c r="I18" s="60">
        <f t="shared" si="3"/>
        <v>0</v>
      </c>
      <c r="J18" s="13">
        <f t="shared" si="4"/>
        <v>0</v>
      </c>
      <c r="K18" s="73"/>
      <c r="L18" s="62"/>
      <c r="M18" s="61">
        <f t="shared" ref="M18:M24" si="5">3*$J18</f>
        <v>0</v>
      </c>
      <c r="N18" s="62"/>
      <c r="O18" s="61">
        <f>7*$J18</f>
        <v>0</v>
      </c>
      <c r="P18" s="61">
        <f>2*$J18</f>
        <v>0</v>
      </c>
      <c r="Q18" s="62"/>
      <c r="R18" s="62"/>
      <c r="S18" s="62"/>
      <c r="T18" s="63">
        <f>4*$J18</f>
        <v>0</v>
      </c>
      <c r="U18" s="62"/>
      <c r="V18" s="61">
        <f t="shared" ref="V18:V24" si="6">5*$J18</f>
        <v>0</v>
      </c>
      <c r="W18" s="61">
        <f>3*$J18</f>
        <v>0</v>
      </c>
      <c r="X18" s="62"/>
      <c r="Y18" s="62"/>
      <c r="Z18" s="62"/>
      <c r="AA18" s="62"/>
      <c r="AB18" s="61">
        <f t="shared" ref="AB18:AC33" si="7">1*$J18</f>
        <v>0</v>
      </c>
      <c r="AC18" s="61">
        <f t="shared" ref="AC18:AE23" si="8">2*$J18</f>
        <v>0</v>
      </c>
      <c r="AD18" s="61">
        <f t="shared" si="8"/>
        <v>0</v>
      </c>
      <c r="AE18" s="61">
        <f t="shared" si="8"/>
        <v>0</v>
      </c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180"/>
      <c r="AS18" s="180"/>
      <c r="AT18" s="180"/>
      <c r="AU18" s="180"/>
      <c r="AV18" s="180"/>
      <c r="AW18" s="74"/>
      <c r="AX18" s="89">
        <f t="shared" si="2"/>
        <v>0</v>
      </c>
      <c r="AZ18" s="186">
        <v>9</v>
      </c>
      <c r="BA18" s="274"/>
      <c r="BB18" s="275"/>
      <c r="BC18" s="275"/>
      <c r="BD18" s="275"/>
      <c r="BE18" s="275"/>
      <c r="BF18" s="276"/>
      <c r="BG18" s="274"/>
      <c r="BH18" s="275"/>
      <c r="BI18" s="275"/>
      <c r="BJ18" s="275"/>
      <c r="BK18" s="275"/>
      <c r="BL18" s="276"/>
      <c r="BM18" s="414"/>
      <c r="BN18" s="415"/>
      <c r="BO18" s="416"/>
      <c r="BP18" s="4"/>
      <c r="BQ18" s="3"/>
      <c r="BR18" s="2"/>
      <c r="BS18" s="274"/>
      <c r="BT18" s="275"/>
      <c r="BU18" s="399"/>
      <c r="BV18" s="400"/>
      <c r="BW18" s="401"/>
      <c r="BX18" s="216"/>
      <c r="BY18" s="43"/>
    </row>
    <row r="19" spans="1:77" ht="40.15" customHeight="1" thickBot="1" x14ac:dyDescent="0.25">
      <c r="A19" s="403"/>
      <c r="B19" s="227" t="s">
        <v>36</v>
      </c>
      <c r="C19" s="11"/>
      <c r="D19" s="12"/>
      <c r="E19" s="76">
        <f t="shared" si="1"/>
        <v>0</v>
      </c>
      <c r="F19" s="13"/>
      <c r="G19" s="30"/>
      <c r="H19" s="12"/>
      <c r="I19" s="60">
        <f t="shared" si="3"/>
        <v>0</v>
      </c>
      <c r="J19" s="13">
        <f t="shared" si="4"/>
        <v>0</v>
      </c>
      <c r="K19" s="73"/>
      <c r="L19" s="62"/>
      <c r="M19" s="61">
        <f t="shared" si="5"/>
        <v>0</v>
      </c>
      <c r="N19" s="62"/>
      <c r="O19" s="61">
        <f>7*$J19</f>
        <v>0</v>
      </c>
      <c r="P19" s="61">
        <f>2*$J19</f>
        <v>0</v>
      </c>
      <c r="Q19" s="62"/>
      <c r="R19" s="62"/>
      <c r="S19" s="62"/>
      <c r="T19" s="63">
        <f t="shared" ref="T19:T24" si="9">5*$J19</f>
        <v>0</v>
      </c>
      <c r="U19" s="62"/>
      <c r="V19" s="61">
        <f t="shared" si="6"/>
        <v>0</v>
      </c>
      <c r="W19" s="61">
        <f>3*$J19</f>
        <v>0</v>
      </c>
      <c r="X19" s="62"/>
      <c r="Y19" s="62"/>
      <c r="Z19" s="62"/>
      <c r="AA19" s="62"/>
      <c r="AB19" s="61">
        <f t="shared" si="7"/>
        <v>0</v>
      </c>
      <c r="AC19" s="61">
        <f t="shared" si="8"/>
        <v>0</v>
      </c>
      <c r="AD19" s="61">
        <f t="shared" si="8"/>
        <v>0</v>
      </c>
      <c r="AE19" s="61">
        <f t="shared" si="8"/>
        <v>0</v>
      </c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180"/>
      <c r="AS19" s="180"/>
      <c r="AT19" s="180"/>
      <c r="AU19" s="180"/>
      <c r="AV19" s="180"/>
      <c r="AW19" s="74"/>
      <c r="AX19" s="89">
        <f t="shared" si="2"/>
        <v>0</v>
      </c>
      <c r="AZ19" s="294" t="s">
        <v>37</v>
      </c>
      <c r="BA19" s="295"/>
      <c r="BB19" s="295"/>
      <c r="BC19" s="295"/>
      <c r="BD19" s="295"/>
      <c r="BE19" s="295"/>
      <c r="BF19" s="295"/>
      <c r="BG19" s="295"/>
      <c r="BH19" s="295"/>
      <c r="BI19" s="295"/>
      <c r="BJ19" s="295"/>
      <c r="BK19" s="295"/>
      <c r="BL19" s="296"/>
      <c r="BM19" s="387">
        <f>SUM(BP19:BW19)</f>
        <v>0</v>
      </c>
      <c r="BN19" s="388"/>
      <c r="BO19" s="389"/>
      <c r="BP19" s="64">
        <f>SUM(BP10:BP18)</f>
        <v>0</v>
      </c>
      <c r="BQ19" s="65">
        <f>SUM(BQ10:BQ18)</f>
        <v>0</v>
      </c>
      <c r="BR19" s="64">
        <f>SUM(BR10:BR18)</f>
        <v>0</v>
      </c>
      <c r="BS19" s="288">
        <f>SUM(BS10:BT18)</f>
        <v>0</v>
      </c>
      <c r="BT19" s="290"/>
      <c r="BU19" s="317">
        <f>SUM(BU10:BW18)</f>
        <v>0</v>
      </c>
      <c r="BV19" s="318"/>
      <c r="BW19" s="319"/>
      <c r="BX19" s="217"/>
      <c r="BY19" s="43"/>
    </row>
    <row r="20" spans="1:77" ht="40.15" customHeight="1" thickBot="1" x14ac:dyDescent="0.25">
      <c r="A20" s="403"/>
      <c r="B20" s="227" t="s">
        <v>38</v>
      </c>
      <c r="C20" s="11"/>
      <c r="D20" s="12"/>
      <c r="E20" s="76">
        <f t="shared" si="1"/>
        <v>0</v>
      </c>
      <c r="F20" s="13"/>
      <c r="G20" s="30"/>
      <c r="H20" s="12"/>
      <c r="I20" s="60">
        <f t="shared" si="3"/>
        <v>0</v>
      </c>
      <c r="J20" s="13">
        <f t="shared" si="4"/>
        <v>0</v>
      </c>
      <c r="K20" s="73"/>
      <c r="L20" s="62"/>
      <c r="M20" s="61">
        <f t="shared" si="5"/>
        <v>0</v>
      </c>
      <c r="N20" s="62"/>
      <c r="O20" s="61">
        <f>7*$J20</f>
        <v>0</v>
      </c>
      <c r="P20" s="61">
        <f t="shared" ref="P20:R34" si="10">1*$J20</f>
        <v>0</v>
      </c>
      <c r="Q20" s="61">
        <f t="shared" si="10"/>
        <v>0</v>
      </c>
      <c r="R20" s="61">
        <f t="shared" si="10"/>
        <v>0</v>
      </c>
      <c r="S20" s="62"/>
      <c r="T20" s="63">
        <f t="shared" si="9"/>
        <v>0</v>
      </c>
      <c r="U20" s="62"/>
      <c r="V20" s="61">
        <f t="shared" si="6"/>
        <v>0</v>
      </c>
      <c r="W20" s="61">
        <f>3*$J20</f>
        <v>0</v>
      </c>
      <c r="X20" s="62"/>
      <c r="Y20" s="62"/>
      <c r="Z20" s="62"/>
      <c r="AA20" s="62"/>
      <c r="AB20" s="61">
        <f t="shared" si="7"/>
        <v>0</v>
      </c>
      <c r="AC20" s="61">
        <f t="shared" si="8"/>
        <v>0</v>
      </c>
      <c r="AD20" s="61">
        <f t="shared" si="8"/>
        <v>0</v>
      </c>
      <c r="AE20" s="61">
        <f t="shared" si="8"/>
        <v>0</v>
      </c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180"/>
      <c r="AS20" s="180"/>
      <c r="AT20" s="180"/>
      <c r="AU20" s="180"/>
      <c r="AV20" s="180"/>
      <c r="AW20" s="74"/>
      <c r="AX20" s="89">
        <f t="shared" si="2"/>
        <v>0</v>
      </c>
    </row>
    <row r="21" spans="1:77" ht="40.15" customHeight="1" thickBot="1" x14ac:dyDescent="0.3">
      <c r="A21" s="403"/>
      <c r="B21" s="227" t="s">
        <v>39</v>
      </c>
      <c r="C21" s="11"/>
      <c r="D21" s="12"/>
      <c r="E21" s="76">
        <f t="shared" si="1"/>
        <v>0</v>
      </c>
      <c r="F21" s="13"/>
      <c r="G21" s="30"/>
      <c r="H21" s="12"/>
      <c r="I21" s="60">
        <f t="shared" si="3"/>
        <v>0</v>
      </c>
      <c r="J21" s="13">
        <f t="shared" si="4"/>
        <v>0</v>
      </c>
      <c r="K21" s="73"/>
      <c r="L21" s="62"/>
      <c r="M21" s="61">
        <f t="shared" si="5"/>
        <v>0</v>
      </c>
      <c r="N21" s="62"/>
      <c r="O21" s="61">
        <f>6*$J21</f>
        <v>0</v>
      </c>
      <c r="P21" s="61">
        <f t="shared" si="10"/>
        <v>0</v>
      </c>
      <c r="Q21" s="61">
        <f t="shared" si="10"/>
        <v>0</v>
      </c>
      <c r="R21" s="61">
        <f t="shared" si="10"/>
        <v>0</v>
      </c>
      <c r="S21" s="62"/>
      <c r="T21" s="63">
        <f t="shared" si="9"/>
        <v>0</v>
      </c>
      <c r="U21" s="62"/>
      <c r="V21" s="61">
        <f t="shared" si="6"/>
        <v>0</v>
      </c>
      <c r="W21" s="61">
        <f>4*$J21</f>
        <v>0</v>
      </c>
      <c r="X21" s="62"/>
      <c r="Y21" s="62"/>
      <c r="Z21" s="62"/>
      <c r="AA21" s="62"/>
      <c r="AB21" s="61">
        <f t="shared" si="7"/>
        <v>0</v>
      </c>
      <c r="AC21" s="61">
        <f t="shared" si="8"/>
        <v>0</v>
      </c>
      <c r="AD21" s="61">
        <f t="shared" si="8"/>
        <v>0</v>
      </c>
      <c r="AE21" s="61">
        <f t="shared" si="8"/>
        <v>0</v>
      </c>
      <c r="AF21" s="61">
        <f t="shared" ref="AF21:AG23" si="11">1*$J21</f>
        <v>0</v>
      </c>
      <c r="AG21" s="61">
        <f t="shared" si="11"/>
        <v>0</v>
      </c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180"/>
      <c r="AS21" s="180"/>
      <c r="AT21" s="180"/>
      <c r="AU21" s="180"/>
      <c r="AV21" s="180"/>
      <c r="AW21" s="74"/>
      <c r="AX21" s="89">
        <f t="shared" si="2"/>
        <v>0</v>
      </c>
      <c r="AZ21" s="390" t="s">
        <v>40</v>
      </c>
      <c r="BA21" s="391"/>
      <c r="BB21" s="391"/>
      <c r="BC21" s="391"/>
      <c r="BD21" s="391"/>
      <c r="BE21" s="391"/>
      <c r="BF21" s="391"/>
      <c r="BG21" s="391"/>
      <c r="BH21" s="391"/>
      <c r="BI21" s="391"/>
      <c r="BJ21" s="391"/>
      <c r="BK21" s="391"/>
      <c r="BL21" s="391"/>
      <c r="BM21" s="391"/>
      <c r="BN21" s="391"/>
      <c r="BO21" s="391"/>
      <c r="BP21" s="391"/>
      <c r="BQ21" s="391"/>
      <c r="BR21" s="391"/>
      <c r="BS21" s="391"/>
      <c r="BT21" s="391"/>
      <c r="BU21" s="391"/>
      <c r="BV21" s="391"/>
      <c r="BW21" s="392"/>
      <c r="BX21" s="218"/>
      <c r="BY21" s="42"/>
    </row>
    <row r="22" spans="1:77" ht="40.15" customHeight="1" thickBot="1" x14ac:dyDescent="0.3">
      <c r="A22" s="403"/>
      <c r="B22" s="227" t="s">
        <v>41</v>
      </c>
      <c r="C22" s="11"/>
      <c r="D22" s="12"/>
      <c r="E22" s="76">
        <f t="shared" si="1"/>
        <v>0</v>
      </c>
      <c r="F22" s="13"/>
      <c r="G22" s="30"/>
      <c r="H22" s="12"/>
      <c r="I22" s="60">
        <f t="shared" si="3"/>
        <v>0</v>
      </c>
      <c r="J22" s="13">
        <f t="shared" si="4"/>
        <v>0</v>
      </c>
      <c r="K22" s="73"/>
      <c r="L22" s="62"/>
      <c r="M22" s="61">
        <f t="shared" si="5"/>
        <v>0</v>
      </c>
      <c r="N22" s="62"/>
      <c r="O22" s="61">
        <f>6*$J22</f>
        <v>0</v>
      </c>
      <c r="P22" s="61">
        <f t="shared" si="10"/>
        <v>0</v>
      </c>
      <c r="Q22" s="61">
        <f t="shared" si="10"/>
        <v>0</v>
      </c>
      <c r="R22" s="61">
        <f t="shared" si="10"/>
        <v>0</v>
      </c>
      <c r="S22" s="62"/>
      <c r="T22" s="63">
        <f t="shared" si="9"/>
        <v>0</v>
      </c>
      <c r="U22" s="14"/>
      <c r="V22" s="61">
        <f t="shared" si="6"/>
        <v>0</v>
      </c>
      <c r="W22" s="61">
        <f>4*$J22</f>
        <v>0</v>
      </c>
      <c r="X22" s="62"/>
      <c r="Y22" s="62"/>
      <c r="Z22" s="62"/>
      <c r="AA22" s="62"/>
      <c r="AB22" s="61">
        <f t="shared" si="7"/>
        <v>0</v>
      </c>
      <c r="AC22" s="61">
        <f t="shared" si="8"/>
        <v>0</v>
      </c>
      <c r="AD22" s="61">
        <f t="shared" si="8"/>
        <v>0</v>
      </c>
      <c r="AE22" s="61">
        <f t="shared" si="8"/>
        <v>0</v>
      </c>
      <c r="AF22" s="61">
        <f t="shared" si="11"/>
        <v>0</v>
      </c>
      <c r="AG22" s="61">
        <f t="shared" si="11"/>
        <v>0</v>
      </c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180"/>
      <c r="AS22" s="180"/>
      <c r="AT22" s="180"/>
      <c r="AU22" s="180"/>
      <c r="AV22" s="180"/>
      <c r="AW22" s="74"/>
      <c r="AX22" s="89">
        <f t="shared" si="2"/>
        <v>0</v>
      </c>
      <c r="AZ22" s="51" t="s">
        <v>2</v>
      </c>
      <c r="BA22" s="294" t="s">
        <v>42</v>
      </c>
      <c r="BB22" s="295"/>
      <c r="BC22" s="295"/>
      <c r="BD22" s="295"/>
      <c r="BE22" s="295"/>
      <c r="BF22" s="296"/>
      <c r="BG22" s="393" t="s">
        <v>17</v>
      </c>
      <c r="BH22" s="394"/>
      <c r="BI22" s="394"/>
      <c r="BJ22" s="394"/>
      <c r="BK22" s="394"/>
      <c r="BL22" s="394"/>
      <c r="BM22" s="395"/>
      <c r="BN22" s="396" t="s">
        <v>43</v>
      </c>
      <c r="BO22" s="397"/>
      <c r="BP22" s="398"/>
      <c r="BQ22" s="393" t="s">
        <v>44</v>
      </c>
      <c r="BR22" s="394"/>
      <c r="BS22" s="394"/>
      <c r="BT22" s="394"/>
      <c r="BU22" s="394"/>
      <c r="BV22" s="394"/>
      <c r="BW22" s="395"/>
      <c r="BX22" s="219"/>
      <c r="BY22" s="66"/>
    </row>
    <row r="23" spans="1:77" ht="40.15" customHeight="1" thickBot="1" x14ac:dyDescent="0.25">
      <c r="A23" s="403"/>
      <c r="B23" s="227" t="s">
        <v>45</v>
      </c>
      <c r="C23" s="11"/>
      <c r="D23" s="12"/>
      <c r="E23" s="76">
        <f t="shared" si="1"/>
        <v>0</v>
      </c>
      <c r="F23" s="13"/>
      <c r="G23" s="30"/>
      <c r="H23" s="12"/>
      <c r="I23" s="60">
        <f t="shared" si="3"/>
        <v>0</v>
      </c>
      <c r="J23" s="13">
        <f t="shared" si="4"/>
        <v>0</v>
      </c>
      <c r="K23" s="73"/>
      <c r="L23" s="62"/>
      <c r="M23" s="61">
        <f t="shared" si="5"/>
        <v>0</v>
      </c>
      <c r="N23" s="62"/>
      <c r="O23" s="61">
        <f>6*$J23</f>
        <v>0</v>
      </c>
      <c r="P23" s="61">
        <f t="shared" si="10"/>
        <v>0</v>
      </c>
      <c r="Q23" s="61">
        <f t="shared" si="10"/>
        <v>0</v>
      </c>
      <c r="R23" s="61">
        <f t="shared" si="10"/>
        <v>0</v>
      </c>
      <c r="S23" s="62"/>
      <c r="T23" s="63">
        <f t="shared" si="9"/>
        <v>0</v>
      </c>
      <c r="U23" s="14"/>
      <c r="V23" s="61">
        <f t="shared" si="6"/>
        <v>0</v>
      </c>
      <c r="W23" s="62"/>
      <c r="X23" s="61">
        <f>2*$J23</f>
        <v>0</v>
      </c>
      <c r="Y23" s="61">
        <f>1*$J23</f>
        <v>0</v>
      </c>
      <c r="Z23" s="61">
        <f>1*$J23</f>
        <v>0</v>
      </c>
      <c r="AA23" s="61">
        <f>1*$J23</f>
        <v>0</v>
      </c>
      <c r="AB23" s="61">
        <f t="shared" si="7"/>
        <v>0</v>
      </c>
      <c r="AC23" s="61">
        <f t="shared" si="8"/>
        <v>0</v>
      </c>
      <c r="AD23" s="61">
        <f t="shared" si="8"/>
        <v>0</v>
      </c>
      <c r="AE23" s="61">
        <f t="shared" si="8"/>
        <v>0</v>
      </c>
      <c r="AF23" s="61">
        <f t="shared" si="11"/>
        <v>0</v>
      </c>
      <c r="AG23" s="61">
        <f t="shared" si="11"/>
        <v>0</v>
      </c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180"/>
      <c r="AS23" s="180"/>
      <c r="AT23" s="180"/>
      <c r="AU23" s="180"/>
      <c r="AV23" s="180"/>
      <c r="AW23" s="74"/>
      <c r="AX23" s="89">
        <f t="shared" si="2"/>
        <v>0</v>
      </c>
      <c r="AZ23" s="45">
        <v>1</v>
      </c>
      <c r="BA23" s="323"/>
      <c r="BB23" s="324"/>
      <c r="BC23" s="324"/>
      <c r="BD23" s="324"/>
      <c r="BE23" s="324"/>
      <c r="BF23" s="325"/>
      <c r="BG23" s="384"/>
      <c r="BH23" s="385"/>
      <c r="BI23" s="385"/>
      <c r="BJ23" s="385"/>
      <c r="BK23" s="385"/>
      <c r="BL23" s="385"/>
      <c r="BM23" s="386"/>
      <c r="BN23" s="277"/>
      <c r="BO23" s="278"/>
      <c r="BP23" s="279"/>
      <c r="BQ23" s="323"/>
      <c r="BR23" s="324"/>
      <c r="BS23" s="324"/>
      <c r="BT23" s="324"/>
      <c r="BU23" s="324"/>
      <c r="BV23" s="324"/>
      <c r="BW23" s="325"/>
      <c r="BX23" s="137"/>
      <c r="BY23" s="41"/>
    </row>
    <row r="24" spans="1:77" ht="40.15" customHeight="1" thickBot="1" x14ac:dyDescent="0.25">
      <c r="A24" s="404"/>
      <c r="B24" s="225" t="s">
        <v>172</v>
      </c>
      <c r="C24" s="8"/>
      <c r="D24" s="9"/>
      <c r="E24" s="146">
        <f t="shared" si="1"/>
        <v>0</v>
      </c>
      <c r="F24" s="10"/>
      <c r="G24" s="144"/>
      <c r="H24" s="9"/>
      <c r="I24" s="60">
        <f t="shared" si="3"/>
        <v>0</v>
      </c>
      <c r="J24" s="16">
        <f t="shared" si="4"/>
        <v>0</v>
      </c>
      <c r="K24" s="83"/>
      <c r="L24" s="84"/>
      <c r="M24" s="85">
        <f t="shared" si="5"/>
        <v>0</v>
      </c>
      <c r="N24" s="84"/>
      <c r="O24" s="85">
        <f>5*$J24</f>
        <v>0</v>
      </c>
      <c r="P24" s="85">
        <f t="shared" si="10"/>
        <v>0</v>
      </c>
      <c r="Q24" s="85">
        <f t="shared" si="10"/>
        <v>0</v>
      </c>
      <c r="R24" s="85">
        <f t="shared" si="10"/>
        <v>0</v>
      </c>
      <c r="S24" s="84"/>
      <c r="T24" s="159">
        <f t="shared" si="9"/>
        <v>0</v>
      </c>
      <c r="U24" s="17"/>
      <c r="V24" s="85">
        <f t="shared" si="6"/>
        <v>0</v>
      </c>
      <c r="W24" s="84"/>
      <c r="X24" s="85">
        <f>2*$J24</f>
        <v>0</v>
      </c>
      <c r="Y24" s="85">
        <f>2*$J24</f>
        <v>0</v>
      </c>
      <c r="Z24" s="85">
        <f>1*$J24</f>
        <v>0</v>
      </c>
      <c r="AA24" s="85">
        <f>1*$J24</f>
        <v>0</v>
      </c>
      <c r="AB24" s="67">
        <f t="shared" si="7"/>
        <v>0</v>
      </c>
      <c r="AC24" s="85">
        <f t="shared" si="7"/>
        <v>0</v>
      </c>
      <c r="AD24" s="84"/>
      <c r="AE24" s="67">
        <f>2*$J24</f>
        <v>0</v>
      </c>
      <c r="AF24" s="67">
        <f>2*$J24</f>
        <v>0</v>
      </c>
      <c r="AG24" s="15">
        <f>1*$J24</f>
        <v>0</v>
      </c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181"/>
      <c r="AS24" s="181"/>
      <c r="AT24" s="181"/>
      <c r="AU24" s="181"/>
      <c r="AV24" s="181"/>
      <c r="AW24" s="158"/>
      <c r="AX24" s="152">
        <f t="shared" si="2"/>
        <v>0</v>
      </c>
      <c r="AZ24" s="187">
        <v>2</v>
      </c>
      <c r="BA24" s="323"/>
      <c r="BB24" s="324"/>
      <c r="BC24" s="324"/>
      <c r="BD24" s="324"/>
      <c r="BE24" s="324"/>
      <c r="BF24" s="325"/>
      <c r="BG24" s="384"/>
      <c r="BH24" s="385"/>
      <c r="BI24" s="385"/>
      <c r="BJ24" s="385"/>
      <c r="BK24" s="385"/>
      <c r="BL24" s="385"/>
      <c r="BM24" s="386"/>
      <c r="BN24" s="277"/>
      <c r="BO24" s="278"/>
      <c r="BP24" s="279"/>
      <c r="BQ24" s="323"/>
      <c r="BR24" s="324"/>
      <c r="BS24" s="324"/>
      <c r="BT24" s="324"/>
      <c r="BU24" s="324"/>
      <c r="BV24" s="324"/>
      <c r="BW24" s="325"/>
      <c r="BX24" s="137"/>
      <c r="BY24" s="41"/>
    </row>
    <row r="25" spans="1:77" ht="40.15" customHeight="1" thickBot="1" x14ac:dyDescent="0.25">
      <c r="A25" s="461" t="s">
        <v>174</v>
      </c>
      <c r="B25" s="224" t="s">
        <v>175</v>
      </c>
      <c r="C25" s="5"/>
      <c r="D25" s="92"/>
      <c r="E25" s="145">
        <f t="shared" si="1"/>
        <v>0</v>
      </c>
      <c r="F25" s="7"/>
      <c r="G25" s="92"/>
      <c r="H25" s="6"/>
      <c r="I25" s="47">
        <f t="shared" ref="I15:I34" si="12">SUM(G25:H25)</f>
        <v>0</v>
      </c>
      <c r="J25" s="19"/>
      <c r="K25" s="182"/>
      <c r="L25" s="182"/>
      <c r="M25" s="57">
        <f t="shared" ref="M25:M34" si="13">2*$J25</f>
        <v>0</v>
      </c>
      <c r="N25" s="58"/>
      <c r="O25" s="57">
        <f t="shared" ref="O25:O34" si="14">2*$J25</f>
        <v>0</v>
      </c>
      <c r="P25" s="57">
        <f t="shared" si="10"/>
        <v>0</v>
      </c>
      <c r="Q25" s="182"/>
      <c r="R25" s="182"/>
      <c r="S25" s="182"/>
      <c r="T25" s="59">
        <f t="shared" ref="T25:T34" si="15">4*$J25</f>
        <v>0</v>
      </c>
      <c r="U25" s="182"/>
      <c r="V25" s="57">
        <f>3*$J25</f>
        <v>0</v>
      </c>
      <c r="W25" s="58"/>
      <c r="X25" s="57">
        <f>3*$J25</f>
        <v>0</v>
      </c>
      <c r="Y25" s="182"/>
      <c r="Z25" s="182"/>
      <c r="AA25" s="182"/>
      <c r="AB25" s="182"/>
      <c r="AC25" s="57">
        <f t="shared" si="7"/>
        <v>0</v>
      </c>
      <c r="AD25" s="182"/>
      <c r="AE25" s="182"/>
      <c r="AF25" s="57">
        <f t="shared" ref="AF25:AF34" si="16">2*$J25</f>
        <v>0</v>
      </c>
      <c r="AG25" s="58"/>
      <c r="AH25" s="58"/>
      <c r="AI25" s="58"/>
      <c r="AJ25" s="58"/>
      <c r="AK25" s="57">
        <f>17*$J25</f>
        <v>0</v>
      </c>
      <c r="AL25" s="62"/>
      <c r="AM25" s="62"/>
      <c r="AN25" s="62"/>
      <c r="AO25" s="62"/>
      <c r="AP25" s="62"/>
      <c r="AQ25" s="58"/>
      <c r="AR25" s="182"/>
      <c r="AS25" s="182"/>
      <c r="AT25" s="182"/>
      <c r="AU25" s="182"/>
      <c r="AV25" s="182"/>
      <c r="AW25" s="88"/>
      <c r="AX25" s="72">
        <f t="shared" si="2"/>
        <v>0</v>
      </c>
      <c r="AZ25" s="45">
        <v>3</v>
      </c>
      <c r="BA25" s="323"/>
      <c r="BB25" s="324"/>
      <c r="BC25" s="324"/>
      <c r="BD25" s="324"/>
      <c r="BE25" s="324"/>
      <c r="BF25" s="325"/>
      <c r="BG25" s="384"/>
      <c r="BH25" s="385"/>
      <c r="BI25" s="385"/>
      <c r="BJ25" s="385"/>
      <c r="BK25" s="385"/>
      <c r="BL25" s="385"/>
      <c r="BM25" s="386"/>
      <c r="BN25" s="277"/>
      <c r="BO25" s="278"/>
      <c r="BP25" s="279"/>
      <c r="BQ25" s="323"/>
      <c r="BR25" s="324"/>
      <c r="BS25" s="324"/>
      <c r="BT25" s="324"/>
      <c r="BU25" s="324"/>
      <c r="BV25" s="324"/>
      <c r="BW25" s="325"/>
      <c r="BX25" s="137"/>
      <c r="BY25" s="41"/>
    </row>
    <row r="26" spans="1:77" ht="40.15" customHeight="1" thickBot="1" x14ac:dyDescent="0.25">
      <c r="A26" s="462"/>
      <c r="B26" s="227" t="s">
        <v>198</v>
      </c>
      <c r="C26" s="11"/>
      <c r="D26" s="30"/>
      <c r="E26" s="76">
        <f t="shared" si="1"/>
        <v>0</v>
      </c>
      <c r="F26" s="13"/>
      <c r="G26" s="30"/>
      <c r="H26" s="12"/>
      <c r="I26" s="60">
        <f t="shared" si="12"/>
        <v>0</v>
      </c>
      <c r="J26" s="13"/>
      <c r="K26" s="180"/>
      <c r="L26" s="180"/>
      <c r="M26" s="61">
        <f t="shared" si="13"/>
        <v>0</v>
      </c>
      <c r="N26" s="62"/>
      <c r="O26" s="61">
        <f t="shared" si="14"/>
        <v>0</v>
      </c>
      <c r="P26" s="61">
        <f t="shared" si="10"/>
        <v>0</v>
      </c>
      <c r="Q26" s="180"/>
      <c r="R26" s="180"/>
      <c r="S26" s="180"/>
      <c r="T26" s="63">
        <f t="shared" si="15"/>
        <v>0</v>
      </c>
      <c r="U26" s="180"/>
      <c r="V26" s="57">
        <f>3*$J26</f>
        <v>0</v>
      </c>
      <c r="W26" s="62"/>
      <c r="X26" s="57">
        <f>3*$J26</f>
        <v>0</v>
      </c>
      <c r="Y26" s="180"/>
      <c r="Z26" s="180"/>
      <c r="AA26" s="180"/>
      <c r="AB26" s="180"/>
      <c r="AC26" s="61">
        <f t="shared" si="7"/>
        <v>0</v>
      </c>
      <c r="AD26" s="180"/>
      <c r="AE26" s="180"/>
      <c r="AF26" s="61">
        <f t="shared" si="16"/>
        <v>0</v>
      </c>
      <c r="AG26" s="62"/>
      <c r="AH26" s="62"/>
      <c r="AI26" s="62"/>
      <c r="AJ26" s="62"/>
      <c r="AK26" s="62"/>
      <c r="AL26" s="57">
        <f>17*$J26</f>
        <v>0</v>
      </c>
      <c r="AM26" s="62"/>
      <c r="AN26" s="62"/>
      <c r="AO26" s="62"/>
      <c r="AP26" s="62"/>
      <c r="AQ26" s="62"/>
      <c r="AR26" s="180"/>
      <c r="AS26" s="180"/>
      <c r="AT26" s="180"/>
      <c r="AU26" s="180"/>
      <c r="AV26" s="180"/>
      <c r="AW26" s="74"/>
      <c r="AX26" s="75">
        <f t="shared" si="2"/>
        <v>0</v>
      </c>
      <c r="AZ26" s="187">
        <v>4</v>
      </c>
      <c r="BA26" s="323"/>
      <c r="BB26" s="324"/>
      <c r="BC26" s="324"/>
      <c r="BD26" s="324"/>
      <c r="BE26" s="324"/>
      <c r="BF26" s="325"/>
      <c r="BG26" s="384"/>
      <c r="BH26" s="385"/>
      <c r="BI26" s="385"/>
      <c r="BJ26" s="385"/>
      <c r="BK26" s="385"/>
      <c r="BL26" s="385"/>
      <c r="BM26" s="386"/>
      <c r="BN26" s="277"/>
      <c r="BO26" s="278"/>
      <c r="BP26" s="279"/>
      <c r="BQ26" s="323"/>
      <c r="BR26" s="324"/>
      <c r="BS26" s="324"/>
      <c r="BT26" s="324"/>
      <c r="BU26" s="324"/>
      <c r="BV26" s="324"/>
      <c r="BW26" s="325"/>
      <c r="BX26" s="137"/>
      <c r="BY26" s="41"/>
    </row>
    <row r="27" spans="1:77" ht="40.15" customHeight="1" thickBot="1" x14ac:dyDescent="0.25">
      <c r="A27" s="462"/>
      <c r="B27" s="227" t="s">
        <v>176</v>
      </c>
      <c r="C27" s="11"/>
      <c r="D27" s="30"/>
      <c r="E27" s="76">
        <f t="shared" si="1"/>
        <v>0</v>
      </c>
      <c r="F27" s="13"/>
      <c r="G27" s="30"/>
      <c r="H27" s="12"/>
      <c r="I27" s="60">
        <f t="shared" si="12"/>
        <v>0</v>
      </c>
      <c r="J27" s="13"/>
      <c r="K27" s="180"/>
      <c r="L27" s="180"/>
      <c r="M27" s="61">
        <f t="shared" si="13"/>
        <v>0</v>
      </c>
      <c r="N27" s="62"/>
      <c r="O27" s="61">
        <f t="shared" si="14"/>
        <v>0</v>
      </c>
      <c r="P27" s="61">
        <f t="shared" si="10"/>
        <v>0</v>
      </c>
      <c r="Q27" s="180"/>
      <c r="R27" s="180"/>
      <c r="S27" s="180"/>
      <c r="T27" s="63">
        <f t="shared" si="15"/>
        <v>0</v>
      </c>
      <c r="U27" s="180"/>
      <c r="V27" s="182"/>
      <c r="W27" s="182"/>
      <c r="X27" s="182"/>
      <c r="Y27" s="180"/>
      <c r="Z27" s="180"/>
      <c r="AA27" s="180"/>
      <c r="AB27" s="180"/>
      <c r="AC27" s="61">
        <f t="shared" si="7"/>
        <v>0</v>
      </c>
      <c r="AD27" s="180"/>
      <c r="AE27" s="180"/>
      <c r="AF27" s="61">
        <f t="shared" si="16"/>
        <v>0</v>
      </c>
      <c r="AG27" s="62"/>
      <c r="AH27" s="62"/>
      <c r="AI27" s="62"/>
      <c r="AJ27" s="62"/>
      <c r="AK27" s="62"/>
      <c r="AL27" s="62"/>
      <c r="AM27" s="57">
        <f>20*$J27</f>
        <v>0</v>
      </c>
      <c r="AN27" s="62"/>
      <c r="AO27" s="62"/>
      <c r="AP27" s="62"/>
      <c r="AQ27" s="62"/>
      <c r="AR27" s="180"/>
      <c r="AS27" s="180"/>
      <c r="AT27" s="180"/>
      <c r="AU27" s="180"/>
      <c r="AV27" s="180"/>
      <c r="AW27" s="74"/>
      <c r="AX27" s="75">
        <f t="shared" si="2"/>
        <v>0</v>
      </c>
      <c r="AZ27" s="168">
        <v>5</v>
      </c>
      <c r="BA27" s="323"/>
      <c r="BB27" s="324"/>
      <c r="BC27" s="324"/>
      <c r="BD27" s="324"/>
      <c r="BE27" s="324"/>
      <c r="BF27" s="325"/>
      <c r="BG27" s="460"/>
      <c r="BH27" s="324"/>
      <c r="BI27" s="324"/>
      <c r="BJ27" s="324"/>
      <c r="BK27" s="324"/>
      <c r="BL27" s="324"/>
      <c r="BM27" s="325"/>
      <c r="BN27" s="277"/>
      <c r="BO27" s="278"/>
      <c r="BP27" s="279"/>
      <c r="BQ27" s="323"/>
      <c r="BR27" s="324"/>
      <c r="BS27" s="324"/>
      <c r="BT27" s="324"/>
      <c r="BU27" s="324"/>
      <c r="BV27" s="324"/>
      <c r="BW27" s="325"/>
      <c r="BX27" s="137"/>
      <c r="BY27" s="41"/>
    </row>
    <row r="28" spans="1:77" ht="40.15" customHeight="1" thickBot="1" x14ac:dyDescent="0.25">
      <c r="A28" s="462"/>
      <c r="B28" s="227" t="s">
        <v>204</v>
      </c>
      <c r="C28" s="11"/>
      <c r="D28" s="30"/>
      <c r="E28" s="76">
        <f t="shared" si="1"/>
        <v>0</v>
      </c>
      <c r="F28" s="13"/>
      <c r="G28" s="30"/>
      <c r="H28" s="12"/>
      <c r="I28" s="60">
        <f t="shared" si="12"/>
        <v>0</v>
      </c>
      <c r="J28" s="13"/>
      <c r="K28" s="180"/>
      <c r="L28" s="180"/>
      <c r="M28" s="61">
        <f t="shared" si="13"/>
        <v>0</v>
      </c>
      <c r="N28" s="62"/>
      <c r="O28" s="61">
        <f t="shared" si="14"/>
        <v>0</v>
      </c>
      <c r="P28" s="61">
        <f t="shared" si="10"/>
        <v>0</v>
      </c>
      <c r="Q28" s="180"/>
      <c r="R28" s="180"/>
      <c r="S28" s="180"/>
      <c r="T28" s="63">
        <f t="shared" si="15"/>
        <v>0</v>
      </c>
      <c r="U28" s="63">
        <f>3*$J28</f>
        <v>0</v>
      </c>
      <c r="V28" s="180"/>
      <c r="W28" s="180"/>
      <c r="X28" s="180"/>
      <c r="Y28" s="180"/>
      <c r="Z28" s="180"/>
      <c r="AA28" s="180"/>
      <c r="AB28" s="180"/>
      <c r="AC28" s="61">
        <f t="shared" si="7"/>
        <v>0</v>
      </c>
      <c r="AD28" s="180"/>
      <c r="AE28" s="180"/>
      <c r="AF28" s="61">
        <f t="shared" si="16"/>
        <v>0</v>
      </c>
      <c r="AG28" s="62"/>
      <c r="AH28" s="62"/>
      <c r="AI28" s="62"/>
      <c r="AJ28" s="62"/>
      <c r="AK28" s="62"/>
      <c r="AL28" s="62"/>
      <c r="AM28" s="62"/>
      <c r="AN28" s="57">
        <f>20*$J28</f>
        <v>0</v>
      </c>
      <c r="AO28" s="62"/>
      <c r="AP28" s="62"/>
      <c r="AQ28" s="62"/>
      <c r="AR28" s="180"/>
      <c r="AS28" s="180"/>
      <c r="AT28" s="180"/>
      <c r="AU28" s="180"/>
      <c r="AV28" s="180"/>
      <c r="AW28" s="74"/>
      <c r="AX28" s="75">
        <f t="shared" si="2"/>
        <v>0</v>
      </c>
      <c r="AZ28" s="77"/>
      <c r="BA28" s="382"/>
      <c r="BB28" s="382"/>
      <c r="BC28" s="382"/>
      <c r="BD28" s="382"/>
      <c r="BE28" s="382"/>
      <c r="BF28" s="382"/>
      <c r="BG28" s="382"/>
      <c r="BH28" s="382"/>
      <c r="BI28" s="382"/>
      <c r="BJ28" s="382"/>
      <c r="BK28" s="382"/>
      <c r="BL28" s="382"/>
      <c r="BM28" s="382"/>
      <c r="BN28" s="383"/>
      <c r="BO28" s="383"/>
      <c r="BP28" s="383"/>
      <c r="BQ28" s="382"/>
      <c r="BR28" s="382"/>
      <c r="BS28" s="382"/>
      <c r="BT28" s="382"/>
      <c r="BU28" s="382"/>
      <c r="BV28" s="382"/>
      <c r="BW28" s="382"/>
      <c r="BX28" s="212"/>
      <c r="BY28" s="41"/>
    </row>
    <row r="29" spans="1:77" ht="40.15" customHeight="1" thickBot="1" x14ac:dyDescent="0.25">
      <c r="A29" s="462"/>
      <c r="B29" s="227" t="s">
        <v>202</v>
      </c>
      <c r="C29" s="11"/>
      <c r="D29" s="30"/>
      <c r="E29" s="76">
        <f t="shared" si="1"/>
        <v>0</v>
      </c>
      <c r="F29" s="13"/>
      <c r="G29" s="30"/>
      <c r="H29" s="12"/>
      <c r="I29" s="60">
        <f t="shared" si="12"/>
        <v>0</v>
      </c>
      <c r="J29" s="13"/>
      <c r="K29" s="180"/>
      <c r="L29" s="180"/>
      <c r="M29" s="61">
        <f t="shared" si="13"/>
        <v>0</v>
      </c>
      <c r="N29" s="62"/>
      <c r="O29" s="61">
        <f t="shared" si="14"/>
        <v>0</v>
      </c>
      <c r="P29" s="61">
        <f t="shared" si="10"/>
        <v>0</v>
      </c>
      <c r="Q29" s="180"/>
      <c r="R29" s="180"/>
      <c r="S29" s="180"/>
      <c r="T29" s="63">
        <f t="shared" si="15"/>
        <v>0</v>
      </c>
      <c r="U29" s="14"/>
      <c r="V29" s="180"/>
      <c r="W29" s="180"/>
      <c r="X29" s="180"/>
      <c r="Y29" s="180"/>
      <c r="Z29" s="180"/>
      <c r="AA29" s="180"/>
      <c r="AB29" s="180"/>
      <c r="AC29" s="61">
        <f t="shared" si="7"/>
        <v>0</v>
      </c>
      <c r="AD29" s="180"/>
      <c r="AE29" s="180"/>
      <c r="AF29" s="61">
        <f t="shared" si="16"/>
        <v>0</v>
      </c>
      <c r="AG29" s="62"/>
      <c r="AH29" s="62"/>
      <c r="AI29" s="62"/>
      <c r="AJ29" s="62"/>
      <c r="AK29" s="62"/>
      <c r="AL29" s="62"/>
      <c r="AM29" s="62"/>
      <c r="AN29" s="62"/>
      <c r="AO29" s="57">
        <f>20*$J29</f>
        <v>0</v>
      </c>
      <c r="AP29" s="62"/>
      <c r="AQ29" s="62"/>
      <c r="AR29" s="180"/>
      <c r="AS29" s="180"/>
      <c r="AT29" s="180"/>
      <c r="AU29" s="180"/>
      <c r="AV29" s="180"/>
      <c r="AW29" s="74"/>
      <c r="AX29" s="75">
        <f t="shared" si="2"/>
        <v>0</v>
      </c>
      <c r="AZ29" s="312" t="s">
        <v>53</v>
      </c>
      <c r="BA29" s="313"/>
      <c r="BB29" s="313"/>
      <c r="BC29" s="313"/>
      <c r="BD29" s="313"/>
      <c r="BE29" s="313"/>
      <c r="BF29" s="313"/>
      <c r="BG29" s="313"/>
      <c r="BH29" s="313"/>
      <c r="BI29" s="313"/>
      <c r="BJ29" s="313"/>
      <c r="BK29" s="313"/>
      <c r="BL29" s="313"/>
      <c r="BM29" s="313"/>
      <c r="BN29" s="313"/>
      <c r="BO29" s="313"/>
      <c r="BP29" s="313"/>
      <c r="BQ29" s="313"/>
      <c r="BR29" s="313"/>
      <c r="BS29" s="313"/>
      <c r="BT29" s="313"/>
      <c r="BU29" s="313"/>
      <c r="BV29" s="313"/>
      <c r="BW29" s="314"/>
      <c r="BX29" s="214"/>
      <c r="BY29" s="41"/>
    </row>
    <row r="30" spans="1:77" ht="40.15" customHeight="1" thickBot="1" x14ac:dyDescent="0.25">
      <c r="A30" s="462"/>
      <c r="B30" s="227" t="s">
        <v>199</v>
      </c>
      <c r="C30" s="11"/>
      <c r="D30" s="30"/>
      <c r="E30" s="76">
        <f t="shared" si="1"/>
        <v>0</v>
      </c>
      <c r="F30" s="13"/>
      <c r="G30" s="30"/>
      <c r="H30" s="12"/>
      <c r="I30" s="60">
        <f t="shared" si="12"/>
        <v>0</v>
      </c>
      <c r="J30" s="13"/>
      <c r="K30" s="180"/>
      <c r="L30" s="180"/>
      <c r="M30" s="61">
        <f t="shared" si="13"/>
        <v>0</v>
      </c>
      <c r="N30" s="62"/>
      <c r="O30" s="61">
        <f t="shared" si="14"/>
        <v>0</v>
      </c>
      <c r="P30" s="61">
        <f t="shared" si="10"/>
        <v>0</v>
      </c>
      <c r="Q30" s="180"/>
      <c r="R30" s="180"/>
      <c r="S30" s="180"/>
      <c r="T30" s="63">
        <f t="shared" si="15"/>
        <v>0</v>
      </c>
      <c r="U30" s="182"/>
      <c r="V30" s="180"/>
      <c r="W30" s="180"/>
      <c r="X30" s="180"/>
      <c r="Y30" s="180"/>
      <c r="Z30" s="180"/>
      <c r="AA30" s="180"/>
      <c r="AB30" s="180"/>
      <c r="AC30" s="61">
        <f t="shared" si="7"/>
        <v>0</v>
      </c>
      <c r="AD30" s="180"/>
      <c r="AE30" s="180"/>
      <c r="AF30" s="61">
        <f t="shared" si="16"/>
        <v>0</v>
      </c>
      <c r="AG30" s="62"/>
      <c r="AH30" s="62"/>
      <c r="AI30" s="62"/>
      <c r="AJ30" s="62"/>
      <c r="AK30" s="62"/>
      <c r="AL30" s="62"/>
      <c r="AM30" s="62"/>
      <c r="AN30" s="62"/>
      <c r="AO30" s="62"/>
      <c r="AP30" s="57">
        <f>20*$J30</f>
        <v>0</v>
      </c>
      <c r="AQ30" s="62"/>
      <c r="AR30" s="180"/>
      <c r="AS30" s="180"/>
      <c r="AT30" s="180"/>
      <c r="AU30" s="180"/>
      <c r="AV30" s="180"/>
      <c r="AW30" s="74"/>
      <c r="AX30" s="75">
        <f t="shared" si="2"/>
        <v>0</v>
      </c>
      <c r="AZ30" s="312" t="s">
        <v>54</v>
      </c>
      <c r="BA30" s="313"/>
      <c r="BB30" s="313"/>
      <c r="BC30" s="313"/>
      <c r="BD30" s="313"/>
      <c r="BE30" s="313"/>
      <c r="BF30" s="313"/>
      <c r="BG30" s="313"/>
      <c r="BH30" s="313"/>
      <c r="BI30" s="313"/>
      <c r="BJ30" s="313"/>
      <c r="BK30" s="313"/>
      <c r="BL30" s="313"/>
      <c r="BM30" s="313"/>
      <c r="BN30" s="313"/>
      <c r="BO30" s="314"/>
      <c r="BP30" s="188"/>
      <c r="BQ30" s="376" t="s">
        <v>55</v>
      </c>
      <c r="BR30" s="377"/>
      <c r="BS30" s="377"/>
      <c r="BT30" s="377"/>
      <c r="BU30" s="377"/>
      <c r="BV30" s="377"/>
      <c r="BW30" s="378"/>
      <c r="BX30" s="214"/>
    </row>
    <row r="31" spans="1:77" ht="40.15" customHeight="1" thickBot="1" x14ac:dyDescent="0.3">
      <c r="A31" s="462"/>
      <c r="B31" s="227" t="s">
        <v>180</v>
      </c>
      <c r="C31" s="11"/>
      <c r="D31" s="30"/>
      <c r="E31" s="76">
        <f t="shared" si="1"/>
        <v>0</v>
      </c>
      <c r="F31" s="13"/>
      <c r="G31" s="30"/>
      <c r="H31" s="12"/>
      <c r="I31" s="60">
        <f t="shared" si="12"/>
        <v>0</v>
      </c>
      <c r="J31" s="13"/>
      <c r="K31" s="62"/>
      <c r="L31" s="62"/>
      <c r="M31" s="61">
        <f t="shared" si="13"/>
        <v>0</v>
      </c>
      <c r="N31" s="62"/>
      <c r="O31" s="61">
        <f t="shared" si="14"/>
        <v>0</v>
      </c>
      <c r="P31" s="61">
        <f t="shared" si="10"/>
        <v>0</v>
      </c>
      <c r="Q31" s="62"/>
      <c r="R31" s="62"/>
      <c r="S31" s="62"/>
      <c r="T31" s="63">
        <f t="shared" si="15"/>
        <v>0</v>
      </c>
      <c r="U31" s="180"/>
      <c r="V31" s="180"/>
      <c r="W31" s="180"/>
      <c r="X31" s="180"/>
      <c r="Y31" s="62"/>
      <c r="Z31" s="62"/>
      <c r="AA31" s="62"/>
      <c r="AB31" s="62"/>
      <c r="AC31" s="61">
        <f t="shared" si="7"/>
        <v>0</v>
      </c>
      <c r="AD31" s="62"/>
      <c r="AE31" s="62"/>
      <c r="AF31" s="61">
        <f t="shared" si="16"/>
        <v>0</v>
      </c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57">
        <f>20*$J31</f>
        <v>0</v>
      </c>
      <c r="AR31" s="62"/>
      <c r="AS31" s="62"/>
      <c r="AT31" s="62"/>
      <c r="AU31" s="62"/>
      <c r="AV31" s="62"/>
      <c r="AW31" s="74"/>
      <c r="AX31" s="75">
        <f t="shared" si="2"/>
        <v>0</v>
      </c>
      <c r="AZ31" s="250" t="s">
        <v>56</v>
      </c>
      <c r="BA31" s="251"/>
      <c r="BB31" s="251"/>
      <c r="BC31" s="251"/>
      <c r="BD31" s="251"/>
      <c r="BE31" s="251"/>
      <c r="BF31" s="251"/>
      <c r="BG31" s="251"/>
      <c r="BH31" s="251"/>
      <c r="BI31" s="252"/>
      <c r="BJ31" s="373" t="s">
        <v>57</v>
      </c>
      <c r="BK31" s="374"/>
      <c r="BL31" s="374"/>
      <c r="BM31" s="374"/>
      <c r="BN31" s="374"/>
      <c r="BO31" s="375"/>
      <c r="BP31" s="82"/>
      <c r="BQ31" s="297" t="s">
        <v>58</v>
      </c>
      <c r="BR31" s="299"/>
      <c r="BS31" s="312" t="s">
        <v>52</v>
      </c>
      <c r="BT31" s="313"/>
      <c r="BU31" s="313"/>
      <c r="BV31" s="313"/>
      <c r="BW31" s="314"/>
      <c r="BX31" s="214"/>
      <c r="BY31" s="42"/>
    </row>
    <row r="32" spans="1:77" ht="40.15" customHeight="1" thickBot="1" x14ac:dyDescent="0.25">
      <c r="A32" s="462"/>
      <c r="B32" s="227" t="s">
        <v>200</v>
      </c>
      <c r="C32" s="11"/>
      <c r="D32" s="30"/>
      <c r="E32" s="76">
        <f t="shared" si="1"/>
        <v>0</v>
      </c>
      <c r="F32" s="13"/>
      <c r="G32" s="30"/>
      <c r="H32" s="12"/>
      <c r="I32" s="60">
        <f t="shared" si="12"/>
        <v>0</v>
      </c>
      <c r="J32" s="13"/>
      <c r="K32" s="62"/>
      <c r="L32" s="62"/>
      <c r="M32" s="61">
        <f t="shared" si="13"/>
        <v>0</v>
      </c>
      <c r="N32" s="62"/>
      <c r="O32" s="61">
        <f t="shared" si="14"/>
        <v>0</v>
      </c>
      <c r="P32" s="61">
        <f t="shared" si="10"/>
        <v>0</v>
      </c>
      <c r="Q32" s="62"/>
      <c r="R32" s="62"/>
      <c r="S32" s="62"/>
      <c r="T32" s="63">
        <f t="shared" si="15"/>
        <v>0</v>
      </c>
      <c r="U32" s="180"/>
      <c r="V32" s="180"/>
      <c r="W32" s="180"/>
      <c r="X32" s="180"/>
      <c r="Y32" s="62"/>
      <c r="Z32" s="62"/>
      <c r="AA32" s="62"/>
      <c r="AB32" s="62"/>
      <c r="AC32" s="61">
        <f t="shared" si="7"/>
        <v>0</v>
      </c>
      <c r="AD32" s="62"/>
      <c r="AE32" s="62"/>
      <c r="AF32" s="61">
        <f t="shared" si="16"/>
        <v>0</v>
      </c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57">
        <f>20*$J32</f>
        <v>0</v>
      </c>
      <c r="AS32" s="62"/>
      <c r="AT32" s="62"/>
      <c r="AU32" s="62"/>
      <c r="AV32" s="62"/>
      <c r="AW32" s="74"/>
      <c r="AX32" s="75">
        <f t="shared" si="2"/>
        <v>0</v>
      </c>
      <c r="AZ32" s="253"/>
      <c r="BA32" s="254"/>
      <c r="BB32" s="254"/>
      <c r="BC32" s="254"/>
      <c r="BD32" s="254"/>
      <c r="BE32" s="254"/>
      <c r="BF32" s="254"/>
      <c r="BG32" s="254"/>
      <c r="BH32" s="254"/>
      <c r="BI32" s="255"/>
      <c r="BJ32" s="379" t="s">
        <v>59</v>
      </c>
      <c r="BK32" s="380"/>
      <c r="BL32" s="381"/>
      <c r="BM32" s="379" t="s">
        <v>60</v>
      </c>
      <c r="BN32" s="380"/>
      <c r="BO32" s="381"/>
      <c r="BP32" s="82"/>
      <c r="BQ32" s="300"/>
      <c r="BR32" s="302"/>
      <c r="BS32" s="312" t="s">
        <v>61</v>
      </c>
      <c r="BT32" s="314"/>
      <c r="BU32" s="312" t="s">
        <v>60</v>
      </c>
      <c r="BV32" s="313"/>
      <c r="BW32" s="314"/>
      <c r="BX32" s="214"/>
      <c r="BY32" s="90"/>
    </row>
    <row r="33" spans="1:77" ht="40.15" customHeight="1" thickBot="1" x14ac:dyDescent="0.25">
      <c r="A33" s="462"/>
      <c r="B33" s="227" t="s">
        <v>203</v>
      </c>
      <c r="C33" s="11"/>
      <c r="D33" s="30"/>
      <c r="E33" s="76">
        <f t="shared" si="1"/>
        <v>0</v>
      </c>
      <c r="F33" s="13"/>
      <c r="G33" s="30"/>
      <c r="H33" s="12"/>
      <c r="I33" s="60">
        <f t="shared" si="12"/>
        <v>0</v>
      </c>
      <c r="J33" s="13"/>
      <c r="K33" s="180"/>
      <c r="L33" s="180"/>
      <c r="M33" s="61">
        <f t="shared" si="13"/>
        <v>0</v>
      </c>
      <c r="N33" s="62"/>
      <c r="O33" s="61">
        <f t="shared" si="14"/>
        <v>0</v>
      </c>
      <c r="P33" s="61">
        <f t="shared" si="10"/>
        <v>0</v>
      </c>
      <c r="Q33" s="180"/>
      <c r="R33" s="180"/>
      <c r="S33" s="180"/>
      <c r="T33" s="63">
        <f t="shared" si="15"/>
        <v>0</v>
      </c>
      <c r="U33" s="180"/>
      <c r="V33" s="62"/>
      <c r="W33" s="62"/>
      <c r="X33" s="62"/>
      <c r="Y33" s="180"/>
      <c r="Z33" s="180"/>
      <c r="AA33" s="180"/>
      <c r="AB33" s="180"/>
      <c r="AC33" s="61">
        <f t="shared" si="7"/>
        <v>0</v>
      </c>
      <c r="AD33" s="180"/>
      <c r="AE33" s="180"/>
      <c r="AF33" s="61">
        <f t="shared" si="16"/>
        <v>0</v>
      </c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180"/>
      <c r="AS33" s="57">
        <f>20*$J33</f>
        <v>0</v>
      </c>
      <c r="AT33" s="180"/>
      <c r="AU33" s="180"/>
      <c r="AV33" s="180"/>
      <c r="AW33" s="74"/>
      <c r="AX33" s="75">
        <f t="shared" si="2"/>
        <v>0</v>
      </c>
      <c r="AZ33" s="282" t="s">
        <v>63</v>
      </c>
      <c r="BA33" s="283"/>
      <c r="BB33" s="283"/>
      <c r="BC33" s="283"/>
      <c r="BD33" s="283"/>
      <c r="BE33" s="283"/>
      <c r="BF33" s="283"/>
      <c r="BG33" s="283"/>
      <c r="BH33" s="283"/>
      <c r="BI33" s="284"/>
      <c r="BJ33" s="274"/>
      <c r="BK33" s="275"/>
      <c r="BL33" s="276"/>
      <c r="BM33" s="274"/>
      <c r="BN33" s="275"/>
      <c r="BO33" s="276"/>
      <c r="BP33" s="82"/>
      <c r="BQ33" s="312" t="s">
        <v>64</v>
      </c>
      <c r="BR33" s="314"/>
      <c r="BS33" s="277"/>
      <c r="BT33" s="279"/>
      <c r="BU33" s="277"/>
      <c r="BV33" s="278"/>
      <c r="BW33" s="279"/>
      <c r="BX33" s="220"/>
      <c r="BY33" s="41"/>
    </row>
    <row r="34" spans="1:77" ht="40.15" customHeight="1" thickBot="1" x14ac:dyDescent="0.25">
      <c r="A34" s="462"/>
      <c r="B34" s="227" t="s">
        <v>201</v>
      </c>
      <c r="C34" s="8"/>
      <c r="D34" s="30"/>
      <c r="E34" s="76">
        <f t="shared" si="1"/>
        <v>0</v>
      </c>
      <c r="F34" s="13"/>
      <c r="G34" s="30"/>
      <c r="H34" s="12"/>
      <c r="I34" s="60">
        <f t="shared" si="12"/>
        <v>0</v>
      </c>
      <c r="J34" s="13"/>
      <c r="K34" s="180"/>
      <c r="L34" s="180"/>
      <c r="M34" s="61">
        <f t="shared" si="13"/>
        <v>0</v>
      </c>
      <c r="N34" s="62"/>
      <c r="O34" s="61">
        <f t="shared" si="14"/>
        <v>0</v>
      </c>
      <c r="P34" s="61">
        <f t="shared" si="10"/>
        <v>0</v>
      </c>
      <c r="Q34" s="180"/>
      <c r="R34" s="180"/>
      <c r="S34" s="180"/>
      <c r="T34" s="63">
        <f t="shared" si="15"/>
        <v>0</v>
      </c>
      <c r="U34" s="180"/>
      <c r="V34" s="62"/>
      <c r="W34" s="62"/>
      <c r="X34" s="62"/>
      <c r="Y34" s="180"/>
      <c r="Z34" s="180"/>
      <c r="AA34" s="180"/>
      <c r="AB34" s="180"/>
      <c r="AC34" s="61">
        <f>1*$J34</f>
        <v>0</v>
      </c>
      <c r="AD34" s="180"/>
      <c r="AE34" s="180"/>
      <c r="AF34" s="61">
        <f t="shared" si="16"/>
        <v>0</v>
      </c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180"/>
      <c r="AS34" s="180"/>
      <c r="AT34" s="57">
        <f>20*$J34</f>
        <v>0</v>
      </c>
      <c r="AU34" s="180"/>
      <c r="AV34" s="180"/>
      <c r="AW34" s="74"/>
      <c r="AX34" s="75">
        <f t="shared" si="2"/>
        <v>0</v>
      </c>
      <c r="AZ34" s="259" t="s">
        <v>65</v>
      </c>
      <c r="BA34" s="260"/>
      <c r="BB34" s="260"/>
      <c r="BC34" s="260"/>
      <c r="BD34" s="260"/>
      <c r="BE34" s="260"/>
      <c r="BF34" s="260"/>
      <c r="BG34" s="260"/>
      <c r="BH34" s="260"/>
      <c r="BI34" s="261"/>
      <c r="BJ34" s="268"/>
      <c r="BK34" s="269"/>
      <c r="BL34" s="270"/>
      <c r="BM34" s="268"/>
      <c r="BN34" s="269"/>
      <c r="BO34" s="270"/>
      <c r="BP34" s="82"/>
      <c r="BQ34" s="312" t="s">
        <v>66</v>
      </c>
      <c r="BR34" s="314"/>
      <c r="BS34" s="277"/>
      <c r="BT34" s="279"/>
      <c r="BU34" s="277"/>
      <c r="BV34" s="278"/>
      <c r="BW34" s="279"/>
      <c r="BX34" s="220"/>
      <c r="BY34" s="41"/>
    </row>
    <row r="35" spans="1:77" ht="45" customHeight="1" thickBot="1" x14ac:dyDescent="0.25">
      <c r="A35" s="466" t="s">
        <v>46</v>
      </c>
      <c r="B35" s="467"/>
      <c r="C35" s="176">
        <f t="shared" ref="C35:I35" si="17">SUM(C15:C34)</f>
        <v>0</v>
      </c>
      <c r="D35" s="54">
        <f t="shared" si="17"/>
        <v>0</v>
      </c>
      <c r="E35" s="54">
        <f t="shared" si="17"/>
        <v>0</v>
      </c>
      <c r="F35" s="55">
        <f t="shared" si="17"/>
        <v>0</v>
      </c>
      <c r="G35" s="176">
        <f t="shared" si="17"/>
        <v>0</v>
      </c>
      <c r="H35" s="54">
        <f t="shared" si="17"/>
        <v>0</v>
      </c>
      <c r="I35" s="54">
        <f t="shared" si="17"/>
        <v>0</v>
      </c>
      <c r="J35" s="55">
        <f>SUM(J15:J34)</f>
        <v>0</v>
      </c>
      <c r="K35" s="100"/>
      <c r="L35" s="150">
        <f>SUM(L15:L30)</f>
        <v>0</v>
      </c>
      <c r="M35" s="150">
        <f>SUM(M15:M30)</f>
        <v>0</v>
      </c>
      <c r="N35" s="56"/>
      <c r="O35" s="150">
        <f>SUM(O15:O30)</f>
        <v>0</v>
      </c>
      <c r="P35" s="150">
        <f>SUM(P15:P30)</f>
        <v>0</v>
      </c>
      <c r="Q35" s="150">
        <f>SUM(Q15:Q34)</f>
        <v>0</v>
      </c>
      <c r="R35" s="150">
        <f>SUM(R15:R34)</f>
        <v>0</v>
      </c>
      <c r="S35" s="56"/>
      <c r="T35" s="150">
        <f t="shared" ref="T35:AA35" si="18">SUM(T15:T30)</f>
        <v>0</v>
      </c>
      <c r="U35" s="150">
        <f t="shared" si="18"/>
        <v>0</v>
      </c>
      <c r="V35" s="150">
        <f t="shared" si="18"/>
        <v>0</v>
      </c>
      <c r="W35" s="150">
        <f t="shared" si="18"/>
        <v>0</v>
      </c>
      <c r="X35" s="150">
        <f t="shared" si="18"/>
        <v>0</v>
      </c>
      <c r="Y35" s="150">
        <f t="shared" si="18"/>
        <v>0</v>
      </c>
      <c r="Z35" s="150">
        <f t="shared" si="18"/>
        <v>0</v>
      </c>
      <c r="AA35" s="150">
        <f t="shared" si="18"/>
        <v>0</v>
      </c>
      <c r="AB35" s="150">
        <f>SUM(AB15:AB34)</f>
        <v>0</v>
      </c>
      <c r="AC35" s="150">
        <f>SUM(AC15:AC30)</f>
        <v>0</v>
      </c>
      <c r="AD35" s="150">
        <f>SUM(AD15:AD34)</f>
        <v>0</v>
      </c>
      <c r="AE35" s="150">
        <f>SUM(AE15:AE34)</f>
        <v>0</v>
      </c>
      <c r="AF35" s="133">
        <f>SUM(AF15:AF30)</f>
        <v>0</v>
      </c>
      <c r="AG35" s="150">
        <f>SUM(AG15:AG30)</f>
        <v>0</v>
      </c>
      <c r="AH35" s="56"/>
      <c r="AI35" s="56"/>
      <c r="AJ35" s="56"/>
      <c r="AK35" s="150">
        <f t="shared" ref="AK35:AP35" si="19">SUM(AK15:AK30)</f>
        <v>0</v>
      </c>
      <c r="AL35" s="150">
        <f t="shared" si="19"/>
        <v>0</v>
      </c>
      <c r="AM35" s="150">
        <f t="shared" si="19"/>
        <v>0</v>
      </c>
      <c r="AN35" s="150">
        <f t="shared" si="19"/>
        <v>0</v>
      </c>
      <c r="AO35" s="150">
        <f t="shared" si="19"/>
        <v>0</v>
      </c>
      <c r="AP35" s="150">
        <f t="shared" si="19"/>
        <v>0</v>
      </c>
      <c r="AQ35" s="150">
        <f>SUM(AQ12:AQ34)</f>
        <v>0</v>
      </c>
      <c r="AR35" s="150">
        <f>SUM(AR12:AR34)</f>
        <v>0</v>
      </c>
      <c r="AS35" s="150">
        <f>SUM(AS12:AS34)</f>
        <v>0</v>
      </c>
      <c r="AT35" s="150">
        <f>SUM(AT12:AT34)</f>
        <v>0</v>
      </c>
      <c r="AU35" s="179"/>
      <c r="AV35" s="179"/>
      <c r="AW35" s="151"/>
      <c r="AX35" s="134">
        <f>SUM(K35:AW35)</f>
        <v>0</v>
      </c>
      <c r="AZ35" s="259" t="s">
        <v>67</v>
      </c>
      <c r="BA35" s="260"/>
      <c r="BB35" s="260"/>
      <c r="BC35" s="260"/>
      <c r="BD35" s="260"/>
      <c r="BE35" s="260"/>
      <c r="BF35" s="260"/>
      <c r="BG35" s="260"/>
      <c r="BH35" s="260"/>
      <c r="BI35" s="261"/>
      <c r="BJ35" s="268"/>
      <c r="BK35" s="269"/>
      <c r="BL35" s="270"/>
      <c r="BM35" s="268"/>
      <c r="BN35" s="269"/>
      <c r="BO35" s="270"/>
      <c r="BP35" s="82"/>
      <c r="BQ35" s="312" t="s">
        <v>73</v>
      </c>
      <c r="BR35" s="314"/>
      <c r="BS35" s="277"/>
      <c r="BT35" s="279"/>
      <c r="BU35" s="277"/>
      <c r="BV35" s="278"/>
      <c r="BW35" s="279"/>
      <c r="BX35" s="220"/>
      <c r="BY35" s="41"/>
    </row>
    <row r="36" spans="1:77" ht="58.9" customHeight="1" thickBot="1" x14ac:dyDescent="0.25">
      <c r="A36" s="597" t="s">
        <v>218</v>
      </c>
      <c r="B36" s="228" t="s">
        <v>191</v>
      </c>
      <c r="C36" s="138"/>
      <c r="D36" s="139"/>
      <c r="E36" s="140">
        <f t="shared" ref="E36:E42" si="20">SUM(C36:D36)</f>
        <v>0</v>
      </c>
      <c r="F36" s="141"/>
      <c r="G36" s="138"/>
      <c r="H36" s="139"/>
      <c r="I36" s="142">
        <f t="shared" ref="I36:I42" si="21">SUM(G36:H36)</f>
        <v>0</v>
      </c>
      <c r="J36" s="143"/>
      <c r="K36" s="100"/>
      <c r="L36" s="56"/>
      <c r="M36" s="133">
        <f>6*$J36</f>
        <v>0</v>
      </c>
      <c r="N36" s="56"/>
      <c r="O36" s="133">
        <f>6*$J36</f>
        <v>0</v>
      </c>
      <c r="P36" s="56"/>
      <c r="Q36" s="56"/>
      <c r="R36" s="56"/>
      <c r="S36" s="133">
        <f>3*$J36</f>
        <v>0</v>
      </c>
      <c r="T36" s="133">
        <f t="shared" ref="T36:T42" si="22">5*$J36</f>
        <v>0</v>
      </c>
      <c r="U36" s="56"/>
      <c r="V36" s="133">
        <f>4*$J36</f>
        <v>0</v>
      </c>
      <c r="W36" s="56"/>
      <c r="X36" s="133">
        <f>2*$J36</f>
        <v>0</v>
      </c>
      <c r="Y36" s="133">
        <f>2*$J36</f>
        <v>0</v>
      </c>
      <c r="Z36" s="133">
        <f>1*$J36</f>
        <v>0</v>
      </c>
      <c r="AA36" s="133">
        <f>1*$J36</f>
        <v>0</v>
      </c>
      <c r="AB36" s="182"/>
      <c r="AC36" s="56"/>
      <c r="AD36" s="56"/>
      <c r="AE36" s="56"/>
      <c r="AF36" s="133">
        <f t="shared" ref="AF36:AF42" si="23">2*$J36</f>
        <v>0</v>
      </c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179"/>
      <c r="AS36" s="179"/>
      <c r="AT36" s="179"/>
      <c r="AU36" s="179"/>
      <c r="AV36" s="179"/>
      <c r="AW36" s="101"/>
      <c r="AX36" s="134">
        <f t="shared" si="2"/>
        <v>0</v>
      </c>
      <c r="AZ36" s="262"/>
      <c r="BA36" s="263"/>
      <c r="BB36" s="263"/>
      <c r="BC36" s="263"/>
      <c r="BD36" s="263"/>
      <c r="BE36" s="263"/>
      <c r="BF36" s="263"/>
      <c r="BG36" s="263"/>
      <c r="BH36" s="263"/>
      <c r="BI36" s="264"/>
      <c r="BJ36" s="271"/>
      <c r="BK36" s="272"/>
      <c r="BL36" s="273"/>
      <c r="BM36" s="271"/>
      <c r="BN36" s="272"/>
      <c r="BO36" s="273"/>
      <c r="BP36" s="82"/>
      <c r="BQ36" s="312" t="s">
        <v>71</v>
      </c>
      <c r="BR36" s="314"/>
      <c r="BS36" s="277"/>
      <c r="BT36" s="279"/>
      <c r="BU36" s="277"/>
      <c r="BV36" s="278"/>
      <c r="BW36" s="279"/>
      <c r="BX36" s="220"/>
      <c r="BY36" s="40"/>
    </row>
    <row r="37" spans="1:77" ht="40.15" customHeight="1" thickBot="1" x14ac:dyDescent="0.25">
      <c r="A37" s="471" t="s">
        <v>217</v>
      </c>
      <c r="B37" s="229" t="s">
        <v>205</v>
      </c>
      <c r="C37" s="132"/>
      <c r="D37" s="18"/>
      <c r="E37" s="86">
        <f t="shared" si="20"/>
        <v>0</v>
      </c>
      <c r="F37" s="19"/>
      <c r="G37" s="132"/>
      <c r="H37" s="18"/>
      <c r="I37" s="86">
        <f t="shared" si="21"/>
        <v>0</v>
      </c>
      <c r="J37" s="19"/>
      <c r="K37" s="87"/>
      <c r="L37" s="58"/>
      <c r="M37" s="57">
        <f t="shared" ref="M37:M42" si="24">3*$J37</f>
        <v>0</v>
      </c>
      <c r="N37" s="58"/>
      <c r="O37" s="57">
        <f t="shared" ref="O37:O42" si="25">3*$J37</f>
        <v>0</v>
      </c>
      <c r="P37" s="58"/>
      <c r="Q37" s="58"/>
      <c r="R37" s="58"/>
      <c r="S37" s="61">
        <f t="shared" ref="S37:S42" si="26">2*$J37</f>
        <v>0</v>
      </c>
      <c r="T37" s="59">
        <f t="shared" si="22"/>
        <v>0</v>
      </c>
      <c r="U37" s="58"/>
      <c r="V37" s="58"/>
      <c r="W37" s="58"/>
      <c r="X37" s="58"/>
      <c r="Y37" s="58"/>
      <c r="Z37" s="58"/>
      <c r="AA37" s="58"/>
      <c r="AB37" s="58"/>
      <c r="AC37" s="61">
        <f t="shared" ref="AC37:AC42" si="27">1*$J37</f>
        <v>0</v>
      </c>
      <c r="AD37" s="58"/>
      <c r="AE37" s="58"/>
      <c r="AF37" s="57">
        <f t="shared" si="23"/>
        <v>0</v>
      </c>
      <c r="AG37" s="58"/>
      <c r="AH37" s="58"/>
      <c r="AI37" s="58"/>
      <c r="AJ37" s="58"/>
      <c r="AK37" s="57">
        <f>15*$J37</f>
        <v>0</v>
      </c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182"/>
      <c r="AW37" s="88"/>
      <c r="AX37" s="89">
        <f t="shared" si="2"/>
        <v>0</v>
      </c>
      <c r="AZ37" s="259" t="s">
        <v>68</v>
      </c>
      <c r="BA37" s="260"/>
      <c r="BB37" s="260"/>
      <c r="BC37" s="260"/>
      <c r="BD37" s="260"/>
      <c r="BE37" s="260"/>
      <c r="BF37" s="260"/>
      <c r="BG37" s="260"/>
      <c r="BH37" s="260"/>
      <c r="BI37" s="261"/>
      <c r="BJ37" s="268"/>
      <c r="BK37" s="269"/>
      <c r="BL37" s="270"/>
      <c r="BM37" s="268"/>
      <c r="BN37" s="269"/>
      <c r="BO37" s="270"/>
      <c r="BP37" s="82"/>
      <c r="BQ37" s="312" t="s">
        <v>74</v>
      </c>
      <c r="BR37" s="314"/>
      <c r="BS37" s="277"/>
      <c r="BT37" s="279"/>
      <c r="BU37" s="277"/>
      <c r="BV37" s="278"/>
      <c r="BW37" s="279"/>
      <c r="BX37" s="220"/>
      <c r="BY37" s="40"/>
    </row>
    <row r="38" spans="1:77" ht="40.15" customHeight="1" thickBot="1" x14ac:dyDescent="0.25">
      <c r="A38" s="472"/>
      <c r="B38" s="227" t="s">
        <v>206</v>
      </c>
      <c r="C38" s="30"/>
      <c r="D38" s="12"/>
      <c r="E38" s="60">
        <f t="shared" si="20"/>
        <v>0</v>
      </c>
      <c r="F38" s="13"/>
      <c r="G38" s="30"/>
      <c r="H38" s="12"/>
      <c r="I38" s="60">
        <f t="shared" si="21"/>
        <v>0</v>
      </c>
      <c r="J38" s="13"/>
      <c r="K38" s="73"/>
      <c r="L38" s="62"/>
      <c r="M38" s="57">
        <f t="shared" si="24"/>
        <v>0</v>
      </c>
      <c r="N38" s="62"/>
      <c r="O38" s="57">
        <f t="shared" si="25"/>
        <v>0</v>
      </c>
      <c r="P38" s="62"/>
      <c r="Q38" s="62"/>
      <c r="R38" s="62"/>
      <c r="S38" s="61">
        <f t="shared" si="26"/>
        <v>0</v>
      </c>
      <c r="T38" s="59">
        <f t="shared" si="22"/>
        <v>0</v>
      </c>
      <c r="U38" s="62"/>
      <c r="V38" s="62"/>
      <c r="W38" s="62"/>
      <c r="X38" s="62"/>
      <c r="Y38" s="62"/>
      <c r="Z38" s="62"/>
      <c r="AA38" s="62"/>
      <c r="AB38" s="62"/>
      <c r="AC38" s="61">
        <f t="shared" si="27"/>
        <v>0</v>
      </c>
      <c r="AD38" s="62"/>
      <c r="AE38" s="62"/>
      <c r="AF38" s="57">
        <f t="shared" si="23"/>
        <v>0</v>
      </c>
      <c r="AG38" s="62"/>
      <c r="AH38" s="62"/>
      <c r="AI38" s="62"/>
      <c r="AJ38" s="62"/>
      <c r="AK38" s="62"/>
      <c r="AL38" s="62"/>
      <c r="AM38" s="57">
        <f>15*$J38</f>
        <v>0</v>
      </c>
      <c r="AN38" s="62"/>
      <c r="AO38" s="62"/>
      <c r="AP38" s="62"/>
      <c r="AQ38" s="62"/>
      <c r="AR38" s="62"/>
      <c r="AS38" s="62"/>
      <c r="AT38" s="62"/>
      <c r="AU38" s="62"/>
      <c r="AV38" s="180"/>
      <c r="AW38" s="88"/>
      <c r="AX38" s="89">
        <f t="shared" si="2"/>
        <v>0</v>
      </c>
      <c r="AZ38" s="262"/>
      <c r="BA38" s="263"/>
      <c r="BB38" s="263"/>
      <c r="BC38" s="263"/>
      <c r="BD38" s="263"/>
      <c r="BE38" s="263"/>
      <c r="BF38" s="263"/>
      <c r="BG38" s="263"/>
      <c r="BH38" s="263"/>
      <c r="BI38" s="264"/>
      <c r="BJ38" s="271"/>
      <c r="BK38" s="272"/>
      <c r="BL38" s="273"/>
      <c r="BM38" s="271"/>
      <c r="BN38" s="272"/>
      <c r="BO38" s="273"/>
      <c r="BP38" s="82"/>
      <c r="BQ38" s="312" t="s">
        <v>75</v>
      </c>
      <c r="BR38" s="314"/>
      <c r="BS38" s="277"/>
      <c r="BT38" s="279"/>
      <c r="BU38" s="277"/>
      <c r="BV38" s="278"/>
      <c r="BW38" s="279"/>
      <c r="BX38" s="220"/>
      <c r="BY38" s="40"/>
    </row>
    <row r="39" spans="1:77" ht="40.15" customHeight="1" thickBot="1" x14ac:dyDescent="0.25">
      <c r="A39" s="472"/>
      <c r="B39" s="227" t="s">
        <v>207</v>
      </c>
      <c r="C39" s="30"/>
      <c r="D39" s="12"/>
      <c r="E39" s="60">
        <f t="shared" si="20"/>
        <v>0</v>
      </c>
      <c r="F39" s="13"/>
      <c r="G39" s="30"/>
      <c r="H39" s="12"/>
      <c r="I39" s="60">
        <f t="shared" si="21"/>
        <v>0</v>
      </c>
      <c r="J39" s="13"/>
      <c r="K39" s="73"/>
      <c r="L39" s="62"/>
      <c r="M39" s="57">
        <f t="shared" si="24"/>
        <v>0</v>
      </c>
      <c r="N39" s="62"/>
      <c r="O39" s="57">
        <f t="shared" si="25"/>
        <v>0</v>
      </c>
      <c r="P39" s="62"/>
      <c r="Q39" s="62"/>
      <c r="R39" s="62"/>
      <c r="S39" s="61">
        <f t="shared" si="26"/>
        <v>0</v>
      </c>
      <c r="T39" s="59">
        <f t="shared" si="22"/>
        <v>0</v>
      </c>
      <c r="U39" s="61">
        <f>3*$J39</f>
        <v>0</v>
      </c>
      <c r="V39" s="62"/>
      <c r="W39" s="62"/>
      <c r="X39" s="62"/>
      <c r="Y39" s="62"/>
      <c r="Z39" s="62"/>
      <c r="AA39" s="62"/>
      <c r="AB39" s="62"/>
      <c r="AC39" s="61">
        <f t="shared" si="27"/>
        <v>0</v>
      </c>
      <c r="AD39" s="62"/>
      <c r="AE39" s="62"/>
      <c r="AF39" s="57">
        <f t="shared" si="23"/>
        <v>0</v>
      </c>
      <c r="AG39" s="62"/>
      <c r="AH39" s="62"/>
      <c r="AI39" s="62"/>
      <c r="AJ39" s="62"/>
      <c r="AK39" s="62"/>
      <c r="AL39" s="62"/>
      <c r="AM39" s="62"/>
      <c r="AN39" s="57">
        <f>15*$J39</f>
        <v>0</v>
      </c>
      <c r="AO39" s="62"/>
      <c r="AP39" s="62"/>
      <c r="AQ39" s="62"/>
      <c r="AR39" s="62"/>
      <c r="AS39" s="62"/>
      <c r="AT39" s="62"/>
      <c r="AU39" s="62"/>
      <c r="AV39" s="180"/>
      <c r="AW39" s="88"/>
      <c r="AX39" s="89">
        <f t="shared" si="2"/>
        <v>0</v>
      </c>
      <c r="AZ39" s="259" t="s">
        <v>70</v>
      </c>
      <c r="BA39" s="260"/>
      <c r="BB39" s="260"/>
      <c r="BC39" s="260"/>
      <c r="BD39" s="260"/>
      <c r="BE39" s="260"/>
      <c r="BF39" s="260"/>
      <c r="BG39" s="260"/>
      <c r="BH39" s="260"/>
      <c r="BI39" s="261"/>
      <c r="BJ39" s="268"/>
      <c r="BK39" s="269"/>
      <c r="BL39" s="270"/>
      <c r="BM39" s="268"/>
      <c r="BN39" s="269"/>
      <c r="BO39" s="270"/>
      <c r="BP39" s="82"/>
      <c r="BQ39" s="312" t="s">
        <v>77</v>
      </c>
      <c r="BR39" s="314"/>
      <c r="BS39" s="277"/>
      <c r="BT39" s="279"/>
      <c r="BU39" s="277"/>
      <c r="BV39" s="278"/>
      <c r="BW39" s="279"/>
      <c r="BX39" s="220"/>
      <c r="BY39" s="40"/>
    </row>
    <row r="40" spans="1:77" ht="40.15" customHeight="1" thickBot="1" x14ac:dyDescent="0.25">
      <c r="A40" s="472"/>
      <c r="B40" s="227" t="s">
        <v>192</v>
      </c>
      <c r="C40" s="30"/>
      <c r="D40" s="12"/>
      <c r="E40" s="60">
        <f t="shared" si="20"/>
        <v>0</v>
      </c>
      <c r="F40" s="13"/>
      <c r="G40" s="30"/>
      <c r="H40" s="12"/>
      <c r="I40" s="60">
        <f t="shared" si="21"/>
        <v>0</v>
      </c>
      <c r="J40" s="13"/>
      <c r="K40" s="73" t="s">
        <v>136</v>
      </c>
      <c r="L40" s="62"/>
      <c r="M40" s="57">
        <f t="shared" si="24"/>
        <v>0</v>
      </c>
      <c r="N40" s="62"/>
      <c r="O40" s="57">
        <f t="shared" si="25"/>
        <v>0</v>
      </c>
      <c r="P40" s="62"/>
      <c r="Q40" s="62"/>
      <c r="R40" s="62"/>
      <c r="S40" s="61">
        <f t="shared" si="26"/>
        <v>0</v>
      </c>
      <c r="T40" s="59">
        <f t="shared" si="22"/>
        <v>0</v>
      </c>
      <c r="U40" s="62"/>
      <c r="V40" s="62"/>
      <c r="W40" s="62"/>
      <c r="X40" s="62"/>
      <c r="Y40" s="62"/>
      <c r="Z40" s="62"/>
      <c r="AA40" s="62"/>
      <c r="AB40" s="62"/>
      <c r="AC40" s="61">
        <f t="shared" si="27"/>
        <v>0</v>
      </c>
      <c r="AD40" s="62"/>
      <c r="AE40" s="62"/>
      <c r="AF40" s="57">
        <f t="shared" si="23"/>
        <v>0</v>
      </c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57">
        <f>15*$J40</f>
        <v>0</v>
      </c>
      <c r="AR40" s="62"/>
      <c r="AS40" s="62"/>
      <c r="AT40" s="62"/>
      <c r="AU40" s="62"/>
      <c r="AV40" s="180"/>
      <c r="AW40" s="88"/>
      <c r="AX40" s="89">
        <f t="shared" si="2"/>
        <v>0</v>
      </c>
      <c r="AZ40" s="262"/>
      <c r="BA40" s="263"/>
      <c r="BB40" s="263"/>
      <c r="BC40" s="263"/>
      <c r="BD40" s="263"/>
      <c r="BE40" s="263"/>
      <c r="BF40" s="263"/>
      <c r="BG40" s="263"/>
      <c r="BH40" s="263"/>
      <c r="BI40" s="264"/>
      <c r="BJ40" s="271"/>
      <c r="BK40" s="272"/>
      <c r="BL40" s="273"/>
      <c r="BM40" s="271"/>
      <c r="BN40" s="272"/>
      <c r="BO40" s="273"/>
      <c r="BP40" s="82"/>
      <c r="BQ40" s="280"/>
      <c r="BR40" s="281"/>
      <c r="BS40" s="277"/>
      <c r="BT40" s="279"/>
      <c r="BU40" s="277"/>
      <c r="BV40" s="278"/>
      <c r="BW40" s="279"/>
      <c r="BX40" s="220"/>
      <c r="BY40" s="40"/>
    </row>
    <row r="41" spans="1:77" ht="40.15" customHeight="1" thickBot="1" x14ac:dyDescent="0.25">
      <c r="A41" s="472"/>
      <c r="B41" s="227" t="s">
        <v>208</v>
      </c>
      <c r="C41" s="30"/>
      <c r="D41" s="12"/>
      <c r="E41" s="60">
        <f t="shared" si="20"/>
        <v>0</v>
      </c>
      <c r="F41" s="13"/>
      <c r="G41" s="30"/>
      <c r="H41" s="12"/>
      <c r="I41" s="60">
        <f t="shared" si="21"/>
        <v>0</v>
      </c>
      <c r="J41" s="13"/>
      <c r="K41" s="87"/>
      <c r="L41" s="58"/>
      <c r="M41" s="57">
        <f t="shared" si="24"/>
        <v>0</v>
      </c>
      <c r="N41" s="58"/>
      <c r="O41" s="57">
        <f t="shared" si="25"/>
        <v>0</v>
      </c>
      <c r="P41" s="58"/>
      <c r="Q41" s="58"/>
      <c r="R41" s="58"/>
      <c r="S41" s="61">
        <f t="shared" si="26"/>
        <v>0</v>
      </c>
      <c r="T41" s="59">
        <f t="shared" si="22"/>
        <v>0</v>
      </c>
      <c r="U41" s="58"/>
      <c r="V41" s="58"/>
      <c r="W41" s="58"/>
      <c r="X41" s="58"/>
      <c r="Y41" s="58"/>
      <c r="Z41" s="58"/>
      <c r="AA41" s="58"/>
      <c r="AB41" s="58"/>
      <c r="AC41" s="61">
        <f t="shared" si="27"/>
        <v>0</v>
      </c>
      <c r="AD41" s="58"/>
      <c r="AE41" s="58"/>
      <c r="AF41" s="57">
        <f t="shared" si="23"/>
        <v>0</v>
      </c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57">
        <f>15*$J41</f>
        <v>0</v>
      </c>
      <c r="AS41" s="62"/>
      <c r="AT41" s="62"/>
      <c r="AU41" s="62"/>
      <c r="AV41" s="180"/>
      <c r="AW41" s="88"/>
      <c r="AX41" s="89">
        <f t="shared" si="2"/>
        <v>0</v>
      </c>
      <c r="AZ41" s="259">
        <v>48</v>
      </c>
      <c r="BA41" s="260"/>
      <c r="BB41" s="260"/>
      <c r="BC41" s="260"/>
      <c r="BD41" s="260"/>
      <c r="BE41" s="260"/>
      <c r="BF41" s="260"/>
      <c r="BG41" s="260"/>
      <c r="BH41" s="260"/>
      <c r="BI41" s="261"/>
      <c r="BJ41" s="268"/>
      <c r="BK41" s="269"/>
      <c r="BL41" s="270"/>
      <c r="BM41" s="268"/>
      <c r="BN41" s="269"/>
      <c r="BO41" s="270"/>
      <c r="BP41" s="82"/>
      <c r="BQ41" s="280"/>
      <c r="BR41" s="281"/>
      <c r="BS41" s="277"/>
      <c r="BT41" s="279"/>
      <c r="BU41" s="277"/>
      <c r="BV41" s="278"/>
      <c r="BW41" s="279"/>
      <c r="BX41" s="220"/>
      <c r="BY41" s="40"/>
    </row>
    <row r="42" spans="1:77" ht="40.15" customHeight="1" thickBot="1" x14ac:dyDescent="0.25">
      <c r="A42" s="472"/>
      <c r="B42" s="225" t="s">
        <v>209</v>
      </c>
      <c r="C42" s="144"/>
      <c r="D42" s="9"/>
      <c r="E42" s="49">
        <f t="shared" si="20"/>
        <v>0</v>
      </c>
      <c r="F42" s="10"/>
      <c r="G42" s="144"/>
      <c r="H42" s="9"/>
      <c r="I42" s="49">
        <f t="shared" si="21"/>
        <v>0</v>
      </c>
      <c r="J42" s="10"/>
      <c r="K42" s="97"/>
      <c r="L42" s="50"/>
      <c r="M42" s="190">
        <f t="shared" si="24"/>
        <v>0</v>
      </c>
      <c r="N42" s="50"/>
      <c r="O42" s="190">
        <f t="shared" si="25"/>
        <v>0</v>
      </c>
      <c r="P42" s="50"/>
      <c r="Q42" s="50"/>
      <c r="R42" s="50"/>
      <c r="S42" s="68">
        <f t="shared" si="26"/>
        <v>0</v>
      </c>
      <c r="T42" s="210">
        <f t="shared" si="22"/>
        <v>0</v>
      </c>
      <c r="U42" s="50"/>
      <c r="V42" s="50"/>
      <c r="W42" s="50"/>
      <c r="X42" s="50"/>
      <c r="Y42" s="50"/>
      <c r="Z42" s="50"/>
      <c r="AA42" s="50"/>
      <c r="AB42" s="50"/>
      <c r="AC42" s="61">
        <f t="shared" si="27"/>
        <v>0</v>
      </c>
      <c r="AD42" s="50"/>
      <c r="AE42" s="50"/>
      <c r="AF42" s="190">
        <f t="shared" si="23"/>
        <v>0</v>
      </c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190">
        <f>15*$J42</f>
        <v>0</v>
      </c>
      <c r="AT42" s="50"/>
      <c r="AU42" s="50"/>
      <c r="AV42" s="50"/>
      <c r="AW42" s="211"/>
      <c r="AX42" s="152">
        <f t="shared" si="2"/>
        <v>0</v>
      </c>
      <c r="AZ42" s="262"/>
      <c r="BA42" s="263"/>
      <c r="BB42" s="263"/>
      <c r="BC42" s="263"/>
      <c r="BD42" s="263"/>
      <c r="BE42" s="263"/>
      <c r="BF42" s="263"/>
      <c r="BG42" s="263"/>
      <c r="BH42" s="263"/>
      <c r="BI42" s="264"/>
      <c r="BJ42" s="271"/>
      <c r="BK42" s="272"/>
      <c r="BL42" s="273"/>
      <c r="BM42" s="271"/>
      <c r="BN42" s="272"/>
      <c r="BO42" s="273"/>
      <c r="BP42" s="82"/>
      <c r="BQ42" s="280"/>
      <c r="BR42" s="281"/>
      <c r="BS42" s="277"/>
      <c r="BT42" s="279"/>
      <c r="BU42" s="277"/>
      <c r="BV42" s="278"/>
      <c r="BW42" s="279"/>
      <c r="BX42" s="220"/>
      <c r="BY42" s="40"/>
    </row>
    <row r="43" spans="1:77" ht="40.15" customHeight="1" thickBot="1" x14ac:dyDescent="0.25">
      <c r="A43" s="202"/>
      <c r="B43" s="199"/>
      <c r="C43" s="69"/>
      <c r="D43" s="48"/>
      <c r="E43" s="156"/>
      <c r="F43" s="205"/>
      <c r="G43" s="69"/>
      <c r="H43" s="48"/>
      <c r="I43" s="156"/>
      <c r="J43" s="207"/>
      <c r="K43" s="69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156"/>
      <c r="AX43" s="207"/>
      <c r="AZ43" s="259" t="s">
        <v>210</v>
      </c>
      <c r="BA43" s="260"/>
      <c r="BB43" s="260"/>
      <c r="BC43" s="260"/>
      <c r="BD43" s="260"/>
      <c r="BE43" s="260"/>
      <c r="BF43" s="260"/>
      <c r="BG43" s="260"/>
      <c r="BH43" s="260"/>
      <c r="BI43" s="261"/>
      <c r="BJ43" s="268"/>
      <c r="BK43" s="269"/>
      <c r="BL43" s="270"/>
      <c r="BM43" s="268"/>
      <c r="BN43" s="269"/>
      <c r="BO43" s="270"/>
      <c r="BP43" s="82"/>
      <c r="BQ43" s="280"/>
      <c r="BR43" s="281"/>
      <c r="BS43" s="277"/>
      <c r="BT43" s="279"/>
      <c r="BU43" s="277"/>
      <c r="BV43" s="278"/>
      <c r="BW43" s="279"/>
      <c r="BX43" s="220"/>
      <c r="BY43" s="40"/>
    </row>
    <row r="44" spans="1:77" ht="40.15" customHeight="1" thickBot="1" x14ac:dyDescent="0.25">
      <c r="A44" s="203"/>
      <c r="B44" s="175"/>
      <c r="C44" s="73"/>
      <c r="D44" s="62"/>
      <c r="E44" s="74"/>
      <c r="F44" s="206"/>
      <c r="G44" s="73"/>
      <c r="H44" s="62"/>
      <c r="I44" s="74"/>
      <c r="J44" s="208"/>
      <c r="K44" s="73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74"/>
      <c r="AX44" s="208"/>
      <c r="AZ44" s="262"/>
      <c r="BA44" s="263"/>
      <c r="BB44" s="263"/>
      <c r="BC44" s="263"/>
      <c r="BD44" s="263"/>
      <c r="BE44" s="263"/>
      <c r="BF44" s="263"/>
      <c r="BG44" s="263"/>
      <c r="BH44" s="263"/>
      <c r="BI44" s="264"/>
      <c r="BJ44" s="271"/>
      <c r="BK44" s="272"/>
      <c r="BL44" s="273"/>
      <c r="BM44" s="271"/>
      <c r="BN44" s="272"/>
      <c r="BO44" s="273"/>
      <c r="BP44" s="82"/>
      <c r="BQ44" s="280"/>
      <c r="BR44" s="281"/>
      <c r="BS44" s="277"/>
      <c r="BT44" s="279"/>
      <c r="BU44" s="277"/>
      <c r="BV44" s="278"/>
      <c r="BW44" s="279"/>
      <c r="BX44" s="220"/>
      <c r="BY44" s="40"/>
    </row>
    <row r="45" spans="1:77" ht="40.15" customHeight="1" thickBot="1" x14ac:dyDescent="0.25">
      <c r="A45" s="203"/>
      <c r="B45" s="175"/>
      <c r="C45" s="73"/>
      <c r="D45" s="62"/>
      <c r="E45" s="74"/>
      <c r="F45" s="206"/>
      <c r="G45" s="73"/>
      <c r="H45" s="62"/>
      <c r="I45" s="74"/>
      <c r="J45" s="208"/>
      <c r="K45" s="73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74"/>
      <c r="AX45" s="208"/>
      <c r="AZ45" s="265"/>
      <c r="BA45" s="266"/>
      <c r="BB45" s="266"/>
      <c r="BC45" s="266"/>
      <c r="BD45" s="266"/>
      <c r="BE45" s="266"/>
      <c r="BF45" s="266"/>
      <c r="BG45" s="266"/>
      <c r="BH45" s="266"/>
      <c r="BI45" s="267"/>
      <c r="BJ45" s="274"/>
      <c r="BK45" s="275"/>
      <c r="BL45" s="276"/>
      <c r="BM45" s="274"/>
      <c r="BN45" s="275"/>
      <c r="BO45" s="276"/>
      <c r="BP45" s="82"/>
      <c r="BQ45" s="280"/>
      <c r="BR45" s="281"/>
      <c r="BS45" s="277"/>
      <c r="BT45" s="279"/>
      <c r="BU45" s="277"/>
      <c r="BV45" s="278"/>
      <c r="BW45" s="279"/>
      <c r="BX45" s="220"/>
      <c r="BY45" s="40"/>
    </row>
    <row r="46" spans="1:77" ht="40.15" customHeight="1" thickBot="1" x14ac:dyDescent="0.25">
      <c r="A46" s="203"/>
      <c r="B46" s="175"/>
      <c r="C46" s="73"/>
      <c r="D46" s="62"/>
      <c r="E46" s="74"/>
      <c r="F46" s="206"/>
      <c r="G46" s="73"/>
      <c r="H46" s="62"/>
      <c r="I46" s="74"/>
      <c r="J46" s="208"/>
      <c r="K46" s="73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74"/>
      <c r="AX46" s="208"/>
      <c r="AZ46" s="265"/>
      <c r="BA46" s="266"/>
      <c r="BB46" s="266"/>
      <c r="BC46" s="266"/>
      <c r="BD46" s="266"/>
      <c r="BE46" s="266"/>
      <c r="BF46" s="266"/>
      <c r="BG46" s="266"/>
      <c r="BH46" s="266"/>
      <c r="BI46" s="267"/>
      <c r="BJ46" s="274"/>
      <c r="BK46" s="275"/>
      <c r="BL46" s="276"/>
      <c r="BM46" s="274"/>
      <c r="BN46" s="275"/>
      <c r="BO46" s="276"/>
      <c r="BP46" s="82"/>
      <c r="BQ46" s="280"/>
      <c r="BR46" s="281"/>
      <c r="BS46" s="277"/>
      <c r="BT46" s="279"/>
      <c r="BU46" s="277"/>
      <c r="BV46" s="278"/>
      <c r="BW46" s="279"/>
      <c r="BX46" s="220"/>
      <c r="BY46" s="40"/>
    </row>
    <row r="47" spans="1:77" ht="40.15" customHeight="1" thickBot="1" x14ac:dyDescent="0.25">
      <c r="A47" s="204"/>
      <c r="B47" s="98"/>
      <c r="C47" s="78"/>
      <c r="D47" s="79"/>
      <c r="E47" s="81"/>
      <c r="F47" s="99"/>
      <c r="G47" s="78"/>
      <c r="H47" s="79"/>
      <c r="I47" s="81"/>
      <c r="J47" s="209"/>
      <c r="K47" s="78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81"/>
      <c r="AX47" s="209"/>
      <c r="AZ47" s="294" t="s">
        <v>37</v>
      </c>
      <c r="BA47" s="295"/>
      <c r="BB47" s="295"/>
      <c r="BC47" s="295"/>
      <c r="BD47" s="295"/>
      <c r="BE47" s="295"/>
      <c r="BF47" s="295"/>
      <c r="BG47" s="295"/>
      <c r="BH47" s="295"/>
      <c r="BI47" s="296"/>
      <c r="BJ47" s="288">
        <f>SUM(BJ33:BL46)</f>
        <v>0</v>
      </c>
      <c r="BK47" s="289"/>
      <c r="BL47" s="290"/>
      <c r="BM47" s="288">
        <f>SUM(BM33:BO46)</f>
        <v>0</v>
      </c>
      <c r="BN47" s="289"/>
      <c r="BO47" s="290"/>
      <c r="BP47" s="82"/>
      <c r="BQ47" s="280"/>
      <c r="BR47" s="281"/>
      <c r="BS47" s="277"/>
      <c r="BT47" s="279"/>
      <c r="BU47" s="277"/>
      <c r="BV47" s="278"/>
      <c r="BW47" s="279"/>
      <c r="BX47" s="220"/>
      <c r="BY47" s="40"/>
    </row>
    <row r="48" spans="1:77" ht="40.15" customHeight="1" thickBot="1" x14ac:dyDescent="0.25">
      <c r="A48" s="468" t="s">
        <v>219</v>
      </c>
      <c r="B48" s="230" t="s">
        <v>181</v>
      </c>
      <c r="C48" s="200"/>
      <c r="D48" s="18"/>
      <c r="E48" s="201">
        <f t="shared" ref="E48:E55" si="28">SUM(C48:D48)</f>
        <v>0</v>
      </c>
      <c r="F48" s="19"/>
      <c r="G48" s="132"/>
      <c r="H48" s="18"/>
      <c r="I48" s="169">
        <f t="shared" ref="I48:I55" si="29">SUM(G48:H48)</f>
        <v>0</v>
      </c>
      <c r="J48" s="19"/>
      <c r="K48" s="87"/>
      <c r="L48" s="58"/>
      <c r="M48" s="57">
        <f t="shared" ref="M48:M55" si="30">2*$J48</f>
        <v>0</v>
      </c>
      <c r="N48" s="58"/>
      <c r="O48" s="57">
        <f>4*$J48</f>
        <v>0</v>
      </c>
      <c r="P48" s="58"/>
      <c r="Q48" s="58"/>
      <c r="R48" s="58"/>
      <c r="S48" s="57">
        <f t="shared" ref="S48:T55" si="31">2*$J48</f>
        <v>0</v>
      </c>
      <c r="T48" s="57">
        <f>4*$J48</f>
        <v>0</v>
      </c>
      <c r="U48" s="58"/>
      <c r="V48" s="57">
        <f>5*$J48</f>
        <v>0</v>
      </c>
      <c r="W48" s="58"/>
      <c r="X48" s="103"/>
      <c r="Y48" s="103"/>
      <c r="Z48" s="103"/>
      <c r="AA48" s="103"/>
      <c r="AB48" s="58"/>
      <c r="AC48" s="57">
        <f>2*$J48</f>
        <v>0</v>
      </c>
      <c r="AD48" s="58"/>
      <c r="AE48" s="58"/>
      <c r="AF48" s="57">
        <f>2*$J48</f>
        <v>0</v>
      </c>
      <c r="AG48" s="58"/>
      <c r="AH48" s="68">
        <f>1*$J48</f>
        <v>0</v>
      </c>
      <c r="AI48" s="58"/>
      <c r="AJ48" s="58"/>
      <c r="AK48" s="58"/>
      <c r="AL48" s="58"/>
      <c r="AM48" s="58"/>
      <c r="AN48" s="58"/>
      <c r="AO48" s="58"/>
      <c r="AP48" s="58"/>
      <c r="AQ48" s="58"/>
      <c r="AR48" s="182"/>
      <c r="AS48" s="182"/>
      <c r="AT48" s="182"/>
      <c r="AU48" s="182"/>
      <c r="AV48" s="182"/>
      <c r="AW48" s="88"/>
      <c r="AX48" s="89">
        <f t="shared" ref="AX48:AX55" si="32">SUM(K48:AW48)</f>
        <v>0</v>
      </c>
      <c r="BP48" s="82"/>
      <c r="BQ48" s="280"/>
      <c r="BR48" s="281"/>
      <c r="BS48" s="277"/>
      <c r="BT48" s="279"/>
      <c r="BU48" s="277"/>
      <c r="BV48" s="278"/>
      <c r="BW48" s="279"/>
      <c r="BX48" s="220"/>
      <c r="BY48" s="40"/>
    </row>
    <row r="49" spans="1:77" ht="40.15" customHeight="1" thickBot="1" x14ac:dyDescent="0.25">
      <c r="A49" s="469"/>
      <c r="B49" s="231" t="s">
        <v>182</v>
      </c>
      <c r="C49" s="8"/>
      <c r="D49" s="9"/>
      <c r="E49" s="146">
        <f t="shared" si="28"/>
        <v>0</v>
      </c>
      <c r="F49" s="10"/>
      <c r="G49" s="144"/>
      <c r="H49" s="9"/>
      <c r="I49" s="170">
        <f t="shared" si="29"/>
        <v>0</v>
      </c>
      <c r="J49" s="10"/>
      <c r="K49" s="97"/>
      <c r="L49" s="50"/>
      <c r="M49" s="68">
        <f t="shared" si="30"/>
        <v>0</v>
      </c>
      <c r="N49" s="189"/>
      <c r="O49" s="68">
        <f>8*$J49</f>
        <v>0</v>
      </c>
      <c r="P49" s="50"/>
      <c r="Q49" s="189"/>
      <c r="R49" s="189"/>
      <c r="S49" s="68">
        <f t="shared" si="31"/>
        <v>0</v>
      </c>
      <c r="T49" s="68">
        <f>4*$J49</f>
        <v>0</v>
      </c>
      <c r="U49" s="189"/>
      <c r="V49" s="190">
        <f>3*$J49</f>
        <v>0</v>
      </c>
      <c r="W49" s="50"/>
      <c r="X49" s="50"/>
      <c r="Y49" s="50"/>
      <c r="Z49" s="50"/>
      <c r="AA49" s="50"/>
      <c r="AB49" s="50"/>
      <c r="AC49" s="68">
        <f>2*$J49</f>
        <v>0</v>
      </c>
      <c r="AD49" s="50"/>
      <c r="AE49" s="50"/>
      <c r="AF49" s="189"/>
      <c r="AG49" s="189"/>
      <c r="AH49" s="67">
        <f>1*$J49</f>
        <v>0</v>
      </c>
      <c r="AI49" s="50"/>
      <c r="AJ49" s="50"/>
      <c r="AK49" s="50"/>
      <c r="AL49" s="50"/>
      <c r="AM49" s="50"/>
      <c r="AN49" s="50"/>
      <c r="AO49" s="50"/>
      <c r="AP49" s="50"/>
      <c r="AQ49" s="50"/>
      <c r="AR49" s="178"/>
      <c r="AS49" s="178"/>
      <c r="AT49" s="178"/>
      <c r="AU49" s="178"/>
      <c r="AV49" s="178"/>
      <c r="AW49" s="148"/>
      <c r="AX49" s="91">
        <f t="shared" si="32"/>
        <v>0</v>
      </c>
      <c r="BP49" s="82"/>
      <c r="BQ49" s="280"/>
      <c r="BR49" s="281"/>
      <c r="BS49" s="277"/>
      <c r="BT49" s="279"/>
      <c r="BU49" s="277"/>
      <c r="BV49" s="278"/>
      <c r="BW49" s="279"/>
      <c r="BX49" s="220"/>
      <c r="BY49" s="40"/>
    </row>
    <row r="50" spans="1:77" ht="40.15" customHeight="1" thickBot="1" x14ac:dyDescent="0.25">
      <c r="A50" s="471" t="s">
        <v>220</v>
      </c>
      <c r="B50" s="224" t="s">
        <v>183</v>
      </c>
      <c r="C50" s="92"/>
      <c r="D50" s="6"/>
      <c r="E50" s="145">
        <f t="shared" si="28"/>
        <v>0</v>
      </c>
      <c r="F50" s="7"/>
      <c r="G50" s="5"/>
      <c r="H50" s="6"/>
      <c r="I50" s="47">
        <f t="shared" si="29"/>
        <v>0</v>
      </c>
      <c r="J50" s="7"/>
      <c r="K50" s="69"/>
      <c r="L50" s="48"/>
      <c r="M50" s="70">
        <f t="shared" si="30"/>
        <v>0</v>
      </c>
      <c r="N50" s="48"/>
      <c r="O50" s="70">
        <f t="shared" ref="O50:O55" si="33">2*$J50</f>
        <v>0</v>
      </c>
      <c r="P50" s="48"/>
      <c r="Q50" s="48"/>
      <c r="R50" s="48"/>
      <c r="S50" s="70">
        <f t="shared" si="31"/>
        <v>0</v>
      </c>
      <c r="T50" s="71">
        <f t="shared" si="31"/>
        <v>0</v>
      </c>
      <c r="U50" s="48"/>
      <c r="V50" s="70">
        <f>2*$J50</f>
        <v>0</v>
      </c>
      <c r="W50" s="48"/>
      <c r="X50" s="70">
        <f>2*$J50</f>
        <v>0</v>
      </c>
      <c r="Y50" s="48"/>
      <c r="Z50" s="48"/>
      <c r="AA50" s="48"/>
      <c r="AB50" s="48"/>
      <c r="AC50" s="48"/>
      <c r="AD50" s="48"/>
      <c r="AE50" s="48"/>
      <c r="AF50" s="48"/>
      <c r="AG50" s="48"/>
      <c r="AH50" s="93">
        <f t="shared" ref="AH50:AH55" si="34">1*$J50</f>
        <v>0</v>
      </c>
      <c r="AI50" s="48"/>
      <c r="AJ50" s="48"/>
      <c r="AK50" s="93">
        <f>9*$J50</f>
        <v>0</v>
      </c>
      <c r="AL50" s="48"/>
      <c r="AM50" s="244"/>
      <c r="AN50" s="48"/>
      <c r="AO50" s="48"/>
      <c r="AP50" s="48"/>
      <c r="AQ50" s="48"/>
      <c r="AR50" s="177"/>
      <c r="AS50" s="177"/>
      <c r="AT50" s="177"/>
      <c r="AU50" s="177"/>
      <c r="AV50" s="177"/>
      <c r="AW50" s="145">
        <f t="shared" ref="AW50:AW55" si="35">12*$J50</f>
        <v>0</v>
      </c>
      <c r="AX50" s="72">
        <f t="shared" si="32"/>
        <v>0</v>
      </c>
      <c r="AZ50" s="312" t="s">
        <v>78</v>
      </c>
      <c r="BA50" s="313"/>
      <c r="BB50" s="313"/>
      <c r="BC50" s="313"/>
      <c r="BD50" s="313"/>
      <c r="BE50" s="313"/>
      <c r="BF50" s="313"/>
      <c r="BG50" s="313"/>
      <c r="BH50" s="313"/>
      <c r="BI50" s="313"/>
      <c r="BJ50" s="313"/>
      <c r="BK50" s="313"/>
      <c r="BL50" s="313"/>
      <c r="BM50" s="313"/>
      <c r="BN50" s="314"/>
      <c r="BP50" s="82"/>
      <c r="BQ50" s="280"/>
      <c r="BR50" s="281"/>
      <c r="BS50" s="277"/>
      <c r="BT50" s="279"/>
      <c r="BU50" s="277"/>
      <c r="BV50" s="278"/>
      <c r="BW50" s="279"/>
      <c r="BX50" s="220"/>
      <c r="BY50" s="40"/>
    </row>
    <row r="51" spans="1:77" ht="40.15" customHeight="1" thickBot="1" x14ac:dyDescent="0.25">
      <c r="A51" s="472"/>
      <c r="B51" s="227" t="s">
        <v>184</v>
      </c>
      <c r="C51" s="30"/>
      <c r="D51" s="12"/>
      <c r="E51" s="76">
        <f t="shared" si="28"/>
        <v>0</v>
      </c>
      <c r="F51" s="13"/>
      <c r="G51" s="11"/>
      <c r="H51" s="12"/>
      <c r="I51" s="60">
        <f t="shared" si="29"/>
        <v>0</v>
      </c>
      <c r="J51" s="13"/>
      <c r="K51" s="73"/>
      <c r="L51" s="62"/>
      <c r="M51" s="61">
        <f t="shared" si="30"/>
        <v>0</v>
      </c>
      <c r="N51" s="62"/>
      <c r="O51" s="61">
        <f t="shared" si="33"/>
        <v>0</v>
      </c>
      <c r="P51" s="62"/>
      <c r="Q51" s="62"/>
      <c r="R51" s="62"/>
      <c r="S51" s="61">
        <f t="shared" si="31"/>
        <v>0</v>
      </c>
      <c r="T51" s="63">
        <f t="shared" si="31"/>
        <v>0</v>
      </c>
      <c r="U51" s="62"/>
      <c r="V51" s="62"/>
      <c r="W51" s="62"/>
      <c r="X51" s="62"/>
      <c r="Y51" s="61">
        <f>2*$J51</f>
        <v>0</v>
      </c>
      <c r="Z51" s="61">
        <f>2*$J51</f>
        <v>0</v>
      </c>
      <c r="AA51" s="62"/>
      <c r="AB51" s="62"/>
      <c r="AC51" s="62"/>
      <c r="AD51" s="62"/>
      <c r="AE51" s="62"/>
      <c r="AF51" s="62"/>
      <c r="AG51" s="62"/>
      <c r="AH51" s="68">
        <f t="shared" si="34"/>
        <v>0</v>
      </c>
      <c r="AI51" s="62"/>
      <c r="AJ51" s="62"/>
      <c r="AK51" s="62"/>
      <c r="AL51" s="62"/>
      <c r="AM51" s="61">
        <f>9*$J51</f>
        <v>0</v>
      </c>
      <c r="AN51" s="50"/>
      <c r="AO51" s="62"/>
      <c r="AP51" s="62"/>
      <c r="AQ51" s="62"/>
      <c r="AR51" s="180"/>
      <c r="AS51" s="180"/>
      <c r="AT51" s="180"/>
      <c r="AU51" s="180"/>
      <c r="AV51" s="180"/>
      <c r="AW51" s="76">
        <f t="shared" si="35"/>
        <v>0</v>
      </c>
      <c r="AX51" s="89">
        <f t="shared" si="32"/>
        <v>0</v>
      </c>
      <c r="AZ51" s="306" t="s">
        <v>79</v>
      </c>
      <c r="BA51" s="307"/>
      <c r="BB51" s="307"/>
      <c r="BC51" s="308"/>
      <c r="BD51" s="297" t="s">
        <v>25</v>
      </c>
      <c r="BE51" s="298"/>
      <c r="BF51" s="298"/>
      <c r="BG51" s="298"/>
      <c r="BH51" s="299"/>
      <c r="BI51" s="294" t="s">
        <v>80</v>
      </c>
      <c r="BJ51" s="295"/>
      <c r="BK51" s="295"/>
      <c r="BL51" s="295"/>
      <c r="BM51" s="295"/>
      <c r="BN51" s="296"/>
      <c r="BP51" s="82"/>
      <c r="BQ51" s="280"/>
      <c r="BR51" s="281"/>
      <c r="BS51" s="277"/>
      <c r="BT51" s="279"/>
      <c r="BU51" s="277"/>
      <c r="BV51" s="278"/>
      <c r="BW51" s="279"/>
      <c r="BX51" s="220"/>
      <c r="BY51" s="40"/>
    </row>
    <row r="52" spans="1:77" ht="40.15" customHeight="1" thickBot="1" x14ac:dyDescent="0.25">
      <c r="A52" s="472"/>
      <c r="B52" s="227" t="s">
        <v>185</v>
      </c>
      <c r="C52" s="30"/>
      <c r="D52" s="12"/>
      <c r="E52" s="76">
        <f t="shared" si="28"/>
        <v>0</v>
      </c>
      <c r="F52" s="13"/>
      <c r="G52" s="11"/>
      <c r="H52" s="12"/>
      <c r="I52" s="60">
        <f t="shared" si="29"/>
        <v>0</v>
      </c>
      <c r="J52" s="13"/>
      <c r="K52" s="73"/>
      <c r="L52" s="62"/>
      <c r="M52" s="61">
        <f t="shared" si="30"/>
        <v>0</v>
      </c>
      <c r="N52" s="62"/>
      <c r="O52" s="61">
        <f t="shared" si="33"/>
        <v>0</v>
      </c>
      <c r="P52" s="62"/>
      <c r="Q52" s="62"/>
      <c r="R52" s="62"/>
      <c r="S52" s="61">
        <f t="shared" si="31"/>
        <v>0</v>
      </c>
      <c r="T52" s="94">
        <f t="shared" si="31"/>
        <v>0</v>
      </c>
      <c r="U52" s="94">
        <f>2*$J52</f>
        <v>0</v>
      </c>
      <c r="V52" s="94">
        <f>2*$J52</f>
        <v>0</v>
      </c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8">
        <f t="shared" si="34"/>
        <v>0</v>
      </c>
      <c r="AI52" s="62"/>
      <c r="AJ52" s="62"/>
      <c r="AK52" s="62"/>
      <c r="AL52" s="62"/>
      <c r="AM52" s="62"/>
      <c r="AN52" s="61">
        <f>6*$J52</f>
        <v>0</v>
      </c>
      <c r="AO52" s="62"/>
      <c r="AP52" s="62"/>
      <c r="AQ52" s="62"/>
      <c r="AR52" s="180"/>
      <c r="AS52" s="180"/>
      <c r="AT52" s="180"/>
      <c r="AU52" s="180"/>
      <c r="AV52" s="180"/>
      <c r="AW52" s="76">
        <f t="shared" si="35"/>
        <v>0</v>
      </c>
      <c r="AX52" s="89">
        <f t="shared" si="32"/>
        <v>0</v>
      </c>
      <c r="AZ52" s="309"/>
      <c r="BA52" s="310"/>
      <c r="BB52" s="310"/>
      <c r="BC52" s="311"/>
      <c r="BD52" s="300"/>
      <c r="BE52" s="301"/>
      <c r="BF52" s="301"/>
      <c r="BG52" s="301"/>
      <c r="BH52" s="302"/>
      <c r="BI52" s="294" t="s">
        <v>59</v>
      </c>
      <c r="BJ52" s="295"/>
      <c r="BK52" s="296"/>
      <c r="BL52" s="294" t="s">
        <v>60</v>
      </c>
      <c r="BM52" s="295"/>
      <c r="BN52" s="296"/>
      <c r="BP52" s="82"/>
      <c r="BQ52" s="280"/>
      <c r="BR52" s="281"/>
      <c r="BS52" s="277"/>
      <c r="BT52" s="279"/>
      <c r="BU52" s="277"/>
      <c r="BV52" s="278"/>
      <c r="BW52" s="279"/>
      <c r="BX52" s="220"/>
      <c r="BY52" s="40"/>
    </row>
    <row r="53" spans="1:77" ht="40.15" customHeight="1" thickBot="1" x14ac:dyDescent="0.25">
      <c r="A53" s="472"/>
      <c r="B53" s="227" t="s">
        <v>186</v>
      </c>
      <c r="C53" s="30"/>
      <c r="D53" s="12"/>
      <c r="E53" s="76">
        <f t="shared" si="28"/>
        <v>0</v>
      </c>
      <c r="F53" s="13"/>
      <c r="G53" s="11"/>
      <c r="H53" s="12"/>
      <c r="I53" s="60">
        <f t="shared" si="29"/>
        <v>0</v>
      </c>
      <c r="J53" s="13"/>
      <c r="K53" s="73"/>
      <c r="L53" s="62"/>
      <c r="M53" s="61">
        <f t="shared" si="30"/>
        <v>0</v>
      </c>
      <c r="N53" s="62"/>
      <c r="O53" s="61">
        <f t="shared" si="33"/>
        <v>0</v>
      </c>
      <c r="P53" s="62"/>
      <c r="Q53" s="62"/>
      <c r="R53" s="62"/>
      <c r="S53" s="61">
        <f t="shared" si="31"/>
        <v>0</v>
      </c>
      <c r="T53" s="63">
        <f t="shared" si="31"/>
        <v>0</v>
      </c>
      <c r="U53" s="62"/>
      <c r="V53" s="62"/>
      <c r="W53" s="62"/>
      <c r="X53" s="62"/>
      <c r="Y53" s="61">
        <f t="shared" ref="Y53:Z55" si="36">2*$J53</f>
        <v>0</v>
      </c>
      <c r="Z53" s="61">
        <f t="shared" si="36"/>
        <v>0</v>
      </c>
      <c r="AA53" s="62"/>
      <c r="AB53" s="62"/>
      <c r="AC53" s="62"/>
      <c r="AD53" s="62"/>
      <c r="AE53" s="62"/>
      <c r="AF53" s="62"/>
      <c r="AG53" s="62"/>
      <c r="AH53" s="68">
        <f t="shared" si="34"/>
        <v>0</v>
      </c>
      <c r="AI53" s="62"/>
      <c r="AJ53" s="62"/>
      <c r="AK53" s="62"/>
      <c r="AL53" s="62"/>
      <c r="AM53" s="62"/>
      <c r="AN53" s="62"/>
      <c r="AO53" s="62"/>
      <c r="AP53" s="62"/>
      <c r="AQ53" s="62"/>
      <c r="AR53" s="180"/>
      <c r="AS53" s="180"/>
      <c r="AT53" s="180"/>
      <c r="AU53" s="68">
        <f>7*$J53</f>
        <v>0</v>
      </c>
      <c r="AV53" s="180"/>
      <c r="AW53" s="76">
        <f t="shared" si="35"/>
        <v>0</v>
      </c>
      <c r="AX53" s="89">
        <f t="shared" si="32"/>
        <v>0</v>
      </c>
      <c r="AZ53" s="285" t="s">
        <v>82</v>
      </c>
      <c r="BA53" s="286"/>
      <c r="BB53" s="286"/>
      <c r="BC53" s="287"/>
      <c r="BD53" s="291"/>
      <c r="BE53" s="292"/>
      <c r="BF53" s="292"/>
      <c r="BG53" s="292"/>
      <c r="BH53" s="293"/>
      <c r="BI53" s="291"/>
      <c r="BJ53" s="292"/>
      <c r="BK53" s="293"/>
      <c r="BL53" s="291"/>
      <c r="BM53" s="292"/>
      <c r="BN53" s="293"/>
      <c r="BP53" s="82"/>
      <c r="BQ53" s="280"/>
      <c r="BR53" s="281"/>
      <c r="BS53" s="277"/>
      <c r="BT53" s="279"/>
      <c r="BU53" s="277"/>
      <c r="BV53" s="278"/>
      <c r="BW53" s="279"/>
      <c r="BX53" s="220"/>
      <c r="BY53" s="40"/>
    </row>
    <row r="54" spans="1:77" ht="40.15" customHeight="1" thickBot="1" x14ac:dyDescent="0.25">
      <c r="A54" s="472"/>
      <c r="B54" s="227" t="s">
        <v>187</v>
      </c>
      <c r="C54" s="30"/>
      <c r="D54" s="12"/>
      <c r="E54" s="76">
        <f t="shared" si="28"/>
        <v>0</v>
      </c>
      <c r="F54" s="13"/>
      <c r="G54" s="11"/>
      <c r="H54" s="12"/>
      <c r="I54" s="60">
        <f t="shared" si="29"/>
        <v>0</v>
      </c>
      <c r="J54" s="13"/>
      <c r="K54" s="73"/>
      <c r="L54" s="62"/>
      <c r="M54" s="61">
        <f t="shared" si="30"/>
        <v>0</v>
      </c>
      <c r="N54" s="62"/>
      <c r="O54" s="61">
        <f t="shared" si="33"/>
        <v>0</v>
      </c>
      <c r="P54" s="62"/>
      <c r="Q54" s="62"/>
      <c r="R54" s="62"/>
      <c r="S54" s="61">
        <f t="shared" si="31"/>
        <v>0</v>
      </c>
      <c r="T54" s="63">
        <f t="shared" si="31"/>
        <v>0</v>
      </c>
      <c r="U54" s="62"/>
      <c r="V54" s="62"/>
      <c r="W54" s="62"/>
      <c r="X54" s="62"/>
      <c r="Y54" s="61">
        <f t="shared" si="36"/>
        <v>0</v>
      </c>
      <c r="Z54" s="61">
        <f t="shared" si="36"/>
        <v>0</v>
      </c>
      <c r="AA54" s="62"/>
      <c r="AB54" s="62"/>
      <c r="AC54" s="62"/>
      <c r="AD54" s="62"/>
      <c r="AE54" s="62"/>
      <c r="AF54" s="62"/>
      <c r="AG54" s="62"/>
      <c r="AH54" s="68">
        <f t="shared" si="34"/>
        <v>0</v>
      </c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8">
        <f>7*$J54</f>
        <v>0</v>
      </c>
      <c r="AT54" s="180"/>
      <c r="AU54" s="180"/>
      <c r="AV54" s="180"/>
      <c r="AW54" s="76">
        <f t="shared" si="35"/>
        <v>0</v>
      </c>
      <c r="AX54" s="89">
        <f t="shared" si="32"/>
        <v>0</v>
      </c>
      <c r="AZ54" s="285" t="s">
        <v>83</v>
      </c>
      <c r="BA54" s="286"/>
      <c r="BB54" s="286"/>
      <c r="BC54" s="287"/>
      <c r="BD54" s="291"/>
      <c r="BE54" s="292"/>
      <c r="BF54" s="292"/>
      <c r="BG54" s="292"/>
      <c r="BH54" s="293"/>
      <c r="BI54" s="291"/>
      <c r="BJ54" s="292"/>
      <c r="BK54" s="293"/>
      <c r="BL54" s="291"/>
      <c r="BM54" s="292"/>
      <c r="BN54" s="293"/>
      <c r="BP54" s="82"/>
      <c r="BQ54" s="280"/>
      <c r="BR54" s="281"/>
      <c r="BS54" s="277"/>
      <c r="BT54" s="279"/>
      <c r="BU54" s="277"/>
      <c r="BV54" s="278"/>
      <c r="BW54" s="279"/>
      <c r="BX54" s="220"/>
      <c r="BY54" s="40"/>
    </row>
    <row r="55" spans="1:77" ht="40.15" customHeight="1" thickBot="1" x14ac:dyDescent="0.25">
      <c r="A55" s="473"/>
      <c r="B55" s="232" t="s">
        <v>188</v>
      </c>
      <c r="C55" s="95"/>
      <c r="D55" s="15"/>
      <c r="E55" s="147">
        <f t="shared" si="28"/>
        <v>0</v>
      </c>
      <c r="F55" s="16"/>
      <c r="G55" s="198"/>
      <c r="H55" s="15"/>
      <c r="I55" s="96">
        <f t="shared" si="29"/>
        <v>0</v>
      </c>
      <c r="J55" s="16"/>
      <c r="K55" s="78"/>
      <c r="L55" s="79"/>
      <c r="M55" s="67">
        <f t="shared" si="30"/>
        <v>0</v>
      </c>
      <c r="N55" s="79"/>
      <c r="O55" s="67">
        <f t="shared" si="33"/>
        <v>0</v>
      </c>
      <c r="P55" s="79"/>
      <c r="Q55" s="79"/>
      <c r="R55" s="79"/>
      <c r="S55" s="67">
        <f t="shared" si="31"/>
        <v>0</v>
      </c>
      <c r="T55" s="80">
        <f t="shared" si="31"/>
        <v>0</v>
      </c>
      <c r="U55" s="79"/>
      <c r="V55" s="79"/>
      <c r="W55" s="79"/>
      <c r="X55" s="79"/>
      <c r="Y55" s="67">
        <f t="shared" si="36"/>
        <v>0</v>
      </c>
      <c r="Z55" s="67">
        <f t="shared" si="36"/>
        <v>0</v>
      </c>
      <c r="AA55" s="79"/>
      <c r="AB55" s="79"/>
      <c r="AC55" s="79"/>
      <c r="AD55" s="79"/>
      <c r="AE55" s="79"/>
      <c r="AF55" s="79"/>
      <c r="AG55" s="79"/>
      <c r="AH55" s="67">
        <f t="shared" si="34"/>
        <v>0</v>
      </c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67">
        <f>7*$J55</f>
        <v>0</v>
      </c>
      <c r="AW55" s="147">
        <f t="shared" si="35"/>
        <v>0</v>
      </c>
      <c r="AX55" s="91">
        <f t="shared" si="32"/>
        <v>0</v>
      </c>
      <c r="AZ55" s="285" t="s">
        <v>84</v>
      </c>
      <c r="BA55" s="286"/>
      <c r="BB55" s="286"/>
      <c r="BC55" s="287"/>
      <c r="BD55" s="291"/>
      <c r="BE55" s="292"/>
      <c r="BF55" s="292"/>
      <c r="BG55" s="292"/>
      <c r="BH55" s="293"/>
      <c r="BI55" s="291"/>
      <c r="BJ55" s="292"/>
      <c r="BK55" s="293"/>
      <c r="BL55" s="291"/>
      <c r="BM55" s="292"/>
      <c r="BN55" s="293"/>
      <c r="BP55" s="82"/>
      <c r="BQ55" s="280"/>
      <c r="BR55" s="281"/>
      <c r="BS55" s="277"/>
      <c r="BT55" s="279"/>
      <c r="BU55" s="277"/>
      <c r="BV55" s="278"/>
      <c r="BW55" s="279"/>
      <c r="BX55" s="220"/>
      <c r="BY55" s="40"/>
    </row>
    <row r="56" spans="1:77" ht="40.15" customHeight="1" thickBot="1" x14ac:dyDescent="0.25">
      <c r="A56" s="105"/>
      <c r="B56" s="191"/>
      <c r="C56" s="192"/>
      <c r="D56" s="193"/>
      <c r="E56" s="194"/>
      <c r="F56" s="195"/>
      <c r="G56" s="196"/>
      <c r="H56" s="193"/>
      <c r="I56" s="197"/>
      <c r="J56" s="195"/>
      <c r="K56" s="69"/>
      <c r="L56" s="48"/>
      <c r="M56" s="50"/>
      <c r="N56" s="50"/>
      <c r="O56" s="50"/>
      <c r="P56" s="48"/>
      <c r="Q56" s="48"/>
      <c r="R56" s="48"/>
      <c r="S56" s="50"/>
      <c r="T56" s="50"/>
      <c r="U56" s="50"/>
      <c r="V56" s="48"/>
      <c r="W56" s="48"/>
      <c r="X56" s="48"/>
      <c r="Y56" s="50"/>
      <c r="Z56" s="50"/>
      <c r="AA56" s="50"/>
      <c r="AB56" s="48"/>
      <c r="AC56" s="48"/>
      <c r="AD56" s="48"/>
      <c r="AE56" s="48"/>
      <c r="AF56" s="48"/>
      <c r="AG56" s="48"/>
      <c r="AH56" s="50"/>
      <c r="AI56" s="50"/>
      <c r="AJ56" s="50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50"/>
      <c r="AV56" s="248"/>
      <c r="AW56" s="178"/>
      <c r="AX56" s="249"/>
      <c r="AZ56" s="285" t="s">
        <v>85</v>
      </c>
      <c r="BA56" s="286"/>
      <c r="BB56" s="286"/>
      <c r="BC56" s="287"/>
      <c r="BD56" s="291"/>
      <c r="BE56" s="292"/>
      <c r="BF56" s="292"/>
      <c r="BG56" s="292"/>
      <c r="BH56" s="293"/>
      <c r="BI56" s="291"/>
      <c r="BJ56" s="292"/>
      <c r="BK56" s="293"/>
      <c r="BL56" s="291"/>
      <c r="BM56" s="292"/>
      <c r="BN56" s="293"/>
      <c r="BP56" s="82"/>
      <c r="BQ56" s="280"/>
      <c r="BR56" s="281"/>
      <c r="BS56" s="277"/>
      <c r="BT56" s="279"/>
      <c r="BU56" s="277"/>
      <c r="BV56" s="278"/>
      <c r="BW56" s="279"/>
      <c r="BX56" s="220"/>
      <c r="BY56" s="40"/>
    </row>
    <row r="57" spans="1:77" ht="40.15" customHeight="1" thickBot="1" x14ac:dyDescent="0.25">
      <c r="A57" s="105"/>
      <c r="B57" s="166"/>
      <c r="C57" s="173"/>
      <c r="D57" s="160"/>
      <c r="E57" s="162"/>
      <c r="F57" s="166"/>
      <c r="G57" s="161"/>
      <c r="H57" s="160"/>
      <c r="I57" s="171"/>
      <c r="J57" s="166"/>
      <c r="K57" s="73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74"/>
      <c r="AX57" s="208"/>
      <c r="AZ57" s="285" t="s">
        <v>37</v>
      </c>
      <c r="BA57" s="286"/>
      <c r="BB57" s="286"/>
      <c r="BC57" s="287"/>
      <c r="BD57" s="303">
        <f>SUM(BD53:BH56)</f>
        <v>0</v>
      </c>
      <c r="BE57" s="304"/>
      <c r="BF57" s="304"/>
      <c r="BG57" s="304"/>
      <c r="BH57" s="305"/>
      <c r="BI57" s="303">
        <f>SUM(BI53:BK56)</f>
        <v>0</v>
      </c>
      <c r="BJ57" s="304"/>
      <c r="BK57" s="305"/>
      <c r="BL57" s="303">
        <f>SUM(BL53:BN56)</f>
        <v>0</v>
      </c>
      <c r="BM57" s="304"/>
      <c r="BN57" s="305"/>
      <c r="BP57" s="82"/>
      <c r="BQ57" s="294" t="s">
        <v>37</v>
      </c>
      <c r="BR57" s="296"/>
      <c r="BS57" s="303">
        <f>SUM(BS33:BT48)</f>
        <v>0</v>
      </c>
      <c r="BT57" s="305"/>
      <c r="BU57" s="303">
        <f>SUM(BU33:BW48)</f>
        <v>0</v>
      </c>
      <c r="BV57" s="304"/>
      <c r="BW57" s="305"/>
      <c r="BX57" s="135"/>
      <c r="BY57" s="40"/>
    </row>
    <row r="58" spans="1:77" ht="40.15" customHeight="1" thickBot="1" x14ac:dyDescent="0.25">
      <c r="A58" s="105"/>
      <c r="B58" s="166"/>
      <c r="C58" s="173"/>
      <c r="D58" s="160"/>
      <c r="E58" s="162"/>
      <c r="F58" s="166"/>
      <c r="G58" s="161"/>
      <c r="H58" s="160"/>
      <c r="I58" s="171"/>
      <c r="J58" s="166"/>
      <c r="K58" s="73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74"/>
      <c r="AX58" s="208"/>
      <c r="BP58" s="82"/>
      <c r="BQ58" s="136"/>
      <c r="BR58" s="136"/>
      <c r="BS58" s="135"/>
      <c r="BT58" s="135"/>
      <c r="BU58" s="135"/>
      <c r="BV58" s="135"/>
      <c r="BW58" s="135"/>
      <c r="BX58" s="135"/>
      <c r="BY58" s="40"/>
    </row>
    <row r="59" spans="1:77" ht="40.15" customHeight="1" thickBot="1" x14ac:dyDescent="0.25">
      <c r="A59" s="105"/>
      <c r="B59" s="166"/>
      <c r="C59" s="173"/>
      <c r="D59" s="160"/>
      <c r="E59" s="162"/>
      <c r="F59" s="166"/>
      <c r="G59" s="161"/>
      <c r="H59" s="160"/>
      <c r="I59" s="171"/>
      <c r="J59" s="166"/>
      <c r="K59" s="73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74"/>
      <c r="AX59" s="208"/>
      <c r="BP59" s="82"/>
      <c r="BQ59" s="136"/>
      <c r="BR59" s="136"/>
      <c r="BS59" s="135"/>
      <c r="BT59" s="135"/>
      <c r="BU59" s="135"/>
      <c r="BV59" s="135"/>
      <c r="BW59" s="135"/>
      <c r="BX59" s="135"/>
      <c r="BY59" s="40"/>
    </row>
    <row r="60" spans="1:77" ht="40.15" customHeight="1" thickBot="1" x14ac:dyDescent="0.25">
      <c r="A60" s="105"/>
      <c r="B60" s="167"/>
      <c r="C60" s="174"/>
      <c r="D60" s="164"/>
      <c r="E60" s="165"/>
      <c r="F60" s="167"/>
      <c r="G60" s="163"/>
      <c r="H60" s="164"/>
      <c r="I60" s="172"/>
      <c r="J60" s="167"/>
      <c r="K60" s="78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81"/>
      <c r="AX60" s="209"/>
      <c r="BP60" s="82"/>
      <c r="BQ60" s="136"/>
      <c r="BR60" s="136"/>
      <c r="BS60" s="135"/>
      <c r="BT60" s="135"/>
      <c r="BU60" s="135"/>
      <c r="BV60" s="135"/>
      <c r="BW60" s="135"/>
      <c r="BX60" s="135"/>
      <c r="BY60" s="40"/>
    </row>
    <row r="61" spans="1:77" ht="45" customHeight="1" thickBot="1" x14ac:dyDescent="0.25">
      <c r="A61" s="463" t="s">
        <v>117</v>
      </c>
      <c r="B61" s="464"/>
      <c r="C61" s="107">
        <f>SUM(C36:C60)</f>
        <v>0</v>
      </c>
      <c r="D61" s="106">
        <f t="shared" ref="D61:J61" si="37">SUM(D36:D60)</f>
        <v>0</v>
      </c>
      <c r="E61" s="110">
        <f t="shared" si="37"/>
        <v>0</v>
      </c>
      <c r="F61" s="109">
        <f t="shared" si="37"/>
        <v>0</v>
      </c>
      <c r="G61" s="107">
        <f t="shared" si="37"/>
        <v>0</v>
      </c>
      <c r="H61" s="106">
        <f t="shared" si="37"/>
        <v>0</v>
      </c>
      <c r="I61" s="110">
        <f t="shared" si="37"/>
        <v>0</v>
      </c>
      <c r="J61" s="106">
        <f t="shared" si="37"/>
        <v>0</v>
      </c>
      <c r="K61" s="111"/>
      <c r="L61" s="111"/>
      <c r="M61" s="55">
        <f t="shared" ref="M61:AH61" si="38">SUM(M36:M60)</f>
        <v>0</v>
      </c>
      <c r="N61" s="55">
        <f t="shared" si="38"/>
        <v>0</v>
      </c>
      <c r="O61" s="55">
        <f t="shared" si="38"/>
        <v>0</v>
      </c>
      <c r="P61" s="55">
        <f t="shared" si="38"/>
        <v>0</v>
      </c>
      <c r="Q61" s="55">
        <f t="shared" si="38"/>
        <v>0</v>
      </c>
      <c r="R61" s="55">
        <f t="shared" si="38"/>
        <v>0</v>
      </c>
      <c r="S61" s="55">
        <f t="shared" si="38"/>
        <v>0</v>
      </c>
      <c r="T61" s="55">
        <f t="shared" si="38"/>
        <v>0</v>
      </c>
      <c r="U61" s="55">
        <f t="shared" si="38"/>
        <v>0</v>
      </c>
      <c r="V61" s="55">
        <f t="shared" si="38"/>
        <v>0</v>
      </c>
      <c r="W61" s="55">
        <f t="shared" si="38"/>
        <v>0</v>
      </c>
      <c r="X61" s="55">
        <f t="shared" si="38"/>
        <v>0</v>
      </c>
      <c r="Y61" s="55">
        <f t="shared" si="38"/>
        <v>0</v>
      </c>
      <c r="Z61" s="55">
        <f t="shared" si="38"/>
        <v>0</v>
      </c>
      <c r="AA61" s="55">
        <f t="shared" si="38"/>
        <v>0</v>
      </c>
      <c r="AB61" s="55">
        <f t="shared" si="38"/>
        <v>0</v>
      </c>
      <c r="AC61" s="55">
        <f t="shared" si="38"/>
        <v>0</v>
      </c>
      <c r="AD61" s="55">
        <f t="shared" si="38"/>
        <v>0</v>
      </c>
      <c r="AE61" s="55">
        <f t="shared" si="38"/>
        <v>0</v>
      </c>
      <c r="AF61" s="55">
        <f t="shared" si="38"/>
        <v>0</v>
      </c>
      <c r="AG61" s="55">
        <f t="shared" si="38"/>
        <v>0</v>
      </c>
      <c r="AH61" s="55">
        <f t="shared" si="38"/>
        <v>0</v>
      </c>
      <c r="AI61" s="100"/>
      <c r="AJ61" s="113"/>
      <c r="AK61" s="55">
        <f t="shared" ref="AK61:AW61" si="39">SUM(AK36:AK60)</f>
        <v>0</v>
      </c>
      <c r="AL61" s="55">
        <f t="shared" si="39"/>
        <v>0</v>
      </c>
      <c r="AM61" s="55">
        <f t="shared" si="39"/>
        <v>0</v>
      </c>
      <c r="AN61" s="55">
        <f t="shared" si="39"/>
        <v>0</v>
      </c>
      <c r="AO61" s="55">
        <f t="shared" si="39"/>
        <v>0</v>
      </c>
      <c r="AP61" s="55">
        <f t="shared" si="39"/>
        <v>0</v>
      </c>
      <c r="AQ61" s="55">
        <f t="shared" si="39"/>
        <v>0</v>
      </c>
      <c r="AR61" s="55">
        <f t="shared" si="39"/>
        <v>0</v>
      </c>
      <c r="AS61" s="55">
        <f t="shared" si="39"/>
        <v>0</v>
      </c>
      <c r="AT61" s="55">
        <f t="shared" si="39"/>
        <v>0</v>
      </c>
      <c r="AU61" s="55">
        <f t="shared" si="39"/>
        <v>0</v>
      </c>
      <c r="AV61" s="55">
        <f t="shared" si="39"/>
        <v>0</v>
      </c>
      <c r="AW61" s="55">
        <f t="shared" si="39"/>
        <v>0</v>
      </c>
      <c r="AX61" s="153">
        <f>SUM(K61:AW61)</f>
        <v>0</v>
      </c>
      <c r="BP61" s="82"/>
      <c r="BQ61" s="136"/>
      <c r="BR61" s="136"/>
      <c r="BS61" s="135"/>
      <c r="BT61" s="135"/>
      <c r="BU61" s="135"/>
      <c r="BV61" s="135"/>
      <c r="BW61" s="135"/>
      <c r="BX61" s="135"/>
      <c r="BY61" s="40"/>
    </row>
    <row r="62" spans="1:77" ht="45" customHeight="1" thickBot="1" x14ac:dyDescent="0.25">
      <c r="A62" s="463" t="s">
        <v>118</v>
      </c>
      <c r="B62" s="465"/>
      <c r="C62" s="109">
        <f t="shared" ref="C62:J62" si="40">C61+C35+C14</f>
        <v>0</v>
      </c>
      <c r="D62" s="109">
        <f t="shared" si="40"/>
        <v>0</v>
      </c>
      <c r="E62" s="109">
        <f t="shared" si="40"/>
        <v>0</v>
      </c>
      <c r="F62" s="109">
        <f t="shared" si="40"/>
        <v>0</v>
      </c>
      <c r="G62" s="109">
        <f t="shared" si="40"/>
        <v>0</v>
      </c>
      <c r="H62" s="109">
        <f t="shared" si="40"/>
        <v>0</v>
      </c>
      <c r="I62" s="108">
        <f t="shared" si="40"/>
        <v>0</v>
      </c>
      <c r="J62" s="108">
        <f t="shared" si="40"/>
        <v>0</v>
      </c>
      <c r="K62" s="109">
        <f>K14</f>
        <v>0</v>
      </c>
      <c r="L62" s="109">
        <f>L35</f>
        <v>0</v>
      </c>
      <c r="M62" s="108">
        <f t="shared" ref="M62:AH62" si="41">M61+M35</f>
        <v>0</v>
      </c>
      <c r="N62" s="108">
        <f t="shared" si="41"/>
        <v>0</v>
      </c>
      <c r="O62" s="108">
        <f t="shared" si="41"/>
        <v>0</v>
      </c>
      <c r="P62" s="108">
        <f t="shared" si="41"/>
        <v>0</v>
      </c>
      <c r="Q62" s="108">
        <f t="shared" si="41"/>
        <v>0</v>
      </c>
      <c r="R62" s="108">
        <f t="shared" si="41"/>
        <v>0</v>
      </c>
      <c r="S62" s="108">
        <f t="shared" si="41"/>
        <v>0</v>
      </c>
      <c r="T62" s="108">
        <f t="shared" si="41"/>
        <v>0</v>
      </c>
      <c r="U62" s="108">
        <f t="shared" si="41"/>
        <v>0</v>
      </c>
      <c r="V62" s="108">
        <f t="shared" si="41"/>
        <v>0</v>
      </c>
      <c r="W62" s="108">
        <f t="shared" si="41"/>
        <v>0</v>
      </c>
      <c r="X62" s="108">
        <f t="shared" si="41"/>
        <v>0</v>
      </c>
      <c r="Y62" s="108">
        <f t="shared" si="41"/>
        <v>0</v>
      </c>
      <c r="Z62" s="108">
        <f t="shared" si="41"/>
        <v>0</v>
      </c>
      <c r="AA62" s="108">
        <f t="shared" si="41"/>
        <v>0</v>
      </c>
      <c r="AB62" s="108">
        <f t="shared" si="41"/>
        <v>0</v>
      </c>
      <c r="AC62" s="108">
        <f t="shared" si="41"/>
        <v>0</v>
      </c>
      <c r="AD62" s="108">
        <f t="shared" si="41"/>
        <v>0</v>
      </c>
      <c r="AE62" s="108">
        <f t="shared" si="41"/>
        <v>0</v>
      </c>
      <c r="AF62" s="108">
        <f t="shared" si="41"/>
        <v>0</v>
      </c>
      <c r="AG62" s="108">
        <f t="shared" si="41"/>
        <v>0</v>
      </c>
      <c r="AH62" s="108">
        <f t="shared" si="41"/>
        <v>0</v>
      </c>
      <c r="AI62" s="100"/>
      <c r="AJ62" s="113"/>
      <c r="AK62" s="108">
        <f t="shared" ref="AK62:AW62" si="42">AK61+AK35</f>
        <v>0</v>
      </c>
      <c r="AL62" s="108">
        <f t="shared" si="42"/>
        <v>0</v>
      </c>
      <c r="AM62" s="108">
        <f t="shared" si="42"/>
        <v>0</v>
      </c>
      <c r="AN62" s="108">
        <f t="shared" si="42"/>
        <v>0</v>
      </c>
      <c r="AO62" s="108">
        <f t="shared" si="42"/>
        <v>0</v>
      </c>
      <c r="AP62" s="108">
        <f t="shared" si="42"/>
        <v>0</v>
      </c>
      <c r="AQ62" s="108">
        <f t="shared" si="42"/>
        <v>0</v>
      </c>
      <c r="AR62" s="108">
        <f t="shared" si="42"/>
        <v>0</v>
      </c>
      <c r="AS62" s="108">
        <f t="shared" si="42"/>
        <v>0</v>
      </c>
      <c r="AT62" s="108">
        <f t="shared" si="42"/>
        <v>0</v>
      </c>
      <c r="AU62" s="108">
        <f t="shared" si="42"/>
        <v>0</v>
      </c>
      <c r="AV62" s="108">
        <f t="shared" si="42"/>
        <v>0</v>
      </c>
      <c r="AW62" s="108">
        <f t="shared" si="42"/>
        <v>0</v>
      </c>
      <c r="AX62" s="154">
        <f>SUM(K62:AW62)</f>
        <v>0</v>
      </c>
      <c r="BP62" s="82"/>
      <c r="BQ62" s="136"/>
      <c r="BR62" s="136"/>
      <c r="BS62" s="135"/>
      <c r="BT62" s="135"/>
      <c r="BU62" s="135"/>
      <c r="BV62" s="135"/>
      <c r="BW62" s="135"/>
      <c r="BX62" s="135"/>
      <c r="BY62" s="40"/>
    </row>
    <row r="63" spans="1:77" ht="12" customHeight="1" x14ac:dyDescent="0.2">
      <c r="BA63" s="114"/>
      <c r="BB63" s="114"/>
      <c r="BC63" s="114"/>
      <c r="BD63" s="114"/>
      <c r="BE63" s="114"/>
      <c r="BF63" s="114"/>
      <c r="BG63" s="114"/>
      <c r="BH63" s="114"/>
      <c r="BI63" s="114"/>
      <c r="BJ63" s="114"/>
      <c r="BK63" s="114"/>
      <c r="BL63" s="114"/>
      <c r="BM63" s="114"/>
      <c r="BN63" s="114"/>
      <c r="BO63" s="114"/>
      <c r="BP63" s="114"/>
      <c r="BQ63" s="114"/>
      <c r="BR63" s="114"/>
      <c r="BS63" s="114"/>
      <c r="BT63" s="114"/>
      <c r="BU63" s="114"/>
      <c r="BV63" s="114"/>
      <c r="BW63" s="114"/>
      <c r="BX63" s="114"/>
      <c r="BY63" s="40"/>
    </row>
    <row r="64" spans="1:77" ht="12" customHeight="1" thickBot="1" x14ac:dyDescent="0.25"/>
    <row r="65" spans="1:77" ht="31.15" customHeight="1" x14ac:dyDescent="0.2">
      <c r="A65" s="432" t="s">
        <v>86</v>
      </c>
      <c r="B65" s="432" t="s">
        <v>6</v>
      </c>
      <c r="C65" s="250" t="s">
        <v>116</v>
      </c>
      <c r="D65" s="355"/>
      <c r="E65" s="356"/>
      <c r="F65" s="360" t="s">
        <v>216</v>
      </c>
      <c r="G65" s="361"/>
      <c r="H65" s="362"/>
      <c r="I65" s="369" t="s">
        <v>87</v>
      </c>
      <c r="J65" s="370"/>
      <c r="K65" s="315" t="s">
        <v>29</v>
      </c>
      <c r="L65" s="315" t="s">
        <v>20</v>
      </c>
      <c r="M65" s="315" t="s">
        <v>128</v>
      </c>
      <c r="N65" s="315" t="s">
        <v>130</v>
      </c>
      <c r="O65" s="479" t="s">
        <v>131</v>
      </c>
      <c r="P65" s="315" t="s">
        <v>152</v>
      </c>
      <c r="Q65" s="315" t="s">
        <v>157</v>
      </c>
      <c r="R65" s="315" t="s">
        <v>158</v>
      </c>
      <c r="S65" s="315" t="s">
        <v>114</v>
      </c>
      <c r="T65" s="315" t="s">
        <v>129</v>
      </c>
      <c r="U65" s="315" t="s">
        <v>159</v>
      </c>
      <c r="V65" s="315" t="s">
        <v>160</v>
      </c>
      <c r="W65" s="315" t="s">
        <v>161</v>
      </c>
      <c r="X65" s="315" t="s">
        <v>153</v>
      </c>
      <c r="Y65" s="315" t="s">
        <v>154</v>
      </c>
      <c r="Z65" s="315" t="s">
        <v>155</v>
      </c>
      <c r="AA65" s="315" t="s">
        <v>162</v>
      </c>
      <c r="AB65" s="315" t="s">
        <v>163</v>
      </c>
      <c r="AC65" s="315" t="s">
        <v>156</v>
      </c>
      <c r="AD65" s="315" t="s">
        <v>164</v>
      </c>
      <c r="AE65" s="315" t="s">
        <v>165</v>
      </c>
      <c r="AF65" s="477" t="s">
        <v>166</v>
      </c>
      <c r="AG65" s="315" t="s">
        <v>167</v>
      </c>
      <c r="AH65" s="315" t="s">
        <v>137</v>
      </c>
      <c r="AI65" s="315" t="s">
        <v>168</v>
      </c>
      <c r="AJ65" s="315" t="s">
        <v>22</v>
      </c>
      <c r="AK65" s="315" t="s">
        <v>169</v>
      </c>
      <c r="AL65" s="315" t="s">
        <v>198</v>
      </c>
      <c r="AM65" s="315" t="s">
        <v>213</v>
      </c>
      <c r="AN65" s="315" t="s">
        <v>204</v>
      </c>
      <c r="AO65" s="315" t="s">
        <v>194</v>
      </c>
      <c r="AP65" s="315" t="s">
        <v>195</v>
      </c>
      <c r="AQ65" s="315" t="s">
        <v>180</v>
      </c>
      <c r="AR65" s="315" t="s">
        <v>196</v>
      </c>
      <c r="AS65" s="315" t="s">
        <v>203</v>
      </c>
      <c r="AT65" s="315" t="s">
        <v>193</v>
      </c>
      <c r="AU65" s="315" t="s">
        <v>170</v>
      </c>
      <c r="AV65" s="315" t="s">
        <v>23</v>
      </c>
      <c r="AW65" s="338" t="s">
        <v>171</v>
      </c>
      <c r="AX65" s="432" t="s">
        <v>88</v>
      </c>
      <c r="AY65" s="334" t="s">
        <v>89</v>
      </c>
      <c r="AZ65" s="335"/>
      <c r="BA65" s="346" t="s">
        <v>69</v>
      </c>
      <c r="BB65" s="346" t="s">
        <v>189</v>
      </c>
      <c r="BC65" s="346" t="s">
        <v>90</v>
      </c>
      <c r="BD65" s="346" t="s">
        <v>91</v>
      </c>
      <c r="BE65" s="338" t="s">
        <v>92</v>
      </c>
      <c r="BF65" s="339"/>
      <c r="BG65" s="346" t="s">
        <v>93</v>
      </c>
      <c r="BH65" s="338" t="s">
        <v>94</v>
      </c>
      <c r="BI65" s="339"/>
      <c r="BJ65" s="346" t="s">
        <v>95</v>
      </c>
      <c r="BK65" s="342" t="s">
        <v>125</v>
      </c>
      <c r="BL65" s="343"/>
      <c r="BM65" s="338" t="s">
        <v>96</v>
      </c>
      <c r="BN65" s="339"/>
      <c r="BO65" s="250" t="s">
        <v>97</v>
      </c>
      <c r="BP65" s="251"/>
      <c r="BQ65" s="252"/>
      <c r="BR65" s="250" t="s">
        <v>98</v>
      </c>
      <c r="BS65" s="251"/>
      <c r="BT65" s="251"/>
      <c r="BU65" s="252"/>
      <c r="BV65" s="481" t="s">
        <v>99</v>
      </c>
      <c r="BW65" s="481" t="s">
        <v>100</v>
      </c>
      <c r="BX65" s="481" t="s">
        <v>211</v>
      </c>
    </row>
    <row r="66" spans="1:77" ht="131.44999999999999" customHeight="1" thickBot="1" x14ac:dyDescent="0.25">
      <c r="A66" s="470"/>
      <c r="B66" s="470"/>
      <c r="C66" s="357"/>
      <c r="D66" s="358"/>
      <c r="E66" s="359"/>
      <c r="F66" s="363"/>
      <c r="G66" s="364"/>
      <c r="H66" s="365"/>
      <c r="I66" s="371"/>
      <c r="J66" s="372"/>
      <c r="K66" s="316"/>
      <c r="L66" s="316"/>
      <c r="M66" s="316"/>
      <c r="N66" s="316"/>
      <c r="O66" s="480"/>
      <c r="P66" s="316"/>
      <c r="Q66" s="316"/>
      <c r="R66" s="316"/>
      <c r="S66" s="316"/>
      <c r="T66" s="316"/>
      <c r="U66" s="316"/>
      <c r="V66" s="316"/>
      <c r="W66" s="316"/>
      <c r="X66" s="316"/>
      <c r="Y66" s="316"/>
      <c r="Z66" s="316"/>
      <c r="AA66" s="316"/>
      <c r="AB66" s="316"/>
      <c r="AC66" s="316"/>
      <c r="AD66" s="316"/>
      <c r="AE66" s="316"/>
      <c r="AF66" s="478"/>
      <c r="AG66" s="316"/>
      <c r="AH66" s="316"/>
      <c r="AI66" s="316"/>
      <c r="AJ66" s="316"/>
      <c r="AK66" s="316"/>
      <c r="AL66" s="316"/>
      <c r="AM66" s="316"/>
      <c r="AN66" s="316"/>
      <c r="AO66" s="316"/>
      <c r="AP66" s="316"/>
      <c r="AQ66" s="316"/>
      <c r="AR66" s="316" t="s">
        <v>21</v>
      </c>
      <c r="AS66" s="316"/>
      <c r="AT66" s="316"/>
      <c r="AU66" s="316"/>
      <c r="AV66" s="316"/>
      <c r="AW66" s="483"/>
      <c r="AX66" s="434"/>
      <c r="AY66" s="336"/>
      <c r="AZ66" s="337"/>
      <c r="BA66" s="347"/>
      <c r="BB66" s="347"/>
      <c r="BC66" s="347"/>
      <c r="BD66" s="347"/>
      <c r="BE66" s="340"/>
      <c r="BF66" s="341"/>
      <c r="BG66" s="347"/>
      <c r="BH66" s="340"/>
      <c r="BI66" s="341"/>
      <c r="BJ66" s="347"/>
      <c r="BK66" s="344"/>
      <c r="BL66" s="345"/>
      <c r="BM66" s="340"/>
      <c r="BN66" s="341"/>
      <c r="BO66" s="253"/>
      <c r="BP66" s="254"/>
      <c r="BQ66" s="255"/>
      <c r="BR66" s="253"/>
      <c r="BS66" s="254"/>
      <c r="BT66" s="254"/>
      <c r="BU66" s="255"/>
      <c r="BV66" s="482"/>
      <c r="BW66" s="482"/>
      <c r="BX66" s="482"/>
      <c r="BY66" s="115"/>
    </row>
    <row r="67" spans="1:77" ht="60" customHeight="1" thickBot="1" x14ac:dyDescent="0.3">
      <c r="A67" s="183" t="s">
        <v>69</v>
      </c>
      <c r="B67" s="20"/>
      <c r="C67" s="323"/>
      <c r="D67" s="332"/>
      <c r="E67" s="333"/>
      <c r="F67" s="363"/>
      <c r="G67" s="364"/>
      <c r="H67" s="365"/>
      <c r="I67" s="348" t="s">
        <v>119</v>
      </c>
      <c r="J67" s="349"/>
      <c r="K67" s="116">
        <f>J14</f>
        <v>0</v>
      </c>
      <c r="L67" s="116">
        <f>J15+J16+J17</f>
        <v>0</v>
      </c>
      <c r="M67" s="117">
        <f>INT((M62+N62)/22+0.5)</f>
        <v>0</v>
      </c>
      <c r="N67" s="111"/>
      <c r="O67" s="117">
        <f>INT(O62/22+0.5)</f>
        <v>0</v>
      </c>
      <c r="P67" s="117">
        <f>INT((P62+Q62+R62+S62)/22+0.5)</f>
        <v>0</v>
      </c>
      <c r="Q67" s="117"/>
      <c r="R67" s="117"/>
      <c r="S67" s="117"/>
      <c r="T67" s="117">
        <f>INT(T62/22+0.5)</f>
        <v>0</v>
      </c>
      <c r="U67" s="117">
        <f>INT(U62/22+0.5)</f>
        <v>0</v>
      </c>
      <c r="V67" s="117">
        <f>INT(V62/22+0.5)</f>
        <v>0</v>
      </c>
      <c r="W67" s="117">
        <f>INT((W62+X62+Y62+Z62+AA62)/22+0.5)</f>
        <v>0</v>
      </c>
      <c r="X67" s="117"/>
      <c r="Y67" s="117"/>
      <c r="Z67" s="117"/>
      <c r="AA67" s="117"/>
      <c r="AB67" s="117">
        <f>INT(AB62/22+0.5)</f>
        <v>0</v>
      </c>
      <c r="AC67" s="117">
        <f>INT(AC62/22+0.5)</f>
        <v>0</v>
      </c>
      <c r="AD67" s="117">
        <f>INT(AD62/22+0.5)</f>
        <v>0</v>
      </c>
      <c r="AE67" s="117"/>
      <c r="AF67" s="117">
        <f>INT(AF62/22+0.5)</f>
        <v>0</v>
      </c>
      <c r="AG67" s="117">
        <f>INT(AG62/22+0.5)</f>
        <v>0</v>
      </c>
      <c r="AH67" s="117"/>
      <c r="AI67" s="21"/>
      <c r="AJ67" s="21"/>
      <c r="AK67" s="117">
        <f>IF((J37+J50+J25)&gt;0,IF(AND(J50=1,J37=0,J25=0),J50*2,((J50*2)+((J37+J25)+1))),0)</f>
        <v>0</v>
      </c>
      <c r="AL67" s="117">
        <f>J26*2</f>
        <v>0</v>
      </c>
      <c r="AM67" s="117">
        <f>IF(AND(J51&gt;0,J51&lt;=2),5,(IF(AND(J51&gt;2,J51&lt;=3),6,(IF(AND(J51&gt;3,J51&lt;=4),8,(IF(AND(J51&gt;4,J51&lt;=5),9,(IF(AND(J51&gt;5,J51&lt;=6),10,(IF(AND(J51&gt;6,J51&lt;=7),12,0)))))))))))+J27+J38</f>
        <v>0</v>
      </c>
      <c r="AN67" s="117">
        <f>IF((J52+J39+J28)&gt;0,IF(AND(J52=1,J39=0,J28=0),J52*2,((J52*2)+((J39+J28)+1))),0)</f>
        <v>0</v>
      </c>
      <c r="AO67" s="117">
        <f>J29*2</f>
        <v>0</v>
      </c>
      <c r="AP67" s="117">
        <f>J30*2</f>
        <v>0</v>
      </c>
      <c r="AQ67" s="117">
        <f>IF((J31+J40)&gt;0,((J40+J31)+1),0)</f>
        <v>0</v>
      </c>
      <c r="AR67" s="117">
        <f>J41+J32</f>
        <v>0</v>
      </c>
      <c r="AS67" s="117">
        <f>IF((J54+J42+J33)&gt;0,IF(AND(J54=1,J42=0,J33=0),J54*2,((J54*2)+((J42+J33)+1))),0)</f>
        <v>0</v>
      </c>
      <c r="AT67" s="117">
        <f>J34</f>
        <v>0</v>
      </c>
      <c r="AU67" s="117">
        <f>(J53*2)</f>
        <v>0</v>
      </c>
      <c r="AV67" s="117">
        <f>(J55*2)</f>
        <v>0</v>
      </c>
      <c r="AW67" s="118"/>
      <c r="AX67" s="119">
        <f>SUM(K67:AW67)</f>
        <v>0</v>
      </c>
      <c r="AY67" s="288">
        <f>IF(J62&gt;3,1,0)</f>
        <v>0</v>
      </c>
      <c r="AZ67" s="290"/>
      <c r="BA67" s="64">
        <f>IF(I62&gt;695,2,IF(I62&gt;199,1,IF(AND(I62&gt;149,J61&gt;1),1,0)))</f>
        <v>0</v>
      </c>
      <c r="BB67" s="64">
        <f>IF(OR(I62&gt;149,J61&gt;1),1,0)</f>
        <v>0</v>
      </c>
      <c r="BC67" s="64">
        <f>IF(AND(W62+X62+Y62+Z62+AA62&gt;89,SUM(BD54:BH56)&gt;1),2,IF(AND(W62+X62+Y62+Z62+AA62&gt;89,SUM(BD54:BH56)&gt;0),1,IF(AND((W62+X62+Y62+Z62+AA62)&gt;39,(W62+X62+Y62+Z62+AA62&lt;90),SUM(BD54:BH56)&gt;0),1,0)))</f>
        <v>0</v>
      </c>
      <c r="BD67" s="64">
        <f>IF(AND(AF62&gt;39,BD53&gt;1),2,IF(AND(AF62&gt;39,BD53&gt;0),1,IF(AND(AF62&gt;9,AF62&lt;40,BD53&gt;0),1,IF(AND(I62&gt;499,BD53&gt;0),1,0))))</f>
        <v>0</v>
      </c>
      <c r="BE67" s="288">
        <f>IF(AND(I62&gt;295,BS36+BU36&gt;40),1,IF(AND(J61&gt;1,BS36+BU36&gt;40,I62&gt;149),1,0))</f>
        <v>0</v>
      </c>
      <c r="BF67" s="290">
        <v>0</v>
      </c>
      <c r="BG67" s="64">
        <f>IF(I62&gt;149,1,IF(AND(J61&gt;1,I62&gt;149),1,0))</f>
        <v>0</v>
      </c>
      <c r="BH67" s="288">
        <f>IF((COUNT(J25:J34,J36:J60)&gt;=3),1,0)</f>
        <v>0</v>
      </c>
      <c r="BI67" s="290"/>
      <c r="BJ67" s="64">
        <f>IF((COUNT(J25:J34,J36:J60)&gt;=3),1,0)</f>
        <v>0</v>
      </c>
      <c r="BK67" s="288">
        <f>IF(AND(J35=0,(COUNT(J37:J55)&gt;=3)),1,0)</f>
        <v>0</v>
      </c>
      <c r="BL67" s="290"/>
      <c r="BM67" s="350"/>
      <c r="BN67" s="351"/>
      <c r="BO67" s="288">
        <f>SUM(AY67:BN67)</f>
        <v>0</v>
      </c>
      <c r="BP67" s="289"/>
      <c r="BQ67" s="290"/>
      <c r="BR67" s="352">
        <f>AX67+BO67</f>
        <v>0</v>
      </c>
      <c r="BS67" s="353"/>
      <c r="BT67" s="353"/>
      <c r="BU67" s="354"/>
      <c r="BV67" s="22"/>
      <c r="BW67" s="64">
        <f>IF(I62&gt;999,4,IF(I62&gt;499,3,IF(I62&gt;249,2,IF(J62&gt;1,1,0))))</f>
        <v>0</v>
      </c>
      <c r="BX67" s="22"/>
      <c r="BY67" s="115"/>
    </row>
    <row r="68" spans="1:77" ht="45" customHeight="1" thickBot="1" x14ac:dyDescent="0.25">
      <c r="A68" s="183" t="s">
        <v>115</v>
      </c>
      <c r="B68" s="20"/>
      <c r="C68" s="323"/>
      <c r="D68" s="324"/>
      <c r="E68" s="325"/>
      <c r="F68" s="363"/>
      <c r="G68" s="364"/>
      <c r="H68" s="365"/>
      <c r="I68" s="330" t="s">
        <v>101</v>
      </c>
      <c r="J68" s="331"/>
      <c r="K68" s="20"/>
      <c r="L68" s="20"/>
      <c r="M68" s="20"/>
      <c r="N68" s="111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120">
        <f>SUM(K68:AW68)</f>
        <v>0</v>
      </c>
      <c r="AY68" s="328"/>
      <c r="AZ68" s="329"/>
      <c r="BA68" s="23"/>
      <c r="BB68" s="23"/>
      <c r="BC68" s="23"/>
      <c r="BD68" s="23"/>
      <c r="BE68" s="277"/>
      <c r="BF68" s="279"/>
      <c r="BG68" s="24"/>
      <c r="BH68" s="277"/>
      <c r="BI68" s="279"/>
      <c r="BJ68" s="24"/>
      <c r="BK68" s="277"/>
      <c r="BL68" s="279"/>
      <c r="BM68" s="277"/>
      <c r="BN68" s="279"/>
      <c r="BO68" s="317">
        <f>SUM(AY68:BN68)</f>
        <v>0</v>
      </c>
      <c r="BP68" s="318"/>
      <c r="BQ68" s="319"/>
      <c r="BR68" s="317">
        <f>BO68+AX68</f>
        <v>0</v>
      </c>
      <c r="BS68" s="318"/>
      <c r="BT68" s="318"/>
      <c r="BU68" s="319"/>
      <c r="BV68" s="24"/>
      <c r="BW68" s="23"/>
      <c r="BX68" s="23"/>
      <c r="BY68" s="115"/>
    </row>
    <row r="69" spans="1:77" ht="42" customHeight="1" thickBot="1" x14ac:dyDescent="0.25">
      <c r="A69" s="183" t="s">
        <v>90</v>
      </c>
      <c r="B69" s="20"/>
      <c r="C69" s="323"/>
      <c r="D69" s="324"/>
      <c r="E69" s="325"/>
      <c r="F69" s="363"/>
      <c r="G69" s="364"/>
      <c r="H69" s="365"/>
      <c r="I69" s="326" t="s">
        <v>107</v>
      </c>
      <c r="J69" s="327"/>
      <c r="K69" s="20"/>
      <c r="L69" s="20"/>
      <c r="M69" s="20"/>
      <c r="N69" s="111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120">
        <f>SUM(K69:AW69)</f>
        <v>0</v>
      </c>
      <c r="AY69" s="328"/>
      <c r="AZ69" s="329"/>
      <c r="BA69" s="23"/>
      <c r="BB69" s="23"/>
      <c r="BC69" s="23"/>
      <c r="BD69" s="23"/>
      <c r="BE69" s="277"/>
      <c r="BF69" s="279"/>
      <c r="BG69" s="24"/>
      <c r="BH69" s="277"/>
      <c r="BI69" s="279"/>
      <c r="BJ69" s="24"/>
      <c r="BK69" s="277"/>
      <c r="BL69" s="279"/>
      <c r="BM69" s="277"/>
      <c r="BN69" s="279"/>
      <c r="BO69" s="317">
        <f>SUM(AY69:BN69)</f>
        <v>0</v>
      </c>
      <c r="BP69" s="318"/>
      <c r="BQ69" s="319"/>
      <c r="BR69" s="317">
        <f>BO69+AX69</f>
        <v>0</v>
      </c>
      <c r="BS69" s="318"/>
      <c r="BT69" s="318"/>
      <c r="BU69" s="319"/>
      <c r="BV69" s="24"/>
      <c r="BW69" s="23"/>
      <c r="BX69" s="23"/>
      <c r="BY69" s="40"/>
    </row>
    <row r="70" spans="1:77" ht="42" customHeight="1" thickBot="1" x14ac:dyDescent="0.25">
      <c r="A70" s="183" t="s">
        <v>91</v>
      </c>
      <c r="B70" s="20"/>
      <c r="C70" s="323"/>
      <c r="D70" s="324"/>
      <c r="E70" s="325"/>
      <c r="F70" s="363"/>
      <c r="G70" s="364"/>
      <c r="H70" s="365"/>
      <c r="I70" s="326" t="s">
        <v>109</v>
      </c>
      <c r="J70" s="327"/>
      <c r="K70" s="64">
        <f>IF(K68&gt;K69,K68-K69,0)</f>
        <v>0</v>
      </c>
      <c r="L70" s="64">
        <f>IF(L68&gt;L69,L68-L69,0)</f>
        <v>0</v>
      </c>
      <c r="M70" s="64">
        <f>IF(M68&gt;M69,M68-M69,0)</f>
        <v>0</v>
      </c>
      <c r="N70" s="111"/>
      <c r="O70" s="64">
        <f t="shared" ref="O70:AW70" si="43">IF(O68&gt;O69,O68-O69,0)</f>
        <v>0</v>
      </c>
      <c r="P70" s="64">
        <f t="shared" si="43"/>
        <v>0</v>
      </c>
      <c r="Q70" s="64">
        <f t="shared" si="43"/>
        <v>0</v>
      </c>
      <c r="R70" s="64">
        <f t="shared" si="43"/>
        <v>0</v>
      </c>
      <c r="S70" s="64">
        <f t="shared" si="43"/>
        <v>0</v>
      </c>
      <c r="T70" s="64">
        <f t="shared" si="43"/>
        <v>0</v>
      </c>
      <c r="U70" s="64">
        <f t="shared" si="43"/>
        <v>0</v>
      </c>
      <c r="V70" s="64">
        <f t="shared" si="43"/>
        <v>0</v>
      </c>
      <c r="W70" s="64">
        <f t="shared" si="43"/>
        <v>0</v>
      </c>
      <c r="X70" s="64">
        <f t="shared" si="43"/>
        <v>0</v>
      </c>
      <c r="Y70" s="64">
        <f t="shared" si="43"/>
        <v>0</v>
      </c>
      <c r="Z70" s="64">
        <f t="shared" si="43"/>
        <v>0</v>
      </c>
      <c r="AA70" s="64">
        <f t="shared" si="43"/>
        <v>0</v>
      </c>
      <c r="AB70" s="64">
        <f t="shared" si="43"/>
        <v>0</v>
      </c>
      <c r="AC70" s="64">
        <f t="shared" si="43"/>
        <v>0</v>
      </c>
      <c r="AD70" s="64">
        <f t="shared" si="43"/>
        <v>0</v>
      </c>
      <c r="AE70" s="64">
        <f t="shared" si="43"/>
        <v>0</v>
      </c>
      <c r="AF70" s="64">
        <f t="shared" si="43"/>
        <v>0</v>
      </c>
      <c r="AG70" s="64">
        <f t="shared" si="43"/>
        <v>0</v>
      </c>
      <c r="AH70" s="64">
        <f t="shared" si="43"/>
        <v>0</v>
      </c>
      <c r="AI70" s="64">
        <f t="shared" si="43"/>
        <v>0</v>
      </c>
      <c r="AJ70" s="64">
        <f t="shared" si="43"/>
        <v>0</v>
      </c>
      <c r="AK70" s="64">
        <f t="shared" si="43"/>
        <v>0</v>
      </c>
      <c r="AL70" s="64">
        <f t="shared" si="43"/>
        <v>0</v>
      </c>
      <c r="AM70" s="64">
        <f t="shared" si="43"/>
        <v>0</v>
      </c>
      <c r="AN70" s="64">
        <f t="shared" si="43"/>
        <v>0</v>
      </c>
      <c r="AO70" s="64">
        <f t="shared" si="43"/>
        <v>0</v>
      </c>
      <c r="AP70" s="64">
        <f t="shared" si="43"/>
        <v>0</v>
      </c>
      <c r="AQ70" s="64">
        <f t="shared" si="43"/>
        <v>0</v>
      </c>
      <c r="AR70" s="64">
        <f t="shared" si="43"/>
        <v>0</v>
      </c>
      <c r="AS70" s="64">
        <f t="shared" si="43"/>
        <v>0</v>
      </c>
      <c r="AT70" s="64">
        <f t="shared" si="43"/>
        <v>0</v>
      </c>
      <c r="AU70" s="64">
        <f t="shared" si="43"/>
        <v>0</v>
      </c>
      <c r="AV70" s="64">
        <f t="shared" si="43"/>
        <v>0</v>
      </c>
      <c r="AW70" s="64">
        <f t="shared" si="43"/>
        <v>0</v>
      </c>
      <c r="AX70" s="120">
        <f>SUM(K70:AW70)</f>
        <v>0</v>
      </c>
      <c r="AY70" s="288">
        <f>IF(AY68&gt;AY69,AY68-AY69,0)</f>
        <v>0</v>
      </c>
      <c r="AZ70" s="290"/>
      <c r="BA70" s="120">
        <f>IF(BA68&gt;BA69,BA68-BA69,0)</f>
        <v>0</v>
      </c>
      <c r="BB70" s="120">
        <f>IF(BB68&gt;BB69,BB68-BB69,0)</f>
        <v>0</v>
      </c>
      <c r="BC70" s="120">
        <f>IF(BC68&gt;BC69,BC68-BC69,0)</f>
        <v>0</v>
      </c>
      <c r="BD70" s="120">
        <f>IF(BD68&gt;BD69,BD68-BD69,0)</f>
        <v>0</v>
      </c>
      <c r="BE70" s="317">
        <f>IF(BE68&gt;BE69,BE68-BE69,0)</f>
        <v>0</v>
      </c>
      <c r="BF70" s="319"/>
      <c r="BG70" s="120">
        <f>IF(BG68&gt;BG69,BG68-BG69,0)</f>
        <v>0</v>
      </c>
      <c r="BH70" s="317">
        <f>IF(BH68&gt;BH69,BH68-BH69,0)</f>
        <v>0</v>
      </c>
      <c r="BI70" s="319"/>
      <c r="BJ70" s="120">
        <f>IF(BJ68&gt;BJ69,BJ68-BJ69,0)</f>
        <v>0</v>
      </c>
      <c r="BK70" s="317">
        <f>IF(BK68&gt;BK69,BK68-BK69,0)</f>
        <v>0</v>
      </c>
      <c r="BL70" s="319"/>
      <c r="BM70" s="317">
        <f>IF(BM68&gt;BM69,BM68-BM69,0)</f>
        <v>0</v>
      </c>
      <c r="BN70" s="319"/>
      <c r="BO70" s="317">
        <f>SUM(AY70:BN70)</f>
        <v>0</v>
      </c>
      <c r="BP70" s="318"/>
      <c r="BQ70" s="319"/>
      <c r="BR70" s="317">
        <f>BO70+AX70</f>
        <v>0</v>
      </c>
      <c r="BS70" s="318"/>
      <c r="BT70" s="318"/>
      <c r="BU70" s="319"/>
      <c r="BV70" s="120">
        <f>IF(BV68&gt;BV69,BV68-BV69,0)</f>
        <v>0</v>
      </c>
      <c r="BW70" s="120">
        <f>IF(BW68&gt;BW69,BW68-BW69,0)</f>
        <v>0</v>
      </c>
      <c r="BX70" s="120">
        <f>IF(BX68&gt;BX69,BX68-BX69,0)</f>
        <v>0</v>
      </c>
      <c r="BY70" s="40"/>
    </row>
    <row r="71" spans="1:77" ht="42" customHeight="1" thickBot="1" x14ac:dyDescent="0.25">
      <c r="A71" s="183" t="s">
        <v>134</v>
      </c>
      <c r="B71" s="20"/>
      <c r="C71" s="323"/>
      <c r="D71" s="324"/>
      <c r="E71" s="325"/>
      <c r="F71" s="366"/>
      <c r="G71" s="367"/>
      <c r="H71" s="368"/>
      <c r="I71" s="326" t="s">
        <v>110</v>
      </c>
      <c r="J71" s="327"/>
      <c r="K71" s="64">
        <f>IF(K68&lt;K69,K69-K68,0)</f>
        <v>0</v>
      </c>
      <c r="L71" s="64">
        <f>IF(L68&lt;L69,L69-L68,0)</f>
        <v>0</v>
      </c>
      <c r="M71" s="64">
        <f>IF(M68&lt;M69,M69-M68,0)</f>
        <v>0</v>
      </c>
      <c r="N71" s="111"/>
      <c r="O71" s="64">
        <f t="shared" ref="O71:AW71" si="44">IF(O68&lt;O69,O69-O68,0)</f>
        <v>0</v>
      </c>
      <c r="P71" s="64">
        <f t="shared" si="44"/>
        <v>0</v>
      </c>
      <c r="Q71" s="64">
        <f t="shared" si="44"/>
        <v>0</v>
      </c>
      <c r="R71" s="64">
        <f t="shared" si="44"/>
        <v>0</v>
      </c>
      <c r="S71" s="64">
        <f t="shared" si="44"/>
        <v>0</v>
      </c>
      <c r="T71" s="64">
        <f t="shared" si="44"/>
        <v>0</v>
      </c>
      <c r="U71" s="64">
        <f t="shared" si="44"/>
        <v>0</v>
      </c>
      <c r="V71" s="64">
        <f t="shared" si="44"/>
        <v>0</v>
      </c>
      <c r="W71" s="64">
        <f t="shared" si="44"/>
        <v>0</v>
      </c>
      <c r="X71" s="64">
        <f t="shared" si="44"/>
        <v>0</v>
      </c>
      <c r="Y71" s="64">
        <f t="shared" si="44"/>
        <v>0</v>
      </c>
      <c r="Z71" s="64">
        <f t="shared" si="44"/>
        <v>0</v>
      </c>
      <c r="AA71" s="64">
        <f t="shared" si="44"/>
        <v>0</v>
      </c>
      <c r="AB71" s="64">
        <f t="shared" si="44"/>
        <v>0</v>
      </c>
      <c r="AC71" s="64">
        <f t="shared" si="44"/>
        <v>0</v>
      </c>
      <c r="AD71" s="64">
        <f t="shared" si="44"/>
        <v>0</v>
      </c>
      <c r="AE71" s="64">
        <f t="shared" si="44"/>
        <v>0</v>
      </c>
      <c r="AF71" s="64">
        <f t="shared" si="44"/>
        <v>0</v>
      </c>
      <c r="AG71" s="64">
        <f t="shared" si="44"/>
        <v>0</v>
      </c>
      <c r="AH71" s="64">
        <f t="shared" si="44"/>
        <v>0</v>
      </c>
      <c r="AI71" s="64">
        <f t="shared" si="44"/>
        <v>0</v>
      </c>
      <c r="AJ71" s="64">
        <f t="shared" si="44"/>
        <v>0</v>
      </c>
      <c r="AK71" s="64">
        <f t="shared" si="44"/>
        <v>0</v>
      </c>
      <c r="AL71" s="64">
        <f t="shared" si="44"/>
        <v>0</v>
      </c>
      <c r="AM71" s="64">
        <f t="shared" si="44"/>
        <v>0</v>
      </c>
      <c r="AN71" s="64">
        <f t="shared" si="44"/>
        <v>0</v>
      </c>
      <c r="AO71" s="64">
        <f t="shared" si="44"/>
        <v>0</v>
      </c>
      <c r="AP71" s="64">
        <f t="shared" si="44"/>
        <v>0</v>
      </c>
      <c r="AQ71" s="64">
        <f t="shared" si="44"/>
        <v>0</v>
      </c>
      <c r="AR71" s="64">
        <f t="shared" si="44"/>
        <v>0</v>
      </c>
      <c r="AS71" s="64">
        <f t="shared" si="44"/>
        <v>0</v>
      </c>
      <c r="AT71" s="64">
        <f t="shared" si="44"/>
        <v>0</v>
      </c>
      <c r="AU71" s="64">
        <f t="shared" si="44"/>
        <v>0</v>
      </c>
      <c r="AV71" s="64">
        <f t="shared" si="44"/>
        <v>0</v>
      </c>
      <c r="AW71" s="64">
        <f t="shared" si="44"/>
        <v>0</v>
      </c>
      <c r="AX71" s="120">
        <f>SUM(K71:AW71)</f>
        <v>0</v>
      </c>
      <c r="AY71" s="317">
        <f>IF(AY68&lt;AY69,AY69-AY68,0)</f>
        <v>0</v>
      </c>
      <c r="AZ71" s="319"/>
      <c r="BA71" s="120">
        <f>IF(BA68&lt;BA69,BA69-BA68,0)</f>
        <v>0</v>
      </c>
      <c r="BB71" s="120">
        <f>IF(BB68&lt;BB69,BB69-BB68,0)</f>
        <v>0</v>
      </c>
      <c r="BC71" s="120">
        <f>IF(BC68&lt;BC69,BC69-BC68,0)</f>
        <v>0</v>
      </c>
      <c r="BD71" s="120">
        <f>IF(BD68&lt;BD69,BD69-BD68,0)</f>
        <v>0</v>
      </c>
      <c r="BE71" s="317">
        <f>IF(BE68&lt;BE69,BE69-BE68,0)</f>
        <v>0</v>
      </c>
      <c r="BF71" s="319"/>
      <c r="BG71" s="120">
        <f>IF(BG68&lt;BG69,BG69-BG68,0)</f>
        <v>0</v>
      </c>
      <c r="BH71" s="317">
        <f>IF(BH68&lt;BH69,BH69-BH68,0)</f>
        <v>0</v>
      </c>
      <c r="BI71" s="319"/>
      <c r="BJ71" s="120">
        <f>IF(BJ68&lt;BJ69,BJ69-BJ68,0)</f>
        <v>0</v>
      </c>
      <c r="BK71" s="317">
        <f>IF(BK68&lt;BK69,BK69-BK68,0)</f>
        <v>0</v>
      </c>
      <c r="BL71" s="319"/>
      <c r="BM71" s="317">
        <f>IF(BM68&lt;BM69,BM69-BM68,0)</f>
        <v>0</v>
      </c>
      <c r="BN71" s="319"/>
      <c r="BO71" s="317">
        <f>SUM(AY71:BN71)</f>
        <v>0</v>
      </c>
      <c r="BP71" s="318"/>
      <c r="BQ71" s="319"/>
      <c r="BR71" s="317">
        <f>BO71+AX71</f>
        <v>0</v>
      </c>
      <c r="BS71" s="318"/>
      <c r="BT71" s="318"/>
      <c r="BU71" s="319"/>
      <c r="BV71" s="120">
        <f>IF(BV68&lt;BV69,BV69-BV68,0)</f>
        <v>0</v>
      </c>
      <c r="BW71" s="120">
        <f>IF(BW68&lt;BW69,BW69-BW68,0)</f>
        <v>0</v>
      </c>
      <c r="BX71" s="120">
        <f>IF(BX68&lt;BX69,BX69-BX68,0)</f>
        <v>0</v>
      </c>
      <c r="BY71" s="40"/>
    </row>
    <row r="72" spans="1:77" ht="34.9" customHeight="1" x14ac:dyDescent="0.2">
      <c r="B72" s="320" t="s">
        <v>133</v>
      </c>
      <c r="C72" s="484" t="s">
        <v>132</v>
      </c>
      <c r="D72" s="484"/>
      <c r="E72" s="484"/>
      <c r="F72" s="484"/>
      <c r="G72" s="484"/>
      <c r="H72" s="484"/>
      <c r="I72" s="484"/>
      <c r="J72" s="484"/>
      <c r="K72" s="484"/>
      <c r="L72" s="484"/>
      <c r="M72" s="484"/>
      <c r="N72" s="484"/>
      <c r="O72" s="484"/>
      <c r="P72" s="484"/>
      <c r="Q72" s="484"/>
      <c r="R72" s="484"/>
      <c r="S72" s="484"/>
      <c r="T72" s="484"/>
      <c r="U72" s="484"/>
      <c r="V72" s="484"/>
      <c r="W72" s="484"/>
      <c r="X72" s="484"/>
      <c r="Y72" s="484"/>
      <c r="Z72" s="484"/>
      <c r="AA72" s="484"/>
      <c r="AB72" s="484"/>
      <c r="AC72" s="484"/>
      <c r="AD72" s="484"/>
      <c r="AE72" s="484"/>
      <c r="AF72" s="246"/>
      <c r="AG72" s="246"/>
      <c r="AH72" s="246"/>
      <c r="BY72" s="40"/>
    </row>
    <row r="73" spans="1:77" ht="34.9" customHeight="1" x14ac:dyDescent="0.25">
      <c r="B73" s="321"/>
      <c r="C73" s="485" t="s">
        <v>221</v>
      </c>
      <c r="D73" s="485"/>
      <c r="E73" s="485"/>
      <c r="F73" s="485"/>
      <c r="G73" s="485"/>
      <c r="H73" s="485"/>
      <c r="I73" s="485"/>
      <c r="J73" s="485"/>
      <c r="K73" s="485"/>
      <c r="L73" s="485"/>
      <c r="M73" s="485"/>
      <c r="N73" s="485"/>
      <c r="O73" s="485"/>
      <c r="P73" s="485"/>
      <c r="Q73" s="485"/>
      <c r="R73" s="485"/>
      <c r="S73" s="485"/>
      <c r="T73" s="485"/>
      <c r="U73" s="485"/>
      <c r="V73" s="485"/>
      <c r="W73" s="485"/>
      <c r="X73" s="485"/>
      <c r="Y73" s="485"/>
      <c r="Z73" s="485"/>
      <c r="AA73" s="485"/>
      <c r="AB73" s="485"/>
      <c r="AC73" s="485"/>
      <c r="AD73" s="485"/>
      <c r="AE73" s="485"/>
      <c r="AF73" s="247"/>
      <c r="AG73" s="247"/>
      <c r="AH73" s="247"/>
      <c r="BJ73" s="322" t="s">
        <v>150</v>
      </c>
      <c r="BK73" s="322"/>
      <c r="BL73" s="322"/>
      <c r="BM73" s="322"/>
      <c r="BN73" s="322"/>
      <c r="BO73" s="322"/>
      <c r="BP73" s="322"/>
      <c r="BQ73" s="322"/>
      <c r="BR73" s="322"/>
      <c r="BS73" s="322"/>
      <c r="BT73" s="322"/>
      <c r="BU73" s="322"/>
      <c r="BV73" s="322"/>
      <c r="BW73" s="322"/>
      <c r="BX73" s="213"/>
      <c r="BY73" s="127"/>
    </row>
  </sheetData>
  <customSheetViews>
    <customSheetView guid="{C15FC9FA-5DB4-4FCE-ACB9-44BC4603FA01}" scale="55" showPageBreaks="1" hiddenColumns="1" view="pageBreakPreview" showRuler="0">
      <selection activeCell="I14" sqref="I14"/>
      <pageMargins left="0" right="0" top="0.39370078740157483" bottom="0.39370078740157483" header="0" footer="0"/>
      <printOptions horizontalCentered="1" verticalCentered="1"/>
      <pageSetup paperSize="9" scale="35" fitToHeight="29" orientation="landscape" r:id="rId1"/>
      <headerFooter alignWithMargins="0"/>
    </customSheetView>
  </customSheetViews>
  <mergeCells count="413">
    <mergeCell ref="C72:AE72"/>
    <mergeCell ref="C73:AE73"/>
    <mergeCell ref="BX65:BX66"/>
    <mergeCell ref="AR10:AR11"/>
    <mergeCell ref="AW10:AW11"/>
    <mergeCell ref="AV10:AV11"/>
    <mergeCell ref="AX10:AX11"/>
    <mergeCell ref="AA10:AA11"/>
    <mergeCell ref="AC10:AC11"/>
    <mergeCell ref="AN65:AN66"/>
    <mergeCell ref="Z10:Z11"/>
    <mergeCell ref="BU38:BW38"/>
    <mergeCell ref="BA25:BF25"/>
    <mergeCell ref="AP10:AP11"/>
    <mergeCell ref="U10:U11"/>
    <mergeCell ref="S10:S11"/>
    <mergeCell ref="U65:U66"/>
    <mergeCell ref="R65:R66"/>
    <mergeCell ref="AH65:AH66"/>
    <mergeCell ref="AC65:AC66"/>
    <mergeCell ref="AE65:AE66"/>
    <mergeCell ref="AJ10:AJ11"/>
    <mergeCell ref="V10:V11"/>
    <mergeCell ref="AW65:AW66"/>
    <mergeCell ref="AI65:AI66"/>
    <mergeCell ref="AO65:AO66"/>
    <mergeCell ref="AL65:AL66"/>
    <mergeCell ref="AH10:AH11"/>
    <mergeCell ref="Y65:Y66"/>
    <mergeCell ref="AT10:AT11"/>
    <mergeCell ref="AQ10:AQ11"/>
    <mergeCell ref="AO10:AO11"/>
    <mergeCell ref="AK65:AK66"/>
    <mergeCell ref="AP65:AP66"/>
    <mergeCell ref="O10:O11"/>
    <mergeCell ref="AK10:AK11"/>
    <mergeCell ref="X10:X11"/>
    <mergeCell ref="B5:D5"/>
    <mergeCell ref="BV65:BV66"/>
    <mergeCell ref="AS10:AS11"/>
    <mergeCell ref="AB10:AB11"/>
    <mergeCell ref="AF65:AF66"/>
    <mergeCell ref="AG65:AG66"/>
    <mergeCell ref="P10:P11"/>
    <mergeCell ref="O65:O66"/>
    <mergeCell ref="AL10:AL11"/>
    <mergeCell ref="S65:S66"/>
    <mergeCell ref="T65:T66"/>
    <mergeCell ref="BQ41:BR41"/>
    <mergeCell ref="AJ65:AJ66"/>
    <mergeCell ref="V65:V66"/>
    <mergeCell ref="R10:R11"/>
    <mergeCell ref="AI10:AI11"/>
    <mergeCell ref="W10:W11"/>
    <mergeCell ref="W65:W66"/>
    <mergeCell ref="X65:X66"/>
    <mergeCell ref="Z65:Z66"/>
    <mergeCell ref="AG10:AG11"/>
    <mergeCell ref="BG27:BM27"/>
    <mergeCell ref="A25:A34"/>
    <mergeCell ref="A61:B61"/>
    <mergeCell ref="A62:B62"/>
    <mergeCell ref="A35:B35"/>
    <mergeCell ref="A48:A49"/>
    <mergeCell ref="A65:A66"/>
    <mergeCell ref="A50:A55"/>
    <mergeCell ref="A37:A42"/>
    <mergeCell ref="N65:N66"/>
    <mergeCell ref="L65:L66"/>
    <mergeCell ref="M65:M66"/>
    <mergeCell ref="AA65:AA66"/>
    <mergeCell ref="Q65:Q66"/>
    <mergeCell ref="B65:B66"/>
    <mergeCell ref="AQ65:AQ66"/>
    <mergeCell ref="AD65:AD66"/>
    <mergeCell ref="AX65:AX66"/>
    <mergeCell ref="P65:P66"/>
    <mergeCell ref="AB65:AB66"/>
    <mergeCell ref="AM65:AM66"/>
    <mergeCell ref="V1:AM1"/>
    <mergeCell ref="BP1:BW1"/>
    <mergeCell ref="B2:D2"/>
    <mergeCell ref="E2:N2"/>
    <mergeCell ref="B3:D3"/>
    <mergeCell ref="E3:N3"/>
    <mergeCell ref="W3:AA3"/>
    <mergeCell ref="AB3:AI3"/>
    <mergeCell ref="AJ3:AO3"/>
    <mergeCell ref="AP3:BK3"/>
    <mergeCell ref="W6:AA6"/>
    <mergeCell ref="AB6:AI6"/>
    <mergeCell ref="AJ6:AO6"/>
    <mergeCell ref="AP6:BK6"/>
    <mergeCell ref="W7:AA7"/>
    <mergeCell ref="AB7:AI7"/>
    <mergeCell ref="AP4:BK4"/>
    <mergeCell ref="B4:D4"/>
    <mergeCell ref="E4:N4"/>
    <mergeCell ref="W4:AA4"/>
    <mergeCell ref="AB4:AI4"/>
    <mergeCell ref="AJ4:AO4"/>
    <mergeCell ref="E5:N5"/>
    <mergeCell ref="W5:AA5"/>
    <mergeCell ref="AB5:AI5"/>
    <mergeCell ref="AJ5:AO5"/>
    <mergeCell ref="AP5:BK5"/>
    <mergeCell ref="BA9:BF9"/>
    <mergeCell ref="BG9:BL9"/>
    <mergeCell ref="C10:E10"/>
    <mergeCell ref="F10:F11"/>
    <mergeCell ref="G10:I10"/>
    <mergeCell ref="J10:J11"/>
    <mergeCell ref="BA10:BF10"/>
    <mergeCell ref="BG10:BL10"/>
    <mergeCell ref="A8:J8"/>
    <mergeCell ref="K8:AX9"/>
    <mergeCell ref="AZ8:BW8"/>
    <mergeCell ref="B9:B11"/>
    <mergeCell ref="M10:M11"/>
    <mergeCell ref="K10:K11"/>
    <mergeCell ref="T10:T11"/>
    <mergeCell ref="A9:A11"/>
    <mergeCell ref="C9:F9"/>
    <mergeCell ref="G9:J9"/>
    <mergeCell ref="N10:N11"/>
    <mergeCell ref="AE10:AE11"/>
    <mergeCell ref="AD10:AD11"/>
    <mergeCell ref="Y10:Y11"/>
    <mergeCell ref="AU10:AU11"/>
    <mergeCell ref="AM10:AM11"/>
    <mergeCell ref="A12:A14"/>
    <mergeCell ref="BA12:BF12"/>
    <mergeCell ref="BG12:BL12"/>
    <mergeCell ref="BS12:BT12"/>
    <mergeCell ref="BU12:BW12"/>
    <mergeCell ref="BA13:BF13"/>
    <mergeCell ref="BG13:BL13"/>
    <mergeCell ref="BS13:BT13"/>
    <mergeCell ref="BU13:BW13"/>
    <mergeCell ref="BA14:BF14"/>
    <mergeCell ref="BM10:BO18"/>
    <mergeCell ref="BS10:BT10"/>
    <mergeCell ref="BU10:BW10"/>
    <mergeCell ref="BA11:BF11"/>
    <mergeCell ref="BG11:BL11"/>
    <mergeCell ref="BS11:BT11"/>
    <mergeCell ref="BU11:BW11"/>
    <mergeCell ref="BG14:BL14"/>
    <mergeCell ref="BS14:BT14"/>
    <mergeCell ref="BU14:BW14"/>
    <mergeCell ref="AF10:AF11"/>
    <mergeCell ref="L10:L11"/>
    <mergeCell ref="AN10:AN11"/>
    <mergeCell ref="Q10:Q11"/>
    <mergeCell ref="A15:A24"/>
    <mergeCell ref="BA15:BF15"/>
    <mergeCell ref="BG15:BL15"/>
    <mergeCell ref="BS15:BT15"/>
    <mergeCell ref="BU15:BW15"/>
    <mergeCell ref="BA16:BF16"/>
    <mergeCell ref="BG16:BL16"/>
    <mergeCell ref="BS16:BT16"/>
    <mergeCell ref="BU16:BW16"/>
    <mergeCell ref="BA17:BF17"/>
    <mergeCell ref="AZ19:BL19"/>
    <mergeCell ref="BM19:BO19"/>
    <mergeCell ref="BS19:BT19"/>
    <mergeCell ref="BU19:BW19"/>
    <mergeCell ref="AZ21:BW21"/>
    <mergeCell ref="BA22:BF22"/>
    <mergeCell ref="BG22:BM22"/>
    <mergeCell ref="BN22:BP22"/>
    <mergeCell ref="BQ22:BW22"/>
    <mergeCell ref="BG17:BL17"/>
    <mergeCell ref="BS17:BT17"/>
    <mergeCell ref="BU17:BW17"/>
    <mergeCell ref="BA18:BF18"/>
    <mergeCell ref="BG18:BL18"/>
    <mergeCell ref="BS18:BT18"/>
    <mergeCell ref="BU18:BW18"/>
    <mergeCell ref="BQ27:BW27"/>
    <mergeCell ref="AZ29:BW29"/>
    <mergeCell ref="AZ30:BO30"/>
    <mergeCell ref="BA28:BF28"/>
    <mergeCell ref="BG28:BM28"/>
    <mergeCell ref="BN28:BP28"/>
    <mergeCell ref="BQ28:BW28"/>
    <mergeCell ref="BA23:BF23"/>
    <mergeCell ref="BG23:BM23"/>
    <mergeCell ref="BN23:BP23"/>
    <mergeCell ref="BQ23:BW23"/>
    <mergeCell ref="BA24:BF24"/>
    <mergeCell ref="BG24:BM24"/>
    <mergeCell ref="BN24:BP24"/>
    <mergeCell ref="BQ24:BW24"/>
    <mergeCell ref="BG25:BM25"/>
    <mergeCell ref="BN25:BP25"/>
    <mergeCell ref="BQ25:BW25"/>
    <mergeCell ref="BA26:BF26"/>
    <mergeCell ref="BN27:BP27"/>
    <mergeCell ref="BG26:BM26"/>
    <mergeCell ref="BA27:BF27"/>
    <mergeCell ref="BN26:BP26"/>
    <mergeCell ref="BQ26:BW26"/>
    <mergeCell ref="BJ31:BO31"/>
    <mergeCell ref="BQ31:BR32"/>
    <mergeCell ref="BS31:BW31"/>
    <mergeCell ref="BQ30:BW30"/>
    <mergeCell ref="BM33:BO33"/>
    <mergeCell ref="BQ33:BR33"/>
    <mergeCell ref="BS33:BT33"/>
    <mergeCell ref="BU33:BW33"/>
    <mergeCell ref="BJ32:BL32"/>
    <mergeCell ref="BM32:BO32"/>
    <mergeCell ref="BQ35:BR35"/>
    <mergeCell ref="BU39:BW39"/>
    <mergeCell ref="BQ36:BR36"/>
    <mergeCell ref="BQ38:BR38"/>
    <mergeCell ref="BS38:BT38"/>
    <mergeCell ref="BQ39:BR39"/>
    <mergeCell ref="BS39:BT39"/>
    <mergeCell ref="BS32:BT32"/>
    <mergeCell ref="BU32:BW32"/>
    <mergeCell ref="BQ34:BR34"/>
    <mergeCell ref="BS34:BT34"/>
    <mergeCell ref="BU34:BW34"/>
    <mergeCell ref="BS36:BT36"/>
    <mergeCell ref="BS35:BT35"/>
    <mergeCell ref="BU36:BW36"/>
    <mergeCell ref="BU35:BW35"/>
    <mergeCell ref="BQ40:BR40"/>
    <mergeCell ref="BS40:BT40"/>
    <mergeCell ref="BU40:BW40"/>
    <mergeCell ref="BS42:BT42"/>
    <mergeCell ref="BU42:BW42"/>
    <mergeCell ref="BU43:BW43"/>
    <mergeCell ref="BQ37:BR37"/>
    <mergeCell ref="BS37:BT37"/>
    <mergeCell ref="BU37:BW37"/>
    <mergeCell ref="BS41:BT41"/>
    <mergeCell ref="BQ43:BR43"/>
    <mergeCell ref="BS43:BT43"/>
    <mergeCell ref="BU46:BW46"/>
    <mergeCell ref="AZ53:BC53"/>
    <mergeCell ref="BD53:BH53"/>
    <mergeCell ref="BI53:BK53"/>
    <mergeCell ref="BL53:BN53"/>
    <mergeCell ref="BU53:BW53"/>
    <mergeCell ref="BU50:BW50"/>
    <mergeCell ref="BQ46:BR46"/>
    <mergeCell ref="BQ44:BR44"/>
    <mergeCell ref="BS44:BT44"/>
    <mergeCell ref="BU44:BW44"/>
    <mergeCell ref="BJ43:BL44"/>
    <mergeCell ref="BS48:BT48"/>
    <mergeCell ref="BU47:BW47"/>
    <mergeCell ref="BS46:BT46"/>
    <mergeCell ref="BQ57:BR57"/>
    <mergeCell ref="BS57:BT57"/>
    <mergeCell ref="BS51:BT51"/>
    <mergeCell ref="BQ56:BR56"/>
    <mergeCell ref="BS56:BT56"/>
    <mergeCell ref="BQ48:BR48"/>
    <mergeCell ref="BS49:BT49"/>
    <mergeCell ref="BO65:BQ66"/>
    <mergeCell ref="BR65:BU66"/>
    <mergeCell ref="BK67:BL67"/>
    <mergeCell ref="BM67:BN67"/>
    <mergeCell ref="BO67:BQ67"/>
    <mergeCell ref="BR67:BU67"/>
    <mergeCell ref="AR65:AR66"/>
    <mergeCell ref="BU49:BW49"/>
    <mergeCell ref="C65:E66"/>
    <mergeCell ref="F65:H71"/>
    <mergeCell ref="I65:J66"/>
    <mergeCell ref="K65:K66"/>
    <mergeCell ref="BM65:BN66"/>
    <mergeCell ref="BD65:BD66"/>
    <mergeCell ref="BU57:BW57"/>
    <mergeCell ref="BQ49:BR49"/>
    <mergeCell ref="BG65:BG66"/>
    <mergeCell ref="BQ51:BR51"/>
    <mergeCell ref="BQ50:BR50"/>
    <mergeCell ref="BS50:BT50"/>
    <mergeCell ref="BW65:BW66"/>
    <mergeCell ref="C67:E67"/>
    <mergeCell ref="AY65:AZ66"/>
    <mergeCell ref="BE65:BF66"/>
    <mergeCell ref="BH65:BI66"/>
    <mergeCell ref="BK65:BL66"/>
    <mergeCell ref="BA65:BA66"/>
    <mergeCell ref="BB65:BB66"/>
    <mergeCell ref="BC65:BC66"/>
    <mergeCell ref="BE67:BF67"/>
    <mergeCell ref="BH67:BI67"/>
    <mergeCell ref="BJ65:BJ66"/>
    <mergeCell ref="I67:J67"/>
    <mergeCell ref="AY67:AZ67"/>
    <mergeCell ref="BH71:BI71"/>
    <mergeCell ref="BK71:BL71"/>
    <mergeCell ref="BM71:BN71"/>
    <mergeCell ref="C68:E68"/>
    <mergeCell ref="I68:J68"/>
    <mergeCell ref="AY68:AZ68"/>
    <mergeCell ref="BE68:BF68"/>
    <mergeCell ref="BH68:BI68"/>
    <mergeCell ref="BK68:BL68"/>
    <mergeCell ref="I69:J69"/>
    <mergeCell ref="AY69:AZ69"/>
    <mergeCell ref="BE69:BF69"/>
    <mergeCell ref="BH69:BI69"/>
    <mergeCell ref="BK69:BL69"/>
    <mergeCell ref="BM68:BN68"/>
    <mergeCell ref="BO68:BQ68"/>
    <mergeCell ref="BR68:BU68"/>
    <mergeCell ref="BR69:BU69"/>
    <mergeCell ref="AS65:AS66"/>
    <mergeCell ref="AT65:AT66"/>
    <mergeCell ref="AU65:AU66"/>
    <mergeCell ref="AV65:AV66"/>
    <mergeCell ref="BO71:BQ71"/>
    <mergeCell ref="BR71:BU71"/>
    <mergeCell ref="BE71:BF71"/>
    <mergeCell ref="BO69:BQ69"/>
    <mergeCell ref="B72:B73"/>
    <mergeCell ref="BJ73:BW73"/>
    <mergeCell ref="BM70:BN70"/>
    <mergeCell ref="BO70:BQ70"/>
    <mergeCell ref="BR70:BU70"/>
    <mergeCell ref="C71:E71"/>
    <mergeCell ref="I71:J71"/>
    <mergeCell ref="AY71:AZ71"/>
    <mergeCell ref="C70:E70"/>
    <mergeCell ref="I70:J70"/>
    <mergeCell ref="AY70:AZ70"/>
    <mergeCell ref="BE70:BF70"/>
    <mergeCell ref="BH70:BI70"/>
    <mergeCell ref="BK70:BL70"/>
    <mergeCell ref="BM69:BN69"/>
    <mergeCell ref="C69:E69"/>
    <mergeCell ref="BU56:BW56"/>
    <mergeCell ref="BJ35:BL36"/>
    <mergeCell ref="BM35:BO36"/>
    <mergeCell ref="BJ41:BL42"/>
    <mergeCell ref="BM41:BO42"/>
    <mergeCell ref="BQ54:BR54"/>
    <mergeCell ref="BQ55:BR55"/>
    <mergeCell ref="BS55:BT55"/>
    <mergeCell ref="BJ37:BL38"/>
    <mergeCell ref="BM37:BO38"/>
    <mergeCell ref="BU51:BW51"/>
    <mergeCell ref="BS54:BT54"/>
    <mergeCell ref="BU54:BW54"/>
    <mergeCell ref="BU55:BW55"/>
    <mergeCell ref="BQ52:BR52"/>
    <mergeCell ref="BS52:BT52"/>
    <mergeCell ref="BU52:BW52"/>
    <mergeCell ref="BQ53:BR53"/>
    <mergeCell ref="BS53:BT53"/>
    <mergeCell ref="BS45:BT45"/>
    <mergeCell ref="BQ45:BR45"/>
    <mergeCell ref="BU48:BW48"/>
    <mergeCell ref="BQ47:BR47"/>
    <mergeCell ref="BS47:BT47"/>
    <mergeCell ref="AZ57:BC57"/>
    <mergeCell ref="BD57:BH57"/>
    <mergeCell ref="BI57:BK57"/>
    <mergeCell ref="BL57:BN57"/>
    <mergeCell ref="AZ51:BC52"/>
    <mergeCell ref="AZ50:BN50"/>
    <mergeCell ref="AZ54:BC54"/>
    <mergeCell ref="AZ56:BC56"/>
    <mergeCell ref="BD56:BH56"/>
    <mergeCell ref="BI56:BK56"/>
    <mergeCell ref="AZ55:BC55"/>
    <mergeCell ref="BJ47:BL47"/>
    <mergeCell ref="BM47:BO47"/>
    <mergeCell ref="BD54:BH54"/>
    <mergeCell ref="BI54:BK54"/>
    <mergeCell ref="BL54:BN54"/>
    <mergeCell ref="AZ47:BI47"/>
    <mergeCell ref="BI55:BK55"/>
    <mergeCell ref="BL56:BN56"/>
    <mergeCell ref="BI52:BK52"/>
    <mergeCell ref="BL52:BN52"/>
    <mergeCell ref="BD55:BH55"/>
    <mergeCell ref="BL55:BN55"/>
    <mergeCell ref="BI51:BN51"/>
    <mergeCell ref="BD51:BH52"/>
    <mergeCell ref="AZ31:BI32"/>
    <mergeCell ref="BM9:BW9"/>
    <mergeCell ref="AZ41:BI42"/>
    <mergeCell ref="AZ43:BI44"/>
    <mergeCell ref="AZ45:BI45"/>
    <mergeCell ref="AZ46:BI46"/>
    <mergeCell ref="BM43:BO44"/>
    <mergeCell ref="BM46:BO46"/>
    <mergeCell ref="BU45:BW45"/>
    <mergeCell ref="BU41:BW41"/>
    <mergeCell ref="BQ42:BR42"/>
    <mergeCell ref="AZ33:BI33"/>
    <mergeCell ref="AZ34:BI34"/>
    <mergeCell ref="AZ35:BI36"/>
    <mergeCell ref="BJ39:BL40"/>
    <mergeCell ref="BM39:BO40"/>
    <mergeCell ref="AZ37:BI38"/>
    <mergeCell ref="AZ39:BI40"/>
    <mergeCell ref="BJ34:BL34"/>
    <mergeCell ref="BM34:BO34"/>
    <mergeCell ref="BJ33:BL33"/>
    <mergeCell ref="BM45:BO45"/>
    <mergeCell ref="BJ46:BL46"/>
    <mergeCell ref="BJ45:BL45"/>
  </mergeCells>
  <phoneticPr fontId="1" type="noConversion"/>
  <printOptions horizontalCentered="1" verticalCentered="1"/>
  <pageMargins left="0" right="0" top="0" bottom="0" header="0" footer="0"/>
  <pageSetup paperSize="9" scale="19" fitToWidth="0" orientation="landscape" r:id="rId2"/>
  <headerFooter alignWithMargins="0"/>
  <ignoredErrors>
    <ignoredError sqref="AX70:AX71 E35 I14 E14 AF35 AB35:AC35" formula="1"/>
    <ignoredError sqref="AG24" unlockedFormula="1"/>
    <ignoredError sqref="BH67:BL6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rightToLeft="1" view="pageBreakPreview" zoomScale="40" zoomScaleNormal="39" zoomScaleSheetLayoutView="40" workbookViewId="0">
      <selection sqref="A1:BX65536"/>
    </sheetView>
  </sheetViews>
  <sheetFormatPr defaultRowHeight="12.75" x14ac:dyDescent="0.2"/>
  <cols>
    <col min="1" max="1" width="5" customWidth="1"/>
    <col min="2" max="2" width="5.5703125" customWidth="1"/>
    <col min="3" max="3" width="8.28515625" customWidth="1"/>
    <col min="4" max="4" width="9.85546875" customWidth="1"/>
    <col min="5" max="5" width="113.7109375" customWidth="1"/>
    <col min="6" max="6" width="21.7109375" customWidth="1"/>
    <col min="7" max="7" width="54.7109375" customWidth="1"/>
    <col min="8" max="8" width="24.28515625" customWidth="1"/>
    <col min="9" max="9" width="51.5703125" customWidth="1"/>
    <col min="10" max="10" width="20.42578125" customWidth="1"/>
    <col min="11" max="11" width="50.5703125" customWidth="1"/>
    <col min="12" max="12" width="18.28515625" customWidth="1"/>
    <col min="13" max="13" width="7.42578125" customWidth="1"/>
    <col min="14" max="14" width="1.28515625" customWidth="1"/>
    <col min="15" max="15" width="44.7109375" customWidth="1"/>
    <col min="18" max="18" width="9" customWidth="1"/>
    <col min="19" max="19" width="41.28515625" customWidth="1"/>
    <col min="20" max="20" width="17.7109375" customWidth="1"/>
    <col min="21" max="21" width="56" customWidth="1"/>
    <col min="23" max="23" width="18" customWidth="1"/>
    <col min="25" max="25" width="32.7109375" customWidth="1"/>
    <col min="27" max="27" width="19.7109375" customWidth="1"/>
    <col min="28" max="28" width="50.7109375" customWidth="1"/>
    <col min="32" max="32" width="7.7109375" customWidth="1"/>
    <col min="33" max="33" width="3.5703125" customWidth="1"/>
  </cols>
  <sheetData>
    <row r="1" spans="1:32" ht="60" customHeight="1" x14ac:dyDescent="0.2">
      <c r="A1" s="1"/>
      <c r="C1" s="497" t="s">
        <v>141</v>
      </c>
      <c r="D1" s="497"/>
      <c r="E1" s="497"/>
      <c r="F1" s="497"/>
      <c r="G1" s="497"/>
      <c r="H1" s="497"/>
      <c r="I1" s="497"/>
      <c r="J1" s="497"/>
      <c r="K1" s="497"/>
      <c r="L1" s="497"/>
      <c r="M1" s="497"/>
      <c r="N1" s="497"/>
      <c r="O1" s="497"/>
      <c r="P1" s="497"/>
      <c r="Q1" s="497"/>
      <c r="R1" s="497"/>
      <c r="S1" s="497"/>
      <c r="T1" s="497"/>
      <c r="U1" s="497"/>
      <c r="V1" s="497"/>
      <c r="W1" s="497"/>
      <c r="X1" s="497"/>
      <c r="Y1" s="497"/>
      <c r="Z1" s="497"/>
      <c r="AA1" s="497"/>
      <c r="AB1" s="498"/>
      <c r="AC1" s="501" t="s">
        <v>148</v>
      </c>
      <c r="AD1" s="502"/>
      <c r="AE1" s="503"/>
    </row>
    <row r="2" spans="1:32" ht="45" customHeight="1" thickBot="1" x14ac:dyDescent="0.25">
      <c r="C2" s="499"/>
      <c r="D2" s="499"/>
      <c r="E2" s="499"/>
      <c r="F2" s="499"/>
      <c r="G2" s="499"/>
      <c r="H2" s="499"/>
      <c r="I2" s="499"/>
      <c r="J2" s="499"/>
      <c r="K2" s="499"/>
      <c r="L2" s="499"/>
      <c r="M2" s="499"/>
      <c r="N2" s="499"/>
      <c r="O2" s="499"/>
      <c r="P2" s="499"/>
      <c r="Q2" s="499"/>
      <c r="R2" s="499"/>
      <c r="S2" s="499"/>
      <c r="T2" s="499"/>
      <c r="U2" s="499"/>
      <c r="V2" s="499"/>
      <c r="W2" s="499"/>
      <c r="X2" s="499"/>
      <c r="Y2" s="499"/>
      <c r="Z2" s="499"/>
      <c r="AA2" s="499"/>
      <c r="AB2" s="500"/>
      <c r="AC2" s="504"/>
      <c r="AD2" s="505"/>
      <c r="AE2" s="506"/>
      <c r="AF2" s="34"/>
    </row>
    <row r="3" spans="1:32" ht="40.15" customHeight="1" x14ac:dyDescent="0.2">
      <c r="C3" s="510" t="s">
        <v>2</v>
      </c>
      <c r="D3" s="512" t="s">
        <v>3</v>
      </c>
      <c r="E3" s="513"/>
      <c r="F3" s="512" t="s">
        <v>4</v>
      </c>
      <c r="G3" s="513"/>
      <c r="H3" s="512" t="s">
        <v>5</v>
      </c>
      <c r="I3" s="513"/>
      <c r="J3" s="512" t="s">
        <v>6</v>
      </c>
      <c r="K3" s="513"/>
      <c r="L3" s="512" t="s">
        <v>144</v>
      </c>
      <c r="M3" s="516"/>
      <c r="N3" s="516"/>
      <c r="O3" s="513"/>
      <c r="P3" s="518" t="s">
        <v>145</v>
      </c>
      <c r="Q3" s="519"/>
      <c r="R3" s="519"/>
      <c r="S3" s="520"/>
      <c r="T3" s="512" t="s">
        <v>146</v>
      </c>
      <c r="U3" s="513"/>
      <c r="V3" s="512" t="s">
        <v>147</v>
      </c>
      <c r="W3" s="516"/>
      <c r="X3" s="516"/>
      <c r="Y3" s="513"/>
      <c r="Z3" s="512" t="s">
        <v>7</v>
      </c>
      <c r="AA3" s="516"/>
      <c r="AB3" s="513"/>
      <c r="AC3" s="504"/>
      <c r="AD3" s="505"/>
      <c r="AE3" s="506"/>
    </row>
    <row r="4" spans="1:32" ht="40.15" customHeight="1" thickBot="1" x14ac:dyDescent="0.25">
      <c r="C4" s="511"/>
      <c r="D4" s="514"/>
      <c r="E4" s="515"/>
      <c r="F4" s="514"/>
      <c r="G4" s="515"/>
      <c r="H4" s="514"/>
      <c r="I4" s="515"/>
      <c r="J4" s="514"/>
      <c r="K4" s="515"/>
      <c r="L4" s="514"/>
      <c r="M4" s="517"/>
      <c r="N4" s="517"/>
      <c r="O4" s="515"/>
      <c r="P4" s="521"/>
      <c r="Q4" s="522"/>
      <c r="R4" s="522"/>
      <c r="S4" s="523"/>
      <c r="T4" s="514"/>
      <c r="U4" s="515"/>
      <c r="V4" s="514"/>
      <c r="W4" s="517"/>
      <c r="X4" s="517"/>
      <c r="Y4" s="515"/>
      <c r="Z4" s="514"/>
      <c r="AA4" s="517"/>
      <c r="AB4" s="515"/>
      <c r="AC4" s="504"/>
      <c r="AD4" s="505"/>
      <c r="AE4" s="506"/>
    </row>
    <row r="5" spans="1:32" ht="40.15" customHeight="1" thickBot="1" x14ac:dyDescent="0.25">
      <c r="C5" s="39">
        <v>1</v>
      </c>
      <c r="D5" s="323"/>
      <c r="E5" s="325"/>
      <c r="F5" s="323"/>
      <c r="G5" s="325"/>
      <c r="H5" s="323"/>
      <c r="I5" s="325"/>
      <c r="J5" s="323"/>
      <c r="K5" s="325"/>
      <c r="L5" s="323"/>
      <c r="M5" s="324"/>
      <c r="N5" s="324"/>
      <c r="O5" s="325"/>
      <c r="P5" s="277"/>
      <c r="Q5" s="278"/>
      <c r="R5" s="278"/>
      <c r="S5" s="279"/>
      <c r="T5" s="277"/>
      <c r="U5" s="279"/>
      <c r="V5" s="277"/>
      <c r="W5" s="278"/>
      <c r="X5" s="278"/>
      <c r="Y5" s="279"/>
      <c r="Z5" s="323"/>
      <c r="AA5" s="324"/>
      <c r="AB5" s="325"/>
      <c r="AC5" s="504"/>
      <c r="AD5" s="505"/>
      <c r="AE5" s="506"/>
    </row>
    <row r="6" spans="1:32" ht="40.15" customHeight="1" thickBot="1" x14ac:dyDescent="0.25">
      <c r="C6" s="39">
        <v>2</v>
      </c>
      <c r="D6" s="323"/>
      <c r="E6" s="325"/>
      <c r="F6" s="323"/>
      <c r="G6" s="325"/>
      <c r="H6" s="323"/>
      <c r="I6" s="325"/>
      <c r="J6" s="323"/>
      <c r="K6" s="325"/>
      <c r="L6" s="323"/>
      <c r="M6" s="324"/>
      <c r="N6" s="324"/>
      <c r="O6" s="325"/>
      <c r="P6" s="277"/>
      <c r="Q6" s="278"/>
      <c r="R6" s="278"/>
      <c r="S6" s="279"/>
      <c r="T6" s="277"/>
      <c r="U6" s="279"/>
      <c r="V6" s="277"/>
      <c r="W6" s="278"/>
      <c r="X6" s="278"/>
      <c r="Y6" s="279"/>
      <c r="Z6" s="323"/>
      <c r="AA6" s="324"/>
      <c r="AB6" s="325"/>
      <c r="AC6" s="504"/>
      <c r="AD6" s="505"/>
      <c r="AE6" s="506"/>
    </row>
    <row r="7" spans="1:32" ht="40.15" customHeight="1" thickBot="1" x14ac:dyDescent="0.25">
      <c r="C7" s="39">
        <v>3</v>
      </c>
      <c r="D7" s="323"/>
      <c r="E7" s="325"/>
      <c r="F7" s="323"/>
      <c r="G7" s="325"/>
      <c r="H7" s="323"/>
      <c r="I7" s="325"/>
      <c r="J7" s="323"/>
      <c r="K7" s="325"/>
      <c r="L7" s="323"/>
      <c r="M7" s="324"/>
      <c r="N7" s="324"/>
      <c r="O7" s="325"/>
      <c r="P7" s="277"/>
      <c r="Q7" s="278"/>
      <c r="R7" s="278"/>
      <c r="S7" s="279"/>
      <c r="T7" s="277"/>
      <c r="U7" s="279"/>
      <c r="V7" s="277"/>
      <c r="W7" s="278"/>
      <c r="X7" s="278"/>
      <c r="Y7" s="279"/>
      <c r="Z7" s="323"/>
      <c r="AA7" s="324"/>
      <c r="AB7" s="325"/>
      <c r="AC7" s="504"/>
      <c r="AD7" s="505"/>
      <c r="AE7" s="506"/>
    </row>
    <row r="8" spans="1:32" ht="48" customHeight="1" thickBot="1" x14ac:dyDescent="0.3">
      <c r="A8" s="42"/>
      <c r="C8" s="39">
        <v>4</v>
      </c>
      <c r="D8" s="323"/>
      <c r="E8" s="325"/>
      <c r="F8" s="323"/>
      <c r="G8" s="325"/>
      <c r="H8" s="323"/>
      <c r="I8" s="325"/>
      <c r="J8" s="323"/>
      <c r="K8" s="325"/>
      <c r="L8" s="323"/>
      <c r="M8" s="324"/>
      <c r="N8" s="324"/>
      <c r="O8" s="325"/>
      <c r="P8" s="277"/>
      <c r="Q8" s="278"/>
      <c r="R8" s="278"/>
      <c r="S8" s="279"/>
      <c r="T8" s="277"/>
      <c r="U8" s="279"/>
      <c r="V8" s="277"/>
      <c r="W8" s="278"/>
      <c r="X8" s="278"/>
      <c r="Y8" s="279"/>
      <c r="Z8" s="323"/>
      <c r="AA8" s="324"/>
      <c r="AB8" s="325"/>
      <c r="AC8" s="504"/>
      <c r="AD8" s="505"/>
      <c r="AE8" s="506"/>
    </row>
    <row r="9" spans="1:32" ht="45" customHeight="1" thickBot="1" x14ac:dyDescent="0.25">
      <c r="A9" s="43"/>
      <c r="C9" s="39">
        <v>5</v>
      </c>
      <c r="D9" s="323"/>
      <c r="E9" s="325"/>
      <c r="F9" s="323"/>
      <c r="G9" s="325"/>
      <c r="H9" s="323"/>
      <c r="I9" s="325"/>
      <c r="J9" s="323"/>
      <c r="K9" s="325"/>
      <c r="L9" s="323"/>
      <c r="M9" s="324"/>
      <c r="N9" s="324"/>
      <c r="O9" s="325"/>
      <c r="P9" s="277"/>
      <c r="Q9" s="278"/>
      <c r="R9" s="278"/>
      <c r="S9" s="279"/>
      <c r="T9" s="277"/>
      <c r="U9" s="279"/>
      <c r="V9" s="277"/>
      <c r="W9" s="278"/>
      <c r="X9" s="278"/>
      <c r="Y9" s="279"/>
      <c r="Z9" s="323"/>
      <c r="AA9" s="324"/>
      <c r="AB9" s="325"/>
      <c r="AC9" s="504"/>
      <c r="AD9" s="505"/>
      <c r="AE9" s="506"/>
    </row>
    <row r="10" spans="1:32" ht="60" customHeight="1" thickBot="1" x14ac:dyDescent="0.25">
      <c r="A10" s="43"/>
      <c r="C10" s="39">
        <v>6</v>
      </c>
      <c r="D10" s="323"/>
      <c r="E10" s="325"/>
      <c r="F10" s="323"/>
      <c r="G10" s="325"/>
      <c r="H10" s="323"/>
      <c r="I10" s="325"/>
      <c r="J10" s="323"/>
      <c r="K10" s="325"/>
      <c r="L10" s="323"/>
      <c r="M10" s="324"/>
      <c r="N10" s="324"/>
      <c r="O10" s="325"/>
      <c r="P10" s="277"/>
      <c r="Q10" s="278"/>
      <c r="R10" s="278"/>
      <c r="S10" s="279"/>
      <c r="T10" s="277"/>
      <c r="U10" s="279"/>
      <c r="V10" s="277"/>
      <c r="W10" s="278"/>
      <c r="X10" s="278"/>
      <c r="Y10" s="279"/>
      <c r="Z10" s="323"/>
      <c r="AA10" s="324"/>
      <c r="AB10" s="325"/>
      <c r="AC10" s="504"/>
      <c r="AD10" s="505"/>
      <c r="AE10" s="506"/>
    </row>
    <row r="11" spans="1:32" ht="77.45" customHeight="1" thickBot="1" x14ac:dyDescent="0.25">
      <c r="A11" s="43"/>
      <c r="C11" s="39">
        <v>7</v>
      </c>
      <c r="D11" s="323"/>
      <c r="E11" s="325"/>
      <c r="F11" s="323"/>
      <c r="G11" s="325"/>
      <c r="H11" s="323"/>
      <c r="I11" s="325"/>
      <c r="J11" s="323"/>
      <c r="K11" s="325"/>
      <c r="L11" s="323"/>
      <c r="M11" s="324"/>
      <c r="N11" s="324"/>
      <c r="O11" s="325"/>
      <c r="P11" s="277"/>
      <c r="Q11" s="278"/>
      <c r="R11" s="278"/>
      <c r="S11" s="279"/>
      <c r="T11" s="277"/>
      <c r="U11" s="279"/>
      <c r="V11" s="277"/>
      <c r="W11" s="278"/>
      <c r="X11" s="278"/>
      <c r="Y11" s="279"/>
      <c r="Z11" s="323"/>
      <c r="AA11" s="324"/>
      <c r="AB11" s="325"/>
      <c r="AC11" s="504"/>
      <c r="AD11" s="505"/>
      <c r="AE11" s="506"/>
    </row>
    <row r="12" spans="1:32" ht="40.15" customHeight="1" thickBot="1" x14ac:dyDescent="0.25">
      <c r="A12" s="43"/>
      <c r="C12" s="39">
        <v>8</v>
      </c>
      <c r="D12" s="323"/>
      <c r="E12" s="325"/>
      <c r="F12" s="323"/>
      <c r="G12" s="325"/>
      <c r="H12" s="323"/>
      <c r="I12" s="325"/>
      <c r="J12" s="323"/>
      <c r="K12" s="325"/>
      <c r="L12" s="323"/>
      <c r="M12" s="324"/>
      <c r="N12" s="324"/>
      <c r="O12" s="325"/>
      <c r="P12" s="277"/>
      <c r="Q12" s="278"/>
      <c r="R12" s="278"/>
      <c r="S12" s="279"/>
      <c r="T12" s="277"/>
      <c r="U12" s="279"/>
      <c r="V12" s="277"/>
      <c r="W12" s="278"/>
      <c r="X12" s="278"/>
      <c r="Y12" s="279"/>
      <c r="Z12" s="323"/>
      <c r="AA12" s="324"/>
      <c r="AB12" s="325"/>
      <c r="AC12" s="504"/>
      <c r="AD12" s="505"/>
      <c r="AE12" s="506"/>
    </row>
    <row r="13" spans="1:32" ht="40.15" customHeight="1" thickBot="1" x14ac:dyDescent="0.25">
      <c r="A13" s="43"/>
      <c r="C13" s="39">
        <v>9</v>
      </c>
      <c r="D13" s="323"/>
      <c r="E13" s="325"/>
      <c r="F13" s="323"/>
      <c r="G13" s="325"/>
      <c r="H13" s="323"/>
      <c r="I13" s="325"/>
      <c r="J13" s="323"/>
      <c r="K13" s="325"/>
      <c r="L13" s="323"/>
      <c r="M13" s="324"/>
      <c r="N13" s="324"/>
      <c r="O13" s="325"/>
      <c r="P13" s="277"/>
      <c r="Q13" s="278"/>
      <c r="R13" s="278"/>
      <c r="S13" s="279"/>
      <c r="T13" s="277"/>
      <c r="U13" s="279"/>
      <c r="V13" s="277"/>
      <c r="W13" s="278"/>
      <c r="X13" s="278"/>
      <c r="Y13" s="279"/>
      <c r="Z13" s="323"/>
      <c r="AA13" s="324"/>
      <c r="AB13" s="325"/>
      <c r="AC13" s="504"/>
      <c r="AD13" s="505"/>
      <c r="AE13" s="506"/>
    </row>
    <row r="14" spans="1:32" ht="45" customHeight="1" thickBot="1" x14ac:dyDescent="0.25">
      <c r="A14" s="43"/>
      <c r="C14" s="39">
        <v>10</v>
      </c>
      <c r="D14" s="323"/>
      <c r="E14" s="325"/>
      <c r="F14" s="323"/>
      <c r="G14" s="325"/>
      <c r="H14" s="323"/>
      <c r="I14" s="325"/>
      <c r="J14" s="323"/>
      <c r="K14" s="325"/>
      <c r="L14" s="323"/>
      <c r="M14" s="324"/>
      <c r="N14" s="324"/>
      <c r="O14" s="325"/>
      <c r="P14" s="277"/>
      <c r="Q14" s="278"/>
      <c r="R14" s="278"/>
      <c r="S14" s="279"/>
      <c r="T14" s="277"/>
      <c r="U14" s="279"/>
      <c r="V14" s="277"/>
      <c r="W14" s="278"/>
      <c r="X14" s="278"/>
      <c r="Y14" s="279"/>
      <c r="Z14" s="323"/>
      <c r="AA14" s="324"/>
      <c r="AB14" s="325"/>
      <c r="AC14" s="504"/>
      <c r="AD14" s="505"/>
      <c r="AE14" s="506"/>
    </row>
    <row r="15" spans="1:32" ht="40.15" customHeight="1" thickBot="1" x14ac:dyDescent="0.25">
      <c r="A15" s="43"/>
      <c r="C15" s="39">
        <v>11</v>
      </c>
      <c r="D15" s="323"/>
      <c r="E15" s="325"/>
      <c r="F15" s="323"/>
      <c r="G15" s="325"/>
      <c r="H15" s="323"/>
      <c r="I15" s="325"/>
      <c r="J15" s="323"/>
      <c r="K15" s="325"/>
      <c r="L15" s="323"/>
      <c r="M15" s="324"/>
      <c r="N15" s="324"/>
      <c r="O15" s="325"/>
      <c r="P15" s="277"/>
      <c r="Q15" s="278"/>
      <c r="R15" s="278"/>
      <c r="S15" s="279"/>
      <c r="T15" s="277"/>
      <c r="U15" s="279"/>
      <c r="V15" s="277"/>
      <c r="W15" s="278"/>
      <c r="X15" s="278"/>
      <c r="Y15" s="279"/>
      <c r="Z15" s="323"/>
      <c r="AA15" s="324"/>
      <c r="AB15" s="325"/>
      <c r="AC15" s="504"/>
      <c r="AD15" s="505"/>
      <c r="AE15" s="506"/>
    </row>
    <row r="16" spans="1:32" ht="40.15" customHeight="1" thickBot="1" x14ac:dyDescent="0.25">
      <c r="A16" s="43"/>
      <c r="C16" s="39">
        <v>12</v>
      </c>
      <c r="D16" s="323"/>
      <c r="E16" s="325"/>
      <c r="F16" s="323"/>
      <c r="G16" s="325"/>
      <c r="H16" s="323"/>
      <c r="I16" s="325"/>
      <c r="J16" s="323"/>
      <c r="K16" s="325"/>
      <c r="L16" s="323"/>
      <c r="M16" s="324"/>
      <c r="N16" s="324"/>
      <c r="O16" s="325"/>
      <c r="P16" s="277"/>
      <c r="Q16" s="278"/>
      <c r="R16" s="278"/>
      <c r="S16" s="279"/>
      <c r="T16" s="277"/>
      <c r="U16" s="279"/>
      <c r="V16" s="277"/>
      <c r="W16" s="278"/>
      <c r="X16" s="278"/>
      <c r="Y16" s="279"/>
      <c r="Z16" s="323"/>
      <c r="AA16" s="324"/>
      <c r="AB16" s="325"/>
      <c r="AC16" s="504"/>
      <c r="AD16" s="505"/>
      <c r="AE16" s="506"/>
    </row>
    <row r="17" spans="1:31" ht="40.15" customHeight="1" thickBot="1" x14ac:dyDescent="0.25">
      <c r="A17" s="43"/>
      <c r="C17" s="39">
        <v>13</v>
      </c>
      <c r="D17" s="323"/>
      <c r="E17" s="325"/>
      <c r="F17" s="323"/>
      <c r="G17" s="325"/>
      <c r="H17" s="323"/>
      <c r="I17" s="325"/>
      <c r="J17" s="323"/>
      <c r="K17" s="325"/>
      <c r="L17" s="323"/>
      <c r="M17" s="324"/>
      <c r="N17" s="324"/>
      <c r="O17" s="325"/>
      <c r="P17" s="277"/>
      <c r="Q17" s="278"/>
      <c r="R17" s="278"/>
      <c r="S17" s="279"/>
      <c r="T17" s="277"/>
      <c r="U17" s="279"/>
      <c r="V17" s="277"/>
      <c r="W17" s="278"/>
      <c r="X17" s="278"/>
      <c r="Y17" s="279"/>
      <c r="Z17" s="323"/>
      <c r="AA17" s="324"/>
      <c r="AB17" s="325"/>
      <c r="AC17" s="504"/>
      <c r="AD17" s="505"/>
      <c r="AE17" s="506"/>
    </row>
    <row r="18" spans="1:31" ht="40.15" customHeight="1" thickBot="1" x14ac:dyDescent="0.25">
      <c r="A18" s="43"/>
      <c r="C18" s="39">
        <v>14</v>
      </c>
      <c r="D18" s="323"/>
      <c r="E18" s="325"/>
      <c r="F18" s="323"/>
      <c r="G18" s="325"/>
      <c r="H18" s="323"/>
      <c r="I18" s="325"/>
      <c r="J18" s="323"/>
      <c r="K18" s="325"/>
      <c r="L18" s="323"/>
      <c r="M18" s="324"/>
      <c r="N18" s="324"/>
      <c r="O18" s="325"/>
      <c r="P18" s="277"/>
      <c r="Q18" s="278"/>
      <c r="R18" s="278"/>
      <c r="S18" s="279"/>
      <c r="T18" s="277"/>
      <c r="U18" s="279"/>
      <c r="V18" s="277"/>
      <c r="W18" s="278"/>
      <c r="X18" s="278"/>
      <c r="Y18" s="279"/>
      <c r="Z18" s="323"/>
      <c r="AA18" s="324"/>
      <c r="AB18" s="325"/>
      <c r="AC18" s="504"/>
      <c r="AD18" s="505"/>
      <c r="AE18" s="506"/>
    </row>
    <row r="19" spans="1:31" ht="40.15" customHeight="1" thickBot="1" x14ac:dyDescent="0.25">
      <c r="A19" s="43"/>
      <c r="C19" s="39">
        <v>15</v>
      </c>
      <c r="D19" s="323"/>
      <c r="E19" s="325"/>
      <c r="F19" s="323"/>
      <c r="G19" s="325"/>
      <c r="H19" s="323"/>
      <c r="I19" s="325"/>
      <c r="J19" s="323"/>
      <c r="K19" s="325"/>
      <c r="L19" s="323"/>
      <c r="M19" s="324"/>
      <c r="N19" s="324"/>
      <c r="O19" s="325"/>
      <c r="P19" s="277"/>
      <c r="Q19" s="278"/>
      <c r="R19" s="278"/>
      <c r="S19" s="279"/>
      <c r="T19" s="277"/>
      <c r="U19" s="279"/>
      <c r="V19" s="277"/>
      <c r="W19" s="278"/>
      <c r="X19" s="278"/>
      <c r="Y19" s="279"/>
      <c r="Z19" s="323"/>
      <c r="AA19" s="324"/>
      <c r="AB19" s="325"/>
      <c r="AC19" s="504"/>
      <c r="AD19" s="505"/>
      <c r="AE19" s="506"/>
    </row>
    <row r="20" spans="1:31" ht="40.15" customHeight="1" thickBot="1" x14ac:dyDescent="0.25">
      <c r="C20" s="39">
        <v>16</v>
      </c>
      <c r="D20" s="323"/>
      <c r="E20" s="325"/>
      <c r="F20" s="323"/>
      <c r="G20" s="325"/>
      <c r="H20" s="323"/>
      <c r="I20" s="325"/>
      <c r="J20" s="323"/>
      <c r="K20" s="325"/>
      <c r="L20" s="323"/>
      <c r="M20" s="324"/>
      <c r="N20" s="324"/>
      <c r="O20" s="325"/>
      <c r="P20" s="277"/>
      <c r="Q20" s="278"/>
      <c r="R20" s="278"/>
      <c r="S20" s="279"/>
      <c r="T20" s="277"/>
      <c r="U20" s="279"/>
      <c r="V20" s="277"/>
      <c r="W20" s="278"/>
      <c r="X20" s="278"/>
      <c r="Y20" s="279"/>
      <c r="Z20" s="323"/>
      <c r="AA20" s="324"/>
      <c r="AB20" s="325"/>
      <c r="AC20" s="504"/>
      <c r="AD20" s="505"/>
      <c r="AE20" s="506"/>
    </row>
    <row r="21" spans="1:31" ht="40.15" customHeight="1" thickBot="1" x14ac:dyDescent="0.3">
      <c r="A21" s="42"/>
      <c r="C21" s="39">
        <v>17</v>
      </c>
      <c r="D21" s="323"/>
      <c r="E21" s="325"/>
      <c r="F21" s="323"/>
      <c r="G21" s="325"/>
      <c r="H21" s="323"/>
      <c r="I21" s="325"/>
      <c r="J21" s="323"/>
      <c r="K21" s="325"/>
      <c r="L21" s="323"/>
      <c r="M21" s="324"/>
      <c r="N21" s="324"/>
      <c r="O21" s="325"/>
      <c r="P21" s="277"/>
      <c r="Q21" s="278"/>
      <c r="R21" s="278"/>
      <c r="S21" s="279"/>
      <c r="T21" s="277"/>
      <c r="U21" s="279"/>
      <c r="V21" s="277"/>
      <c r="W21" s="278"/>
      <c r="X21" s="278"/>
      <c r="Y21" s="279"/>
      <c r="Z21" s="323"/>
      <c r="AA21" s="324"/>
      <c r="AB21" s="325"/>
      <c r="AC21" s="504"/>
      <c r="AD21" s="505"/>
      <c r="AE21" s="506"/>
    </row>
    <row r="22" spans="1:31" ht="40.15" customHeight="1" thickBot="1" x14ac:dyDescent="0.3">
      <c r="A22" s="66"/>
      <c r="C22" s="39">
        <v>18</v>
      </c>
      <c r="D22" s="323"/>
      <c r="E22" s="325"/>
      <c r="F22" s="323"/>
      <c r="G22" s="325"/>
      <c r="H22" s="323"/>
      <c r="I22" s="325"/>
      <c r="J22" s="323"/>
      <c r="K22" s="325"/>
      <c r="L22" s="323"/>
      <c r="M22" s="324"/>
      <c r="N22" s="324"/>
      <c r="O22" s="325"/>
      <c r="P22" s="277"/>
      <c r="Q22" s="278"/>
      <c r="R22" s="278"/>
      <c r="S22" s="279"/>
      <c r="T22" s="277"/>
      <c r="U22" s="279"/>
      <c r="V22" s="277"/>
      <c r="W22" s="278"/>
      <c r="X22" s="278"/>
      <c r="Y22" s="279"/>
      <c r="Z22" s="323"/>
      <c r="AA22" s="324"/>
      <c r="AB22" s="325"/>
      <c r="AC22" s="504"/>
      <c r="AD22" s="505"/>
      <c r="AE22" s="506"/>
    </row>
    <row r="23" spans="1:31" ht="40.15" customHeight="1" thickBot="1" x14ac:dyDescent="0.25">
      <c r="A23" s="41"/>
      <c r="C23" s="39">
        <v>19</v>
      </c>
      <c r="D23" s="323"/>
      <c r="E23" s="325"/>
      <c r="F23" s="323"/>
      <c r="G23" s="325"/>
      <c r="H23" s="323"/>
      <c r="I23" s="325"/>
      <c r="J23" s="323"/>
      <c r="K23" s="325"/>
      <c r="L23" s="323"/>
      <c r="M23" s="324"/>
      <c r="N23" s="324"/>
      <c r="O23" s="325"/>
      <c r="P23" s="277"/>
      <c r="Q23" s="278"/>
      <c r="R23" s="278"/>
      <c r="S23" s="279"/>
      <c r="T23" s="277"/>
      <c r="U23" s="279"/>
      <c r="V23" s="277"/>
      <c r="W23" s="278"/>
      <c r="X23" s="278"/>
      <c r="Y23" s="279"/>
      <c r="Z23" s="323"/>
      <c r="AA23" s="324"/>
      <c r="AB23" s="325"/>
      <c r="AC23" s="504"/>
      <c r="AD23" s="505"/>
      <c r="AE23" s="506"/>
    </row>
    <row r="24" spans="1:31" ht="40.15" customHeight="1" thickBot="1" x14ac:dyDescent="0.25">
      <c r="A24" s="41"/>
      <c r="C24" s="39">
        <v>20</v>
      </c>
      <c r="D24" s="323"/>
      <c r="E24" s="325"/>
      <c r="F24" s="323"/>
      <c r="G24" s="325"/>
      <c r="H24" s="323"/>
      <c r="I24" s="325"/>
      <c r="J24" s="323"/>
      <c r="K24" s="325"/>
      <c r="L24" s="323"/>
      <c r="M24" s="324"/>
      <c r="N24" s="324"/>
      <c r="O24" s="325"/>
      <c r="P24" s="277"/>
      <c r="Q24" s="278"/>
      <c r="R24" s="278"/>
      <c r="S24" s="279"/>
      <c r="T24" s="277"/>
      <c r="U24" s="279"/>
      <c r="V24" s="277"/>
      <c r="W24" s="278"/>
      <c r="X24" s="278"/>
      <c r="Y24" s="279"/>
      <c r="Z24" s="323"/>
      <c r="AA24" s="324"/>
      <c r="AB24" s="325"/>
      <c r="AC24" s="504"/>
      <c r="AD24" s="505"/>
      <c r="AE24" s="506"/>
    </row>
    <row r="25" spans="1:31" ht="40.15" customHeight="1" thickBot="1" x14ac:dyDescent="0.25">
      <c r="A25" s="41"/>
      <c r="C25" s="39">
        <v>21</v>
      </c>
      <c r="D25" s="323"/>
      <c r="E25" s="325"/>
      <c r="F25" s="323"/>
      <c r="G25" s="325"/>
      <c r="H25" s="323"/>
      <c r="I25" s="325"/>
      <c r="J25" s="323"/>
      <c r="K25" s="325"/>
      <c r="L25" s="323"/>
      <c r="M25" s="324"/>
      <c r="N25" s="324"/>
      <c r="O25" s="325"/>
      <c r="P25" s="277"/>
      <c r="Q25" s="278"/>
      <c r="R25" s="278"/>
      <c r="S25" s="279"/>
      <c r="T25" s="277"/>
      <c r="U25" s="279"/>
      <c r="V25" s="277"/>
      <c r="W25" s="278"/>
      <c r="X25" s="278"/>
      <c r="Y25" s="279"/>
      <c r="Z25" s="323"/>
      <c r="AA25" s="324"/>
      <c r="AB25" s="325"/>
      <c r="AC25" s="504"/>
      <c r="AD25" s="505"/>
      <c r="AE25" s="506"/>
    </row>
    <row r="26" spans="1:31" ht="40.15" customHeight="1" thickBot="1" x14ac:dyDescent="0.25">
      <c r="A26" s="41"/>
      <c r="C26" s="39">
        <v>22</v>
      </c>
      <c r="D26" s="323"/>
      <c r="E26" s="325"/>
      <c r="F26" s="323"/>
      <c r="G26" s="325"/>
      <c r="H26" s="323"/>
      <c r="I26" s="325"/>
      <c r="J26" s="323"/>
      <c r="K26" s="325"/>
      <c r="L26" s="323"/>
      <c r="M26" s="324"/>
      <c r="N26" s="324"/>
      <c r="O26" s="325"/>
      <c r="P26" s="277"/>
      <c r="Q26" s="278"/>
      <c r="R26" s="278"/>
      <c r="S26" s="279"/>
      <c r="T26" s="277"/>
      <c r="U26" s="279"/>
      <c r="V26" s="277"/>
      <c r="W26" s="278"/>
      <c r="X26" s="278"/>
      <c r="Y26" s="279"/>
      <c r="Z26" s="323"/>
      <c r="AA26" s="324"/>
      <c r="AB26" s="325"/>
      <c r="AC26" s="504"/>
      <c r="AD26" s="505"/>
      <c r="AE26" s="506"/>
    </row>
    <row r="27" spans="1:31" ht="40.15" customHeight="1" thickBot="1" x14ac:dyDescent="0.25">
      <c r="A27" s="41"/>
      <c r="C27" s="39">
        <v>23</v>
      </c>
      <c r="D27" s="323"/>
      <c r="E27" s="325"/>
      <c r="F27" s="323"/>
      <c r="G27" s="325"/>
      <c r="H27" s="323"/>
      <c r="I27" s="325"/>
      <c r="J27" s="323"/>
      <c r="K27" s="325"/>
      <c r="L27" s="323"/>
      <c r="M27" s="324"/>
      <c r="N27" s="324"/>
      <c r="O27" s="325"/>
      <c r="P27" s="277"/>
      <c r="Q27" s="278"/>
      <c r="R27" s="278"/>
      <c r="S27" s="279"/>
      <c r="T27" s="277"/>
      <c r="U27" s="279"/>
      <c r="V27" s="277"/>
      <c r="W27" s="278"/>
      <c r="X27" s="278"/>
      <c r="Y27" s="279"/>
      <c r="Z27" s="323"/>
      <c r="AA27" s="324"/>
      <c r="AB27" s="325"/>
      <c r="AC27" s="504"/>
      <c r="AD27" s="505"/>
      <c r="AE27" s="506"/>
    </row>
    <row r="28" spans="1:31" ht="40.15" customHeight="1" thickBot="1" x14ac:dyDescent="0.25">
      <c r="A28" s="41"/>
      <c r="C28" s="39">
        <v>24</v>
      </c>
      <c r="D28" s="323"/>
      <c r="E28" s="325"/>
      <c r="F28" s="323"/>
      <c r="G28" s="325"/>
      <c r="H28" s="323"/>
      <c r="I28" s="325"/>
      <c r="J28" s="323"/>
      <c r="K28" s="325"/>
      <c r="L28" s="323"/>
      <c r="M28" s="324"/>
      <c r="N28" s="324"/>
      <c r="O28" s="325"/>
      <c r="P28" s="277"/>
      <c r="Q28" s="278"/>
      <c r="R28" s="278"/>
      <c r="S28" s="279"/>
      <c r="T28" s="277"/>
      <c r="U28" s="279"/>
      <c r="V28" s="277"/>
      <c r="W28" s="278"/>
      <c r="X28" s="278"/>
      <c r="Y28" s="279"/>
      <c r="Z28" s="323"/>
      <c r="AA28" s="324"/>
      <c r="AB28" s="325"/>
      <c r="AC28" s="507"/>
      <c r="AD28" s="508"/>
      <c r="AE28" s="509"/>
    </row>
    <row r="29" spans="1:31" ht="40.15" customHeight="1" x14ac:dyDescent="0.2">
      <c r="A29" s="41"/>
      <c r="C29" s="524" t="s">
        <v>173</v>
      </c>
      <c r="D29" s="525"/>
      <c r="E29" s="525"/>
      <c r="F29" s="525"/>
      <c r="G29" s="525"/>
      <c r="H29" s="525"/>
      <c r="I29" s="525"/>
      <c r="J29" s="525"/>
      <c r="K29" s="525"/>
      <c r="L29" s="525"/>
      <c r="M29" s="525"/>
      <c r="N29" s="525"/>
      <c r="O29" s="525"/>
      <c r="P29" s="525"/>
      <c r="Q29" s="525"/>
      <c r="R29" s="525"/>
      <c r="S29" s="525"/>
      <c r="T29" s="525"/>
      <c r="U29" s="525"/>
      <c r="V29" s="525"/>
      <c r="W29" s="525"/>
      <c r="X29" s="525"/>
      <c r="Y29" s="525"/>
      <c r="Z29" s="525"/>
      <c r="AA29" s="525"/>
      <c r="AB29" s="526"/>
    </row>
    <row r="30" spans="1:31" ht="40.15" customHeight="1" thickBot="1" x14ac:dyDescent="0.25">
      <c r="C30" s="527"/>
      <c r="D30" s="528"/>
      <c r="E30" s="528"/>
      <c r="F30" s="528"/>
      <c r="G30" s="528"/>
      <c r="H30" s="528"/>
      <c r="I30" s="528"/>
      <c r="J30" s="528"/>
      <c r="K30" s="528"/>
      <c r="L30" s="528"/>
      <c r="M30" s="528"/>
      <c r="N30" s="528"/>
      <c r="O30" s="528"/>
      <c r="P30" s="528"/>
      <c r="Q30" s="528"/>
      <c r="R30" s="528"/>
      <c r="S30" s="528"/>
      <c r="T30" s="528"/>
      <c r="U30" s="528"/>
      <c r="V30" s="528"/>
      <c r="W30" s="528"/>
      <c r="X30" s="528"/>
      <c r="Y30" s="528"/>
      <c r="Z30" s="528"/>
      <c r="AA30" s="528"/>
      <c r="AB30" s="529"/>
    </row>
    <row r="31" spans="1:31" ht="40.15" customHeight="1" x14ac:dyDescent="0.25">
      <c r="A31" s="42"/>
      <c r="C31" s="530" t="s">
        <v>2</v>
      </c>
      <c r="D31" s="532" t="s">
        <v>177</v>
      </c>
      <c r="E31" s="533"/>
      <c r="F31" s="532" t="s">
        <v>4</v>
      </c>
      <c r="G31" s="533"/>
      <c r="H31" s="532" t="s">
        <v>5</v>
      </c>
      <c r="I31" s="533"/>
      <c r="J31" s="532" t="s">
        <v>6</v>
      </c>
      <c r="K31" s="533"/>
      <c r="L31" s="532" t="s">
        <v>212</v>
      </c>
      <c r="M31" s="536"/>
      <c r="N31" s="536"/>
      <c r="O31" s="533"/>
      <c r="P31" s="538" t="s">
        <v>178</v>
      </c>
      <c r="Q31" s="539"/>
      <c r="R31" s="539"/>
      <c r="S31" s="540"/>
      <c r="T31" s="544" t="s">
        <v>179</v>
      </c>
      <c r="U31" s="545"/>
      <c r="V31" s="545"/>
      <c r="W31" s="546"/>
      <c r="X31" s="532" t="s">
        <v>7</v>
      </c>
      <c r="Y31" s="536"/>
      <c r="Z31" s="536"/>
      <c r="AA31" s="536"/>
      <c r="AB31" s="533"/>
    </row>
    <row r="32" spans="1:31" ht="40.15" customHeight="1" thickBot="1" x14ac:dyDescent="0.25">
      <c r="A32" s="90"/>
      <c r="C32" s="531"/>
      <c r="D32" s="534"/>
      <c r="E32" s="535"/>
      <c r="F32" s="534"/>
      <c r="G32" s="535"/>
      <c r="H32" s="534"/>
      <c r="I32" s="535"/>
      <c r="J32" s="534"/>
      <c r="K32" s="535"/>
      <c r="L32" s="534"/>
      <c r="M32" s="537"/>
      <c r="N32" s="537"/>
      <c r="O32" s="535"/>
      <c r="P32" s="541"/>
      <c r="Q32" s="542"/>
      <c r="R32" s="542"/>
      <c r="S32" s="543"/>
      <c r="T32" s="547"/>
      <c r="U32" s="548"/>
      <c r="V32" s="548"/>
      <c r="W32" s="549"/>
      <c r="X32" s="534"/>
      <c r="Y32" s="537"/>
      <c r="Z32" s="537"/>
      <c r="AA32" s="537"/>
      <c r="AB32" s="535"/>
    </row>
    <row r="33" spans="1:32" ht="40.15" customHeight="1" thickBot="1" x14ac:dyDescent="0.25">
      <c r="A33" s="41"/>
      <c r="C33" s="39">
        <v>1</v>
      </c>
      <c r="D33" s="323"/>
      <c r="E33" s="325"/>
      <c r="F33" s="323"/>
      <c r="G33" s="325"/>
      <c r="H33" s="323"/>
      <c r="I33" s="325"/>
      <c r="J33" s="323"/>
      <c r="K33" s="325"/>
      <c r="L33" s="323"/>
      <c r="M33" s="324"/>
      <c r="N33" s="324"/>
      <c r="O33" s="325"/>
      <c r="P33" s="277"/>
      <c r="Q33" s="278"/>
      <c r="R33" s="278"/>
      <c r="S33" s="279"/>
      <c r="T33" s="494"/>
      <c r="U33" s="495"/>
      <c r="V33" s="495"/>
      <c r="W33" s="496"/>
      <c r="X33" s="494"/>
      <c r="Y33" s="495"/>
      <c r="Z33" s="495"/>
      <c r="AA33" s="495"/>
      <c r="AB33" s="496"/>
    </row>
    <row r="34" spans="1:32" ht="40.15" customHeight="1" thickBot="1" x14ac:dyDescent="0.25">
      <c r="A34" s="41"/>
      <c r="C34" s="39">
        <v>2</v>
      </c>
      <c r="D34" s="323"/>
      <c r="E34" s="325"/>
      <c r="F34" s="323"/>
      <c r="G34" s="325"/>
      <c r="H34" s="323"/>
      <c r="I34" s="325"/>
      <c r="J34" s="323"/>
      <c r="K34" s="325"/>
      <c r="L34" s="323"/>
      <c r="M34" s="324"/>
      <c r="N34" s="324"/>
      <c r="O34" s="325"/>
      <c r="P34" s="277"/>
      <c r="Q34" s="278"/>
      <c r="R34" s="278"/>
      <c r="S34" s="279"/>
      <c r="T34" s="494"/>
      <c r="U34" s="495"/>
      <c r="V34" s="495"/>
      <c r="W34" s="496"/>
      <c r="X34" s="494"/>
      <c r="Y34" s="495"/>
      <c r="Z34" s="495"/>
      <c r="AA34" s="495"/>
      <c r="AB34" s="496"/>
    </row>
    <row r="35" spans="1:32" ht="45" customHeight="1" thickBot="1" x14ac:dyDescent="0.25">
      <c r="A35" s="41"/>
      <c r="C35" s="39">
        <v>3</v>
      </c>
      <c r="D35" s="323"/>
      <c r="E35" s="325"/>
      <c r="F35" s="323"/>
      <c r="G35" s="325"/>
      <c r="H35" s="323"/>
      <c r="I35" s="325"/>
      <c r="J35" s="323"/>
      <c r="K35" s="325"/>
      <c r="L35" s="323"/>
      <c r="M35" s="324"/>
      <c r="N35" s="324"/>
      <c r="O35" s="325"/>
      <c r="P35" s="277"/>
      <c r="Q35" s="278"/>
      <c r="R35" s="278"/>
      <c r="S35" s="279"/>
      <c r="T35" s="494"/>
      <c r="U35" s="495"/>
      <c r="V35" s="495"/>
      <c r="W35" s="496"/>
      <c r="X35" s="494"/>
      <c r="Y35" s="495"/>
      <c r="Z35" s="495"/>
      <c r="AA35" s="495"/>
      <c r="AB35" s="496"/>
    </row>
    <row r="36" spans="1:32" ht="58.9" customHeight="1" thickBot="1" x14ac:dyDescent="0.25">
      <c r="A36" s="40"/>
      <c r="C36" s="39">
        <v>4</v>
      </c>
      <c r="D36" s="323"/>
      <c r="E36" s="325"/>
      <c r="F36" s="323"/>
      <c r="G36" s="325"/>
      <c r="H36" s="323"/>
      <c r="I36" s="325"/>
      <c r="J36" s="323"/>
      <c r="K36" s="325"/>
      <c r="L36" s="323"/>
      <c r="M36" s="324"/>
      <c r="N36" s="324"/>
      <c r="O36" s="325"/>
      <c r="P36" s="277"/>
      <c r="Q36" s="278"/>
      <c r="R36" s="278"/>
      <c r="S36" s="279"/>
      <c r="T36" s="494"/>
      <c r="U36" s="495"/>
      <c r="V36" s="495"/>
      <c r="W36" s="496"/>
      <c r="X36" s="494"/>
      <c r="Y36" s="495"/>
      <c r="Z36" s="495"/>
      <c r="AA36" s="495"/>
      <c r="AB36" s="496"/>
    </row>
    <row r="37" spans="1:32" ht="40.15" customHeight="1" thickBot="1" x14ac:dyDescent="0.25">
      <c r="A37" s="40"/>
      <c r="C37" s="39">
        <v>5</v>
      </c>
      <c r="D37" s="323"/>
      <c r="E37" s="325"/>
      <c r="F37" s="323"/>
      <c r="G37" s="325"/>
      <c r="H37" s="323"/>
      <c r="I37" s="325"/>
      <c r="J37" s="323"/>
      <c r="K37" s="325"/>
      <c r="L37" s="323"/>
      <c r="M37" s="324"/>
      <c r="N37" s="324"/>
      <c r="O37" s="325"/>
      <c r="P37" s="277"/>
      <c r="Q37" s="278"/>
      <c r="R37" s="278"/>
      <c r="S37" s="279"/>
      <c r="T37" s="494"/>
      <c r="U37" s="495"/>
      <c r="V37" s="495"/>
      <c r="W37" s="496"/>
      <c r="X37" s="494"/>
      <c r="Y37" s="495"/>
      <c r="Z37" s="495"/>
      <c r="AA37" s="495"/>
      <c r="AB37" s="496"/>
    </row>
    <row r="38" spans="1:32" ht="40.15" customHeight="1" thickBot="1" x14ac:dyDescent="0.25">
      <c r="A38" s="40"/>
      <c r="C38" s="39">
        <v>6</v>
      </c>
      <c r="D38" s="323"/>
      <c r="E38" s="325"/>
      <c r="F38" s="323"/>
      <c r="G38" s="325"/>
      <c r="H38" s="323"/>
      <c r="I38" s="325"/>
      <c r="J38" s="323"/>
      <c r="K38" s="325"/>
      <c r="L38" s="323"/>
      <c r="M38" s="324"/>
      <c r="N38" s="324"/>
      <c r="O38" s="325"/>
      <c r="P38" s="277"/>
      <c r="Q38" s="278"/>
      <c r="R38" s="278"/>
      <c r="S38" s="279"/>
      <c r="T38" s="494"/>
      <c r="U38" s="495"/>
      <c r="V38" s="495"/>
      <c r="W38" s="496"/>
      <c r="X38" s="494"/>
      <c r="Y38" s="495"/>
      <c r="Z38" s="495"/>
      <c r="AA38" s="495"/>
      <c r="AB38" s="496"/>
    </row>
    <row r="39" spans="1:32" ht="40.15" customHeight="1" thickBot="1" x14ac:dyDescent="0.25">
      <c r="A39" s="40"/>
      <c r="C39" s="39">
        <v>7</v>
      </c>
      <c r="D39" s="323"/>
      <c r="E39" s="325"/>
      <c r="F39" s="323"/>
      <c r="G39" s="325"/>
      <c r="H39" s="323"/>
      <c r="I39" s="325"/>
      <c r="J39" s="323"/>
      <c r="K39" s="325"/>
      <c r="L39" s="323"/>
      <c r="M39" s="324"/>
      <c r="N39" s="324"/>
      <c r="O39" s="325"/>
      <c r="P39" s="277"/>
      <c r="Q39" s="278"/>
      <c r="R39" s="278"/>
      <c r="S39" s="279"/>
      <c r="T39" s="494"/>
      <c r="U39" s="495"/>
      <c r="V39" s="495"/>
      <c r="W39" s="496"/>
      <c r="X39" s="494"/>
      <c r="Y39" s="495"/>
      <c r="Z39" s="495"/>
      <c r="AA39" s="495"/>
      <c r="AB39" s="496"/>
    </row>
    <row r="40" spans="1:32" ht="40.15" customHeight="1" thickBot="1" x14ac:dyDescent="0.25">
      <c r="A40" s="40"/>
      <c r="C40" s="39">
        <v>8</v>
      </c>
      <c r="D40" s="323"/>
      <c r="E40" s="325"/>
      <c r="F40" s="323"/>
      <c r="G40" s="325"/>
      <c r="H40" s="323"/>
      <c r="I40" s="325"/>
      <c r="J40" s="323"/>
      <c r="K40" s="325"/>
      <c r="L40" s="323"/>
      <c r="M40" s="324"/>
      <c r="N40" s="324"/>
      <c r="O40" s="325"/>
      <c r="P40" s="277"/>
      <c r="Q40" s="278"/>
      <c r="R40" s="278"/>
      <c r="S40" s="279"/>
      <c r="T40" s="494"/>
      <c r="U40" s="495"/>
      <c r="V40" s="495"/>
      <c r="W40" s="496"/>
      <c r="X40" s="494"/>
      <c r="Y40" s="495"/>
      <c r="Z40" s="495"/>
      <c r="AA40" s="495"/>
      <c r="AB40" s="496"/>
    </row>
    <row r="41" spans="1:32" ht="40.15" customHeight="1" thickBot="1" x14ac:dyDescent="0.25">
      <c r="A41" s="40"/>
      <c r="C41" s="39">
        <v>9</v>
      </c>
      <c r="D41" s="323"/>
      <c r="E41" s="325"/>
      <c r="F41" s="323"/>
      <c r="G41" s="325"/>
      <c r="H41" s="323"/>
      <c r="I41" s="325"/>
      <c r="J41" s="323"/>
      <c r="K41" s="325"/>
      <c r="L41" s="323"/>
      <c r="M41" s="324"/>
      <c r="N41" s="324"/>
      <c r="O41" s="325"/>
      <c r="P41" s="277"/>
      <c r="Q41" s="278"/>
      <c r="R41" s="278"/>
      <c r="S41" s="279"/>
      <c r="T41" s="494"/>
      <c r="U41" s="495"/>
      <c r="V41" s="495"/>
      <c r="W41" s="496"/>
      <c r="X41" s="494"/>
      <c r="Y41" s="495"/>
      <c r="Z41" s="495"/>
      <c r="AA41" s="495"/>
      <c r="AB41" s="496"/>
    </row>
    <row r="42" spans="1:32" ht="40.15" customHeight="1" thickBot="1" x14ac:dyDescent="0.25">
      <c r="A42" s="40"/>
      <c r="C42" s="39">
        <v>10</v>
      </c>
      <c r="D42" s="323"/>
      <c r="E42" s="325"/>
      <c r="F42" s="323"/>
      <c r="G42" s="325"/>
      <c r="H42" s="323"/>
      <c r="I42" s="325"/>
      <c r="J42" s="323"/>
      <c r="K42" s="325"/>
      <c r="L42" s="323"/>
      <c r="M42" s="324"/>
      <c r="N42" s="324"/>
      <c r="O42" s="325"/>
      <c r="P42" s="277"/>
      <c r="Q42" s="278"/>
      <c r="R42" s="278"/>
      <c r="S42" s="279"/>
      <c r="T42" s="494"/>
      <c r="U42" s="495"/>
      <c r="V42" s="495"/>
      <c r="W42" s="496"/>
      <c r="X42" s="494"/>
      <c r="Y42" s="495"/>
      <c r="Z42" s="495"/>
      <c r="AA42" s="495"/>
      <c r="AB42" s="496"/>
    </row>
    <row r="43" spans="1:32" ht="40.15" customHeight="1" thickBot="1" x14ac:dyDescent="0.25">
      <c r="A43" s="40"/>
      <c r="C43" s="39">
        <v>11</v>
      </c>
      <c r="D43" s="323"/>
      <c r="E43" s="325"/>
      <c r="F43" s="323"/>
      <c r="G43" s="325"/>
      <c r="H43" s="323"/>
      <c r="I43" s="325"/>
      <c r="J43" s="323"/>
      <c r="K43" s="325"/>
      <c r="L43" s="323"/>
      <c r="M43" s="324"/>
      <c r="N43" s="324"/>
      <c r="O43" s="325"/>
      <c r="P43" s="277"/>
      <c r="Q43" s="278"/>
      <c r="R43" s="278"/>
      <c r="S43" s="279"/>
      <c r="T43" s="494"/>
      <c r="U43" s="495"/>
      <c r="V43" s="495"/>
      <c r="W43" s="496"/>
      <c r="X43" s="494"/>
      <c r="Y43" s="495"/>
      <c r="Z43" s="495"/>
      <c r="AA43" s="495"/>
      <c r="AB43" s="496"/>
    </row>
    <row r="44" spans="1:32" ht="40.15" customHeight="1" thickBot="1" x14ac:dyDescent="0.25">
      <c r="A44" s="40"/>
      <c r="C44" s="39">
        <v>12</v>
      </c>
      <c r="D44" s="323"/>
      <c r="E44" s="325"/>
      <c r="F44" s="323"/>
      <c r="G44" s="325"/>
      <c r="H44" s="323"/>
      <c r="I44" s="325"/>
      <c r="J44" s="323"/>
      <c r="K44" s="325"/>
      <c r="L44" s="323"/>
      <c r="M44" s="324"/>
      <c r="N44" s="324"/>
      <c r="O44" s="325"/>
      <c r="P44" s="277"/>
      <c r="Q44" s="278"/>
      <c r="R44" s="278"/>
      <c r="S44" s="279"/>
      <c r="T44" s="494"/>
      <c r="U44" s="495"/>
      <c r="V44" s="495"/>
      <c r="W44" s="496"/>
      <c r="X44" s="494"/>
      <c r="Y44" s="495"/>
      <c r="Z44" s="495"/>
      <c r="AA44" s="495"/>
      <c r="AB44" s="496"/>
    </row>
    <row r="45" spans="1:32" ht="40.15" customHeight="1" thickBot="1" x14ac:dyDescent="0.25">
      <c r="A45" s="40"/>
      <c r="C45" s="550" t="s">
        <v>47</v>
      </c>
      <c r="D45" s="550"/>
      <c r="E45" s="550"/>
      <c r="F45" s="550"/>
      <c r="G45" s="550"/>
      <c r="H45" s="550"/>
      <c r="I45" s="550"/>
      <c r="J45" s="550"/>
      <c r="K45" s="550"/>
      <c r="L45" s="550"/>
      <c r="M45" s="550"/>
      <c r="N45" s="550"/>
      <c r="O45" s="550"/>
      <c r="P45" s="550"/>
      <c r="Q45" s="550"/>
      <c r="R45" s="550"/>
      <c r="S45" s="550"/>
      <c r="T45" s="550"/>
      <c r="U45" s="550"/>
      <c r="V45" s="550"/>
      <c r="W45" s="550"/>
      <c r="X45" s="550"/>
      <c r="Y45" s="550"/>
      <c r="Z45" s="550"/>
      <c r="AA45" s="550"/>
      <c r="AB45" s="550"/>
      <c r="AC45" s="550"/>
      <c r="AD45" s="550"/>
      <c r="AE45" s="550"/>
      <c r="AF45" s="550"/>
    </row>
    <row r="46" spans="1:32" ht="40.15" customHeight="1" thickBot="1" x14ac:dyDescent="0.25">
      <c r="A46" s="40"/>
      <c r="C46" s="551" t="s">
        <v>48</v>
      </c>
      <c r="D46" s="552"/>
      <c r="E46" s="553"/>
      <c r="F46" s="551" t="s">
        <v>142</v>
      </c>
      <c r="G46" s="553"/>
      <c r="H46" s="554" t="s">
        <v>49</v>
      </c>
      <c r="I46" s="555"/>
      <c r="J46" s="560" t="s">
        <v>50</v>
      </c>
      <c r="K46" s="561"/>
      <c r="L46" s="560" t="s">
        <v>51</v>
      </c>
      <c r="M46" s="566"/>
      <c r="N46" s="566"/>
      <c r="O46" s="566"/>
      <c r="P46" s="561"/>
      <c r="Q46" s="560" t="s">
        <v>52</v>
      </c>
      <c r="R46" s="566"/>
      <c r="S46" s="561"/>
      <c r="T46" s="560" t="s">
        <v>133</v>
      </c>
      <c r="U46" s="561"/>
      <c r="V46" s="569" t="s">
        <v>143</v>
      </c>
      <c r="W46" s="570"/>
      <c r="X46" s="570"/>
      <c r="Y46" s="570"/>
      <c r="Z46" s="570"/>
      <c r="AA46" s="570"/>
      <c r="AB46" s="570"/>
      <c r="AC46" s="570"/>
      <c r="AD46" s="570"/>
      <c r="AE46" s="570"/>
      <c r="AF46" s="571"/>
    </row>
    <row r="47" spans="1:32" ht="40.15" customHeight="1" x14ac:dyDescent="0.2">
      <c r="A47" s="40"/>
      <c r="C47" s="488"/>
      <c r="D47" s="572"/>
      <c r="E47" s="489"/>
      <c r="F47" s="488"/>
      <c r="G47" s="489"/>
      <c r="H47" s="556"/>
      <c r="I47" s="557"/>
      <c r="J47" s="562"/>
      <c r="K47" s="563"/>
      <c r="L47" s="562"/>
      <c r="M47" s="567"/>
      <c r="N47" s="567"/>
      <c r="O47" s="567"/>
      <c r="P47" s="563"/>
      <c r="Q47" s="562"/>
      <c r="R47" s="567"/>
      <c r="S47" s="563"/>
      <c r="T47" s="562"/>
      <c r="U47" s="563"/>
      <c r="V47" s="587"/>
      <c r="W47" s="588"/>
      <c r="X47" s="588"/>
      <c r="Y47" s="588"/>
      <c r="Z47" s="588"/>
      <c r="AA47" s="588"/>
      <c r="AB47" s="588"/>
      <c r="AC47" s="588"/>
      <c r="AD47" s="588"/>
      <c r="AE47" s="588"/>
      <c r="AF47" s="589"/>
    </row>
    <row r="48" spans="1:32" ht="40.15" customHeight="1" thickBot="1" x14ac:dyDescent="0.25">
      <c r="A48" s="40"/>
      <c r="C48" s="490"/>
      <c r="D48" s="573"/>
      <c r="E48" s="491"/>
      <c r="F48" s="490"/>
      <c r="G48" s="491"/>
      <c r="H48" s="558"/>
      <c r="I48" s="559"/>
      <c r="J48" s="564"/>
      <c r="K48" s="565"/>
      <c r="L48" s="564"/>
      <c r="M48" s="568"/>
      <c r="N48" s="568"/>
      <c r="O48" s="568"/>
      <c r="P48" s="565"/>
      <c r="Q48" s="564"/>
      <c r="R48" s="568"/>
      <c r="S48" s="565"/>
      <c r="T48" s="564"/>
      <c r="U48" s="565"/>
      <c r="V48" s="490"/>
      <c r="W48" s="573"/>
      <c r="X48" s="573"/>
      <c r="Y48" s="573"/>
      <c r="Z48" s="573"/>
      <c r="AA48" s="573"/>
      <c r="AB48" s="573"/>
      <c r="AC48" s="573"/>
      <c r="AD48" s="573"/>
      <c r="AE48" s="573"/>
      <c r="AF48" s="491"/>
    </row>
    <row r="49" spans="1:32" ht="40.15" customHeight="1" x14ac:dyDescent="0.2">
      <c r="A49" s="40"/>
      <c r="C49" s="490"/>
      <c r="D49" s="573"/>
      <c r="E49" s="491"/>
      <c r="F49" s="490"/>
      <c r="G49" s="491"/>
      <c r="H49" s="560" t="s">
        <v>62</v>
      </c>
      <c r="I49" s="561"/>
      <c r="J49" s="575"/>
      <c r="K49" s="576"/>
      <c r="L49" s="575"/>
      <c r="M49" s="581"/>
      <c r="N49" s="581"/>
      <c r="O49" s="581"/>
      <c r="P49" s="576"/>
      <c r="Q49" s="575"/>
      <c r="R49" s="581"/>
      <c r="S49" s="576"/>
      <c r="T49" s="575"/>
      <c r="U49" s="576"/>
      <c r="V49" s="490"/>
      <c r="W49" s="573"/>
      <c r="X49" s="573"/>
      <c r="Y49" s="573"/>
      <c r="Z49" s="573"/>
      <c r="AA49" s="573"/>
      <c r="AB49" s="573"/>
      <c r="AC49" s="573"/>
      <c r="AD49" s="573"/>
      <c r="AE49" s="573"/>
      <c r="AF49" s="491"/>
    </row>
    <row r="50" spans="1:32" ht="40.15" customHeight="1" thickBot="1" x14ac:dyDescent="0.25">
      <c r="A50" s="40"/>
      <c r="C50" s="490"/>
      <c r="D50" s="573"/>
      <c r="E50" s="491"/>
      <c r="F50" s="490"/>
      <c r="G50" s="491"/>
      <c r="H50" s="562"/>
      <c r="I50" s="563"/>
      <c r="J50" s="577"/>
      <c r="K50" s="578"/>
      <c r="L50" s="577"/>
      <c r="M50" s="582"/>
      <c r="N50" s="582"/>
      <c r="O50" s="582"/>
      <c r="P50" s="578"/>
      <c r="Q50" s="577"/>
      <c r="R50" s="582"/>
      <c r="S50" s="578"/>
      <c r="T50" s="577"/>
      <c r="U50" s="578"/>
      <c r="V50" s="492"/>
      <c r="W50" s="574"/>
      <c r="X50" s="574"/>
      <c r="Y50" s="574"/>
      <c r="Z50" s="574"/>
      <c r="AA50" s="574"/>
      <c r="AB50" s="574"/>
      <c r="AC50" s="574"/>
      <c r="AD50" s="574"/>
      <c r="AE50" s="574"/>
      <c r="AF50" s="493"/>
    </row>
    <row r="51" spans="1:32" ht="40.15" customHeight="1" thickBot="1" x14ac:dyDescent="0.25">
      <c r="A51" s="40"/>
      <c r="C51" s="490"/>
      <c r="D51" s="573"/>
      <c r="E51" s="491"/>
      <c r="F51" s="490"/>
      <c r="G51" s="491"/>
      <c r="H51" s="564"/>
      <c r="I51" s="565"/>
      <c r="J51" s="579"/>
      <c r="K51" s="580"/>
      <c r="L51" s="579"/>
      <c r="M51" s="583"/>
      <c r="N51" s="583"/>
      <c r="O51" s="583"/>
      <c r="P51" s="580"/>
      <c r="Q51" s="579"/>
      <c r="R51" s="583"/>
      <c r="S51" s="580"/>
      <c r="T51" s="579"/>
      <c r="U51" s="580"/>
      <c r="V51" s="554" t="s">
        <v>149</v>
      </c>
      <c r="W51" s="320"/>
      <c r="X51" s="320"/>
      <c r="Y51" s="320"/>
      <c r="Z51" s="320"/>
      <c r="AA51" s="320"/>
      <c r="AB51" s="320"/>
      <c r="AC51" s="320"/>
      <c r="AD51" s="320"/>
      <c r="AE51" s="320"/>
      <c r="AF51" s="555"/>
    </row>
    <row r="52" spans="1:32" ht="40.15" customHeight="1" x14ac:dyDescent="0.2">
      <c r="A52" s="40"/>
      <c r="C52" s="490"/>
      <c r="D52" s="573"/>
      <c r="E52" s="491"/>
      <c r="F52" s="490"/>
      <c r="G52" s="491"/>
      <c r="H52" s="554" t="s">
        <v>72</v>
      </c>
      <c r="I52" s="555"/>
      <c r="J52" s="575"/>
      <c r="K52" s="576"/>
      <c r="L52" s="575"/>
      <c r="M52" s="581"/>
      <c r="N52" s="581"/>
      <c r="O52" s="581"/>
      <c r="P52" s="576"/>
      <c r="Q52" s="575"/>
      <c r="R52" s="581"/>
      <c r="S52" s="576"/>
      <c r="T52" s="575"/>
      <c r="U52" s="576"/>
      <c r="V52" s="584"/>
      <c r="W52" s="585"/>
      <c r="X52" s="585"/>
      <c r="Y52" s="585"/>
      <c r="Z52" s="585"/>
      <c r="AA52" s="585"/>
      <c r="AB52" s="585"/>
      <c r="AC52" s="585"/>
      <c r="AD52" s="585"/>
      <c r="AE52" s="585"/>
      <c r="AF52" s="586"/>
    </row>
    <row r="53" spans="1:32" ht="40.15" customHeight="1" x14ac:dyDescent="0.2">
      <c r="A53" s="40"/>
      <c r="C53" s="490"/>
      <c r="D53" s="573"/>
      <c r="E53" s="491"/>
      <c r="F53" s="490"/>
      <c r="G53" s="491"/>
      <c r="H53" s="556"/>
      <c r="I53" s="557"/>
      <c r="J53" s="577"/>
      <c r="K53" s="578"/>
      <c r="L53" s="577"/>
      <c r="M53" s="582"/>
      <c r="N53" s="582"/>
      <c r="O53" s="582"/>
      <c r="P53" s="578"/>
      <c r="Q53" s="577"/>
      <c r="R53" s="582"/>
      <c r="S53" s="578"/>
      <c r="T53" s="577"/>
      <c r="U53" s="578"/>
      <c r="V53" s="591"/>
      <c r="W53" s="592"/>
      <c r="X53" s="592"/>
      <c r="Y53" s="592"/>
      <c r="Z53" s="592"/>
      <c r="AA53" s="592"/>
      <c r="AB53" s="592"/>
      <c r="AC53" s="592"/>
      <c r="AD53" s="592"/>
      <c r="AE53" s="592"/>
      <c r="AF53" s="593"/>
    </row>
    <row r="54" spans="1:32" ht="40.15" customHeight="1" thickBot="1" x14ac:dyDescent="0.25">
      <c r="A54" s="40"/>
      <c r="C54" s="490"/>
      <c r="D54" s="573"/>
      <c r="E54" s="491"/>
      <c r="F54" s="490"/>
      <c r="G54" s="491"/>
      <c r="H54" s="558"/>
      <c r="I54" s="559"/>
      <c r="J54" s="579"/>
      <c r="K54" s="580"/>
      <c r="L54" s="579"/>
      <c r="M54" s="583"/>
      <c r="N54" s="583"/>
      <c r="O54" s="583"/>
      <c r="P54" s="580"/>
      <c r="Q54" s="579"/>
      <c r="R54" s="583"/>
      <c r="S54" s="580"/>
      <c r="T54" s="579"/>
      <c r="U54" s="580"/>
      <c r="V54" s="591"/>
      <c r="W54" s="592"/>
      <c r="X54" s="592"/>
      <c r="Y54" s="592"/>
      <c r="Z54" s="592"/>
      <c r="AA54" s="592"/>
      <c r="AB54" s="592"/>
      <c r="AC54" s="592"/>
      <c r="AD54" s="592"/>
      <c r="AE54" s="592"/>
      <c r="AF54" s="593"/>
    </row>
    <row r="55" spans="1:32" ht="40.15" customHeight="1" x14ac:dyDescent="0.2">
      <c r="A55" s="40"/>
      <c r="C55" s="490"/>
      <c r="D55" s="573"/>
      <c r="E55" s="491"/>
      <c r="F55" s="490"/>
      <c r="G55" s="491"/>
      <c r="H55" s="560" t="s">
        <v>76</v>
      </c>
      <c r="I55" s="561"/>
      <c r="J55" s="575"/>
      <c r="K55" s="576"/>
      <c r="L55" s="575"/>
      <c r="M55" s="581"/>
      <c r="N55" s="581"/>
      <c r="O55" s="581"/>
      <c r="P55" s="576"/>
      <c r="Q55" s="575"/>
      <c r="R55" s="581"/>
      <c r="S55" s="576"/>
      <c r="T55" s="575"/>
      <c r="U55" s="576"/>
      <c r="V55" s="591"/>
      <c r="W55" s="592"/>
      <c r="X55" s="592"/>
      <c r="Y55" s="592"/>
      <c r="Z55" s="592"/>
      <c r="AA55" s="592"/>
      <c r="AB55" s="592"/>
      <c r="AC55" s="592"/>
      <c r="AD55" s="592"/>
      <c r="AE55" s="592"/>
      <c r="AF55" s="593"/>
    </row>
    <row r="56" spans="1:32" ht="40.15" customHeight="1" x14ac:dyDescent="0.2">
      <c r="A56" s="40"/>
      <c r="C56" s="490"/>
      <c r="D56" s="573"/>
      <c r="E56" s="491"/>
      <c r="F56" s="490"/>
      <c r="G56" s="491"/>
      <c r="H56" s="562"/>
      <c r="I56" s="563"/>
      <c r="J56" s="577"/>
      <c r="K56" s="578"/>
      <c r="L56" s="577"/>
      <c r="M56" s="582"/>
      <c r="N56" s="582"/>
      <c r="O56" s="582"/>
      <c r="P56" s="578"/>
      <c r="Q56" s="577"/>
      <c r="R56" s="582"/>
      <c r="S56" s="578"/>
      <c r="T56" s="577"/>
      <c r="U56" s="578"/>
      <c r="V56" s="591"/>
      <c r="W56" s="592"/>
      <c r="X56" s="592"/>
      <c r="Y56" s="592"/>
      <c r="Z56" s="592"/>
      <c r="AA56" s="592"/>
      <c r="AB56" s="592"/>
      <c r="AC56" s="592"/>
      <c r="AD56" s="592"/>
      <c r="AE56" s="592"/>
      <c r="AF56" s="593"/>
    </row>
    <row r="57" spans="1:32" ht="40.15" customHeight="1" thickBot="1" x14ac:dyDescent="0.25">
      <c r="A57" s="40"/>
      <c r="C57" s="492"/>
      <c r="D57" s="574"/>
      <c r="E57" s="493"/>
      <c r="F57" s="492"/>
      <c r="G57" s="493"/>
      <c r="H57" s="564"/>
      <c r="I57" s="565"/>
      <c r="J57" s="579"/>
      <c r="K57" s="580"/>
      <c r="L57" s="579"/>
      <c r="M57" s="583"/>
      <c r="N57" s="583"/>
      <c r="O57" s="583"/>
      <c r="P57" s="580"/>
      <c r="Q57" s="579"/>
      <c r="R57" s="583"/>
      <c r="S57" s="580"/>
      <c r="T57" s="579"/>
      <c r="U57" s="580"/>
      <c r="V57" s="594"/>
      <c r="W57" s="595"/>
      <c r="X57" s="595"/>
      <c r="Y57" s="595"/>
      <c r="Z57" s="595"/>
      <c r="AA57" s="595"/>
      <c r="AB57" s="595"/>
      <c r="AC57" s="595"/>
      <c r="AD57" s="595"/>
      <c r="AE57" s="595"/>
      <c r="AF57" s="596"/>
    </row>
    <row r="58" spans="1:32" ht="40.15" customHeight="1" thickBot="1" x14ac:dyDescent="0.25">
      <c r="A58" s="40"/>
    </row>
    <row r="59" spans="1:32" ht="40.15" customHeight="1" x14ac:dyDescent="0.2">
      <c r="A59" s="40"/>
      <c r="C59" s="560" t="s">
        <v>81</v>
      </c>
      <c r="D59" s="566"/>
      <c r="E59" s="566"/>
      <c r="F59" s="566"/>
      <c r="G59" s="566"/>
      <c r="H59" s="566"/>
      <c r="I59" s="566"/>
      <c r="J59" s="566"/>
      <c r="K59" s="566"/>
      <c r="L59" s="566"/>
      <c r="M59" s="566"/>
      <c r="N59" s="561"/>
    </row>
    <row r="60" spans="1:32" ht="40.15" customHeight="1" thickBot="1" x14ac:dyDescent="0.25">
      <c r="A60" s="40"/>
      <c r="C60" s="564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5"/>
    </row>
    <row r="61" spans="1:32" ht="45" customHeight="1" x14ac:dyDescent="0.2">
      <c r="A61" s="40"/>
      <c r="C61" s="575"/>
      <c r="D61" s="581"/>
      <c r="E61" s="581"/>
      <c r="F61" s="581"/>
      <c r="G61" s="581"/>
      <c r="H61" s="581"/>
      <c r="I61" s="581"/>
      <c r="J61" s="581"/>
      <c r="K61" s="581"/>
      <c r="L61" s="581"/>
      <c r="M61" s="581"/>
      <c r="N61" s="576"/>
    </row>
    <row r="62" spans="1:32" ht="45" customHeight="1" x14ac:dyDescent="0.2">
      <c r="A62" s="40"/>
      <c r="C62" s="577"/>
      <c r="D62" s="582"/>
      <c r="E62" s="582"/>
      <c r="F62" s="582"/>
      <c r="G62" s="582"/>
      <c r="H62" s="582"/>
      <c r="I62" s="582"/>
      <c r="J62" s="582"/>
      <c r="K62" s="582"/>
      <c r="L62" s="582"/>
      <c r="M62" s="582"/>
      <c r="N62" s="578"/>
    </row>
    <row r="63" spans="1:32" ht="12" customHeight="1" x14ac:dyDescent="0.2">
      <c r="A63" s="40"/>
      <c r="C63" s="577"/>
      <c r="D63" s="582"/>
      <c r="E63" s="582"/>
      <c r="F63" s="582"/>
      <c r="G63" s="582"/>
      <c r="H63" s="582"/>
      <c r="I63" s="582"/>
      <c r="J63" s="582"/>
      <c r="K63" s="582"/>
      <c r="L63" s="582"/>
      <c r="M63" s="582"/>
      <c r="N63" s="578"/>
    </row>
    <row r="64" spans="1:32" ht="12" customHeight="1" thickBot="1" x14ac:dyDescent="0.25">
      <c r="C64" s="579"/>
      <c r="D64" s="583"/>
      <c r="E64" s="583"/>
      <c r="F64" s="583"/>
      <c r="G64" s="583"/>
      <c r="H64" s="583"/>
      <c r="I64" s="583"/>
      <c r="J64" s="583"/>
      <c r="K64" s="583"/>
      <c r="L64" s="583"/>
      <c r="M64" s="583"/>
      <c r="N64" s="580"/>
    </row>
    <row r="65" spans="1:33" ht="31.15" customHeight="1" x14ac:dyDescent="0.2"/>
    <row r="66" spans="1:33" ht="131.44999999999999" customHeight="1" x14ac:dyDescent="0.4">
      <c r="A66" s="115"/>
      <c r="B66" s="238"/>
      <c r="C66" s="239" t="s">
        <v>102</v>
      </c>
      <c r="D66" s="234"/>
      <c r="E66" s="102"/>
      <c r="F66" s="102"/>
      <c r="G66" s="102"/>
      <c r="H66" s="233" t="s">
        <v>103</v>
      </c>
      <c r="I66" s="102"/>
      <c r="J66" s="102"/>
      <c r="K66" s="102"/>
      <c r="L66" s="102"/>
      <c r="M66" s="233" t="s">
        <v>104</v>
      </c>
      <c r="N66" s="121"/>
      <c r="O66" s="122"/>
      <c r="P66" s="121"/>
      <c r="Q66" s="121"/>
      <c r="R66" s="236" t="s">
        <v>105</v>
      </c>
      <c r="S66" s="123"/>
      <c r="T66" s="123"/>
      <c r="U66" s="123"/>
      <c r="V66" s="123"/>
      <c r="W66" s="121"/>
      <c r="X66" s="236" t="s">
        <v>106</v>
      </c>
      <c r="Y66" s="121"/>
      <c r="Z66" s="121"/>
      <c r="AA66" s="121"/>
      <c r="AB66" s="121"/>
      <c r="AC66" s="123"/>
    </row>
    <row r="67" spans="1:33" ht="60" customHeight="1" x14ac:dyDescent="0.3">
      <c r="A67" s="115"/>
      <c r="B67" s="235" t="s">
        <v>108</v>
      </c>
      <c r="C67" s="125"/>
      <c r="D67" s="25"/>
      <c r="E67" s="104"/>
      <c r="F67" s="104"/>
      <c r="G67" s="240"/>
      <c r="H67" s="240"/>
      <c r="I67" s="104"/>
      <c r="J67" s="241"/>
      <c r="K67" s="241"/>
      <c r="L67" s="240"/>
      <c r="M67" s="32"/>
      <c r="N67" s="32"/>
      <c r="O67" s="241"/>
      <c r="P67" s="32"/>
      <c r="Q67" s="240"/>
      <c r="R67" s="240"/>
      <c r="S67" s="240"/>
      <c r="T67" s="240"/>
      <c r="U67" s="240"/>
      <c r="V67" s="240"/>
      <c r="W67" s="32"/>
      <c r="X67" s="32"/>
      <c r="Y67" s="32"/>
      <c r="Z67" s="32"/>
      <c r="AA67" s="32"/>
      <c r="AB67" s="32"/>
      <c r="AC67" s="27"/>
      <c r="AD67" s="27"/>
      <c r="AE67" s="27"/>
    </row>
    <row r="68" spans="1:33" ht="45" customHeight="1" x14ac:dyDescent="0.3">
      <c r="A68" s="115"/>
      <c r="B68" s="124"/>
      <c r="C68" s="125"/>
      <c r="D68" s="25"/>
      <c r="E68" s="104"/>
      <c r="F68" s="104"/>
      <c r="G68" s="240"/>
      <c r="H68" s="240"/>
      <c r="I68" s="104"/>
      <c r="J68" s="241"/>
      <c r="K68" s="241"/>
      <c r="L68" s="240"/>
      <c r="M68" s="32"/>
      <c r="N68" s="32"/>
      <c r="O68" s="241"/>
      <c r="P68" s="32"/>
      <c r="Q68" s="240"/>
      <c r="R68" s="242"/>
      <c r="S68" s="242"/>
      <c r="T68" s="242"/>
      <c r="U68" s="242"/>
      <c r="V68" s="242"/>
      <c r="W68" s="242"/>
      <c r="X68" s="242"/>
      <c r="Y68" s="242"/>
      <c r="Z68" s="242"/>
      <c r="AA68" s="242"/>
      <c r="AB68" s="242"/>
    </row>
    <row r="69" spans="1:33" ht="42" customHeight="1" x14ac:dyDescent="0.3">
      <c r="A69" s="40"/>
      <c r="B69" s="235" t="s">
        <v>111</v>
      </c>
      <c r="C69" s="26"/>
      <c r="D69" s="26"/>
      <c r="E69" s="240"/>
      <c r="F69" s="243"/>
      <c r="G69" s="243"/>
      <c r="H69" s="243"/>
      <c r="I69" s="243"/>
      <c r="J69" s="240"/>
      <c r="K69" s="240"/>
      <c r="L69" s="130"/>
      <c r="M69" s="130"/>
      <c r="N69" s="240"/>
      <c r="O69" s="240"/>
      <c r="P69" s="240"/>
      <c r="Q69" s="240"/>
      <c r="R69" s="130"/>
      <c r="S69" s="240"/>
      <c r="T69" s="240"/>
      <c r="U69" s="240"/>
      <c r="V69" s="240"/>
      <c r="W69" s="242"/>
      <c r="X69" s="242"/>
      <c r="Y69" s="242"/>
      <c r="Z69" s="242"/>
      <c r="AA69" s="242"/>
      <c r="AB69" s="242"/>
    </row>
    <row r="70" spans="1:33" ht="42" customHeight="1" x14ac:dyDescent="0.3">
      <c r="A70" s="40"/>
      <c r="B70" s="128"/>
      <c r="C70" s="26"/>
      <c r="D70" s="26"/>
      <c r="E70" s="240"/>
      <c r="F70" s="243"/>
      <c r="G70" s="243"/>
      <c r="H70" s="243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  <c r="W70" s="240"/>
      <c r="X70" s="240"/>
      <c r="Y70" s="240"/>
      <c r="Z70" s="240"/>
      <c r="AA70" s="240"/>
      <c r="AB70" s="240"/>
      <c r="AC70" s="27"/>
      <c r="AD70" s="129"/>
      <c r="AE70" s="27"/>
    </row>
    <row r="71" spans="1:33" ht="42" customHeight="1" x14ac:dyDescent="0.3">
      <c r="A71" s="40"/>
      <c r="B71" s="128"/>
      <c r="C71" s="26"/>
      <c r="D71" s="26"/>
      <c r="E71" s="26"/>
      <c r="F71" s="26"/>
      <c r="G71" s="26"/>
      <c r="H71" s="28"/>
      <c r="I71" s="26"/>
      <c r="J71" s="26"/>
      <c r="K71" s="26"/>
      <c r="L71" s="126"/>
      <c r="M71" s="126"/>
      <c r="N71" s="26"/>
      <c r="O71" s="26"/>
      <c r="P71" s="26"/>
      <c r="Q71" s="26"/>
      <c r="R71" s="590" t="s">
        <v>150</v>
      </c>
      <c r="S71" s="590"/>
      <c r="T71" s="590"/>
      <c r="U71" s="590"/>
      <c r="V71" s="590"/>
      <c r="W71" s="590"/>
      <c r="X71" s="590"/>
      <c r="Y71" s="590"/>
      <c r="Z71" s="590"/>
      <c r="AA71" s="590"/>
      <c r="AB71" s="590"/>
      <c r="AC71" s="590"/>
      <c r="AD71" s="590"/>
      <c r="AE71" s="590"/>
      <c r="AF71" s="590"/>
      <c r="AG71" s="590"/>
    </row>
    <row r="72" spans="1:33" ht="34.9" customHeight="1" x14ac:dyDescent="0.3">
      <c r="A72" s="40"/>
      <c r="B72" s="130"/>
      <c r="C72" s="26"/>
      <c r="D72" s="26"/>
      <c r="E72" s="26"/>
      <c r="F72" s="26"/>
      <c r="G72" s="26"/>
      <c r="H72" s="28"/>
      <c r="I72" s="26"/>
      <c r="J72" s="26"/>
      <c r="K72" s="26"/>
      <c r="L72" s="26"/>
      <c r="M72" s="26"/>
      <c r="N72" s="26"/>
      <c r="O72" s="26"/>
      <c r="P72" s="26"/>
      <c r="Q72" s="26"/>
      <c r="R72" s="590"/>
      <c r="S72" s="590"/>
      <c r="T72" s="590"/>
      <c r="U72" s="590"/>
      <c r="V72" s="590"/>
      <c r="W72" s="590"/>
      <c r="X72" s="590"/>
      <c r="Y72" s="590"/>
      <c r="Z72" s="590"/>
      <c r="AA72" s="590"/>
      <c r="AB72" s="590"/>
      <c r="AC72" s="590"/>
      <c r="AD72" s="590"/>
      <c r="AE72" s="590"/>
      <c r="AF72" s="590"/>
      <c r="AG72" s="590"/>
    </row>
    <row r="73" spans="1:33" ht="34.9" customHeight="1" x14ac:dyDescent="0.25">
      <c r="A73" s="127"/>
      <c r="B73" s="131"/>
      <c r="C73" s="131"/>
      <c r="D73" s="131"/>
      <c r="E73" s="131"/>
      <c r="F73" s="131"/>
      <c r="G73" s="131"/>
      <c r="H73" s="43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AD73" s="237" t="s">
        <v>140</v>
      </c>
    </row>
  </sheetData>
  <customSheetViews>
    <customSheetView guid="{C15FC9FA-5DB4-4FCE-ACB9-44BC4603FA01}" scale="55" showPageBreaks="1" hiddenColumns="1" view="pageBreakPreview" showRuler="0">
      <pageMargins left="0" right="0" top="0.39370078740157483" bottom="0.39370078740157483" header="0" footer="0"/>
      <printOptions horizontalCentered="1" verticalCentered="1"/>
      <pageSetup paperSize="9" scale="35" fitToHeight="29" orientation="landscape" r:id="rId1"/>
      <headerFooter alignWithMargins="0"/>
    </customSheetView>
  </customSheetViews>
  <mergeCells count="366">
    <mergeCell ref="C59:N60"/>
    <mergeCell ref="C61:N64"/>
    <mergeCell ref="R71:AG72"/>
    <mergeCell ref="H52:I54"/>
    <mergeCell ref="J52:K54"/>
    <mergeCell ref="L52:P54"/>
    <mergeCell ref="Q52:S54"/>
    <mergeCell ref="T52:U54"/>
    <mergeCell ref="V53:AF57"/>
    <mergeCell ref="C45:AF45"/>
    <mergeCell ref="C46:E46"/>
    <mergeCell ref="F46:G46"/>
    <mergeCell ref="H46:I48"/>
    <mergeCell ref="J46:K48"/>
    <mergeCell ref="L46:P48"/>
    <mergeCell ref="V46:AF46"/>
    <mergeCell ref="C47:E57"/>
    <mergeCell ref="H49:I51"/>
    <mergeCell ref="J49:K51"/>
    <mergeCell ref="L49:P51"/>
    <mergeCell ref="Q49:S51"/>
    <mergeCell ref="T49:U51"/>
    <mergeCell ref="V51:AF52"/>
    <mergeCell ref="V47:AF50"/>
    <mergeCell ref="H55:I57"/>
    <mergeCell ref="J55:K57"/>
    <mergeCell ref="L55:P57"/>
    <mergeCell ref="Q55:S57"/>
    <mergeCell ref="Q46:S48"/>
    <mergeCell ref="T46:U48"/>
    <mergeCell ref="T55:U57"/>
    <mergeCell ref="T43:W43"/>
    <mergeCell ref="X41:AB41"/>
    <mergeCell ref="T42:W42"/>
    <mergeCell ref="X42:AB42"/>
    <mergeCell ref="X43:AB43"/>
    <mergeCell ref="D44:E44"/>
    <mergeCell ref="F44:G44"/>
    <mergeCell ref="H44:I44"/>
    <mergeCell ref="J44:K44"/>
    <mergeCell ref="L44:O44"/>
    <mergeCell ref="P44:S44"/>
    <mergeCell ref="T44:W44"/>
    <mergeCell ref="X44:AB44"/>
    <mergeCell ref="F43:G43"/>
    <mergeCell ref="F42:G42"/>
    <mergeCell ref="H42:I42"/>
    <mergeCell ref="J42:K42"/>
    <mergeCell ref="L42:O42"/>
    <mergeCell ref="P42:S42"/>
    <mergeCell ref="H43:I43"/>
    <mergeCell ref="J43:K43"/>
    <mergeCell ref="L43:O43"/>
    <mergeCell ref="P43:S43"/>
    <mergeCell ref="H40:I40"/>
    <mergeCell ref="J40:K40"/>
    <mergeCell ref="L40:O40"/>
    <mergeCell ref="P40:S40"/>
    <mergeCell ref="T40:W40"/>
    <mergeCell ref="X40:AB40"/>
    <mergeCell ref="F41:G41"/>
    <mergeCell ref="H41:I41"/>
    <mergeCell ref="J41:K41"/>
    <mergeCell ref="L41:O41"/>
    <mergeCell ref="P41:S41"/>
    <mergeCell ref="T41:W41"/>
    <mergeCell ref="J38:K38"/>
    <mergeCell ref="L38:O38"/>
    <mergeCell ref="P38:S38"/>
    <mergeCell ref="T38:W38"/>
    <mergeCell ref="X38:AB38"/>
    <mergeCell ref="D39:E39"/>
    <mergeCell ref="F39:G39"/>
    <mergeCell ref="H39:I39"/>
    <mergeCell ref="J39:K39"/>
    <mergeCell ref="L39:O39"/>
    <mergeCell ref="P39:S39"/>
    <mergeCell ref="T39:W39"/>
    <mergeCell ref="X39:AB39"/>
    <mergeCell ref="D35:E35"/>
    <mergeCell ref="F35:G35"/>
    <mergeCell ref="H35:I35"/>
    <mergeCell ref="J35:K35"/>
    <mergeCell ref="L35:O35"/>
    <mergeCell ref="P35:S35"/>
    <mergeCell ref="X36:AB36"/>
    <mergeCell ref="D37:E37"/>
    <mergeCell ref="F37:G37"/>
    <mergeCell ref="H37:I37"/>
    <mergeCell ref="J37:K37"/>
    <mergeCell ref="L37:O37"/>
    <mergeCell ref="P37:S37"/>
    <mergeCell ref="T37:W37"/>
    <mergeCell ref="X37:AB37"/>
    <mergeCell ref="P36:S36"/>
    <mergeCell ref="F33:G33"/>
    <mergeCell ref="H33:I33"/>
    <mergeCell ref="J33:K33"/>
    <mergeCell ref="L33:O33"/>
    <mergeCell ref="P33:S33"/>
    <mergeCell ref="T33:W33"/>
    <mergeCell ref="X33:AB33"/>
    <mergeCell ref="L34:O34"/>
    <mergeCell ref="P34:S34"/>
    <mergeCell ref="T34:W34"/>
    <mergeCell ref="X34:AB34"/>
    <mergeCell ref="Z28:AB28"/>
    <mergeCell ref="C29:AB30"/>
    <mergeCell ref="C31:C32"/>
    <mergeCell ref="D31:E32"/>
    <mergeCell ref="F31:G32"/>
    <mergeCell ref="H31:I32"/>
    <mergeCell ref="J31:K32"/>
    <mergeCell ref="L31:O32"/>
    <mergeCell ref="P31:S32"/>
    <mergeCell ref="T31:W32"/>
    <mergeCell ref="X31:AB32"/>
    <mergeCell ref="D27:E27"/>
    <mergeCell ref="F27:G27"/>
    <mergeCell ref="H27:I27"/>
    <mergeCell ref="J27:K27"/>
    <mergeCell ref="L27:O27"/>
    <mergeCell ref="P27:S27"/>
    <mergeCell ref="T27:U27"/>
    <mergeCell ref="V27:Y27"/>
    <mergeCell ref="Z27:AB27"/>
    <mergeCell ref="D26:E26"/>
    <mergeCell ref="F26:G26"/>
    <mergeCell ref="H26:I26"/>
    <mergeCell ref="J26:K26"/>
    <mergeCell ref="L26:O26"/>
    <mergeCell ref="P26:S26"/>
    <mergeCell ref="T26:U26"/>
    <mergeCell ref="V26:Y26"/>
    <mergeCell ref="Z26:AB26"/>
    <mergeCell ref="D25:E25"/>
    <mergeCell ref="F25:G25"/>
    <mergeCell ref="H25:I25"/>
    <mergeCell ref="J25:K25"/>
    <mergeCell ref="L25:O25"/>
    <mergeCell ref="P25:S25"/>
    <mergeCell ref="T25:U25"/>
    <mergeCell ref="V25:Y25"/>
    <mergeCell ref="Z25:AB25"/>
    <mergeCell ref="D24:E24"/>
    <mergeCell ref="F24:G24"/>
    <mergeCell ref="H24:I24"/>
    <mergeCell ref="J24:K24"/>
    <mergeCell ref="L24:O24"/>
    <mergeCell ref="P24:S24"/>
    <mergeCell ref="T24:U24"/>
    <mergeCell ref="V24:Y24"/>
    <mergeCell ref="Z24:AB24"/>
    <mergeCell ref="D23:E23"/>
    <mergeCell ref="F23:G23"/>
    <mergeCell ref="H23:I23"/>
    <mergeCell ref="J23:K23"/>
    <mergeCell ref="L23:O23"/>
    <mergeCell ref="P23:S23"/>
    <mergeCell ref="T23:U23"/>
    <mergeCell ref="V23:Y23"/>
    <mergeCell ref="Z23:AB23"/>
    <mergeCell ref="D22:E22"/>
    <mergeCell ref="F22:G22"/>
    <mergeCell ref="H22:I22"/>
    <mergeCell ref="J22:K22"/>
    <mergeCell ref="L22:O22"/>
    <mergeCell ref="P22:S22"/>
    <mergeCell ref="T22:U22"/>
    <mergeCell ref="V22:Y22"/>
    <mergeCell ref="Z22:AB22"/>
    <mergeCell ref="F20:G20"/>
    <mergeCell ref="H20:I20"/>
    <mergeCell ref="J20:K20"/>
    <mergeCell ref="L20:O20"/>
    <mergeCell ref="P20:S20"/>
    <mergeCell ref="T20:U20"/>
    <mergeCell ref="V20:Y20"/>
    <mergeCell ref="Z20:AB20"/>
    <mergeCell ref="D21:E21"/>
    <mergeCell ref="F21:G21"/>
    <mergeCell ref="H21:I21"/>
    <mergeCell ref="J21:K21"/>
    <mergeCell ref="L21:O21"/>
    <mergeCell ref="P21:S21"/>
    <mergeCell ref="T21:U21"/>
    <mergeCell ref="V21:Y21"/>
    <mergeCell ref="Z21:AB21"/>
    <mergeCell ref="L16:O16"/>
    <mergeCell ref="P16:S16"/>
    <mergeCell ref="T16:U16"/>
    <mergeCell ref="V16:Y16"/>
    <mergeCell ref="Z16:AB16"/>
    <mergeCell ref="D17:E17"/>
    <mergeCell ref="F17:G17"/>
    <mergeCell ref="H17:I17"/>
    <mergeCell ref="J17:K17"/>
    <mergeCell ref="L17:O17"/>
    <mergeCell ref="P17:S17"/>
    <mergeCell ref="T17:U17"/>
    <mergeCell ref="Z17:AB17"/>
    <mergeCell ref="Z14:AB14"/>
    <mergeCell ref="D15:E15"/>
    <mergeCell ref="F15:G15"/>
    <mergeCell ref="H15:I15"/>
    <mergeCell ref="J15:K15"/>
    <mergeCell ref="L15:O15"/>
    <mergeCell ref="P15:S15"/>
    <mergeCell ref="T15:U15"/>
    <mergeCell ref="V15:Y15"/>
    <mergeCell ref="Z15:AB15"/>
    <mergeCell ref="D13:E13"/>
    <mergeCell ref="F13:G13"/>
    <mergeCell ref="H13:I13"/>
    <mergeCell ref="J13:K13"/>
    <mergeCell ref="L13:O13"/>
    <mergeCell ref="P13:S13"/>
    <mergeCell ref="T13:U13"/>
    <mergeCell ref="V13:Y13"/>
    <mergeCell ref="Z13:AB13"/>
    <mergeCell ref="D12:E12"/>
    <mergeCell ref="F12:G12"/>
    <mergeCell ref="H12:I12"/>
    <mergeCell ref="J12:K12"/>
    <mergeCell ref="L12:O12"/>
    <mergeCell ref="P12:S12"/>
    <mergeCell ref="T12:U12"/>
    <mergeCell ref="V12:Y12"/>
    <mergeCell ref="Z12:AB12"/>
    <mergeCell ref="F10:G10"/>
    <mergeCell ref="H10:I10"/>
    <mergeCell ref="J10:K10"/>
    <mergeCell ref="L10:O10"/>
    <mergeCell ref="P10:S10"/>
    <mergeCell ref="T10:U10"/>
    <mergeCell ref="V10:Y10"/>
    <mergeCell ref="Z10:AB10"/>
    <mergeCell ref="D11:E11"/>
    <mergeCell ref="F11:G11"/>
    <mergeCell ref="H11:I11"/>
    <mergeCell ref="J11:K11"/>
    <mergeCell ref="L11:O11"/>
    <mergeCell ref="P11:S11"/>
    <mergeCell ref="T11:U11"/>
    <mergeCell ref="V11:Y11"/>
    <mergeCell ref="Z11:AB11"/>
    <mergeCell ref="D8:E8"/>
    <mergeCell ref="F8:G8"/>
    <mergeCell ref="H8:I8"/>
    <mergeCell ref="J8:K8"/>
    <mergeCell ref="L8:O8"/>
    <mergeCell ref="P8:S8"/>
    <mergeCell ref="T8:U8"/>
    <mergeCell ref="V8:Y8"/>
    <mergeCell ref="Z8:AB8"/>
    <mergeCell ref="J6:K6"/>
    <mergeCell ref="L6:O6"/>
    <mergeCell ref="P6:S6"/>
    <mergeCell ref="T6:U6"/>
    <mergeCell ref="V6:Y6"/>
    <mergeCell ref="Z6:AB6"/>
    <mergeCell ref="D7:E7"/>
    <mergeCell ref="F7:G7"/>
    <mergeCell ref="H7:I7"/>
    <mergeCell ref="J7:K7"/>
    <mergeCell ref="L7:O7"/>
    <mergeCell ref="P7:S7"/>
    <mergeCell ref="T7:U7"/>
    <mergeCell ref="V7:Y7"/>
    <mergeCell ref="Z7:AB7"/>
    <mergeCell ref="C1:AB2"/>
    <mergeCell ref="AC1:AE28"/>
    <mergeCell ref="C3:C4"/>
    <mergeCell ref="D3:E4"/>
    <mergeCell ref="F3:G4"/>
    <mergeCell ref="H3:I4"/>
    <mergeCell ref="J3:K4"/>
    <mergeCell ref="L3:O4"/>
    <mergeCell ref="P3:S4"/>
    <mergeCell ref="T3:U4"/>
    <mergeCell ref="V3:Y4"/>
    <mergeCell ref="Z3:AB4"/>
    <mergeCell ref="D5:E5"/>
    <mergeCell ref="F5:G5"/>
    <mergeCell ref="H5:I5"/>
    <mergeCell ref="J5:K5"/>
    <mergeCell ref="L5:O5"/>
    <mergeCell ref="P5:S5"/>
    <mergeCell ref="T5:U5"/>
    <mergeCell ref="V5:Y5"/>
    <mergeCell ref="Z5:AB5"/>
    <mergeCell ref="D6:E6"/>
    <mergeCell ref="F6:G6"/>
    <mergeCell ref="H6:I6"/>
    <mergeCell ref="D16:E16"/>
    <mergeCell ref="F16:G16"/>
    <mergeCell ref="H16:I16"/>
    <mergeCell ref="J16:K16"/>
    <mergeCell ref="H18:I18"/>
    <mergeCell ref="J18:K18"/>
    <mergeCell ref="Z9:AB9"/>
    <mergeCell ref="T14:U14"/>
    <mergeCell ref="V14:Y14"/>
    <mergeCell ref="D14:E14"/>
    <mergeCell ref="F14:G14"/>
    <mergeCell ref="H14:I14"/>
    <mergeCell ref="J14:K14"/>
    <mergeCell ref="L14:O14"/>
    <mergeCell ref="P14:S14"/>
    <mergeCell ref="D9:E9"/>
    <mergeCell ref="F9:G9"/>
    <mergeCell ref="H9:I9"/>
    <mergeCell ref="J9:K9"/>
    <mergeCell ref="L9:O9"/>
    <mergeCell ref="P9:S9"/>
    <mergeCell ref="T9:U9"/>
    <mergeCell ref="V9:Y9"/>
    <mergeCell ref="D10:E10"/>
    <mergeCell ref="X35:AB35"/>
    <mergeCell ref="D36:E36"/>
    <mergeCell ref="F36:G36"/>
    <mergeCell ref="H36:I36"/>
    <mergeCell ref="J36:K36"/>
    <mergeCell ref="L36:O36"/>
    <mergeCell ref="D18:E18"/>
    <mergeCell ref="F18:G18"/>
    <mergeCell ref="V17:Y17"/>
    <mergeCell ref="L18:O18"/>
    <mergeCell ref="P18:S18"/>
    <mergeCell ref="T18:U18"/>
    <mergeCell ref="V18:Y18"/>
    <mergeCell ref="Z18:AB18"/>
    <mergeCell ref="D19:E19"/>
    <mergeCell ref="F19:G19"/>
    <mergeCell ref="H19:I19"/>
    <mergeCell ref="J19:K19"/>
    <mergeCell ref="L19:O19"/>
    <mergeCell ref="P19:S19"/>
    <mergeCell ref="T19:U19"/>
    <mergeCell ref="V19:Y19"/>
    <mergeCell ref="Z19:AB19"/>
    <mergeCell ref="D20:E20"/>
    <mergeCell ref="D41:E41"/>
    <mergeCell ref="D43:E43"/>
    <mergeCell ref="D42:E42"/>
    <mergeCell ref="D28:E28"/>
    <mergeCell ref="F40:G40"/>
    <mergeCell ref="F47:G57"/>
    <mergeCell ref="T35:W35"/>
    <mergeCell ref="T36:W36"/>
    <mergeCell ref="D38:E38"/>
    <mergeCell ref="F38:G38"/>
    <mergeCell ref="H38:I38"/>
    <mergeCell ref="D40:E40"/>
    <mergeCell ref="D34:E34"/>
    <mergeCell ref="F34:G34"/>
    <mergeCell ref="H34:I34"/>
    <mergeCell ref="J34:K34"/>
    <mergeCell ref="F28:G28"/>
    <mergeCell ref="H28:I28"/>
    <mergeCell ref="J28:K28"/>
    <mergeCell ref="L28:O28"/>
    <mergeCell ref="P28:S28"/>
    <mergeCell ref="T28:U28"/>
    <mergeCell ref="V28:Y28"/>
    <mergeCell ref="D33:E33"/>
  </mergeCells>
  <phoneticPr fontId="1" type="noConversion"/>
  <printOptions horizontalCentered="1" verticalCentered="1"/>
  <pageMargins left="0" right="0" top="0.39370078740157483" bottom="0.39370078740157483" header="0" footer="0"/>
  <pageSetup paperSize="9" scale="18" fitToHeight="29" orientation="landscape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صفحة 1</vt:lpstr>
      <vt:lpstr>صفحة 2</vt:lpstr>
    </vt:vector>
  </TitlesOfParts>
  <Company>moe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Thamer.Azem</dc:creator>
  <cp:lastModifiedBy>OpenEmis Plus</cp:lastModifiedBy>
  <cp:lastPrinted>2024-03-05T10:31:54Z</cp:lastPrinted>
  <dcterms:created xsi:type="dcterms:W3CDTF">2009-10-28T05:56:27Z</dcterms:created>
  <dcterms:modified xsi:type="dcterms:W3CDTF">2024-03-31T19:19:38Z</dcterms:modified>
</cp:coreProperties>
</file>