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480" yWindow="120" windowWidth="9720" windowHeight="6030" tabRatio="856" activeTab="1"/>
  </bookViews>
  <sheets>
    <sheet name="عدد العاملين" sheetId="10" r:id="rId1"/>
    <sheet name="اسماء كل العاملين" sheetId="5" r:id="rId2"/>
    <sheet name="S1" sheetId="11" r:id="rId3"/>
    <sheet name="S2" sheetId="12" r:id="rId4"/>
    <sheet name="S3" sheetId="13" state="hidden" r:id="rId5"/>
    <sheet name="Tch 1" sheetId="1" r:id="rId6"/>
    <sheet name="تدقيق عاملين" sheetId="9" r:id="rId7"/>
    <sheet name="تدقيق طلاب" sheetId="6" r:id="rId8"/>
  </sheets>
  <definedNames>
    <definedName name="dd_items">"tbl_items[ItemNum]"</definedName>
    <definedName name="_xlnm.Print_Area" localSheetId="0">'عدد العاملين'!$A$1:$G$27</definedName>
  </definedNames>
  <calcPr calcId="145621"/>
</workbook>
</file>

<file path=xl/calcChain.xml><?xml version="1.0" encoding="utf-8"?>
<calcChain xmlns="http://schemas.openxmlformats.org/spreadsheetml/2006/main">
  <c r="T5" i="5" l="1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4" i="5"/>
  <c r="T149" i="5" l="1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Q6" i="11" l="1"/>
  <c r="CK5" i="13" l="1"/>
  <c r="CJ5" i="13"/>
  <c r="CI5" i="13"/>
  <c r="CH5" i="13"/>
  <c r="CM5" i="13" l="1"/>
  <c r="CL5" i="13"/>
  <c r="E2" i="1" l="1"/>
  <c r="BY5" i="13" l="1"/>
  <c r="BX5" i="13"/>
  <c r="BW5" i="13"/>
  <c r="BV5" i="13"/>
  <c r="BU5" i="13"/>
  <c r="BT5" i="13"/>
  <c r="BS5" i="13"/>
  <c r="BR5" i="13"/>
  <c r="BQ5" i="13"/>
  <c r="BP5" i="13"/>
  <c r="BM5" i="13"/>
  <c r="BL5" i="13"/>
  <c r="BK5" i="13"/>
  <c r="BJ5" i="13"/>
  <c r="BI5" i="13"/>
  <c r="BH5" i="13"/>
  <c r="BG5" i="13"/>
  <c r="BF5" i="13"/>
  <c r="BE5" i="13"/>
  <c r="BD5" i="13"/>
  <c r="AY5" i="13"/>
  <c r="AX5" i="13"/>
  <c r="AW5" i="13"/>
  <c r="AV5" i="13"/>
  <c r="AS5" i="13"/>
  <c r="AR5" i="13"/>
  <c r="AQ5" i="13"/>
  <c r="AP5" i="13"/>
  <c r="AK5" i="13"/>
  <c r="AJ5" i="13"/>
  <c r="AI5" i="13"/>
  <c r="AH5" i="13"/>
  <c r="AG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F5" i="13"/>
  <c r="E5" i="13"/>
  <c r="D5" i="13"/>
  <c r="E4" i="10"/>
  <c r="A6" i="11" s="1"/>
  <c r="E3" i="10"/>
  <c r="C5" i="13"/>
  <c r="B6" i="12" l="1"/>
  <c r="K2" i="1"/>
  <c r="A5" i="13"/>
  <c r="A6" i="12"/>
  <c r="B5" i="13"/>
  <c r="BO5" i="13"/>
  <c r="BA5" i="13"/>
  <c r="AU5" i="13"/>
  <c r="G5" i="13"/>
  <c r="BC5" i="13" l="1"/>
  <c r="BZ5" i="13"/>
  <c r="AT5" i="13"/>
  <c r="AZ5" i="13"/>
  <c r="AM5" i="13"/>
  <c r="AL5" i="13"/>
  <c r="AO5" i="13"/>
  <c r="CA5" i="13"/>
  <c r="CC5" i="13" s="1"/>
  <c r="BN5" i="13"/>
  <c r="CE5" i="13" l="1"/>
  <c r="CG5" i="13" s="1"/>
  <c r="CB5" i="13"/>
  <c r="AN5" i="13"/>
  <c r="BB5" i="13"/>
  <c r="AS12" i="12"/>
  <c r="AB4" i="6" s="1"/>
  <c r="AT12" i="12"/>
  <c r="AC4" i="6" s="1"/>
  <c r="AU12" i="12"/>
  <c r="AD4" i="6" s="1"/>
  <c r="AV12" i="12"/>
  <c r="AE4" i="6" s="1"/>
  <c r="AR12" i="12"/>
  <c r="AA4" i="6" s="1"/>
  <c r="AM12" i="12"/>
  <c r="V4" i="6" s="1"/>
  <c r="AN12" i="12"/>
  <c r="W4" i="6" s="1"/>
  <c r="W7" i="6" s="1"/>
  <c r="AO12" i="12"/>
  <c r="X4" i="6" s="1"/>
  <c r="X7" i="6" s="1"/>
  <c r="AP12" i="12"/>
  <c r="Y4" i="6" s="1"/>
  <c r="AL12" i="12"/>
  <c r="U4" i="6" s="1"/>
  <c r="AI12" i="12"/>
  <c r="R4" i="6" s="1"/>
  <c r="AH12" i="12"/>
  <c r="Q4" i="6" s="1"/>
  <c r="AF12" i="12"/>
  <c r="O4" i="6" s="1"/>
  <c r="O7" i="6" s="1"/>
  <c r="AE12" i="12"/>
  <c r="N4" i="6" s="1"/>
  <c r="N7" i="6" s="1"/>
  <c r="I12" i="12"/>
  <c r="J12" i="12"/>
  <c r="K12" i="12"/>
  <c r="L12" i="12"/>
  <c r="M12" i="12"/>
  <c r="N12" i="12"/>
  <c r="F7" i="6" s="1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H12" i="12"/>
  <c r="C7" i="6" s="1"/>
  <c r="F12" i="12"/>
  <c r="E12" i="12"/>
  <c r="G9" i="11"/>
  <c r="H9" i="11"/>
  <c r="I9" i="11"/>
  <c r="J9" i="11"/>
  <c r="K9" i="11"/>
  <c r="L9" i="11"/>
  <c r="M9" i="11"/>
  <c r="N9" i="11"/>
  <c r="O9" i="11"/>
  <c r="P9" i="11"/>
  <c r="R9" i="11"/>
  <c r="S9" i="11"/>
  <c r="U9" i="11"/>
  <c r="V9" i="11"/>
  <c r="X9" i="11"/>
  <c r="Y9" i="11"/>
  <c r="Z9" i="11"/>
  <c r="AA9" i="11"/>
  <c r="AB9" i="11"/>
  <c r="AD9" i="11"/>
  <c r="AE9" i="11"/>
  <c r="AF9" i="11"/>
  <c r="AG9" i="11"/>
  <c r="AH9" i="11"/>
  <c r="E9" i="11"/>
  <c r="E7" i="6" l="1"/>
  <c r="I7" i="6"/>
  <c r="H7" i="6"/>
  <c r="G7" i="6"/>
  <c r="D4" i="6"/>
  <c r="D7" i="6"/>
  <c r="I4" i="6"/>
  <c r="G4" i="6"/>
  <c r="E4" i="6"/>
  <c r="F4" i="6"/>
  <c r="A4" i="6"/>
  <c r="A7" i="6"/>
  <c r="AC7" i="6"/>
  <c r="AE7" i="6"/>
  <c r="AD7" i="6"/>
  <c r="AA7" i="6"/>
  <c r="AB7" i="6"/>
  <c r="U7" i="6"/>
  <c r="V7" i="6"/>
  <c r="Y7" i="6"/>
  <c r="Q7" i="6"/>
  <c r="R7" i="6"/>
  <c r="L7" i="6"/>
  <c r="L4" i="6"/>
  <c r="K7" i="6"/>
  <c r="K4" i="6"/>
  <c r="J7" i="6"/>
  <c r="J4" i="6"/>
  <c r="H4" i="6"/>
  <c r="C4" i="6"/>
  <c r="CD5" i="13"/>
  <c r="C6" i="12"/>
  <c r="CF5" i="13" l="1"/>
  <c r="AW11" i="12"/>
  <c r="AQ11" i="12"/>
  <c r="AJ11" i="12"/>
  <c r="AG11" i="12"/>
  <c r="AC11" i="12"/>
  <c r="G11" i="12"/>
  <c r="AB11" i="12" s="1"/>
  <c r="AW10" i="12"/>
  <c r="AQ10" i="12"/>
  <c r="AJ10" i="12"/>
  <c r="AG10" i="12"/>
  <c r="AK10" i="12" s="1"/>
  <c r="AC10" i="12"/>
  <c r="G10" i="12"/>
  <c r="AB10" i="12" s="1"/>
  <c r="AW9" i="12"/>
  <c r="AQ9" i="12"/>
  <c r="AJ9" i="12"/>
  <c r="AG9" i="12"/>
  <c r="AC9" i="12"/>
  <c r="G9" i="12"/>
  <c r="AB9" i="12" s="1"/>
  <c r="AW8" i="12"/>
  <c r="AQ8" i="12"/>
  <c r="AJ8" i="12"/>
  <c r="AG8" i="12"/>
  <c r="AC8" i="12"/>
  <c r="G8" i="12"/>
  <c r="AB8" i="12" s="1"/>
  <c r="AW7" i="12"/>
  <c r="AQ7" i="12"/>
  <c r="AJ7" i="12"/>
  <c r="AG7" i="12"/>
  <c r="AC7" i="12"/>
  <c r="G7" i="12"/>
  <c r="AW6" i="12"/>
  <c r="AQ6" i="12"/>
  <c r="AJ6" i="12"/>
  <c r="AG6" i="12"/>
  <c r="AC6" i="12"/>
  <c r="G6" i="12"/>
  <c r="AB6" i="12" s="1"/>
  <c r="C6" i="11"/>
  <c r="B6" i="11"/>
  <c r="AK11" i="12" l="1"/>
  <c r="AK7" i="12"/>
  <c r="AD6" i="12"/>
  <c r="AQ12" i="12"/>
  <c r="Z4" i="6" s="1"/>
  <c r="AW12" i="12"/>
  <c r="AF4" i="6" s="1"/>
  <c r="AC12" i="12"/>
  <c r="G12" i="12"/>
  <c r="B4" i="6" s="1"/>
  <c r="AB7" i="12"/>
  <c r="AB12" i="12" s="1"/>
  <c r="AX6" i="12"/>
  <c r="AG12" i="12"/>
  <c r="P4" i="6" s="1"/>
  <c r="AJ12" i="12"/>
  <c r="S4" i="6" s="1"/>
  <c r="AX11" i="12"/>
  <c r="AX10" i="12"/>
  <c r="AD10" i="12"/>
  <c r="AD9" i="12"/>
  <c r="AK6" i="12"/>
  <c r="AX9" i="12"/>
  <c r="AD8" i="12"/>
  <c r="AX8" i="12"/>
  <c r="AK9" i="12"/>
  <c r="AX7" i="12"/>
  <c r="AK8" i="12"/>
  <c r="AD11" i="12"/>
  <c r="AY11" i="12" l="1"/>
  <c r="AZ11" i="12" s="1"/>
  <c r="AY7" i="12"/>
  <c r="AY10" i="12"/>
  <c r="AZ10" i="12" s="1"/>
  <c r="AX12" i="12"/>
  <c r="AG4" i="6" s="1"/>
  <c r="AG7" i="6" s="1"/>
  <c r="AD7" i="12"/>
  <c r="AZ7" i="12" s="1"/>
  <c r="AY6" i="12"/>
  <c r="AZ6" i="12" s="1"/>
  <c r="AK12" i="12"/>
  <c r="T4" i="6" s="1"/>
  <c r="T7" i="6" s="1"/>
  <c r="AY8" i="12"/>
  <c r="AZ8" i="12" s="1"/>
  <c r="AY9" i="12"/>
  <c r="AZ9" i="12" s="1"/>
  <c r="AY12" i="12" l="1"/>
  <c r="AH4" i="6" s="1"/>
  <c r="AH7" i="6" s="1"/>
  <c r="AD12" i="12"/>
  <c r="M4" i="6" s="1"/>
  <c r="AZ12" i="12"/>
  <c r="AI4" i="6" s="1"/>
  <c r="AI8" i="11"/>
  <c r="AC8" i="11"/>
  <c r="W8" i="11"/>
  <c r="T8" i="11"/>
  <c r="Q8" i="11"/>
  <c r="F8" i="11"/>
  <c r="AI7" i="11"/>
  <c r="AI9" i="11" s="1"/>
  <c r="AF7" i="6" s="1"/>
  <c r="AC7" i="11"/>
  <c r="AC9" i="11" s="1"/>
  <c r="Z7" i="6" s="1"/>
  <c r="W7" i="11"/>
  <c r="W9" i="11" s="1"/>
  <c r="S7" i="6" s="1"/>
  <c r="T7" i="11"/>
  <c r="T9" i="11" s="1"/>
  <c r="P7" i="6" s="1"/>
  <c r="Q7" i="11"/>
  <c r="F7" i="11"/>
  <c r="AI6" i="11"/>
  <c r="AC6" i="11"/>
  <c r="W6" i="11"/>
  <c r="T6" i="11"/>
  <c r="F6" i="11"/>
  <c r="Q9" i="11" l="1"/>
  <c r="M7" i="6" s="1"/>
  <c r="AJ8" i="11"/>
  <c r="AJ7" i="11"/>
  <c r="F9" i="11"/>
  <c r="B7" i="6" s="1"/>
  <c r="AJ6" i="11"/>
  <c r="AJ9" i="11" l="1"/>
  <c r="AI7" i="6" s="1"/>
  <c r="T6" i="1"/>
  <c r="D2" i="9" l="1"/>
  <c r="B21" i="9"/>
  <c r="B26" i="10"/>
  <c r="C20" i="9" l="1"/>
  <c r="F20" i="9" s="1"/>
  <c r="B20" i="9"/>
  <c r="D20" i="9" l="1"/>
  <c r="T12" i="1"/>
  <c r="C9" i="9"/>
  <c r="C8" i="9"/>
  <c r="F8" i="9" s="1"/>
  <c r="T11" i="1"/>
  <c r="U10" i="1"/>
  <c r="U6" i="1"/>
  <c r="V6" i="1" s="1"/>
  <c r="B3" i="9" s="1"/>
  <c r="C3" i="9"/>
  <c r="C7" i="9"/>
  <c r="C6" i="9"/>
  <c r="F6" i="9" s="1"/>
  <c r="C5" i="9"/>
  <c r="F5" i="9" s="1"/>
  <c r="C4" i="9"/>
  <c r="F4" i="9" s="1"/>
  <c r="C11" i="9"/>
  <c r="F11" i="9" s="1"/>
  <c r="C12" i="9"/>
  <c r="C13" i="9"/>
  <c r="C14" i="9"/>
  <c r="F14" i="9" s="1"/>
  <c r="C15" i="9"/>
  <c r="C16" i="9"/>
  <c r="F16" i="9" s="1"/>
  <c r="C17" i="9"/>
  <c r="C18" i="9"/>
  <c r="F18" i="9" s="1"/>
  <c r="C19" i="9"/>
  <c r="F19" i="9" s="1"/>
  <c r="C21" i="9"/>
  <c r="C22" i="9"/>
  <c r="F22" i="9" s="1"/>
  <c r="C23" i="9"/>
  <c r="F23" i="9" s="1"/>
  <c r="C24" i="9"/>
  <c r="F24" i="9" s="1"/>
  <c r="C25" i="9"/>
  <c r="C26" i="9"/>
  <c r="F26" i="9" s="1"/>
  <c r="C27" i="9"/>
  <c r="F27" i="9" s="1"/>
  <c r="C28" i="9"/>
  <c r="C29" i="9"/>
  <c r="F29" i="9" s="1"/>
  <c r="C30" i="9"/>
  <c r="T9" i="1"/>
  <c r="U9" i="1"/>
  <c r="U12" i="1"/>
  <c r="U7" i="1"/>
  <c r="U8" i="1"/>
  <c r="U11" i="1"/>
  <c r="V11" i="1" s="1"/>
  <c r="B8" i="9" s="1"/>
  <c r="T7" i="1"/>
  <c r="T8" i="1"/>
  <c r="T10" i="1"/>
  <c r="B13" i="1"/>
  <c r="C13" i="1"/>
  <c r="D6" i="1"/>
  <c r="D12" i="1"/>
  <c r="D7" i="1"/>
  <c r="D8" i="1"/>
  <c r="D9" i="1"/>
  <c r="D10" i="1"/>
  <c r="D11" i="1"/>
  <c r="R13" i="1"/>
  <c r="S6" i="1"/>
  <c r="Q13" i="1"/>
  <c r="S7" i="1"/>
  <c r="S8" i="1"/>
  <c r="S9" i="1"/>
  <c r="S10" i="1"/>
  <c r="S11" i="1"/>
  <c r="S12" i="1"/>
  <c r="B14" i="9"/>
  <c r="B11" i="9"/>
  <c r="B12" i="9"/>
  <c r="D12" i="9" s="1"/>
  <c r="B13" i="9"/>
  <c r="B15" i="9"/>
  <c r="B16" i="9"/>
  <c r="D16" i="9" s="1"/>
  <c r="B17" i="9"/>
  <c r="B18" i="9"/>
  <c r="B19" i="9"/>
  <c r="B22" i="9"/>
  <c r="D22" i="9" s="1"/>
  <c r="B23" i="9"/>
  <c r="B24" i="9"/>
  <c r="B25" i="9"/>
  <c r="D25" i="9" s="1"/>
  <c r="B26" i="9"/>
  <c r="D26" i="9" s="1"/>
  <c r="B27" i="9"/>
  <c r="B28" i="9"/>
  <c r="B29" i="9"/>
  <c r="D29" i="9" s="1"/>
  <c r="B30" i="9"/>
  <c r="D30" i="9" s="1"/>
  <c r="C32" i="9"/>
  <c r="F13" i="1"/>
  <c r="G6" i="1"/>
  <c r="G7" i="1"/>
  <c r="G8" i="1"/>
  <c r="G9" i="1"/>
  <c r="G10" i="1"/>
  <c r="G11" i="1"/>
  <c r="G12" i="1"/>
  <c r="H13" i="1"/>
  <c r="I13" i="1"/>
  <c r="J6" i="1"/>
  <c r="J7" i="1"/>
  <c r="J8" i="1"/>
  <c r="J9" i="1"/>
  <c r="J10" i="1"/>
  <c r="J11" i="1"/>
  <c r="J12" i="1"/>
  <c r="K13" i="1"/>
  <c r="L13" i="1"/>
  <c r="M6" i="1"/>
  <c r="M7" i="1"/>
  <c r="M8" i="1"/>
  <c r="M9" i="1"/>
  <c r="M10" i="1"/>
  <c r="M11" i="1"/>
  <c r="M12" i="1"/>
  <c r="N13" i="1"/>
  <c r="O13" i="1"/>
  <c r="P11" i="1"/>
  <c r="P6" i="1"/>
  <c r="P7" i="1"/>
  <c r="P8" i="1"/>
  <c r="P9" i="1"/>
  <c r="P10" i="1"/>
  <c r="P12" i="1"/>
  <c r="E13" i="1"/>
  <c r="C39" i="9"/>
  <c r="F34" i="9"/>
  <c r="F9" i="9"/>
  <c r="P13" i="1" l="1"/>
  <c r="V12" i="1"/>
  <c r="B9" i="9" s="1"/>
  <c r="D9" i="9" s="1"/>
  <c r="D3" i="9"/>
  <c r="D11" i="9"/>
  <c r="D19" i="9"/>
  <c r="D15" i="9"/>
  <c r="D28" i="9"/>
  <c r="D24" i="9"/>
  <c r="D8" i="9"/>
  <c r="D18" i="9"/>
  <c r="D13" i="9"/>
  <c r="F21" i="9"/>
  <c r="D21" i="9"/>
  <c r="D14" i="9"/>
  <c r="D27" i="9"/>
  <c r="D23" i="9"/>
  <c r="D17" i="9"/>
  <c r="J13" i="1"/>
  <c r="V7" i="1"/>
  <c r="B4" i="9" s="1"/>
  <c r="V10" i="1"/>
  <c r="D7" i="9" s="1"/>
  <c r="V9" i="1"/>
  <c r="B6" i="9" s="1"/>
  <c r="F3" i="9"/>
  <c r="V8" i="1"/>
  <c r="F17" i="9"/>
  <c r="F15" i="9"/>
  <c r="U13" i="1"/>
  <c r="F7" i="9"/>
  <c r="T13" i="1"/>
  <c r="F30" i="9"/>
  <c r="F28" i="9"/>
  <c r="F25" i="9"/>
  <c r="F12" i="9"/>
  <c r="C31" i="9"/>
  <c r="F13" i="9"/>
  <c r="C10" i="9"/>
  <c r="M13" i="1"/>
  <c r="G13" i="1"/>
  <c r="D13" i="1"/>
  <c r="S13" i="1"/>
  <c r="B31" i="9"/>
  <c r="B7" i="9" l="1"/>
  <c r="D4" i="9"/>
  <c r="D31" i="9"/>
  <c r="D6" i="9"/>
  <c r="V13" i="1"/>
  <c r="D10" i="9" s="1"/>
  <c r="B5" i="9"/>
  <c r="D5" i="9"/>
  <c r="F10" i="9"/>
  <c r="F31" i="9"/>
  <c r="C42" i="9"/>
  <c r="A42" i="9" s="1"/>
  <c r="B10" i="9" l="1"/>
  <c r="A1" i="9" s="1"/>
  <c r="B39" i="9"/>
  <c r="A33" i="9" s="1"/>
  <c r="B32" i="9"/>
  <c r="D32" i="9" s="1"/>
  <c r="E35" i="9" s="1"/>
  <c r="F33" i="9"/>
  <c r="A34" i="9" s="1"/>
</calcChain>
</file>

<file path=xl/sharedStrings.xml><?xml version="1.0" encoding="utf-8"?>
<sst xmlns="http://schemas.openxmlformats.org/spreadsheetml/2006/main" count="773" uniqueCount="372">
  <si>
    <t>اسم المدرسة:</t>
  </si>
  <si>
    <t>المؤهل العلمي</t>
  </si>
  <si>
    <t>الروضة</t>
  </si>
  <si>
    <t>الاساسي</t>
  </si>
  <si>
    <t>الثانوي الاكاديمي</t>
  </si>
  <si>
    <t>الثانوي المهني</t>
  </si>
  <si>
    <t>المجموع العام</t>
  </si>
  <si>
    <t>ذكور</t>
  </si>
  <si>
    <t>اناث</t>
  </si>
  <si>
    <t>مجموع</t>
  </si>
  <si>
    <t>دكتوراه</t>
  </si>
  <si>
    <t>ماجستير</t>
  </si>
  <si>
    <t>بكالوريوس</t>
  </si>
  <si>
    <t>كلية مجتمع</t>
  </si>
  <si>
    <t>الثانوية العامة</t>
  </si>
  <si>
    <t>ثانوي فما دون</t>
  </si>
  <si>
    <t>المجموع</t>
  </si>
  <si>
    <t>المرحلة الاساسية</t>
  </si>
  <si>
    <t>مجموع الاساسي</t>
  </si>
  <si>
    <t>المرحلة الثانوية (الاكاديمي)</t>
  </si>
  <si>
    <t>المرحلة الثانوية (المهني)</t>
  </si>
  <si>
    <t>الاول</t>
  </si>
  <si>
    <t>الثاني</t>
  </si>
  <si>
    <t>اول</t>
  </si>
  <si>
    <t>ثاني</t>
  </si>
  <si>
    <t>ثالث</t>
  </si>
  <si>
    <t>رابع</t>
  </si>
  <si>
    <t>خامس</t>
  </si>
  <si>
    <t>سادس</t>
  </si>
  <si>
    <t>سابع</t>
  </si>
  <si>
    <t>ثامن</t>
  </si>
  <si>
    <t>تاسع</t>
  </si>
  <si>
    <t>عاشر</t>
  </si>
  <si>
    <t>علمي</t>
  </si>
  <si>
    <t>صناعي</t>
  </si>
  <si>
    <t>فندقي</t>
  </si>
  <si>
    <t>تجميل</t>
  </si>
  <si>
    <t>الشعب</t>
  </si>
  <si>
    <t xml:space="preserve">اسم المدرسة: </t>
  </si>
  <si>
    <t xml:space="preserve">اسم المدير الرباعي: </t>
  </si>
  <si>
    <t>هاتف المدرسة:</t>
  </si>
  <si>
    <t>مجموع الثانوي المهني</t>
  </si>
  <si>
    <t>مجموع المرحلة الثانوية</t>
  </si>
  <si>
    <t>اولى</t>
  </si>
  <si>
    <t>ثانية</t>
  </si>
  <si>
    <t>هاتف خلوي:</t>
  </si>
  <si>
    <t>الرقم الوطني:</t>
  </si>
  <si>
    <t>الرقم الوطني</t>
  </si>
  <si>
    <t>اكاديمي</t>
  </si>
  <si>
    <t>مهني</t>
  </si>
  <si>
    <t xml:space="preserve">المرحلة الثانوية </t>
  </si>
  <si>
    <t>مجموع الثانوي</t>
  </si>
  <si>
    <t>الرقم المتسلسل</t>
  </si>
  <si>
    <t>الاســــــــــــــــــــــم</t>
  </si>
  <si>
    <t>مركز العمل/ المدرسة</t>
  </si>
  <si>
    <t>رقم ملف الوزارة</t>
  </si>
  <si>
    <t>الحالة الاجتماعية</t>
  </si>
  <si>
    <t>الوظيفة</t>
  </si>
  <si>
    <t>تاريخ التعيين</t>
  </si>
  <si>
    <t>الدرجة الحالية</t>
  </si>
  <si>
    <t>تاريخ الحلول في الدرجة</t>
  </si>
  <si>
    <t>المؤهل العلمي والمسلكي</t>
  </si>
  <si>
    <t xml:space="preserve">الدورات التي حضرها </t>
  </si>
  <si>
    <t>المواضيع وعدد الحصص الأسبوعية التي يدرسها</t>
  </si>
  <si>
    <t>العنوان</t>
  </si>
  <si>
    <t>الرقـــم الوطنـــــي</t>
  </si>
  <si>
    <t>ملاحظات</t>
  </si>
  <si>
    <t>اعلى مؤهل علمي</t>
  </si>
  <si>
    <t>تخصص البكالوريس</t>
  </si>
  <si>
    <t>اسم الجامعة المعهد</t>
  </si>
  <si>
    <t>سنة التخرج</t>
  </si>
  <si>
    <t>عدد الحصص والساعات</t>
  </si>
  <si>
    <t>مكان السكن</t>
  </si>
  <si>
    <t>رقم الهاتف</t>
  </si>
  <si>
    <t>أساسي</t>
  </si>
  <si>
    <t>ثانوي</t>
  </si>
  <si>
    <t>مجموع الحصص</t>
  </si>
  <si>
    <t>اعزب</t>
  </si>
  <si>
    <t>تربية طفل</t>
  </si>
  <si>
    <t>ICDL</t>
  </si>
  <si>
    <t>صويلح</t>
  </si>
  <si>
    <t>متزوج</t>
  </si>
  <si>
    <t>معلم صف</t>
  </si>
  <si>
    <t>INTEL</t>
  </si>
  <si>
    <t>ابو نصير</t>
  </si>
  <si>
    <t>مطلق</t>
  </si>
  <si>
    <t>معلم اصيل</t>
  </si>
  <si>
    <t>ثالثة</t>
  </si>
  <si>
    <t>دبلوم عالي</t>
  </si>
  <si>
    <t>تربية اسلامية</t>
  </si>
  <si>
    <t>ICDL+INTEL</t>
  </si>
  <si>
    <t>تلاع العلي</t>
  </si>
  <si>
    <t>ارمل</t>
  </si>
  <si>
    <t>رابعة</t>
  </si>
  <si>
    <t xml:space="preserve">لغة عربية </t>
  </si>
  <si>
    <t>خلدا</t>
  </si>
  <si>
    <t>خامسة</t>
  </si>
  <si>
    <t xml:space="preserve">تربية اجتماعية </t>
  </si>
  <si>
    <t>الكمالية</t>
  </si>
  <si>
    <t>سادسة</t>
  </si>
  <si>
    <t>ثانوية عامة</t>
  </si>
  <si>
    <t>تاريخ</t>
  </si>
  <si>
    <t>شفا بدران</t>
  </si>
  <si>
    <t>سابعة</t>
  </si>
  <si>
    <t>جغرافيا</t>
  </si>
  <si>
    <t>الجبيهة</t>
  </si>
  <si>
    <t>ثامنة</t>
  </si>
  <si>
    <t>ثقافة عامة</t>
  </si>
  <si>
    <t>ام السماق الشمالي</t>
  </si>
  <si>
    <t>تاسعة</t>
  </si>
  <si>
    <t>لغة انجليزية</t>
  </si>
  <si>
    <t>قرب المدينة الطبية</t>
  </si>
  <si>
    <t xml:space="preserve">لغة فرنسية </t>
  </si>
  <si>
    <t>ضاحية الرشيد</t>
  </si>
  <si>
    <t>رياضيات</t>
  </si>
  <si>
    <t>خارج اللواء</t>
  </si>
  <si>
    <t>علوم</t>
  </si>
  <si>
    <t>فيزياء</t>
  </si>
  <si>
    <t>اسكان الجامعة الثانوية المختلطة</t>
  </si>
  <si>
    <t>كيمياء</t>
  </si>
  <si>
    <t>احياء</t>
  </si>
  <si>
    <t>علوم ارض</t>
  </si>
  <si>
    <t>تربية فنية</t>
  </si>
  <si>
    <t>تربية رياضية</t>
  </si>
  <si>
    <t>تربية مهنية</t>
  </si>
  <si>
    <t>موسيقى</t>
  </si>
  <si>
    <t>حاسوب</t>
  </si>
  <si>
    <t>نظم معلومات</t>
  </si>
  <si>
    <t>ادارة اعمال</t>
  </si>
  <si>
    <t>تسويق</t>
  </si>
  <si>
    <t>محاسبة</t>
  </si>
  <si>
    <t>احصاء الاعمال</t>
  </si>
  <si>
    <t>تجارة الكترونية</t>
  </si>
  <si>
    <t>صعوبات تعلم</t>
  </si>
  <si>
    <t>علوم صناعية</t>
  </si>
  <si>
    <t>علوم زراعية</t>
  </si>
  <si>
    <t>علوم فندقية</t>
  </si>
  <si>
    <t>علوم صحية</t>
  </si>
  <si>
    <t>ام السماق الشمالي الثانوية المختلطة</t>
  </si>
  <si>
    <t>انتاج ملابس</t>
  </si>
  <si>
    <t>الحرف التقليدية</t>
  </si>
  <si>
    <t>التصنيع المنزلي</t>
  </si>
  <si>
    <t xml:space="preserve">تدريب عملي </t>
  </si>
  <si>
    <t>تدريب عملي</t>
  </si>
  <si>
    <t>ابن طفيل الاساسيه للبنين</t>
  </si>
  <si>
    <t>رشيد طليع الثانويه للبنين</t>
  </si>
  <si>
    <t>ام السماق الشمالي الاساسيه للبنين</t>
  </si>
  <si>
    <t>محمد الشريقي الاساسية للبنين</t>
  </si>
  <si>
    <t>خاصة</t>
  </si>
  <si>
    <t>اردني</t>
  </si>
  <si>
    <t>سوري</t>
  </si>
  <si>
    <t>عراقي</t>
  </si>
  <si>
    <t>مصري</t>
  </si>
  <si>
    <t>اخرى</t>
  </si>
  <si>
    <t>مدير</t>
  </si>
  <si>
    <t>مساعد</t>
  </si>
  <si>
    <t>فني مختبر علوم</t>
  </si>
  <si>
    <t>فني مختبر حاسوب</t>
  </si>
  <si>
    <t>امين مكتبة</t>
  </si>
  <si>
    <t>مرشد تربوي</t>
  </si>
  <si>
    <t>معلم بديل</t>
  </si>
  <si>
    <t>محاسب</t>
  </si>
  <si>
    <t>بلا</t>
  </si>
  <si>
    <t>امين مستودع</t>
  </si>
  <si>
    <t>علاقات مهنية</t>
  </si>
  <si>
    <t>طابع</t>
  </si>
  <si>
    <t>سائق</t>
  </si>
  <si>
    <t>فني صيانة</t>
  </si>
  <si>
    <t>مأمور مقسم</t>
  </si>
  <si>
    <t>حارس</t>
  </si>
  <si>
    <t>اذن</t>
  </si>
  <si>
    <t>عدد العاملين</t>
  </si>
  <si>
    <t>ogretmen adi toplami</t>
  </si>
  <si>
    <t>يدخل يدويا ويجب ان يتطابق مع صفحة العاملين</t>
  </si>
  <si>
    <t>من نموذج معلمين</t>
  </si>
  <si>
    <t>من اسماء المعلمين</t>
  </si>
  <si>
    <t>عدد الاخطـاء الاجمالي</t>
  </si>
  <si>
    <t>معلم مشغل</t>
  </si>
  <si>
    <t>دون الثانوية</t>
  </si>
  <si>
    <t>تدقيق الهواتف</t>
  </si>
  <si>
    <t>مكتبات</t>
  </si>
  <si>
    <t>مختبرات</t>
  </si>
  <si>
    <t>ادارة مدرسية</t>
  </si>
  <si>
    <t>تدفئة و تبريد</t>
  </si>
  <si>
    <t>راديو و تلفزيون</t>
  </si>
  <si>
    <t>كهرباء</t>
  </si>
  <si>
    <t>مهن معدنية</t>
  </si>
  <si>
    <t>هندسة زراعية</t>
  </si>
  <si>
    <t xml:space="preserve">هندسة صناعية </t>
  </si>
  <si>
    <t>هندسة كهربائية</t>
  </si>
  <si>
    <t>هندسة مدنية</t>
  </si>
  <si>
    <t>هندسه كيميائيه</t>
  </si>
  <si>
    <t>الكوم الاساسية للبنين</t>
  </si>
  <si>
    <t>مراسل/حارس/سائق</t>
  </si>
  <si>
    <t>توزيع كل العاملين في المدرسة - مدير - فنيون - اداريون - معلمون - مستخدمون - حراس</t>
  </si>
  <si>
    <t xml:space="preserve">اداري/فني </t>
  </si>
  <si>
    <t>صويلح الثانوية الشاملة للبنات</t>
  </si>
  <si>
    <t>ام منيع الاساسيه المختلطة</t>
  </si>
  <si>
    <t>الكماليه الاساسيه المختلطة</t>
  </si>
  <si>
    <t>الكمالية الثانوية للبنات</t>
  </si>
  <si>
    <t>اليرموك الأساسية المختلطة</t>
  </si>
  <si>
    <t>ام كلثوم الاساسية الجديدة للبنات</t>
  </si>
  <si>
    <t xml:space="preserve">الخنساء الثانويه الشاملة بنات </t>
  </si>
  <si>
    <t xml:space="preserve">قيساريا الاساسيه للبنات </t>
  </si>
  <si>
    <t>ام كثير الثانويه للبنات</t>
  </si>
  <si>
    <t>ابو مرهف الاساسيه المختلطه</t>
  </si>
  <si>
    <t>بنت عدي الثانويه للبنات</t>
  </si>
  <si>
    <t>زبيده بنت جعفر الأساسيه للبنات</t>
  </si>
  <si>
    <t>ام شريك الاساسيه المختلطة</t>
  </si>
  <si>
    <t>الاميره بسمه الثانويه للبنات</t>
  </si>
  <si>
    <t>جويريه ام المؤمنين الاساسية للبنات</t>
  </si>
  <si>
    <t>أم حذيفة الأساسيه للبنات</t>
  </si>
  <si>
    <t>مملكة البحرين الاساسية المختلطة</t>
  </si>
  <si>
    <t>رمله بنت ابي سفيان الاساسيه المختلطة</t>
  </si>
  <si>
    <t>المروج الثانويه للبنات</t>
  </si>
  <si>
    <t>ام انس الاساسية المختلطة</t>
  </si>
  <si>
    <t>ام العروق الاساسية المختلطه</t>
  </si>
  <si>
    <t>شفا بدران الاساسيه المختلطه</t>
  </si>
  <si>
    <t>مي زيادة الثانويه المختلطة</t>
  </si>
  <si>
    <t>حفصة بنت عمرالاساسيه المختلطه</t>
  </si>
  <si>
    <t>ياجوز الاساسيه المختلطة</t>
  </si>
  <si>
    <t>اسكان ياجوز الثانويه المختلطة</t>
  </si>
  <si>
    <t>تلاع العلي الثانويه للبنات</t>
  </si>
  <si>
    <t>شجرة الدر الاساسية اناث</t>
  </si>
  <si>
    <t>خلدا الثانويه الشاملة للبنات</t>
  </si>
  <si>
    <t>ضاحيه الرشيد الثانويه الشاملة للبنات</t>
  </si>
  <si>
    <t>دابوق الثانوية المختلطة</t>
  </si>
  <si>
    <t>صويلح الثانويه بنين</t>
  </si>
  <si>
    <t>محمد بن القاسم الاساسية بنين</t>
  </si>
  <si>
    <t>علي رضا الركابي الاساسية للبنين</t>
  </si>
  <si>
    <t>زيد بن الخطاب الاساسية بنين</t>
  </si>
  <si>
    <t>ابن النفيس الثانويه الصناعيه للبنين</t>
  </si>
  <si>
    <t>الأمين الاساسية للبنين</t>
  </si>
  <si>
    <t>ابن عباس الثانوية للبنين</t>
  </si>
  <si>
    <t>احمد اللوزي الثانوية للبنين</t>
  </si>
  <si>
    <t>المهلب بن أبي صفرة الاساسية بنين</t>
  </si>
  <si>
    <t>الامام علي بن ابي طالب الثانوية الشاملة للبنين</t>
  </si>
  <si>
    <t>طارق بن زياد الاساسية</t>
  </si>
  <si>
    <t>مرج الفرس الاساسيه للبنين</t>
  </si>
  <si>
    <t>سيف الدوله الحمداني الصناعية للبنين</t>
  </si>
  <si>
    <t>ياجوز الثانوية للبنين</t>
  </si>
  <si>
    <t>ابن العميد الثانوية للبنين</t>
  </si>
  <si>
    <t>ذوقان الهنداوي الاساسية للبنين</t>
  </si>
  <si>
    <t>محمد الشريقي الثانوية للبنين</t>
  </si>
  <si>
    <t>دابوق الأساسيه للبنين</t>
  </si>
  <si>
    <t>رشيد طليع الاساسية للبنين</t>
  </si>
  <si>
    <t>ممرض</t>
  </si>
  <si>
    <t>صهيب بن سنان الاساسية للبنين/ مؤنثة</t>
  </si>
  <si>
    <t>الجبيهه الثانويه للبنات / الفترة الثانية</t>
  </si>
  <si>
    <t>الجبيهة الأساسية للبنات / الفترة الأولى</t>
  </si>
  <si>
    <t>ام زويتينة الاساسيه المختلطة / الفترة الأولى</t>
  </si>
  <si>
    <t>ام زويتينة الثانوية المختلطة / الفترة الثانية</t>
  </si>
  <si>
    <t>سعيد علاء الدين الاساسية للبنين / مؤنثة</t>
  </si>
  <si>
    <t>ام طفيل الثانويه المختلطة / الفترة الثانية</t>
  </si>
  <si>
    <t>ام طفيل الأساسية المختلطة / الفترة الأولى</t>
  </si>
  <si>
    <t>تلاع العلي الاساسية للبنين / مؤنثة</t>
  </si>
  <si>
    <t>الجبيهة الأساسية للبنين / الفترة الثانية</t>
  </si>
  <si>
    <t>الجبيهة الاساسية المؤنثة للبنين / الفترة الأولى</t>
  </si>
  <si>
    <t xml:space="preserve">سيف الدولة الحمداني الثانوية للبنين </t>
  </si>
  <si>
    <t>ابن طفيل / مسائي سوريين</t>
  </si>
  <si>
    <t>قيساريا الأساسية للبنات / مسائي سوريين</t>
  </si>
  <si>
    <t>سعيد علاءالدين / مسائي سوريين</t>
  </si>
  <si>
    <t>ضاحية الرشيد / مسائي السوريين</t>
  </si>
  <si>
    <t>المهلب بن ابي صفرة / مسائي السوريين</t>
  </si>
  <si>
    <t>خلدا االثانوية المختلطة / مسائي سوريين</t>
  </si>
  <si>
    <t>اليرموك الاساسية المختلطة / مسائي سوريين</t>
  </si>
  <si>
    <t>محمد بن القاسم الاساسية للبنين / مسائي سوريين</t>
  </si>
  <si>
    <t>ذوقان الهنداوي الاساسية للبنين / مسائي سوريين</t>
  </si>
  <si>
    <t>علوم إسلامية</t>
  </si>
  <si>
    <t>تربية الفنية و الموسيقية</t>
  </si>
  <si>
    <t>تاريخ الأردن</t>
  </si>
  <si>
    <t>ارشاد تربوي</t>
  </si>
  <si>
    <t>ثقافة مالية</t>
  </si>
  <si>
    <t>مميزون وموهوبون</t>
  </si>
  <si>
    <t>الاجمالي</t>
  </si>
  <si>
    <t>الاول الثانوي</t>
  </si>
  <si>
    <t>الثاني الثانوي</t>
  </si>
  <si>
    <t>روضة 2</t>
  </si>
  <si>
    <t>الثالث</t>
  </si>
  <si>
    <t>الرابع</t>
  </si>
  <si>
    <t>الخامس</t>
  </si>
  <si>
    <t>السادس</t>
  </si>
  <si>
    <t>السابع</t>
  </si>
  <si>
    <t>الثامن</t>
  </si>
  <si>
    <t>التاسع</t>
  </si>
  <si>
    <t>العاشر</t>
  </si>
  <si>
    <t>أدبي</t>
  </si>
  <si>
    <t xml:space="preserve">تصنيع غذائي </t>
  </si>
  <si>
    <t>تصنيع غذائي</t>
  </si>
  <si>
    <t>الذكور</t>
  </si>
  <si>
    <t>الاناث</t>
  </si>
  <si>
    <t>مرحلة رياض الأطفال</t>
  </si>
  <si>
    <t>العدد</t>
  </si>
  <si>
    <t>اسم المدرسة</t>
  </si>
  <si>
    <t>امين لوازم/كاتب</t>
  </si>
  <si>
    <t>التمهيدي</t>
  </si>
  <si>
    <t>مجموع رياض الاطفال</t>
  </si>
  <si>
    <t>مجموع المرحلة الاساسية</t>
  </si>
  <si>
    <t xml:space="preserve">المرحلة الثانوية ( الاكاديمي ) </t>
  </si>
  <si>
    <t>مجموع الثانوي الاكاديمي</t>
  </si>
  <si>
    <t>المرحلة الثانوية ( المهني)</t>
  </si>
  <si>
    <t xml:space="preserve">المجموع العام </t>
  </si>
  <si>
    <t>مجموع الطلبة</t>
  </si>
  <si>
    <t xml:space="preserve">الثاني </t>
  </si>
  <si>
    <t xml:space="preserve">ادبي </t>
  </si>
  <si>
    <t xml:space="preserve">صناعي </t>
  </si>
  <si>
    <t xml:space="preserve">فندقي </t>
  </si>
  <si>
    <t xml:space="preserve">يمني </t>
  </si>
  <si>
    <t>الجنسيات</t>
  </si>
  <si>
    <t>الرتبة</t>
  </si>
  <si>
    <t>تاريخ الحلول في الرتبة</t>
  </si>
  <si>
    <t>رتبة معلم قائد</t>
  </si>
  <si>
    <t>رتبة معلم</t>
  </si>
  <si>
    <t>رتبة إداري تربوي قائد</t>
  </si>
  <si>
    <t xml:space="preserve">رتبة مساند تربوي </t>
  </si>
  <si>
    <t>رتبة إداري تربوي أول</t>
  </si>
  <si>
    <t>امين لوازم / كاتب</t>
  </si>
  <si>
    <t>رتبة معلم مساعد</t>
  </si>
  <si>
    <t xml:space="preserve">رتبة معلم أول </t>
  </si>
  <si>
    <t>رتبة معلم خبير</t>
  </si>
  <si>
    <t>رتبة إداري تربوي مساعد</t>
  </si>
  <si>
    <t>رتبة إداري تربوي خبير</t>
  </si>
  <si>
    <t>مجموع الطلاب</t>
  </si>
  <si>
    <t>مادة 1</t>
  </si>
  <si>
    <t>مادة 2</t>
  </si>
  <si>
    <t>نشاط</t>
  </si>
  <si>
    <t>الرقم</t>
  </si>
  <si>
    <t>المرحلة الثانويه ( المهني )</t>
  </si>
  <si>
    <t xml:space="preserve">المجموع الكلي </t>
  </si>
  <si>
    <t>مجموع المراكز التعليمية والادارية</t>
  </si>
  <si>
    <t xml:space="preserve">مجموع الشعب </t>
  </si>
  <si>
    <t>مجموع الشعب</t>
  </si>
  <si>
    <t>شعب</t>
  </si>
  <si>
    <t xml:space="preserve">شعب </t>
  </si>
  <si>
    <t>اعداد الطلبة</t>
  </si>
  <si>
    <t xml:space="preserve">تعليمية </t>
  </si>
  <si>
    <t xml:space="preserve">ادارية </t>
  </si>
  <si>
    <t>اعداد الطلبة للعام الدراسي 2021/2020</t>
  </si>
  <si>
    <t>ItemNum</t>
  </si>
  <si>
    <t>SSN</t>
  </si>
  <si>
    <t>Num</t>
  </si>
  <si>
    <t>الرقم المتسلسل:</t>
  </si>
  <si>
    <t>المراكز التعليمية والإدارية + مستحدمون وحراس</t>
  </si>
  <si>
    <t>مستخدمون</t>
  </si>
  <si>
    <t>حراس</t>
  </si>
  <si>
    <t>مجموع العاملين</t>
  </si>
  <si>
    <t>اول علمي</t>
  </si>
  <si>
    <t>اول ادبي</t>
  </si>
  <si>
    <t>ثاني علمي</t>
  </si>
  <si>
    <t>ثاني ادبي</t>
  </si>
  <si>
    <t>اول صناعي</t>
  </si>
  <si>
    <t>اول فندقي</t>
  </si>
  <si>
    <t>اول تغذية</t>
  </si>
  <si>
    <t>اول ا.ملابس</t>
  </si>
  <si>
    <t>اول تجميل</t>
  </si>
  <si>
    <t>ثاني صناعي</t>
  </si>
  <si>
    <t>ثاني فندقي</t>
  </si>
  <si>
    <t>ثاني تغذية</t>
  </si>
  <si>
    <t>ثاني ا.ملابس</t>
  </si>
  <si>
    <t>ثاني تجميل</t>
  </si>
  <si>
    <t>مجموع اكاديمي</t>
  </si>
  <si>
    <t>مجموع مهني</t>
  </si>
  <si>
    <t>مجموع أساسي</t>
  </si>
  <si>
    <t>مجموع ثانوي</t>
  </si>
  <si>
    <t>مجموع كلي</t>
  </si>
  <si>
    <t>خلدا الثانوية المختلطة / مسائي سوريين</t>
  </si>
  <si>
    <t>اختر اسم المدرسة من القائمة فقط ولا تقم بكتابتها / فقط قم بإدخال اسم المدير وهاتفه الخلوي وهاتف المدرسة واعداد العاملين</t>
  </si>
  <si>
    <t xml:space="preserve">الرجاء النظر لما يظهر من ملاحظات والعمل على تصويبها </t>
  </si>
  <si>
    <t>الاستمارة الاحصائية 2022/2021</t>
  </si>
  <si>
    <t>خلاصة اعداد الطلبة والشعب في التعليم الاكاديمي والمهني حسب المرحلة والصف والجنس للعام الدراسي  2021  /  2022</t>
  </si>
  <si>
    <t>جنسيات الطلبة للعام الدراسي 2022/2021</t>
  </si>
  <si>
    <t>الاستمارة الاحصائية لمدارس المديرية للعام 2021- 2022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</si>
</sst>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/d"/>
    <numFmt numFmtId="165" formatCode="[$-1010000]d/m/yyyy;@"/>
    <numFmt numFmtId="166" formatCode="yyyy/mm/dd"/>
  </numFmts>
  <fonts count="45">
    <font>
      <sz val="10"/>
      <name val="Arial"/>
      <charset val="178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Helv"/>
      <charset val="204"/>
    </font>
    <font>
      <b/>
      <sz val="11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1"/>
      <name val="Times New Roman"/>
      <family val="1"/>
    </font>
    <font>
      <sz val="10"/>
      <color indexed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2"/>
      <name val="Tahoma"/>
      <family val="2"/>
    </font>
    <font>
      <b/>
      <sz val="14"/>
      <name val="Tahoma"/>
      <family val="2"/>
    </font>
    <font>
      <sz val="10"/>
      <name val="Arial"/>
      <family val="2"/>
    </font>
    <font>
      <b/>
      <sz val="14"/>
      <color indexed="10"/>
      <name val="Arial"/>
      <family val="2"/>
    </font>
    <font>
      <b/>
      <sz val="10"/>
      <color indexed="9"/>
      <name val="Arial"/>
      <family val="2"/>
    </font>
    <font>
      <b/>
      <sz val="8"/>
      <name val="Arial"/>
      <family val="2"/>
    </font>
    <font>
      <b/>
      <sz val="36"/>
      <color indexed="10"/>
      <name val="Arial"/>
      <family val="2"/>
    </font>
    <font>
      <b/>
      <sz val="16"/>
      <name val="Arial"/>
      <family val="2"/>
    </font>
    <font>
      <b/>
      <sz val="10"/>
      <color indexed="8"/>
      <name val="Times New Roman"/>
      <family val="1"/>
    </font>
    <font>
      <sz val="11"/>
      <color theme="1"/>
      <name val="Arial"/>
      <family val="2"/>
      <charset val="178"/>
    </font>
    <font>
      <b/>
      <sz val="10"/>
      <color rgb="FFFF000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6"/>
      <name val="Tahoma"/>
      <family val="2"/>
    </font>
    <font>
      <sz val="11"/>
      <name val="Arial"/>
      <family val="2"/>
    </font>
    <font>
      <b/>
      <sz val="12"/>
      <name val="Simplified Arabic"/>
      <family val="1"/>
    </font>
    <font>
      <b/>
      <sz val="12"/>
      <color rgb="FF0A0101"/>
      <name val="Arial"/>
      <family val="2"/>
    </font>
    <font>
      <b/>
      <sz val="12"/>
      <color indexed="8"/>
      <name val="Times New Roman"/>
      <family val="1"/>
    </font>
    <font>
      <b/>
      <sz val="11"/>
      <color theme="1"/>
      <name val="Arial"/>
      <family val="2"/>
      <charset val="178"/>
    </font>
    <font>
      <sz val="10"/>
      <color rgb="FFFF0000"/>
      <name val="Arial"/>
      <family val="2"/>
    </font>
    <font>
      <b/>
      <sz val="18"/>
      <color theme="1"/>
      <name val="Arial"/>
      <family val="2"/>
    </font>
    <font>
      <b/>
      <sz val="10"/>
      <color theme="0"/>
      <name val="Arial"/>
      <family val="2"/>
    </font>
    <font>
      <b/>
      <sz val="18"/>
      <color theme="0"/>
      <name val="Arial"/>
      <family val="2"/>
    </font>
    <font>
      <sz val="24"/>
      <color theme="0"/>
      <name val="Tahoma"/>
      <family val="2"/>
    </font>
    <font>
      <b/>
      <sz val="16"/>
      <color theme="0"/>
      <name val="Arial"/>
      <family val="2"/>
    </font>
    <font>
      <b/>
      <sz val="14"/>
      <color theme="0"/>
      <name val="Arial"/>
      <family val="2"/>
    </font>
    <font>
      <b/>
      <sz val="12"/>
      <color theme="0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theme="0" tint="-0.24994659260841701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6795556505021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26" fillId="0" borderId="0"/>
    <xf numFmtId="0" fontId="13" fillId="0" borderId="0"/>
    <xf numFmtId="0" fontId="1" fillId="0" borderId="0"/>
    <xf numFmtId="0" fontId="1" fillId="0" borderId="0"/>
    <xf numFmtId="0" fontId="7" fillId="0" borderId="0"/>
    <xf numFmtId="0" fontId="32" fillId="0" borderId="0"/>
  </cellStyleXfs>
  <cellXfs count="43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4" applyFont="1"/>
    <xf numFmtId="0" fontId="3" fillId="0" borderId="0" xfId="4" applyFont="1" applyAlignment="1">
      <alignment shrinkToFit="1"/>
    </xf>
    <xf numFmtId="0" fontId="3" fillId="0" borderId="1" xfId="4" applyFont="1" applyBorder="1" applyAlignment="1" applyProtection="1">
      <alignment vertical="center" textRotation="90" shrinkToFit="1"/>
      <protection hidden="1"/>
    </xf>
    <xf numFmtId="0" fontId="6" fillId="0" borderId="0" xfId="0" applyFont="1" applyAlignment="1">
      <alignment horizontal="center" vertical="center"/>
    </xf>
    <xf numFmtId="14" fontId="0" fillId="0" borderId="0" xfId="0" applyNumberFormat="1"/>
    <xf numFmtId="164" fontId="5" fillId="0" borderId="1" xfId="0" applyNumberFormat="1" applyFont="1" applyBorder="1" applyAlignment="1">
      <alignment horizontal="center" vertical="center" wrapText="1" shrinkToFit="1" readingOrder="2"/>
    </xf>
    <xf numFmtId="0" fontId="8" fillId="0" borderId="1" xfId="0" applyFont="1" applyBorder="1" applyAlignment="1">
      <alignment horizontal="center" vertical="center" wrapText="1" shrinkToFit="1" readingOrder="2"/>
    </xf>
    <xf numFmtId="0" fontId="9" fillId="0" borderId="1" xfId="0" applyFont="1" applyBorder="1" applyAlignment="1">
      <alignment horizontal="center" vertical="center" wrapText="1" shrinkToFit="1" readingOrder="2"/>
    </xf>
    <xf numFmtId="0" fontId="9" fillId="0" borderId="1" xfId="0" applyFont="1" applyBorder="1" applyAlignment="1" applyProtection="1">
      <alignment horizontal="center" vertical="center" wrapText="1" shrinkToFit="1" readingOrder="2"/>
    </xf>
    <xf numFmtId="0" fontId="12" fillId="0" borderId="0" xfId="0" applyFont="1"/>
    <xf numFmtId="14" fontId="12" fillId="0" borderId="0" xfId="0" applyNumberFormat="1" applyFont="1"/>
    <xf numFmtId="0" fontId="5" fillId="0" borderId="0" xfId="0" applyFont="1" applyAlignment="1">
      <alignment horizontal="center" vertical="center" textRotation="90"/>
    </xf>
    <xf numFmtId="0" fontId="13" fillId="0" borderId="0" xfId="0" applyFont="1"/>
    <xf numFmtId="14" fontId="13" fillId="0" borderId="0" xfId="0" applyNumberFormat="1" applyFont="1"/>
    <xf numFmtId="0" fontId="13" fillId="2" borderId="0" xfId="0" applyFont="1" applyFill="1"/>
    <xf numFmtId="14" fontId="13" fillId="2" borderId="0" xfId="0" applyNumberFormat="1" applyFont="1" applyFill="1"/>
    <xf numFmtId="0" fontId="0" fillId="0" borderId="0" xfId="0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0" xfId="0" applyFont="1" applyAlignment="1" applyProtection="1">
      <alignment horizontal="center" vertical="center"/>
      <protection hidden="1"/>
    </xf>
    <xf numFmtId="0" fontId="12" fillId="0" borderId="0" xfId="0" applyFont="1" applyFill="1" applyAlignment="1" applyProtection="1">
      <alignment horizontal="center" vertical="center"/>
      <protection hidden="1"/>
    </xf>
    <xf numFmtId="0" fontId="19" fillId="0" borderId="0" xfId="0" applyFont="1" applyFill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 wrapText="1" shrinkToFit="1" readingOrder="2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Border="1" applyAlignment="1" applyProtection="1">
      <alignment horizontal="center" vertical="center"/>
      <protection hidden="1"/>
    </xf>
    <xf numFmtId="0" fontId="2" fillId="0" borderId="5" xfId="0" applyFont="1" applyFill="1" applyBorder="1" applyAlignment="1" applyProtection="1">
      <alignment horizontal="center" vertical="center"/>
      <protection hidden="1"/>
    </xf>
    <xf numFmtId="0" fontId="2" fillId="0" borderId="2" xfId="0" applyFont="1" applyFill="1" applyBorder="1" applyAlignment="1" applyProtection="1">
      <alignment horizontal="center" vertical="center"/>
      <protection hidden="1"/>
    </xf>
    <xf numFmtId="0" fontId="13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Fill="1" applyAlignment="1" applyProtection="1">
      <alignment horizontal="center" vertical="center"/>
      <protection hidden="1"/>
    </xf>
    <xf numFmtId="0" fontId="13" fillId="0" borderId="2" xfId="0" applyFont="1" applyFill="1" applyBorder="1" applyAlignment="1" applyProtection="1">
      <alignment horizontal="center" vertical="center"/>
      <protection hidden="1"/>
    </xf>
    <xf numFmtId="0" fontId="13" fillId="0" borderId="5" xfId="0" applyFont="1" applyFill="1" applyBorder="1" applyAlignment="1" applyProtection="1">
      <alignment horizontal="center" vertical="center"/>
      <protection hidden="1"/>
    </xf>
    <xf numFmtId="0" fontId="21" fillId="0" borderId="0" xfId="0" applyFont="1" applyFill="1" applyBorder="1" applyAlignment="1" applyProtection="1">
      <alignment horizontal="center" vertical="center" wrapText="1" shrinkToFit="1" readingOrder="2"/>
      <protection hidden="1"/>
    </xf>
    <xf numFmtId="0" fontId="22" fillId="0" borderId="1" xfId="0" applyFont="1" applyBorder="1" applyAlignment="1">
      <alignment horizontal="center" vertical="center" shrinkToFit="1" readingOrder="2"/>
    </xf>
    <xf numFmtId="0" fontId="6" fillId="0" borderId="0" xfId="0" applyFont="1" applyFill="1" applyAlignment="1" applyProtection="1">
      <alignment horizontal="center" vertical="center" textRotation="180" wrapText="1"/>
      <protection hidden="1"/>
    </xf>
    <xf numFmtId="0" fontId="23" fillId="0" borderId="0" xfId="0" applyFont="1" applyBorder="1" applyAlignment="1" applyProtection="1">
      <alignment horizontal="center" vertical="center"/>
      <protection hidden="1"/>
    </xf>
    <xf numFmtId="0" fontId="21" fillId="0" borderId="0" xfId="0" applyFont="1" applyBorder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20" fillId="8" borderId="2" xfId="0" applyFont="1" applyFill="1" applyBorder="1" applyAlignment="1" applyProtection="1">
      <alignment horizontal="center" vertical="center"/>
      <protection hidden="1"/>
    </xf>
    <xf numFmtId="0" fontId="2" fillId="0" borderId="4" xfId="0" applyFont="1" applyFill="1" applyBorder="1" applyAlignment="1" applyProtection="1">
      <alignment horizontal="center" vertical="center"/>
      <protection hidden="1"/>
    </xf>
    <xf numFmtId="0" fontId="5" fillId="9" borderId="1" xfId="0" applyFont="1" applyFill="1" applyBorder="1" applyAlignment="1" applyProtection="1">
      <alignment horizontal="center" vertical="center"/>
      <protection hidden="1"/>
    </xf>
    <xf numFmtId="0" fontId="9" fillId="9" borderId="1" xfId="0" applyFont="1" applyFill="1" applyBorder="1" applyAlignment="1" applyProtection="1">
      <alignment horizontal="center" vertical="center" wrapText="1" shrinkToFit="1" readingOrder="2"/>
      <protection hidden="1"/>
    </xf>
    <xf numFmtId="0" fontId="14" fillId="9" borderId="0" xfId="0" applyFont="1" applyFill="1" applyProtection="1">
      <protection hidden="1"/>
    </xf>
    <xf numFmtId="14" fontId="14" fillId="9" borderId="0" xfId="0" applyNumberFormat="1" applyFont="1" applyFill="1" applyProtection="1">
      <protection hidden="1"/>
    </xf>
    <xf numFmtId="0" fontId="15" fillId="9" borderId="0" xfId="0" applyFont="1" applyFill="1" applyAlignment="1" applyProtection="1">
      <alignment horizontal="center" vertical="center" wrapText="1" shrinkToFit="1" readingOrder="2"/>
      <protection hidden="1"/>
    </xf>
    <xf numFmtId="0" fontId="5" fillId="9" borderId="0" xfId="0" applyFont="1" applyFill="1" applyAlignment="1" applyProtection="1">
      <alignment horizontal="center" vertical="center" wrapText="1" shrinkToFit="1" readingOrder="2"/>
      <protection hidden="1"/>
    </xf>
    <xf numFmtId="0" fontId="15" fillId="9" borderId="0" xfId="0" applyFont="1" applyFill="1" applyAlignment="1" applyProtection="1">
      <alignment horizontal="center"/>
      <protection hidden="1"/>
    </xf>
    <xf numFmtId="0" fontId="6" fillId="9" borderId="1" xfId="0" applyFont="1" applyFill="1" applyBorder="1" applyProtection="1">
      <protection hidden="1"/>
    </xf>
    <xf numFmtId="0" fontId="5" fillId="9" borderId="1" xfId="0" applyFont="1" applyFill="1" applyBorder="1" applyAlignment="1" applyProtection="1">
      <alignment horizontal="center" vertical="center" wrapText="1" shrinkToFit="1" readingOrder="2"/>
      <protection hidden="1"/>
    </xf>
    <xf numFmtId="14" fontId="15" fillId="9" borderId="0" xfId="0" applyNumberFormat="1" applyFont="1" applyFill="1" applyAlignment="1" applyProtection="1">
      <alignment horizontal="center" vertical="center" wrapText="1" shrinkToFit="1" readingOrder="2"/>
      <protection hidden="1"/>
    </xf>
    <xf numFmtId="0" fontId="7" fillId="9" borderId="1" xfId="0" applyFont="1" applyFill="1" applyBorder="1" applyAlignment="1" applyProtection="1">
      <alignment horizontal="center" vertical="center"/>
      <protection hidden="1"/>
    </xf>
    <xf numFmtId="0" fontId="5" fillId="9" borderId="7" xfId="0" applyFont="1" applyFill="1" applyBorder="1" applyAlignment="1" applyProtection="1">
      <alignment horizontal="center" vertical="center"/>
      <protection hidden="1"/>
    </xf>
    <xf numFmtId="0" fontId="6" fillId="9" borderId="1" xfId="0" applyFont="1" applyFill="1" applyBorder="1" applyAlignment="1" applyProtection="1">
      <alignment horizontal="center" vertical="center" readingOrder="1"/>
      <protection hidden="1"/>
    </xf>
    <xf numFmtId="0" fontId="8" fillId="9" borderId="1" xfId="0" applyFont="1" applyFill="1" applyBorder="1" applyAlignment="1" applyProtection="1">
      <alignment horizontal="center" vertical="center" wrapText="1" shrinkToFit="1" readingOrder="2"/>
      <protection hidden="1"/>
    </xf>
    <xf numFmtId="14" fontId="5" fillId="9" borderId="1" xfId="0" applyNumberFormat="1" applyFont="1" applyFill="1" applyBorder="1" applyAlignment="1" applyProtection="1">
      <alignment horizontal="center" vertical="center" wrapText="1" shrinkToFit="1" readingOrder="2"/>
      <protection hidden="1"/>
    </xf>
    <xf numFmtId="0" fontId="13" fillId="9" borderId="1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 wrapText="1" shrinkToFit="1" readingOrder="2"/>
    </xf>
    <xf numFmtId="0" fontId="6" fillId="2" borderId="1" xfId="4" applyFont="1" applyFill="1" applyBorder="1" applyAlignment="1">
      <alignment horizontal="center" vertical="center" textRotation="90" shrinkToFit="1"/>
    </xf>
    <xf numFmtId="0" fontId="6" fillId="0" borderId="8" xfId="4" applyFont="1" applyBorder="1" applyAlignment="1">
      <alignment horizontal="center" vertical="center" textRotation="90" shrinkToFit="1"/>
    </xf>
    <xf numFmtId="0" fontId="6" fillId="0" borderId="1" xfId="4" applyFont="1" applyBorder="1" applyAlignment="1">
      <alignment horizontal="center" vertical="center" textRotation="90" shrinkToFit="1"/>
    </xf>
    <xf numFmtId="0" fontId="22" fillId="0" borderId="1" xfId="0" applyFont="1" applyBorder="1" applyAlignment="1" applyProtection="1">
      <alignment horizontal="center" vertical="center" shrinkToFit="1" readingOrder="2"/>
    </xf>
    <xf numFmtId="0" fontId="5" fillId="0" borderId="1" xfId="2" applyFont="1" applyBorder="1" applyAlignment="1" applyProtection="1">
      <alignment horizontal="center" vertical="center" wrapText="1" shrinkToFit="1" readingOrder="2"/>
    </xf>
    <xf numFmtId="164" fontId="5" fillId="0" borderId="1" xfId="0" applyNumberFormat="1" applyFont="1" applyBorder="1" applyAlignment="1" applyProtection="1">
      <alignment horizontal="center" vertical="center" wrapText="1" shrinkToFit="1" readingOrder="2"/>
    </xf>
    <xf numFmtId="0" fontId="8" fillId="0" borderId="1" xfId="0" applyFont="1" applyBorder="1" applyAlignment="1" applyProtection="1">
      <alignment horizontal="center" vertical="center" wrapText="1" shrinkToFit="1" readingOrder="2"/>
    </xf>
    <xf numFmtId="0" fontId="5" fillId="0" borderId="1" xfId="2" applyFont="1" applyBorder="1" applyAlignment="1">
      <alignment horizontal="center" vertical="center" wrapText="1" shrinkToFit="1" readingOrder="2"/>
    </xf>
    <xf numFmtId="0" fontId="16" fillId="10" borderId="1" xfId="4" applyFont="1" applyFill="1" applyBorder="1" applyAlignment="1" applyProtection="1">
      <alignment horizontal="center" vertical="center" textRotation="90" shrinkToFit="1"/>
      <protection hidden="1"/>
    </xf>
    <xf numFmtId="0" fontId="16" fillId="0" borderId="8" xfId="4" applyFont="1" applyBorder="1" applyAlignment="1" applyProtection="1">
      <alignment horizontal="center" vertical="center" textRotation="90" shrinkToFit="1"/>
      <protection hidden="1"/>
    </xf>
    <xf numFmtId="0" fontId="16" fillId="0" borderId="1" xfId="4" applyFont="1" applyBorder="1" applyAlignment="1" applyProtection="1">
      <alignment horizontal="center" vertical="center" textRotation="90" shrinkToFit="1"/>
      <protection hidden="1"/>
    </xf>
    <xf numFmtId="0" fontId="16" fillId="10" borderId="7" xfId="4" applyFont="1" applyFill="1" applyBorder="1" applyAlignment="1" applyProtection="1">
      <alignment horizontal="center" vertical="center" textRotation="90" shrinkToFit="1"/>
      <protection hidden="1"/>
    </xf>
    <xf numFmtId="0" fontId="16" fillId="12" borderId="1" xfId="5" applyFont="1" applyFill="1" applyBorder="1" applyAlignment="1" applyProtection="1">
      <alignment horizontal="center" vertical="center" wrapText="1"/>
      <protection hidden="1"/>
    </xf>
    <xf numFmtId="0" fontId="27" fillId="13" borderId="0" xfId="0" applyFont="1" applyFill="1" applyAlignment="1" applyProtection="1">
      <alignment horizontal="center" vertical="center" wrapText="1" shrinkToFit="1" readingOrder="2"/>
      <protection hidden="1"/>
    </xf>
    <xf numFmtId="0" fontId="6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>
      <alignment horizontal="center" vertical="center" wrapText="1" shrinkToFit="1" readingOrder="2"/>
    </xf>
    <xf numFmtId="0" fontId="28" fillId="0" borderId="2" xfId="0" applyFont="1" applyBorder="1" applyAlignment="1">
      <alignment horizontal="center" vertical="center"/>
    </xf>
    <xf numFmtId="0" fontId="28" fillId="0" borderId="1" xfId="0" applyFont="1" applyFill="1" applyBorder="1" applyAlignment="1" applyProtection="1">
      <alignment horizontal="center" vertical="center" wrapText="1" shrinkToFit="1" readingOrder="2"/>
      <protection hidden="1"/>
    </xf>
    <xf numFmtId="0" fontId="28" fillId="0" borderId="1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1" xfId="0" applyFont="1" applyBorder="1" applyAlignment="1" applyProtection="1">
      <alignment horizontal="center" vertical="center"/>
      <protection hidden="1"/>
    </xf>
    <xf numFmtId="0" fontId="29" fillId="0" borderId="0" xfId="0" applyFont="1" applyAlignment="1" applyProtection="1">
      <alignment horizontal="center" vertical="center"/>
      <protection hidden="1"/>
    </xf>
    <xf numFmtId="0" fontId="29" fillId="0" borderId="0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 shrinkToFit="1" readingOrder="2"/>
    </xf>
    <xf numFmtId="0" fontId="28" fillId="14" borderId="1" xfId="0" applyFont="1" applyFill="1" applyBorder="1" applyAlignment="1" applyProtection="1">
      <alignment horizontal="center" vertical="center" wrapText="1" shrinkToFit="1" readingOrder="2"/>
      <protection hidden="1"/>
    </xf>
    <xf numFmtId="0" fontId="22" fillId="0" borderId="7" xfId="0" applyFont="1" applyBorder="1" applyAlignment="1">
      <alignment horizontal="center" vertical="center" shrinkToFit="1" readingOrder="2"/>
    </xf>
    <xf numFmtId="0" fontId="5" fillId="0" borderId="7" xfId="0" applyFont="1" applyBorder="1" applyAlignment="1" applyProtection="1">
      <alignment horizontal="center" vertical="center" wrapText="1" shrinkToFit="1" readingOrder="2"/>
    </xf>
    <xf numFmtId="0" fontId="5" fillId="0" borderId="7" xfId="2" applyFont="1" applyBorder="1" applyAlignment="1" applyProtection="1">
      <alignment horizontal="center" vertical="center" wrapText="1" shrinkToFit="1" readingOrder="2"/>
    </xf>
    <xf numFmtId="0" fontId="5" fillId="0" borderId="7" xfId="0" applyFont="1" applyBorder="1" applyAlignment="1">
      <alignment horizontal="center" vertical="center" wrapText="1" shrinkToFit="1" readingOrder="2"/>
    </xf>
    <xf numFmtId="164" fontId="5" fillId="0" borderId="7" xfId="0" applyNumberFormat="1" applyFont="1" applyBorder="1" applyAlignment="1">
      <alignment horizontal="center" vertical="center" wrapText="1" shrinkToFit="1" readingOrder="2"/>
    </xf>
    <xf numFmtId="0" fontId="8" fillId="0" borderId="7" xfId="0" applyFont="1" applyBorder="1" applyAlignment="1">
      <alignment horizontal="center" vertical="center" wrapText="1" shrinkToFit="1" readingOrder="2"/>
    </xf>
    <xf numFmtId="0" fontId="9" fillId="0" borderId="7" xfId="0" applyFont="1" applyBorder="1" applyAlignment="1">
      <alignment horizontal="center" vertical="center" wrapText="1" shrinkToFit="1" readingOrder="2"/>
    </xf>
    <xf numFmtId="0" fontId="5" fillId="0" borderId="46" xfId="0" applyFont="1" applyBorder="1" applyAlignment="1">
      <alignment horizontal="center" vertical="center" shrinkToFit="1" readingOrder="2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16" fillId="15" borderId="1" xfId="4" applyFont="1" applyFill="1" applyBorder="1" applyAlignment="1" applyProtection="1">
      <alignment horizontal="center" vertical="center" textRotation="90" shrinkToFit="1"/>
      <protection hidden="1"/>
    </xf>
    <xf numFmtId="0" fontId="13" fillId="5" borderId="2" xfId="0" applyFont="1" applyFill="1" applyBorder="1" applyAlignment="1" applyProtection="1">
      <alignment horizontal="center" vertical="center"/>
      <protection hidden="1"/>
    </xf>
    <xf numFmtId="0" fontId="2" fillId="0" borderId="35" xfId="0" applyFont="1" applyFill="1" applyBorder="1" applyAlignment="1" applyProtection="1">
      <alignment horizontal="center" vertical="center"/>
      <protection hidden="1"/>
    </xf>
    <xf numFmtId="0" fontId="17" fillId="15" borderId="7" xfId="0" applyFont="1" applyFill="1" applyBorder="1" applyAlignment="1" applyProtection="1">
      <alignment horizontal="center" vertical="center" wrapText="1" shrinkToFit="1" readingOrder="2"/>
      <protection hidden="1"/>
    </xf>
    <xf numFmtId="0" fontId="17" fillId="15" borderId="1" xfId="0" applyFont="1" applyFill="1" applyBorder="1" applyAlignment="1" applyProtection="1">
      <alignment horizontal="center" vertical="center" wrapText="1" shrinkToFit="1" readingOrder="2"/>
      <protection hidden="1"/>
    </xf>
    <xf numFmtId="0" fontId="17" fillId="15" borderId="3" xfId="0" applyFont="1" applyFill="1" applyBorder="1" applyAlignment="1" applyProtection="1">
      <alignment horizontal="center" vertical="center" wrapText="1" shrinkToFit="1" readingOrder="2"/>
      <protection hidden="1"/>
    </xf>
    <xf numFmtId="0" fontId="5" fillId="9" borderId="54" xfId="0" applyFont="1" applyFill="1" applyBorder="1" applyAlignment="1">
      <alignment horizontal="center" vertical="center" textRotation="90" wrapText="1"/>
    </xf>
    <xf numFmtId="0" fontId="5" fillId="2" borderId="54" xfId="0" applyFont="1" applyFill="1" applyBorder="1" applyAlignment="1">
      <alignment horizontal="center" vertical="center" textRotation="90" wrapText="1"/>
    </xf>
    <xf numFmtId="0" fontId="5" fillId="13" borderId="54" xfId="0" applyFont="1" applyFill="1" applyBorder="1" applyAlignment="1">
      <alignment horizontal="center" vertical="center" textRotation="90" wrapText="1"/>
    </xf>
    <xf numFmtId="0" fontId="22" fillId="18" borderId="51" xfId="0" applyFont="1" applyFill="1" applyBorder="1" applyAlignment="1">
      <alignment horizontal="center" vertical="center"/>
    </xf>
    <xf numFmtId="0" fontId="5" fillId="9" borderId="51" xfId="0" applyFont="1" applyFill="1" applyBorder="1" applyAlignment="1">
      <alignment horizontal="center" vertical="center"/>
    </xf>
    <xf numFmtId="0" fontId="5" fillId="2" borderId="51" xfId="0" applyFont="1" applyFill="1" applyBorder="1" applyAlignment="1">
      <alignment horizontal="center" vertical="center"/>
    </xf>
    <xf numFmtId="0" fontId="5" fillId="2" borderId="51" xfId="0" applyFont="1" applyFill="1" applyBorder="1" applyAlignment="1" applyProtection="1">
      <alignment horizontal="center" vertical="center"/>
      <protection hidden="1"/>
    </xf>
    <xf numFmtId="0" fontId="5" fillId="2" borderId="52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2" fillId="19" borderId="12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0" borderId="0" xfId="4" applyFont="1" applyAlignment="1">
      <alignment vertical="center" shrinkToFi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5" fillId="26" borderId="11" xfId="6" applyFont="1" applyFill="1" applyBorder="1" applyAlignment="1" applyProtection="1">
      <alignment horizontal="center" vertical="center"/>
    </xf>
    <xf numFmtId="0" fontId="5" fillId="19" borderId="1" xfId="6" applyFont="1" applyFill="1" applyBorder="1" applyAlignment="1" applyProtection="1">
      <alignment horizontal="center" vertical="center"/>
    </xf>
    <xf numFmtId="0" fontId="9" fillId="15" borderId="1" xfId="0" applyNumberFormat="1" applyFont="1" applyFill="1" applyBorder="1" applyAlignment="1" applyProtection="1">
      <alignment horizontal="center" vertical="center" textRotation="90"/>
    </xf>
    <xf numFmtId="0" fontId="9" fillId="0" borderId="1" xfId="0" applyNumberFormat="1" applyFont="1" applyFill="1" applyBorder="1" applyAlignment="1" applyProtection="1">
      <alignment horizontal="center" vertical="center" textRotation="90"/>
    </xf>
    <xf numFmtId="0" fontId="9" fillId="8" borderId="1" xfId="0" applyNumberFormat="1" applyFont="1" applyFill="1" applyBorder="1" applyAlignment="1" applyProtection="1">
      <alignment horizontal="center" vertical="center" textRotation="90"/>
    </xf>
    <xf numFmtId="0" fontId="9" fillId="24" borderId="1" xfId="0" applyNumberFormat="1" applyFont="1" applyFill="1" applyBorder="1" applyAlignment="1" applyProtection="1">
      <alignment horizontal="center" vertical="center" textRotation="90"/>
    </xf>
    <xf numFmtId="0" fontId="5" fillId="4" borderId="1" xfId="6" applyFont="1" applyFill="1" applyBorder="1" applyAlignment="1" applyProtection="1">
      <alignment horizontal="center" vertical="center"/>
    </xf>
    <xf numFmtId="0" fontId="5" fillId="6" borderId="1" xfId="6" applyFont="1" applyFill="1" applyBorder="1" applyAlignment="1" applyProtection="1">
      <alignment horizontal="center" vertical="center"/>
    </xf>
    <xf numFmtId="0" fontId="5" fillId="27" borderId="1" xfId="6" applyFont="1" applyFill="1" applyBorder="1" applyAlignment="1" applyProtection="1">
      <alignment horizontal="center" vertical="center"/>
    </xf>
    <xf numFmtId="0" fontId="5" fillId="7" borderId="12" xfId="6" applyFont="1" applyFill="1" applyBorder="1" applyAlignment="1" applyProtection="1">
      <alignment horizontal="center" vertical="center"/>
    </xf>
    <xf numFmtId="0" fontId="9" fillId="0" borderId="12" xfId="0" applyNumberFormat="1" applyFont="1" applyFill="1" applyBorder="1" applyAlignment="1" applyProtection="1">
      <alignment horizontal="center" vertical="center" textRotation="90"/>
    </xf>
    <xf numFmtId="0" fontId="9" fillId="8" borderId="12" xfId="0" applyNumberFormat="1" applyFont="1" applyFill="1" applyBorder="1" applyAlignment="1" applyProtection="1">
      <alignment horizontal="center" vertical="center" textRotation="90"/>
    </xf>
    <xf numFmtId="0" fontId="9" fillId="23" borderId="12" xfId="0" applyNumberFormat="1" applyFont="1" applyFill="1" applyBorder="1" applyAlignment="1" applyProtection="1">
      <alignment horizontal="center" vertical="center" textRotation="90"/>
    </xf>
    <xf numFmtId="0" fontId="9" fillId="24" borderId="12" xfId="0" applyNumberFormat="1" applyFont="1" applyFill="1" applyBorder="1" applyAlignment="1" applyProtection="1">
      <alignment horizontal="center" vertical="center" textRotation="90"/>
    </xf>
    <xf numFmtId="0" fontId="9" fillId="21" borderId="12" xfId="0" applyNumberFormat="1" applyFont="1" applyFill="1" applyBorder="1" applyAlignment="1" applyProtection="1">
      <alignment horizontal="center" vertical="center" textRotation="90"/>
    </xf>
    <xf numFmtId="0" fontId="9" fillId="25" borderId="12" xfId="0" applyNumberFormat="1" applyFont="1" applyFill="1" applyBorder="1" applyAlignment="1" applyProtection="1">
      <alignment horizontal="center" vertical="center" textRotation="90"/>
    </xf>
    <xf numFmtId="0" fontId="9" fillId="20" borderId="12" xfId="0" applyNumberFormat="1" applyFont="1" applyFill="1" applyBorder="1" applyAlignment="1" applyProtection="1">
      <alignment horizontal="center" vertical="center"/>
    </xf>
    <xf numFmtId="0" fontId="9" fillId="0" borderId="12" xfId="0" applyNumberFormat="1" applyFont="1" applyFill="1" applyBorder="1" applyAlignment="1" applyProtection="1">
      <alignment horizontal="center" vertical="center"/>
    </xf>
    <xf numFmtId="0" fontId="9" fillId="8" borderId="12" xfId="0" applyNumberFormat="1" applyFont="1" applyFill="1" applyBorder="1" applyAlignment="1" applyProtection="1">
      <alignment horizontal="center" vertical="center"/>
    </xf>
    <xf numFmtId="0" fontId="9" fillId="23" borderId="12" xfId="0" applyNumberFormat="1" applyFont="1" applyFill="1" applyBorder="1" applyAlignment="1" applyProtection="1">
      <alignment horizontal="center" vertical="center"/>
    </xf>
    <xf numFmtId="0" fontId="9" fillId="3" borderId="12" xfId="0" applyNumberFormat="1" applyFont="1" applyFill="1" applyBorder="1" applyAlignment="1" applyProtection="1">
      <alignment horizontal="center" vertical="center" wrapText="1"/>
    </xf>
    <xf numFmtId="0" fontId="9" fillId="24" borderId="12" xfId="0" applyNumberFormat="1" applyFont="1" applyFill="1" applyBorder="1" applyAlignment="1" applyProtection="1">
      <alignment horizontal="center" vertical="center"/>
    </xf>
    <xf numFmtId="0" fontId="9" fillId="11" borderId="12" xfId="0" applyNumberFormat="1" applyFont="1" applyFill="1" applyBorder="1" applyAlignment="1" applyProtection="1">
      <alignment horizontal="center" vertical="center" wrapText="1"/>
    </xf>
    <xf numFmtId="0" fontId="9" fillId="21" borderId="12" xfId="0" applyNumberFormat="1" applyFont="1" applyFill="1" applyBorder="1" applyAlignment="1" applyProtection="1">
      <alignment horizontal="center" vertical="center"/>
    </xf>
    <xf numFmtId="0" fontId="9" fillId="25" borderId="12" xfId="0" applyNumberFormat="1" applyFont="1" applyFill="1" applyBorder="1" applyAlignment="1" applyProtection="1">
      <alignment horizontal="center" vertical="center"/>
    </xf>
    <xf numFmtId="0" fontId="9" fillId="21" borderId="12" xfId="0" applyNumberFormat="1" applyFont="1" applyFill="1" applyBorder="1" applyAlignment="1" applyProtection="1">
      <alignment horizontal="center" vertical="center" wrapText="1"/>
    </xf>
    <xf numFmtId="0" fontId="5" fillId="13" borderId="59" xfId="0" applyFont="1" applyFill="1" applyBorder="1" applyAlignment="1">
      <alignment vertical="center"/>
    </xf>
    <xf numFmtId="165" fontId="5" fillId="0" borderId="1" xfId="0" applyNumberFormat="1" applyFont="1" applyBorder="1" applyAlignment="1">
      <alignment horizontal="center" vertical="center" wrapText="1" shrinkToFit="1" readingOrder="2"/>
    </xf>
    <xf numFmtId="165" fontId="5" fillId="0" borderId="7" xfId="0" applyNumberFormat="1" applyFont="1" applyBorder="1" applyAlignment="1">
      <alignment horizontal="center" vertical="center" wrapText="1" shrinkToFit="1" readingOrder="2"/>
    </xf>
    <xf numFmtId="165" fontId="5" fillId="0" borderId="1" xfId="0" applyNumberFormat="1" applyFont="1" applyBorder="1" applyAlignment="1" applyProtection="1">
      <alignment horizontal="center" vertical="center" wrapText="1" shrinkToFit="1" readingOrder="2"/>
    </xf>
    <xf numFmtId="0" fontId="33" fillId="0" borderId="1" xfId="0" applyFont="1" applyBorder="1" applyAlignment="1">
      <alignment horizontal="right" vertical="center" readingOrder="2"/>
    </xf>
    <xf numFmtId="0" fontId="33" fillId="0" borderId="1" xfId="0" applyFont="1" applyBorder="1" applyAlignment="1">
      <alignment horizontal="right"/>
    </xf>
    <xf numFmtId="0" fontId="5" fillId="9" borderId="21" xfId="0" applyFont="1" applyFill="1" applyBorder="1" applyAlignment="1">
      <alignment horizontal="center" vertical="center"/>
    </xf>
    <xf numFmtId="0" fontId="5" fillId="2" borderId="69" xfId="0" applyFont="1" applyFill="1" applyBorder="1" applyAlignment="1">
      <alignment horizontal="center" vertical="center"/>
    </xf>
    <xf numFmtId="0" fontId="5" fillId="2" borderId="69" xfId="0" applyFont="1" applyFill="1" applyBorder="1" applyAlignment="1" applyProtection="1">
      <alignment horizontal="center" vertical="center"/>
      <protection hidden="1"/>
    </xf>
    <xf numFmtId="0" fontId="5" fillId="2" borderId="68" xfId="0" applyFont="1" applyFill="1" applyBorder="1" applyAlignment="1">
      <alignment horizontal="center" vertical="center"/>
    </xf>
    <xf numFmtId="0" fontId="6" fillId="0" borderId="59" xfId="4" applyFont="1" applyBorder="1" applyAlignment="1">
      <alignment horizontal="center" vertical="center"/>
    </xf>
    <xf numFmtId="0" fontId="9" fillId="22" borderId="15" xfId="0" applyNumberFormat="1" applyFont="1" applyFill="1" applyBorder="1" applyAlignment="1" applyProtection="1">
      <alignment horizontal="center" vertical="center" wrapText="1"/>
    </xf>
    <xf numFmtId="0" fontId="9" fillId="24" borderId="1" xfId="0" applyNumberFormat="1" applyFont="1" applyFill="1" applyBorder="1" applyAlignment="1" applyProtection="1">
      <alignment horizontal="center" vertical="center" textRotation="90" wrapText="1"/>
    </xf>
    <xf numFmtId="0" fontId="9" fillId="0" borderId="1" xfId="0" applyFont="1" applyFill="1" applyBorder="1" applyAlignment="1">
      <alignment horizontal="center" vertical="center" textRotation="90"/>
    </xf>
    <xf numFmtId="0" fontId="13" fillId="9" borderId="1" xfId="0" applyFont="1" applyFill="1" applyBorder="1" applyProtection="1">
      <protection hidden="1"/>
    </xf>
    <xf numFmtId="0" fontId="9" fillId="18" borderId="1" xfId="0" applyNumberFormat="1" applyFont="1" applyFill="1" applyBorder="1" applyAlignment="1" applyProtection="1">
      <alignment horizontal="center" vertical="center" textRotation="90"/>
    </xf>
    <xf numFmtId="0" fontId="9" fillId="29" borderId="1" xfId="0" applyNumberFormat="1" applyFont="1" applyFill="1" applyBorder="1" applyAlignment="1" applyProtection="1">
      <alignment horizontal="center" vertical="center" textRotation="90"/>
    </xf>
    <xf numFmtId="0" fontId="9" fillId="29" borderId="1" xfId="0" applyNumberFormat="1" applyFont="1" applyFill="1" applyBorder="1" applyAlignment="1" applyProtection="1">
      <alignment horizontal="center" vertical="center" textRotation="90" wrapText="1"/>
    </xf>
    <xf numFmtId="0" fontId="22" fillId="29" borderId="1" xfId="0" applyNumberFormat="1" applyFont="1" applyFill="1" applyBorder="1" applyAlignment="1" applyProtection="1">
      <alignment horizontal="center" vertical="center" textRotation="90" wrapText="1"/>
    </xf>
    <xf numFmtId="0" fontId="22" fillId="29" borderId="1" xfId="0" applyNumberFormat="1" applyFont="1" applyFill="1" applyBorder="1" applyAlignment="1" applyProtection="1">
      <alignment horizontal="center" vertical="center" textRotation="90"/>
    </xf>
    <xf numFmtId="0" fontId="22" fillId="8" borderId="1" xfId="0" applyNumberFormat="1" applyFont="1" applyFill="1" applyBorder="1" applyAlignment="1" applyProtection="1">
      <alignment horizontal="center" vertical="center" textRotation="90" wrapText="1"/>
    </xf>
    <xf numFmtId="0" fontId="22" fillId="8" borderId="1" xfId="0" applyNumberFormat="1" applyFont="1" applyFill="1" applyBorder="1" applyAlignment="1" applyProtection="1">
      <alignment horizontal="center" vertical="center" textRotation="90"/>
    </xf>
    <xf numFmtId="0" fontId="22" fillId="30" borderId="1" xfId="0" applyNumberFormat="1" applyFont="1" applyFill="1" applyBorder="1" applyAlignment="1" applyProtection="1">
      <alignment horizontal="center" vertical="center" textRotation="90" wrapText="1"/>
    </xf>
    <xf numFmtId="0" fontId="22" fillId="30" borderId="1" xfId="0" applyNumberFormat="1" applyFont="1" applyFill="1" applyBorder="1" applyAlignment="1" applyProtection="1">
      <alignment horizontal="center" vertical="center" textRotation="90"/>
    </xf>
    <xf numFmtId="0" fontId="22" fillId="6" borderId="1" xfId="0" applyNumberFormat="1" applyFont="1" applyFill="1" applyBorder="1" applyAlignment="1" applyProtection="1">
      <alignment horizontal="center" vertical="center" textRotation="90" wrapText="1"/>
    </xf>
    <xf numFmtId="0" fontId="22" fillId="6" borderId="1" xfId="0" applyNumberFormat="1" applyFont="1" applyFill="1" applyBorder="1" applyAlignment="1" applyProtection="1">
      <alignment horizontal="center" vertical="center" textRotation="90"/>
    </xf>
    <xf numFmtId="0" fontId="5" fillId="13" borderId="1" xfId="0" applyFont="1" applyFill="1" applyBorder="1" applyAlignment="1">
      <alignment horizontal="center" vertical="center"/>
    </xf>
    <xf numFmtId="0" fontId="9" fillId="28" borderId="1" xfId="0" applyFont="1" applyFill="1" applyBorder="1" applyAlignment="1">
      <alignment horizontal="center" vertical="center" textRotation="90"/>
    </xf>
    <xf numFmtId="0" fontId="9" fillId="0" borderId="1" xfId="0" applyFont="1" applyBorder="1" applyAlignment="1">
      <alignment horizontal="center" vertical="center" textRotation="90"/>
    </xf>
    <xf numFmtId="0" fontId="9" fillId="18" borderId="1" xfId="0" applyFont="1" applyFill="1" applyBorder="1" applyAlignment="1">
      <alignment horizontal="center" vertical="center" textRotation="90"/>
    </xf>
    <xf numFmtId="0" fontId="9" fillId="8" borderId="1" xfId="0" applyFont="1" applyFill="1" applyBorder="1" applyAlignment="1">
      <alignment horizontal="center" vertical="center" textRotation="90"/>
    </xf>
    <xf numFmtId="0" fontId="9" fillId="3" borderId="1" xfId="0" applyFont="1" applyFill="1" applyBorder="1" applyAlignment="1">
      <alignment horizontal="center" vertical="center" textRotation="90"/>
    </xf>
    <xf numFmtId="0" fontId="9" fillId="3" borderId="1" xfId="0" applyFont="1" applyFill="1" applyBorder="1" applyAlignment="1">
      <alignment horizontal="center" vertical="center" textRotation="90" wrapText="1"/>
    </xf>
    <xf numFmtId="0" fontId="9" fillId="24" borderId="1" xfId="0" applyFont="1" applyFill="1" applyBorder="1" applyAlignment="1">
      <alignment horizontal="center" vertical="center" textRotation="90"/>
    </xf>
    <xf numFmtId="0" fontId="5" fillId="3" borderId="1" xfId="0" applyFont="1" applyFill="1" applyBorder="1" applyAlignment="1">
      <alignment horizontal="center" vertical="center" textRotation="90"/>
    </xf>
    <xf numFmtId="0" fontId="5" fillId="29" borderId="1" xfId="0" applyFont="1" applyFill="1" applyBorder="1" applyAlignment="1">
      <alignment horizontal="center" vertical="center" textRotation="90"/>
    </xf>
    <xf numFmtId="0" fontId="5" fillId="8" borderId="1" xfId="0" applyFont="1" applyFill="1" applyBorder="1" applyAlignment="1">
      <alignment horizontal="center" vertical="center" textRotation="90"/>
    </xf>
    <xf numFmtId="0" fontId="5" fillId="30" borderId="1" xfId="0" applyFont="1" applyFill="1" applyBorder="1" applyAlignment="1">
      <alignment horizontal="center" vertical="center" textRotation="90"/>
    </xf>
    <xf numFmtId="0" fontId="5" fillId="6" borderId="1" xfId="0" applyFont="1" applyFill="1" applyBorder="1" applyAlignment="1">
      <alignment horizontal="center" vertical="center" textRotation="90"/>
    </xf>
    <xf numFmtId="0" fontId="5" fillId="20" borderId="1" xfId="0" applyFont="1" applyFill="1" applyBorder="1" applyAlignment="1">
      <alignment horizontal="center" vertical="center" textRotation="90"/>
    </xf>
    <xf numFmtId="0" fontId="5" fillId="13" borderId="1" xfId="6" applyFont="1" applyFill="1" applyBorder="1" applyAlignment="1" applyProtection="1">
      <alignment horizontal="center" vertical="center" wrapText="1"/>
    </xf>
    <xf numFmtId="0" fontId="34" fillId="0" borderId="59" xfId="0" applyFont="1" applyBorder="1"/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6" fillId="12" borderId="2" xfId="5" applyFont="1" applyFill="1" applyBorder="1" applyAlignment="1" applyProtection="1">
      <alignment horizontal="center" vertical="center" wrapText="1"/>
      <protection hidden="1"/>
    </xf>
    <xf numFmtId="0" fontId="16" fillId="12" borderId="3" xfId="5" applyFont="1" applyFill="1" applyBorder="1" applyAlignment="1" applyProtection="1">
      <alignment horizontal="center" vertical="center" wrapText="1"/>
      <protection hidden="1"/>
    </xf>
    <xf numFmtId="0" fontId="16" fillId="12" borderId="35" xfId="5" applyFont="1" applyFill="1" applyBorder="1" applyAlignment="1" applyProtection="1">
      <alignment horizontal="center" vertical="center" wrapText="1"/>
      <protection hidden="1"/>
    </xf>
    <xf numFmtId="0" fontId="5" fillId="31" borderId="1" xfId="4" applyFont="1" applyFill="1" applyBorder="1" applyAlignment="1">
      <alignment vertical="center" shrinkToFit="1"/>
    </xf>
    <xf numFmtId="0" fontId="5" fillId="31" borderId="3" xfId="4" applyFont="1" applyFill="1" applyBorder="1" applyAlignment="1">
      <alignment vertical="center" shrinkToFit="1"/>
    </xf>
    <xf numFmtId="0" fontId="6" fillId="15" borderId="1" xfId="0" applyFont="1" applyFill="1" applyBorder="1" applyAlignment="1" applyProtection="1">
      <alignment horizontal="center" vertical="center"/>
      <protection hidden="1"/>
    </xf>
    <xf numFmtId="0" fontId="6" fillId="11" borderId="1" xfId="0" applyFont="1" applyFill="1" applyBorder="1" applyAlignment="1" applyProtection="1">
      <alignment horizontal="center" vertical="center"/>
      <protection hidden="1"/>
    </xf>
    <xf numFmtId="0" fontId="6" fillId="16" borderId="1" xfId="0" applyFont="1" applyFill="1" applyBorder="1" applyAlignment="1" applyProtection="1">
      <alignment horizontal="center" vertic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0" fillId="16" borderId="1" xfId="0" applyFont="1" applyFill="1" applyBorder="1" applyAlignment="1" applyProtection="1">
      <alignment horizontal="center" vertical="center" shrinkToFit="1"/>
      <protection hidden="1"/>
    </xf>
    <xf numFmtId="0" fontId="10" fillId="0" borderId="1" xfId="0" applyFont="1" applyBorder="1" applyAlignment="1" applyProtection="1">
      <alignment horizontal="center" vertical="center" shrinkToFit="1"/>
      <protection hidden="1"/>
    </xf>
    <xf numFmtId="0" fontId="16" fillId="31" borderId="1" xfId="0" applyFont="1" applyFill="1" applyBorder="1" applyAlignment="1" applyProtection="1">
      <alignment horizontal="center" vertical="center"/>
      <protection hidden="1"/>
    </xf>
    <xf numFmtId="0" fontId="10" fillId="31" borderId="1" xfId="0" applyFont="1" applyFill="1" applyBorder="1" applyAlignment="1" applyProtection="1">
      <alignment horizontal="center" vertical="center" shrinkToFit="1"/>
      <protection hidden="1"/>
    </xf>
    <xf numFmtId="0" fontId="35" fillId="0" borderId="7" xfId="1" applyFont="1" applyBorder="1" applyAlignment="1">
      <alignment horizontal="center" vertical="center" wrapText="1" readingOrder="2"/>
    </xf>
    <xf numFmtId="0" fontId="35" fillId="0" borderId="1" xfId="1" applyFont="1" applyBorder="1" applyAlignment="1">
      <alignment horizontal="center" vertical="center" wrapText="1" readingOrder="2"/>
    </xf>
    <xf numFmtId="0" fontId="35" fillId="0" borderId="1" xfId="1" applyFont="1" applyBorder="1" applyAlignment="1" applyProtection="1">
      <alignment horizontal="center" vertical="center" wrapText="1" readingOrder="2"/>
    </xf>
    <xf numFmtId="0" fontId="36" fillId="0" borderId="1" xfId="1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shrinkToFit="1" readingOrder="2"/>
    </xf>
    <xf numFmtId="1" fontId="25" fillId="0" borderId="7" xfId="1" applyNumberFormat="1" applyFont="1" applyBorder="1" applyAlignment="1">
      <alignment horizontal="center" vertical="center" wrapText="1" readingOrder="2"/>
    </xf>
    <xf numFmtId="1" fontId="25" fillId="0" borderId="1" xfId="1" applyNumberFormat="1" applyFont="1" applyBorder="1" applyAlignment="1">
      <alignment horizontal="center" vertical="center" wrapText="1" readingOrder="2"/>
    </xf>
    <xf numFmtId="1" fontId="5" fillId="0" borderId="1" xfId="0" applyNumberFormat="1" applyFont="1" applyBorder="1" applyAlignment="1">
      <alignment horizontal="center" vertical="center" wrapText="1" shrinkToFit="1" readingOrder="2"/>
    </xf>
    <xf numFmtId="1" fontId="5" fillId="0" borderId="1" xfId="0" applyNumberFormat="1" applyFont="1" applyBorder="1" applyAlignment="1" applyProtection="1">
      <alignment horizontal="center" vertical="center" wrapText="1"/>
    </xf>
    <xf numFmtId="0" fontId="37" fillId="0" borderId="0" xfId="0" applyFont="1" applyAlignment="1" applyProtection="1">
      <alignment horizontal="center" vertical="center"/>
      <protection hidden="1"/>
    </xf>
    <xf numFmtId="0" fontId="27" fillId="0" borderId="0" xfId="0" applyFont="1" applyFill="1" applyBorder="1" applyAlignment="1" applyProtection="1">
      <alignment horizontal="center" vertical="center" wrapText="1" shrinkToFit="1" readingOrder="2"/>
      <protection hidden="1"/>
    </xf>
    <xf numFmtId="0" fontId="27" fillId="0" borderId="0" xfId="0" applyFont="1" applyFill="1" applyBorder="1" applyAlignment="1" applyProtection="1">
      <alignment horizontal="center" vertical="center"/>
      <protection hidden="1"/>
    </xf>
    <xf numFmtId="0" fontId="23" fillId="33" borderId="59" xfId="0" applyFont="1" applyFill="1" applyBorder="1" applyAlignment="1" applyProtection="1">
      <alignment horizontal="center" vertical="center"/>
      <protection hidden="1"/>
    </xf>
    <xf numFmtId="0" fontId="43" fillId="16" borderId="75" xfId="0" applyFont="1" applyFill="1" applyBorder="1" applyAlignment="1" applyProtection="1">
      <alignment horizontal="center" vertical="center"/>
      <protection hidden="1"/>
    </xf>
    <xf numFmtId="0" fontId="39" fillId="16" borderId="75" xfId="0" applyFont="1" applyFill="1" applyBorder="1" applyAlignment="1" applyProtection="1">
      <alignment horizontal="center" vertical="center" wrapText="1"/>
      <protection hidden="1"/>
    </xf>
    <xf numFmtId="0" fontId="39" fillId="16" borderId="81" xfId="0" applyFont="1" applyFill="1" applyBorder="1" applyAlignment="1" applyProtection="1">
      <alignment horizontal="center" vertical="center" wrapText="1"/>
      <protection hidden="1"/>
    </xf>
    <xf numFmtId="0" fontId="44" fillId="32" borderId="1" xfId="0" applyFont="1" applyFill="1" applyBorder="1" applyAlignment="1" applyProtection="1">
      <alignment horizontal="center" vertical="center" wrapText="1" shrinkToFit="1" readingOrder="2"/>
      <protection hidden="1"/>
    </xf>
    <xf numFmtId="0" fontId="5" fillId="13" borderId="1" xfId="0" applyFont="1" applyFill="1" applyBorder="1" applyAlignment="1">
      <alignment horizontal="center" vertical="center" textRotation="90"/>
    </xf>
    <xf numFmtId="0" fontId="10" fillId="0" borderId="1" xfId="4" applyFont="1" applyBorder="1" applyAlignment="1" applyProtection="1">
      <alignment horizontal="center" vertical="center" textRotation="90" shrinkToFit="1"/>
      <protection hidden="1"/>
    </xf>
    <xf numFmtId="0" fontId="10" fillId="10" borderId="7" xfId="4" applyFont="1" applyFill="1" applyBorder="1" applyAlignment="1" applyProtection="1">
      <alignment horizontal="center" vertical="center" textRotation="90" shrinkToFit="1"/>
      <protection hidden="1"/>
    </xf>
    <xf numFmtId="0" fontId="3" fillId="0" borderId="83" xfId="4" applyFont="1" applyFill="1" applyBorder="1" applyAlignment="1" applyProtection="1">
      <alignment vertical="center" textRotation="90" shrinkToFit="1"/>
      <protection hidden="1"/>
    </xf>
    <xf numFmtId="0" fontId="5" fillId="0" borderId="83" xfId="0" applyFont="1" applyBorder="1" applyAlignment="1">
      <alignment horizontal="center" vertical="center" textRotation="90"/>
    </xf>
    <xf numFmtId="0" fontId="5" fillId="0" borderId="1" xfId="4" applyFont="1" applyBorder="1" applyAlignment="1" applyProtection="1">
      <alignment horizontal="center" vertical="center" textRotation="90" shrinkToFit="1"/>
    </xf>
    <xf numFmtId="0" fontId="9" fillId="12" borderId="12" xfId="0" applyNumberFormat="1" applyFont="1" applyFill="1" applyBorder="1" applyAlignment="1" applyProtection="1">
      <alignment horizontal="center" vertical="center" textRotation="90"/>
    </xf>
    <xf numFmtId="0" fontId="9" fillId="12" borderId="12" xfId="0" applyNumberFormat="1" applyFont="1" applyFill="1" applyBorder="1" applyAlignment="1" applyProtection="1">
      <alignment horizontal="center" vertical="center"/>
    </xf>
    <xf numFmtId="0" fontId="9" fillId="15" borderId="1" xfId="0" applyFont="1" applyFill="1" applyBorder="1" applyAlignment="1">
      <alignment horizontal="center" vertical="center" textRotation="90"/>
    </xf>
    <xf numFmtId="0" fontId="6" fillId="0" borderId="1" xfId="4" applyFont="1" applyFill="1" applyBorder="1" applyAlignment="1" applyProtection="1">
      <alignment horizontal="center" vertical="center" textRotation="90" wrapText="1" shrinkToFit="1"/>
      <protection hidden="1"/>
    </xf>
    <xf numFmtId="0" fontId="9" fillId="20" borderId="11" xfId="0" applyNumberFormat="1" applyFont="1" applyFill="1" applyBorder="1" applyAlignment="1" applyProtection="1">
      <alignment horizontal="center" vertical="center"/>
    </xf>
    <xf numFmtId="0" fontId="9" fillId="8" borderId="11" xfId="0" applyNumberFormat="1" applyFont="1" applyFill="1" applyBorder="1" applyAlignment="1" applyProtection="1">
      <alignment horizontal="center" vertical="center"/>
    </xf>
    <xf numFmtId="0" fontId="9" fillId="3" borderId="11" xfId="0" applyNumberFormat="1" applyFont="1" applyFill="1" applyBorder="1" applyAlignment="1" applyProtection="1">
      <alignment horizontal="center" vertical="center" wrapText="1"/>
    </xf>
    <xf numFmtId="0" fontId="9" fillId="11" borderId="11" xfId="0" applyNumberFormat="1" applyFont="1" applyFill="1" applyBorder="1" applyAlignment="1" applyProtection="1">
      <alignment horizontal="center" vertical="center" wrapText="1"/>
    </xf>
    <xf numFmtId="0" fontId="9" fillId="21" borderId="11" xfId="0" applyNumberFormat="1" applyFont="1" applyFill="1" applyBorder="1" applyAlignment="1" applyProtection="1">
      <alignment horizontal="center" vertical="center" wrapText="1"/>
    </xf>
    <xf numFmtId="0" fontId="9" fillId="22" borderId="13" xfId="0" applyNumberFormat="1" applyFont="1" applyFill="1" applyBorder="1" applyAlignment="1" applyProtection="1">
      <alignment horizontal="center" vertical="center" wrapText="1"/>
    </xf>
    <xf numFmtId="0" fontId="9" fillId="20" borderId="1" xfId="0" applyNumberFormat="1" applyFont="1" applyFill="1" applyBorder="1" applyAlignment="1" applyProtection="1">
      <alignment horizontal="center" vertical="center"/>
    </xf>
    <xf numFmtId="0" fontId="9" fillId="8" borderId="1" xfId="0" applyNumberFormat="1" applyFont="1" applyFill="1" applyBorder="1" applyAlignment="1" applyProtection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 wrapText="1"/>
    </xf>
    <xf numFmtId="0" fontId="9" fillId="11" borderId="1" xfId="0" applyNumberFormat="1" applyFont="1" applyFill="1" applyBorder="1" applyAlignment="1" applyProtection="1">
      <alignment horizontal="center" vertical="center" wrapText="1"/>
    </xf>
    <xf numFmtId="0" fontId="9" fillId="21" borderId="1" xfId="0" applyNumberFormat="1" applyFont="1" applyFill="1" applyBorder="1" applyAlignment="1" applyProtection="1">
      <alignment horizontal="center" vertical="center" wrapText="1"/>
    </xf>
    <xf numFmtId="0" fontId="9" fillId="22" borderId="14" xfId="0" applyNumberFormat="1" applyFont="1" applyFill="1" applyBorder="1" applyAlignment="1" applyProtection="1">
      <alignment horizontal="center" vertical="center" wrapText="1"/>
    </xf>
    <xf numFmtId="0" fontId="5" fillId="0" borderId="46" xfId="0" applyFont="1" applyBorder="1" applyAlignment="1">
      <alignment horizontal="center" vertical="center" wrapText="1" shrinkToFit="1" readingOrder="2"/>
    </xf>
    <xf numFmtId="0" fontId="28" fillId="11" borderId="1" xfId="0" applyFont="1" applyFill="1" applyBorder="1" applyAlignment="1">
      <alignment horizontal="center" vertical="center"/>
    </xf>
    <xf numFmtId="0" fontId="10" fillId="12" borderId="2" xfId="5" applyFont="1" applyFill="1" applyBorder="1" applyAlignment="1" applyProtection="1">
      <alignment horizontal="center" vertical="center" wrapText="1"/>
      <protection hidden="1"/>
    </xf>
    <xf numFmtId="0" fontId="16" fillId="0" borderId="84" xfId="0" applyFont="1" applyBorder="1" applyAlignment="1" applyProtection="1">
      <alignment horizontal="center" vertical="center"/>
      <protection hidden="1"/>
    </xf>
    <xf numFmtId="0" fontId="16" fillId="0" borderId="86" xfId="0" applyFont="1" applyBorder="1" applyAlignment="1" applyProtection="1">
      <alignment horizontal="center" vertical="center"/>
      <protection hidden="1"/>
    </xf>
    <xf numFmtId="0" fontId="5" fillId="0" borderId="0" xfId="4" applyFont="1" applyAlignment="1" applyProtection="1">
      <alignment horizontal="center" vertical="center" shrinkToFit="1"/>
      <protection locked="0"/>
    </xf>
    <xf numFmtId="0" fontId="5" fillId="0" borderId="0" xfId="4" applyFont="1" applyAlignment="1" applyProtection="1">
      <alignment horizontal="center" vertical="center" shrinkToFit="1"/>
      <protection hidden="1"/>
    </xf>
    <xf numFmtId="0" fontId="5" fillId="0" borderId="7" xfId="0" applyFont="1" applyBorder="1" applyAlignment="1" applyProtection="1">
      <alignment horizontal="center" vertical="center" wrapText="1" shrinkToFit="1" readingOrder="2"/>
      <protection hidden="1"/>
    </xf>
    <xf numFmtId="0" fontId="5" fillId="0" borderId="7" xfId="0" applyNumberFormat="1" applyFont="1" applyBorder="1" applyAlignment="1" applyProtection="1">
      <alignment horizontal="center" vertical="center" wrapText="1" shrinkToFit="1" readingOrder="2"/>
    </xf>
    <xf numFmtId="0" fontId="5" fillId="0" borderId="1" xfId="0" applyNumberFormat="1" applyFont="1" applyBorder="1" applyAlignment="1" applyProtection="1">
      <alignment horizontal="center" vertical="center" wrapText="1" shrinkToFit="1" readingOrder="2"/>
    </xf>
    <xf numFmtId="0" fontId="5" fillId="0" borderId="1" xfId="0" applyNumberFormat="1" applyFont="1" applyBorder="1" applyAlignment="1">
      <alignment horizontal="center" vertical="center" wrapText="1" shrinkToFit="1" readingOrder="2"/>
    </xf>
    <xf numFmtId="0" fontId="8" fillId="0" borderId="1" xfId="0" applyNumberFormat="1" applyFont="1" applyBorder="1" applyAlignment="1" applyProtection="1">
      <alignment horizontal="center" vertical="center" wrapText="1"/>
    </xf>
    <xf numFmtId="0" fontId="10" fillId="0" borderId="1" xfId="0" quotePrefix="1" applyFont="1" applyBorder="1" applyAlignment="1" applyProtection="1">
      <alignment horizontal="center" vertical="center"/>
      <protection hidden="1"/>
    </xf>
    <xf numFmtId="0" fontId="0" fillId="0" borderId="0" xfId="0" applyProtection="1"/>
    <xf numFmtId="0" fontId="5" fillId="13" borderId="60" xfId="0" applyFont="1" applyFill="1" applyBorder="1" applyAlignment="1" applyProtection="1">
      <alignment horizontal="center" vertical="center"/>
    </xf>
    <xf numFmtId="0" fontId="9" fillId="12" borderId="11" xfId="0" applyNumberFormat="1" applyFont="1" applyFill="1" applyBorder="1" applyAlignment="1" applyProtection="1">
      <alignment horizontal="center" vertical="center"/>
      <protection locked="0"/>
    </xf>
    <xf numFmtId="0" fontId="9" fillId="25" borderId="11" xfId="0" applyNumberFormat="1" applyFont="1" applyFill="1" applyBorder="1" applyAlignment="1" applyProtection="1">
      <alignment horizontal="center" vertical="center"/>
      <protection locked="0"/>
    </xf>
    <xf numFmtId="0" fontId="9" fillId="12" borderId="1" xfId="0" applyNumberFormat="1" applyFont="1" applyFill="1" applyBorder="1" applyAlignment="1" applyProtection="1">
      <alignment horizontal="center" vertical="center"/>
      <protection locked="0"/>
    </xf>
    <xf numFmtId="0" fontId="9" fillId="25" borderId="1" xfId="0" applyNumberFormat="1" applyFont="1" applyFill="1" applyBorder="1" applyAlignment="1" applyProtection="1">
      <alignment horizontal="center" vertical="center"/>
      <protection locked="0"/>
    </xf>
    <xf numFmtId="0" fontId="9" fillId="12" borderId="12" xfId="0" applyNumberFormat="1" applyFont="1" applyFill="1" applyBorder="1" applyAlignment="1" applyProtection="1">
      <alignment horizontal="center" vertical="center"/>
      <protection locked="0"/>
    </xf>
    <xf numFmtId="0" fontId="9" fillId="25" borderId="12" xfId="0" applyNumberFormat="1" applyFont="1" applyFill="1" applyBorder="1" applyAlignment="1" applyProtection="1">
      <alignment horizontal="center" vertical="center"/>
      <protection locked="0"/>
    </xf>
    <xf numFmtId="0" fontId="9" fillId="0" borderId="11" xfId="0" applyNumberFormat="1" applyFont="1" applyFill="1" applyBorder="1" applyAlignment="1" applyProtection="1">
      <alignment horizontal="center" vertical="center"/>
      <protection locked="0"/>
    </xf>
    <xf numFmtId="0" fontId="9" fillId="0" borderId="1" xfId="0" applyNumberFormat="1" applyFont="1" applyFill="1" applyBorder="1" applyAlignment="1" applyProtection="1">
      <alignment horizontal="center" vertical="center"/>
      <protection locked="0"/>
    </xf>
    <xf numFmtId="0" fontId="9" fillId="0" borderId="12" xfId="0" applyNumberFormat="1" applyFont="1" applyFill="1" applyBorder="1" applyAlignment="1" applyProtection="1">
      <alignment horizontal="center" vertical="center"/>
      <protection locked="0"/>
    </xf>
    <xf numFmtId="0" fontId="9" fillId="23" borderId="11" xfId="0" applyNumberFormat="1" applyFont="1" applyFill="1" applyBorder="1" applyAlignment="1" applyProtection="1">
      <alignment horizontal="center" vertical="center"/>
      <protection locked="0"/>
    </xf>
    <xf numFmtId="0" fontId="9" fillId="23" borderId="1" xfId="0" applyNumberFormat="1" applyFont="1" applyFill="1" applyBorder="1" applyAlignment="1" applyProtection="1">
      <alignment horizontal="center" vertical="center"/>
      <protection locked="0"/>
    </xf>
    <xf numFmtId="0" fontId="9" fillId="23" borderId="12" xfId="0" applyNumberFormat="1" applyFont="1" applyFill="1" applyBorder="1" applyAlignment="1" applyProtection="1">
      <alignment horizontal="center" vertical="center"/>
      <protection locked="0"/>
    </xf>
    <xf numFmtId="0" fontId="9" fillId="24" borderId="11" xfId="0" applyNumberFormat="1" applyFont="1" applyFill="1" applyBorder="1" applyAlignment="1" applyProtection="1">
      <alignment horizontal="center" vertical="center"/>
      <protection locked="0"/>
    </xf>
    <xf numFmtId="0" fontId="9" fillId="24" borderId="1" xfId="0" applyNumberFormat="1" applyFont="1" applyFill="1" applyBorder="1" applyAlignment="1" applyProtection="1">
      <alignment horizontal="center" vertical="center"/>
      <protection locked="0"/>
    </xf>
    <xf numFmtId="0" fontId="9" fillId="24" borderId="12" xfId="0" applyNumberFormat="1" applyFont="1" applyFill="1" applyBorder="1" applyAlignment="1" applyProtection="1">
      <alignment horizontal="center" vertical="center"/>
      <protection locked="0"/>
    </xf>
    <xf numFmtId="0" fontId="9" fillId="21" borderId="11" xfId="0" applyNumberFormat="1" applyFont="1" applyFill="1" applyBorder="1" applyAlignment="1" applyProtection="1">
      <alignment horizontal="center" vertical="center"/>
      <protection locked="0"/>
    </xf>
    <xf numFmtId="0" fontId="9" fillId="21" borderId="1" xfId="0" applyNumberFormat="1" applyFont="1" applyFill="1" applyBorder="1" applyAlignment="1" applyProtection="1">
      <alignment horizontal="center" vertical="center"/>
      <protection locked="0"/>
    </xf>
    <xf numFmtId="0" fontId="9" fillId="21" borderId="12" xfId="0" applyNumberFormat="1" applyFont="1" applyFill="1" applyBorder="1" applyAlignment="1" applyProtection="1">
      <alignment horizontal="center" vertical="center"/>
      <protection locked="0"/>
    </xf>
    <xf numFmtId="166" fontId="5" fillId="0" borderId="7" xfId="2" applyNumberFormat="1" applyFont="1" applyBorder="1" applyAlignment="1" applyProtection="1">
      <alignment horizontal="center" vertical="center" wrapText="1" shrinkToFit="1" readingOrder="2"/>
    </xf>
    <xf numFmtId="166" fontId="5" fillId="0" borderId="1" xfId="2" applyNumberFormat="1" applyFont="1" applyBorder="1" applyAlignment="1">
      <alignment horizontal="center" vertical="center" wrapText="1" shrinkToFit="1" readingOrder="2"/>
    </xf>
    <xf numFmtId="166" fontId="5" fillId="0" borderId="1" xfId="2" applyNumberFormat="1" applyFont="1" applyBorder="1" applyAlignment="1" applyProtection="1">
      <alignment horizontal="center" vertical="center" wrapText="1" shrinkToFit="1" readingOrder="2"/>
    </xf>
    <xf numFmtId="166" fontId="5" fillId="0" borderId="1" xfId="0" applyNumberFormat="1" applyFont="1" applyBorder="1" applyAlignment="1">
      <alignment horizontal="center" vertical="center" wrapText="1" shrinkToFit="1" readingOrder="2"/>
    </xf>
    <xf numFmtId="166" fontId="11" fillId="0" borderId="1" xfId="0" applyNumberFormat="1" applyFont="1" applyBorder="1" applyAlignment="1">
      <alignment horizontal="center" wrapText="1"/>
    </xf>
    <xf numFmtId="166" fontId="11" fillId="0" borderId="1" xfId="0" applyNumberFormat="1" applyFont="1" applyBorder="1" applyAlignment="1">
      <alignment horizontal="center" vertical="top" wrapText="1"/>
    </xf>
    <xf numFmtId="166" fontId="5" fillId="0" borderId="1" xfId="0" applyNumberFormat="1" applyFont="1" applyBorder="1" applyAlignment="1" applyProtection="1">
      <alignment horizontal="center" vertical="center" wrapText="1" shrinkToFit="1" readingOrder="2"/>
      <protection hidden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30" fillId="14" borderId="22" xfId="0" applyFont="1" applyFill="1" applyBorder="1" applyAlignment="1">
      <alignment horizontal="center" vertical="center" wrapText="1"/>
    </xf>
    <xf numFmtId="0" fontId="30" fillId="14" borderId="70" xfId="0" applyFont="1" applyFill="1" applyBorder="1" applyAlignment="1">
      <alignment horizontal="center" vertical="center" wrapText="1"/>
    </xf>
    <xf numFmtId="0" fontId="30" fillId="14" borderId="71" xfId="0" applyFont="1" applyFill="1" applyBorder="1" applyAlignment="1">
      <alignment horizontal="center" vertical="center" wrapText="1"/>
    </xf>
    <xf numFmtId="0" fontId="30" fillId="14" borderId="23" xfId="0" applyFont="1" applyFill="1" applyBorder="1" applyAlignment="1">
      <alignment horizontal="center" vertical="center" wrapText="1"/>
    </xf>
    <xf numFmtId="0" fontId="30" fillId="14" borderId="0" xfId="0" applyFont="1" applyFill="1" applyBorder="1" applyAlignment="1">
      <alignment horizontal="center" vertical="center" wrapText="1"/>
    </xf>
    <xf numFmtId="0" fontId="30" fillId="14" borderId="72" xfId="0" applyFont="1" applyFill="1" applyBorder="1" applyAlignment="1">
      <alignment horizontal="center" vertical="center" wrapText="1"/>
    </xf>
    <xf numFmtId="0" fontId="30" fillId="14" borderId="33" xfId="0" applyFont="1" applyFill="1" applyBorder="1" applyAlignment="1">
      <alignment horizontal="center" vertical="center" wrapText="1"/>
    </xf>
    <xf numFmtId="0" fontId="30" fillId="14" borderId="73" xfId="0" applyFont="1" applyFill="1" applyBorder="1" applyAlignment="1">
      <alignment horizontal="center" vertical="center" wrapText="1"/>
    </xf>
    <xf numFmtId="0" fontId="30" fillId="14" borderId="74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 shrinkToFit="1" readingOrder="2"/>
    </xf>
    <xf numFmtId="0" fontId="5" fillId="0" borderId="40" xfId="0" applyFont="1" applyBorder="1" applyAlignment="1">
      <alignment horizontal="center" vertical="center" wrapText="1" shrinkToFit="1" readingOrder="2"/>
    </xf>
    <xf numFmtId="0" fontId="5" fillId="0" borderId="16" xfId="0" applyFont="1" applyBorder="1" applyAlignment="1">
      <alignment horizontal="center" vertical="center" wrapText="1" shrinkToFit="1" readingOrder="2"/>
    </xf>
    <xf numFmtId="0" fontId="5" fillId="0" borderId="47" xfId="0" applyFont="1" applyBorder="1" applyAlignment="1">
      <alignment horizontal="center" vertical="center" wrapText="1" shrinkToFit="1" readingOrder="2"/>
    </xf>
    <xf numFmtId="0" fontId="5" fillId="0" borderId="17" xfId="0" applyFont="1" applyBorder="1" applyAlignment="1">
      <alignment horizontal="center" vertical="center" wrapText="1" shrinkToFit="1" readingOrder="2"/>
    </xf>
    <xf numFmtId="0" fontId="5" fillId="0" borderId="46" xfId="0" applyFont="1" applyBorder="1" applyAlignment="1">
      <alignment horizontal="center" vertical="center" wrapText="1" shrinkToFit="1" readingOrder="2"/>
    </xf>
    <xf numFmtId="14" fontId="5" fillId="0" borderId="39" xfId="0" applyNumberFormat="1" applyFont="1" applyBorder="1" applyAlignment="1">
      <alignment horizontal="center" vertical="center" wrapText="1" shrinkToFit="1" readingOrder="2"/>
    </xf>
    <xf numFmtId="14" fontId="5" fillId="0" borderId="17" xfId="0" applyNumberFormat="1" applyFont="1" applyBorder="1" applyAlignment="1">
      <alignment horizontal="center" vertical="center" wrapText="1" shrinkToFit="1" readingOrder="2"/>
    </xf>
    <xf numFmtId="14" fontId="5" fillId="0" borderId="46" xfId="0" applyNumberFormat="1" applyFont="1" applyBorder="1" applyAlignment="1">
      <alignment horizontal="center" vertical="center" wrapText="1" shrinkToFit="1" readingOrder="2"/>
    </xf>
    <xf numFmtId="0" fontId="5" fillId="0" borderId="42" xfId="0" applyFont="1" applyBorder="1" applyAlignment="1">
      <alignment horizontal="center" vertical="center" wrapText="1" shrinkToFit="1" readingOrder="2"/>
    </xf>
    <xf numFmtId="0" fontId="5" fillId="0" borderId="43" xfId="0" applyFont="1" applyBorder="1" applyAlignment="1">
      <alignment horizontal="center" vertical="center" wrapText="1" shrinkToFit="1" readingOrder="2"/>
    </xf>
    <xf numFmtId="0" fontId="5" fillId="0" borderId="64" xfId="0" applyFont="1" applyBorder="1" applyAlignment="1">
      <alignment horizontal="center" vertical="center" wrapText="1" shrinkToFit="1" readingOrder="2"/>
    </xf>
    <xf numFmtId="0" fontId="5" fillId="0" borderId="48" xfId="0" applyFont="1" applyBorder="1" applyAlignment="1">
      <alignment horizontal="center" vertical="center" wrapText="1" shrinkToFit="1" readingOrder="2"/>
    </xf>
    <xf numFmtId="0" fontId="5" fillId="0" borderId="38" xfId="0" applyFont="1" applyBorder="1" applyAlignment="1">
      <alignment horizontal="center" vertical="center" wrapText="1" shrinkToFit="1" readingOrder="2"/>
    </xf>
    <xf numFmtId="0" fontId="5" fillId="0" borderId="44" xfId="0" applyFont="1" applyBorder="1" applyAlignment="1">
      <alignment horizontal="center" vertical="center" wrapText="1" shrinkToFit="1" readingOrder="2"/>
    </xf>
    <xf numFmtId="0" fontId="5" fillId="0" borderId="45" xfId="0" applyFont="1" applyBorder="1" applyAlignment="1">
      <alignment horizontal="center" vertical="center" wrapText="1" shrinkToFit="1" readingOrder="2"/>
    </xf>
    <xf numFmtId="0" fontId="5" fillId="0" borderId="41" xfId="0" applyFont="1" applyBorder="1" applyAlignment="1">
      <alignment horizontal="center" vertical="center" wrapText="1" shrinkToFit="1" readingOrder="2"/>
    </xf>
    <xf numFmtId="0" fontId="5" fillId="0" borderId="18" xfId="0" applyFont="1" applyBorder="1" applyAlignment="1">
      <alignment horizontal="center" vertical="center" wrapText="1" shrinkToFit="1" readingOrder="2"/>
    </xf>
    <xf numFmtId="0" fontId="5" fillId="0" borderId="65" xfId="0" applyFont="1" applyBorder="1" applyAlignment="1">
      <alignment horizontal="center" vertical="center" wrapText="1" shrinkToFit="1" readingOrder="2"/>
    </xf>
    <xf numFmtId="0" fontId="5" fillId="0" borderId="66" xfId="0" applyFont="1" applyBorder="1" applyAlignment="1">
      <alignment horizontal="center" vertical="center" wrapText="1" shrinkToFit="1" readingOrder="2"/>
    </xf>
    <xf numFmtId="0" fontId="5" fillId="0" borderId="67" xfId="0" applyFont="1" applyBorder="1" applyAlignment="1">
      <alignment horizontal="center" vertical="center" wrapText="1" shrinkToFit="1" readingOrder="2"/>
    </xf>
    <xf numFmtId="0" fontId="8" fillId="0" borderId="17" xfId="0" applyFont="1" applyBorder="1" applyAlignment="1">
      <alignment horizontal="center" vertical="center" wrapText="1" shrinkToFit="1" readingOrder="2"/>
    </xf>
    <xf numFmtId="0" fontId="8" fillId="0" borderId="46" xfId="0" applyFont="1" applyBorder="1" applyAlignment="1">
      <alignment horizontal="center" vertical="center" wrapText="1" shrinkToFit="1" readingOrder="2"/>
    </xf>
    <xf numFmtId="0" fontId="9" fillId="0" borderId="17" xfId="0" applyFont="1" applyBorder="1" applyAlignment="1">
      <alignment horizontal="center" vertical="center" wrapText="1" shrinkToFit="1" readingOrder="2"/>
    </xf>
    <xf numFmtId="0" fontId="9" fillId="0" borderId="46" xfId="0" applyFont="1" applyBorder="1" applyAlignment="1">
      <alignment horizontal="center" vertical="center" wrapText="1" shrinkToFit="1" readingOrder="2"/>
    </xf>
    <xf numFmtId="0" fontId="5" fillId="0" borderId="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6" fillId="13" borderId="57" xfId="4" applyFont="1" applyFill="1" applyBorder="1" applyAlignment="1">
      <alignment horizontal="center" vertical="center"/>
    </xf>
    <xf numFmtId="0" fontId="6" fillId="13" borderId="32" xfId="4" applyFont="1" applyFill="1" applyBorder="1" applyAlignment="1">
      <alignment horizontal="center" vertical="center"/>
    </xf>
    <xf numFmtId="0" fontId="6" fillId="13" borderId="21" xfId="4" applyFont="1" applyFill="1" applyBorder="1" applyAlignment="1">
      <alignment horizontal="center" vertical="center"/>
    </xf>
    <xf numFmtId="0" fontId="16" fillId="0" borderId="58" xfId="4" applyFont="1" applyBorder="1" applyAlignment="1">
      <alignment horizontal="center" vertical="center" shrinkToFit="1"/>
    </xf>
    <xf numFmtId="0" fontId="6" fillId="13" borderId="56" xfId="4" applyFont="1" applyFill="1" applyBorder="1" applyAlignment="1">
      <alignment horizontal="center" vertical="center" wrapText="1"/>
    </xf>
    <xf numFmtId="0" fontId="6" fillId="13" borderId="24" xfId="4" applyFont="1" applyFill="1" applyBorder="1" applyAlignment="1">
      <alignment horizontal="center" vertical="center" wrapText="1"/>
    </xf>
    <xf numFmtId="0" fontId="6" fillId="13" borderId="34" xfId="4" applyFont="1" applyFill="1" applyBorder="1" applyAlignment="1">
      <alignment horizontal="center" vertical="center" wrapText="1"/>
    </xf>
    <xf numFmtId="0" fontId="16" fillId="0" borderId="52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11" borderId="31" xfId="0" applyNumberFormat="1" applyFont="1" applyFill="1" applyBorder="1" applyAlignment="1" applyProtection="1">
      <alignment horizontal="center" vertical="center" textRotation="90" wrapText="1"/>
    </xf>
    <xf numFmtId="0" fontId="9" fillId="11" borderId="32" xfId="0" applyNumberFormat="1" applyFont="1" applyFill="1" applyBorder="1" applyAlignment="1" applyProtection="1">
      <alignment horizontal="center" vertical="center" textRotation="90" wrapText="1"/>
    </xf>
    <xf numFmtId="0" fontId="9" fillId="11" borderId="21" xfId="0" applyNumberFormat="1" applyFont="1" applyFill="1" applyBorder="1" applyAlignment="1" applyProtection="1">
      <alignment horizontal="center" vertical="center" textRotation="90" wrapText="1"/>
    </xf>
    <xf numFmtId="0" fontId="9" fillId="21" borderId="11" xfId="0" applyNumberFormat="1" applyFont="1" applyFill="1" applyBorder="1" applyAlignment="1" applyProtection="1">
      <alignment horizontal="center" vertical="center" textRotation="90" wrapText="1"/>
    </xf>
    <xf numFmtId="0" fontId="9" fillId="21" borderId="1" xfId="0" applyNumberFormat="1" applyFont="1" applyFill="1" applyBorder="1" applyAlignment="1" applyProtection="1">
      <alignment horizontal="center" vertical="center" textRotation="90" wrapText="1"/>
    </xf>
    <xf numFmtId="0" fontId="9" fillId="21" borderId="12" xfId="0" applyNumberFormat="1" applyFont="1" applyFill="1" applyBorder="1" applyAlignment="1" applyProtection="1">
      <alignment horizontal="center" vertical="center" textRotation="90" wrapText="1"/>
    </xf>
    <xf numFmtId="0" fontId="9" fillId="22" borderId="61" xfId="0" applyNumberFormat="1" applyFont="1" applyFill="1" applyBorder="1" applyAlignment="1" applyProtection="1">
      <alignment horizontal="center" vertical="center" textRotation="90" wrapText="1"/>
    </xf>
    <xf numFmtId="0" fontId="9" fillId="22" borderId="62" xfId="0" applyNumberFormat="1" applyFont="1" applyFill="1" applyBorder="1" applyAlignment="1" applyProtection="1">
      <alignment horizontal="center" vertical="center" textRotation="90" wrapText="1"/>
    </xf>
    <xf numFmtId="0" fontId="9" fillId="22" borderId="63" xfId="0" applyNumberFormat="1" applyFont="1" applyFill="1" applyBorder="1" applyAlignment="1" applyProtection="1">
      <alignment horizontal="center" vertical="center" textRotation="90" wrapText="1"/>
    </xf>
    <xf numFmtId="0" fontId="9" fillId="0" borderId="1" xfId="0" applyNumberFormat="1" applyFont="1" applyFill="1" applyBorder="1" applyAlignment="1" applyProtection="1">
      <alignment horizontal="center" vertical="center" textRotation="90" wrapText="1"/>
    </xf>
    <xf numFmtId="0" fontId="6" fillId="0" borderId="0" xfId="0" applyFont="1" applyBorder="1" applyAlignment="1">
      <alignment horizontal="center" vertical="center"/>
    </xf>
    <xf numFmtId="0" fontId="5" fillId="0" borderId="28" xfId="0" applyNumberFormat="1" applyFont="1" applyFill="1" applyBorder="1" applyAlignment="1" applyProtection="1">
      <alignment horizontal="center" vertical="center"/>
    </xf>
    <xf numFmtId="0" fontId="5" fillId="0" borderId="29" xfId="0" applyNumberFormat="1" applyFont="1" applyFill="1" applyBorder="1" applyAlignment="1" applyProtection="1">
      <alignment horizontal="center" vertical="center"/>
    </xf>
    <xf numFmtId="0" fontId="5" fillId="0" borderId="30" xfId="0" applyNumberFormat="1" applyFont="1" applyFill="1" applyBorder="1" applyAlignment="1" applyProtection="1">
      <alignment horizontal="center" vertical="center"/>
    </xf>
    <xf numFmtId="0" fontId="5" fillId="0" borderId="1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5" fillId="0" borderId="12" xfId="0" applyNumberFormat="1" applyFont="1" applyFill="1" applyBorder="1" applyAlignment="1" applyProtection="1">
      <alignment horizontal="center" vertical="center"/>
    </xf>
    <xf numFmtId="0" fontId="9" fillId="0" borderId="11" xfId="0" applyFont="1" applyFill="1" applyBorder="1" applyAlignment="1">
      <alignment horizontal="center" vertical="center" textRotation="90"/>
    </xf>
    <xf numFmtId="0" fontId="9" fillId="0" borderId="1" xfId="0" applyFont="1" applyFill="1" applyBorder="1" applyAlignment="1">
      <alignment horizontal="center" vertical="center" textRotation="90"/>
    </xf>
    <xf numFmtId="0" fontId="9" fillId="20" borderId="31" xfId="0" applyFont="1" applyFill="1" applyBorder="1" applyAlignment="1">
      <alignment horizontal="center" vertical="center" textRotation="90"/>
    </xf>
    <xf numFmtId="0" fontId="9" fillId="20" borderId="32" xfId="0" applyFont="1" applyFill="1" applyBorder="1" applyAlignment="1">
      <alignment horizontal="center" vertical="center" textRotation="90"/>
    </xf>
    <xf numFmtId="0" fontId="9" fillId="20" borderId="21" xfId="0" applyFont="1" applyFill="1" applyBorder="1" applyAlignment="1">
      <alignment horizontal="center" vertical="center" textRotation="90"/>
    </xf>
    <xf numFmtId="0" fontId="9" fillId="8" borderId="11" xfId="0" applyNumberFormat="1" applyFont="1" applyFill="1" applyBorder="1" applyAlignment="1" applyProtection="1">
      <alignment horizontal="center" vertical="center" textRotation="90" wrapText="1"/>
    </xf>
    <xf numFmtId="0" fontId="9" fillId="8" borderId="1" xfId="0" applyNumberFormat="1" applyFont="1" applyFill="1" applyBorder="1" applyAlignment="1" applyProtection="1">
      <alignment horizontal="center" vertical="center" textRotation="90" wrapText="1"/>
    </xf>
    <xf numFmtId="0" fontId="9" fillId="8" borderId="31" xfId="0" applyNumberFormat="1" applyFont="1" applyFill="1" applyBorder="1" applyAlignment="1" applyProtection="1">
      <alignment horizontal="center" vertical="center" textRotation="90" wrapText="1"/>
    </xf>
    <xf numFmtId="0" fontId="9" fillId="8" borderId="32" xfId="0" applyNumberFormat="1" applyFont="1" applyFill="1" applyBorder="1" applyAlignment="1" applyProtection="1">
      <alignment horizontal="center" vertical="center" textRotation="90" wrapText="1"/>
    </xf>
    <xf numFmtId="0" fontId="9" fillId="8" borderId="21" xfId="0" applyNumberFormat="1" applyFont="1" applyFill="1" applyBorder="1" applyAlignment="1" applyProtection="1">
      <alignment horizontal="center" vertical="center" textRotation="90" wrapText="1"/>
    </xf>
    <xf numFmtId="0" fontId="9" fillId="3" borderId="1" xfId="0" applyNumberFormat="1" applyFont="1" applyFill="1" applyBorder="1" applyAlignment="1" applyProtection="1">
      <alignment horizontal="center" vertical="center" textRotation="90" wrapText="1"/>
    </xf>
    <xf numFmtId="0" fontId="9" fillId="3" borderId="12" xfId="0" applyNumberFormat="1" applyFont="1" applyFill="1" applyBorder="1" applyAlignment="1" applyProtection="1">
      <alignment horizontal="center" vertical="center" textRotation="90" wrapText="1"/>
    </xf>
    <xf numFmtId="0" fontId="9" fillId="24" borderId="1" xfId="0" applyNumberFormat="1" applyFont="1" applyFill="1" applyBorder="1" applyAlignment="1" applyProtection="1">
      <alignment horizontal="center" vertical="center" textRotation="90" wrapText="1"/>
    </xf>
    <xf numFmtId="0" fontId="5" fillId="13" borderId="25" xfId="6" applyFont="1" applyFill="1" applyBorder="1" applyAlignment="1" applyProtection="1">
      <alignment horizontal="center" vertical="center" wrapText="1"/>
    </xf>
    <xf numFmtId="0" fontId="5" fillId="13" borderId="26" xfId="6" applyFont="1" applyFill="1" applyBorder="1" applyAlignment="1" applyProtection="1">
      <alignment horizontal="center" vertical="center" wrapText="1"/>
    </xf>
    <xf numFmtId="0" fontId="5" fillId="13" borderId="27" xfId="6" applyFont="1" applyFill="1" applyBorder="1" applyAlignment="1" applyProtection="1">
      <alignment horizontal="center" vertical="center" wrapText="1"/>
    </xf>
    <xf numFmtId="0" fontId="9" fillId="21" borderId="2" xfId="0" applyNumberFormat="1" applyFont="1" applyFill="1" applyBorder="1" applyAlignment="1" applyProtection="1">
      <alignment horizontal="center" vertical="center" textRotation="90" wrapText="1"/>
    </xf>
    <xf numFmtId="0" fontId="9" fillId="21" borderId="4" xfId="0" applyNumberFormat="1" applyFont="1" applyFill="1" applyBorder="1" applyAlignment="1" applyProtection="1">
      <alignment horizontal="center" vertical="center" textRotation="90" wrapText="1"/>
    </xf>
    <xf numFmtId="0" fontId="9" fillId="21" borderId="8" xfId="0" applyNumberFormat="1" applyFont="1" applyFill="1" applyBorder="1" applyAlignment="1" applyProtection="1">
      <alignment horizontal="center" vertical="center" textRotation="90" wrapText="1"/>
    </xf>
    <xf numFmtId="0" fontId="16" fillId="0" borderId="0" xfId="0" applyFont="1" applyAlignment="1">
      <alignment horizontal="center" vertical="center"/>
    </xf>
    <xf numFmtId="0" fontId="9" fillId="23" borderId="1" xfId="0" applyNumberFormat="1" applyFont="1" applyFill="1" applyBorder="1" applyAlignment="1" applyProtection="1">
      <alignment horizontal="center" vertical="center" textRotation="90" wrapText="1"/>
    </xf>
    <xf numFmtId="0" fontId="9" fillId="25" borderId="1" xfId="0" applyNumberFormat="1" applyFont="1" applyFill="1" applyBorder="1" applyAlignment="1" applyProtection="1">
      <alignment horizontal="center" vertical="center" textRotation="90" wrapText="1"/>
    </xf>
    <xf numFmtId="0" fontId="5" fillId="13" borderId="1" xfId="0" applyFont="1" applyFill="1" applyBorder="1" applyAlignment="1">
      <alignment horizontal="center" vertical="center" textRotation="90" wrapText="1"/>
    </xf>
    <xf numFmtId="0" fontId="24" fillId="0" borderId="9" xfId="0" applyFont="1" applyBorder="1" applyAlignment="1">
      <alignment horizontal="center" vertical="center" wrapText="1"/>
    </xf>
    <xf numFmtId="0" fontId="5" fillId="0" borderId="3" xfId="0" applyNumberFormat="1" applyFont="1" applyFill="1" applyBorder="1" applyAlignment="1" applyProtection="1">
      <alignment horizontal="center" vertical="center"/>
    </xf>
    <xf numFmtId="0" fontId="5" fillId="0" borderId="32" xfId="0" applyNumberFormat="1" applyFont="1" applyFill="1" applyBorder="1" applyAlignment="1" applyProtection="1">
      <alignment horizontal="center" vertical="center"/>
    </xf>
    <xf numFmtId="0" fontId="5" fillId="0" borderId="7" xfId="0" applyNumberFormat="1" applyFont="1" applyFill="1" applyBorder="1" applyAlignment="1" applyProtection="1">
      <alignment horizontal="center" vertical="center"/>
    </xf>
    <xf numFmtId="0" fontId="9" fillId="28" borderId="3" xfId="0" applyNumberFormat="1" applyFont="1" applyFill="1" applyBorder="1" applyAlignment="1" applyProtection="1">
      <alignment horizontal="center" vertical="center" textRotation="90"/>
    </xf>
    <xf numFmtId="0" fontId="9" fillId="28" borderId="32" xfId="0" applyNumberFormat="1" applyFont="1" applyFill="1" applyBorder="1" applyAlignment="1" applyProtection="1">
      <alignment horizontal="center" vertical="center" textRotation="90"/>
    </xf>
    <xf numFmtId="0" fontId="9" fillId="28" borderId="7" xfId="0" applyNumberFormat="1" applyFont="1" applyFill="1" applyBorder="1" applyAlignment="1" applyProtection="1">
      <alignment horizontal="center" vertical="center" textRotation="90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29" borderId="1" xfId="0" applyNumberFormat="1" applyFont="1" applyFill="1" applyBorder="1" applyAlignment="1" applyProtection="1">
      <alignment horizontal="center" vertical="center" textRotation="90" wrapText="1"/>
    </xf>
    <xf numFmtId="0" fontId="5" fillId="8" borderId="1" xfId="0" applyNumberFormat="1" applyFont="1" applyFill="1" applyBorder="1" applyAlignment="1" applyProtection="1">
      <alignment horizontal="center" vertical="center" textRotation="90" wrapText="1"/>
    </xf>
    <xf numFmtId="0" fontId="5" fillId="3" borderId="1" xfId="0" applyNumberFormat="1" applyFont="1" applyFill="1" applyBorder="1" applyAlignment="1" applyProtection="1">
      <alignment horizontal="center" vertical="center" textRotation="90" wrapText="1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 textRotation="90" wrapText="1"/>
    </xf>
    <xf numFmtId="0" fontId="5" fillId="6" borderId="35" xfId="0" applyNumberFormat="1" applyFont="1" applyFill="1" applyBorder="1" applyAlignment="1" applyProtection="1">
      <alignment horizontal="center" vertical="center" textRotation="90" wrapText="1"/>
    </xf>
    <xf numFmtId="0" fontId="5" fillId="6" borderId="37" xfId="0" applyNumberFormat="1" applyFont="1" applyFill="1" applyBorder="1" applyAlignment="1" applyProtection="1">
      <alignment horizontal="center" vertical="center" textRotation="90" wrapText="1"/>
    </xf>
    <xf numFmtId="0" fontId="5" fillId="6" borderId="36" xfId="0" applyNumberFormat="1" applyFont="1" applyFill="1" applyBorder="1" applyAlignment="1" applyProtection="1">
      <alignment horizontal="center" vertical="center" textRotation="90" wrapText="1"/>
    </xf>
    <xf numFmtId="0" fontId="5" fillId="6" borderId="5" xfId="0" applyNumberFormat="1" applyFont="1" applyFill="1" applyBorder="1" applyAlignment="1" applyProtection="1">
      <alignment horizontal="center" vertical="center" textRotation="90" wrapText="1"/>
    </xf>
    <xf numFmtId="0" fontId="5" fillId="6" borderId="9" xfId="0" applyNumberFormat="1" applyFont="1" applyFill="1" applyBorder="1" applyAlignment="1" applyProtection="1">
      <alignment horizontal="center" vertical="center" textRotation="90" wrapText="1"/>
    </xf>
    <xf numFmtId="0" fontId="5" fillId="6" borderId="10" xfId="0" applyNumberFormat="1" applyFont="1" applyFill="1" applyBorder="1" applyAlignment="1" applyProtection="1">
      <alignment horizontal="center" vertical="center" textRotation="90" wrapText="1"/>
    </xf>
    <xf numFmtId="0" fontId="9" fillId="29" borderId="1" xfId="0" applyNumberFormat="1" applyFont="1" applyFill="1" applyBorder="1" applyAlignment="1" applyProtection="1">
      <alignment horizontal="center" vertical="center" textRotation="90" wrapText="1"/>
    </xf>
    <xf numFmtId="0" fontId="5" fillId="30" borderId="1" xfId="0" applyNumberFormat="1" applyFont="1" applyFill="1" applyBorder="1" applyAlignment="1" applyProtection="1">
      <alignment horizontal="center" vertical="center" textRotation="90" wrapText="1"/>
    </xf>
    <xf numFmtId="0" fontId="6" fillId="0" borderId="0" xfId="0" applyFont="1" applyAlignment="1" applyProtection="1">
      <alignment horizontal="center" vertical="center"/>
      <protection hidden="1"/>
    </xf>
    <xf numFmtId="0" fontId="16" fillId="0" borderId="1" xfId="0" applyFont="1" applyBorder="1" applyAlignment="1" applyProtection="1">
      <alignment horizontal="center" vertical="center"/>
      <protection hidden="1"/>
    </xf>
    <xf numFmtId="0" fontId="6" fillId="0" borderId="9" xfId="0" applyFont="1" applyBorder="1" applyAlignment="1" applyProtection="1">
      <alignment horizontal="center" vertical="center"/>
      <protection hidden="1"/>
    </xf>
    <xf numFmtId="0" fontId="40" fillId="32" borderId="77" xfId="0" applyFont="1" applyFill="1" applyBorder="1" applyAlignment="1" applyProtection="1">
      <alignment horizontal="center" vertical="center"/>
      <protection hidden="1"/>
    </xf>
    <xf numFmtId="0" fontId="40" fillId="32" borderId="78" xfId="0" applyFont="1" applyFill="1" applyBorder="1" applyAlignment="1" applyProtection="1">
      <alignment horizontal="center" vertical="center"/>
      <protection hidden="1"/>
    </xf>
    <xf numFmtId="0" fontId="40" fillId="32" borderId="85" xfId="0" applyFont="1" applyFill="1" applyBorder="1" applyAlignment="1" applyProtection="1">
      <alignment horizontal="center" vertical="center"/>
      <protection hidden="1"/>
    </xf>
    <xf numFmtId="0" fontId="40" fillId="32" borderId="79" xfId="0" applyFont="1" applyFill="1" applyBorder="1" applyAlignment="1" applyProtection="1">
      <alignment horizontal="center" vertical="center"/>
      <protection hidden="1"/>
    </xf>
    <xf numFmtId="0" fontId="18" fillId="15" borderId="60" xfId="0" applyFont="1" applyFill="1" applyBorder="1" applyAlignment="1" applyProtection="1">
      <alignment horizontal="center" vertical="center"/>
      <protection hidden="1"/>
    </xf>
    <xf numFmtId="0" fontId="18" fillId="15" borderId="82" xfId="0" applyFont="1" applyFill="1" applyBorder="1" applyAlignment="1" applyProtection="1">
      <alignment horizontal="center" vertical="center"/>
      <protection hidden="1"/>
    </xf>
    <xf numFmtId="0" fontId="18" fillId="15" borderId="76" xfId="0" applyFont="1" applyFill="1" applyBorder="1" applyAlignment="1" applyProtection="1">
      <alignment horizontal="center" vertical="center"/>
      <protection hidden="1"/>
    </xf>
    <xf numFmtId="0" fontId="41" fillId="16" borderId="49" xfId="0" applyFont="1" applyFill="1" applyBorder="1" applyAlignment="1" applyProtection="1">
      <alignment horizontal="center" vertical="center" wrapText="1"/>
      <protection hidden="1"/>
    </xf>
    <xf numFmtId="0" fontId="41" fillId="16" borderId="50" xfId="0" applyFont="1" applyFill="1" applyBorder="1" applyAlignment="1" applyProtection="1">
      <alignment horizontal="center" vertical="center" wrapText="1"/>
      <protection hidden="1"/>
    </xf>
    <xf numFmtId="0" fontId="38" fillId="32" borderId="75" xfId="0" applyFont="1" applyFill="1" applyBorder="1" applyAlignment="1" applyProtection="1">
      <alignment horizontal="center" vertical="center"/>
      <protection hidden="1"/>
    </xf>
    <xf numFmtId="0" fontId="38" fillId="32" borderId="80" xfId="0" applyFont="1" applyFill="1" applyBorder="1" applyAlignment="1" applyProtection="1">
      <alignment horizontal="center" vertical="center"/>
      <protection hidden="1"/>
    </xf>
    <xf numFmtId="0" fontId="42" fillId="32" borderId="23" xfId="0" applyFont="1" applyFill="1" applyBorder="1" applyAlignment="1" applyProtection="1">
      <alignment horizontal="center" vertical="center"/>
      <protection hidden="1"/>
    </xf>
    <xf numFmtId="0" fontId="42" fillId="32" borderId="74" xfId="0" applyFont="1" applyFill="1" applyBorder="1" applyAlignment="1" applyProtection="1">
      <alignment horizontal="center" vertical="center"/>
      <protection hidden="1"/>
    </xf>
    <xf numFmtId="0" fontId="31" fillId="17" borderId="0" xfId="0" applyFont="1" applyFill="1" applyBorder="1" applyAlignment="1" applyProtection="1">
      <alignment horizontal="center" vertical="center" textRotation="90"/>
      <protection hidden="1"/>
    </xf>
    <xf numFmtId="0" fontId="3" fillId="0" borderId="35" xfId="4" applyFont="1" applyBorder="1" applyAlignment="1">
      <alignment horizontal="center" vertical="center" shrinkToFit="1"/>
    </xf>
    <xf numFmtId="0" fontId="3" fillId="0" borderId="36" xfId="4" applyFont="1" applyBorder="1" applyAlignment="1">
      <alignment horizontal="center" vertical="center" shrinkToFit="1"/>
    </xf>
    <xf numFmtId="0" fontId="3" fillId="0" borderId="5" xfId="4" applyFont="1" applyBorder="1" applyAlignment="1">
      <alignment horizontal="center" vertical="center" shrinkToFit="1"/>
    </xf>
    <xf numFmtId="0" fontId="3" fillId="0" borderId="10" xfId="4" applyFont="1" applyBorder="1" applyAlignment="1">
      <alignment horizontal="center" vertical="center" shrinkToFit="1"/>
    </xf>
    <xf numFmtId="0" fontId="3" fillId="0" borderId="3" xfId="4" applyFont="1" applyBorder="1" applyAlignment="1">
      <alignment horizontal="center" vertical="center" textRotation="90" shrinkToFit="1"/>
    </xf>
    <xf numFmtId="0" fontId="3" fillId="0" borderId="32" xfId="4" applyFont="1" applyBorder="1" applyAlignment="1">
      <alignment horizontal="center" vertical="center" textRotation="90" shrinkToFit="1"/>
    </xf>
    <xf numFmtId="0" fontId="3" fillId="0" borderId="7" xfId="4" applyFont="1" applyBorder="1" applyAlignment="1">
      <alignment horizontal="center" vertical="center" textRotation="90" shrinkToFit="1"/>
    </xf>
    <xf numFmtId="0" fontId="3" fillId="0" borderId="37" xfId="4" applyFont="1" applyBorder="1" applyAlignment="1">
      <alignment horizontal="center" vertical="center" shrinkToFit="1"/>
    </xf>
    <xf numFmtId="0" fontId="3" fillId="0" borderId="9" xfId="4" applyFont="1" applyBorder="1" applyAlignment="1">
      <alignment horizontal="center" vertical="center" shrinkToFit="1"/>
    </xf>
    <xf numFmtId="0" fontId="3" fillId="0" borderId="5" xfId="4" applyFont="1" applyBorder="1" applyAlignment="1" applyProtection="1">
      <alignment horizontal="center" vertical="center" shrinkToFit="1"/>
      <protection hidden="1"/>
    </xf>
    <xf numFmtId="0" fontId="3" fillId="0" borderId="9" xfId="4" applyFont="1" applyBorder="1" applyAlignment="1" applyProtection="1">
      <alignment horizontal="center" vertical="center" shrinkToFit="1"/>
      <protection hidden="1"/>
    </xf>
    <xf numFmtId="0" fontId="3" fillId="0" borderId="6" xfId="4" applyFont="1" applyBorder="1" applyAlignment="1" applyProtection="1">
      <alignment horizontal="center" vertical="center" shrinkToFit="1"/>
      <protection hidden="1"/>
    </xf>
    <xf numFmtId="0" fontId="3" fillId="0" borderId="0" xfId="4" applyFont="1" applyBorder="1" applyAlignment="1" applyProtection="1">
      <alignment horizontal="center" vertical="center" shrinkToFit="1"/>
      <protection hidden="1"/>
    </xf>
    <xf numFmtId="0" fontId="3" fillId="0" borderId="9" xfId="0" applyFont="1" applyBorder="1" applyAlignment="1">
      <alignment horizontal="center"/>
    </xf>
  </cellXfs>
  <cellStyles count="7">
    <cellStyle name="Normal" xfId="0" builtinId="0"/>
    <cellStyle name="Normal 2" xfId="1"/>
    <cellStyle name="Normal 3" xfId="2"/>
    <cellStyle name="Normal_اسماء كل العاملين" xfId="3"/>
    <cellStyle name="Normal_نماذج الاستمارة للمدارس" xfId="4"/>
    <cellStyle name="Normal_ورقة1" xfId="6"/>
    <cellStyle name="Normal_ورقة1_1" xfId="5"/>
  </cellStyles>
  <dxfs count="25">
    <dxf>
      <font>
        <condense val="0"/>
        <extend val="0"/>
        <color indexed="9"/>
      </font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color indexed="10"/>
      </font>
      <fill>
        <patternFill patternType="solid">
          <bgColor theme="0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auto="1"/>
      </font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0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C00000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C00000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indexed="9"/>
      </font>
    </dxf>
    <dxf>
      <font>
        <color theme="0"/>
      </font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indexed="10"/>
      </font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indexed="10"/>
      </font>
      <fill>
        <patternFill>
          <bgColor indexed="41"/>
        </patternFill>
      </fill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color rgb="FFC00000"/>
      </font>
      <fill>
        <patternFill>
          <bgColor theme="1" tint="0.499984740745262"/>
        </patternFill>
      </fill>
    </dxf>
    <dxf>
      <font>
        <condense val="0"/>
        <extend val="0"/>
        <color indexed="9"/>
      </font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C00000"/>
      </font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indexed="9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indexed="9"/>
      </font>
      <fill>
        <patternFill>
          <bgColor indexed="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1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bl_items" displayName="tbl_items" ref="M1:O79" totalsRowShown="0" headerRowDxfId="24" headerRowBorderDxfId="23" tableBorderDxfId="22" totalsRowBorderDxfId="21">
  <autoFilter ref="M1:O79"/>
  <tableColumns count="3">
    <tableColumn id="1" name="ItemNum" dataDxfId="20" dataCellStyle="Normal_ورقة1_1"/>
    <tableColumn id="2" name="SSN" dataDxfId="19" dataCellStyle="Normal_ورقة1_1"/>
    <tableColumn id="3" name="Num" dataDxfId="18" dataCellStyle="Normal_ورقة1_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 tint="0.39997558519241921"/>
    <pageSetUpPr fitToPage="1"/>
  </sheetPr>
  <dimension ref="A1:O79"/>
  <sheetViews>
    <sheetView rightToLeft="1" zoomScaleNormal="100" workbookViewId="0">
      <selection activeCell="D12" sqref="D12"/>
    </sheetView>
  </sheetViews>
  <sheetFormatPr defaultRowHeight="12.75"/>
  <cols>
    <col min="1" max="1" width="18.7109375" style="20" customWidth="1"/>
    <col min="2" max="2" width="28.140625" style="20" customWidth="1"/>
    <col min="3" max="3" width="5.28515625" style="20" customWidth="1"/>
    <col min="4" max="4" width="9.140625" style="20"/>
    <col min="5" max="5" width="17.42578125" style="20" customWidth="1"/>
    <col min="6" max="6" width="9.140625" style="20"/>
    <col min="7" max="7" width="23.42578125" style="20" customWidth="1"/>
    <col min="8" max="12" width="9.140625" style="20"/>
    <col min="13" max="13" width="11.140625" style="20" hidden="1" customWidth="1"/>
    <col min="14" max="14" width="15.28515625" style="20" hidden="1" customWidth="1"/>
    <col min="15" max="15" width="15.5703125" style="20" hidden="1" customWidth="1"/>
    <col min="16" max="16384" width="9.140625" style="20"/>
  </cols>
  <sheetData>
    <row r="1" spans="1:15" ht="20.100000000000001" customHeight="1" thickBot="1">
      <c r="A1" s="284" t="s">
        <v>368</v>
      </c>
      <c r="B1" s="284"/>
      <c r="C1" s="284"/>
      <c r="D1" s="284"/>
      <c r="E1" s="284"/>
      <c r="F1" s="284"/>
      <c r="G1" s="284"/>
      <c r="K1" s="186"/>
      <c r="M1" s="188" t="s">
        <v>338</v>
      </c>
      <c r="N1" s="187" t="s">
        <v>339</v>
      </c>
      <c r="O1" s="188" t="s">
        <v>340</v>
      </c>
    </row>
    <row r="2" spans="1:15" ht="20.100000000000001" customHeight="1">
      <c r="A2" s="285" t="s">
        <v>366</v>
      </c>
      <c r="B2" s="285"/>
      <c r="C2" s="285"/>
      <c r="D2" s="285"/>
      <c r="E2" s="285"/>
      <c r="F2" s="285"/>
      <c r="G2" s="285"/>
      <c r="M2" s="189" t="s">
        <v>196</v>
      </c>
      <c r="N2" s="74">
        <v>110182</v>
      </c>
      <c r="O2" s="189">
        <v>1</v>
      </c>
    </row>
    <row r="3" spans="1:15" ht="34.5" customHeight="1">
      <c r="A3" s="192" t="s">
        <v>38</v>
      </c>
      <c r="B3" s="249"/>
      <c r="D3" s="192" t="s">
        <v>46</v>
      </c>
      <c r="E3" s="250">
        <f>IFERROR(VLOOKUP(B3,tbl_items[],2,0),0)</f>
        <v>0</v>
      </c>
      <c r="F3" s="192" t="s">
        <v>40</v>
      </c>
      <c r="G3" s="249"/>
      <c r="I3" s="116"/>
      <c r="J3" s="116"/>
      <c r="K3" s="116"/>
      <c r="M3" s="189" t="s">
        <v>197</v>
      </c>
      <c r="N3" s="74">
        <v>110165</v>
      </c>
      <c r="O3" s="189">
        <v>2</v>
      </c>
    </row>
    <row r="4" spans="1:15" ht="35.25" customHeight="1" thickBot="1">
      <c r="A4" s="192" t="s">
        <v>39</v>
      </c>
      <c r="B4" s="249"/>
      <c r="D4" s="193" t="s">
        <v>341</v>
      </c>
      <c r="E4" s="250">
        <f>IFERROR(VLOOKUP(B3,tbl_items[],3,0),0)</f>
        <v>0</v>
      </c>
      <c r="F4" s="193" t="s">
        <v>45</v>
      </c>
      <c r="G4" s="249"/>
      <c r="I4" s="116"/>
      <c r="J4" s="116"/>
      <c r="K4" s="116"/>
      <c r="M4" s="189" t="s">
        <v>198</v>
      </c>
      <c r="N4" s="74">
        <v>110161</v>
      </c>
      <c r="O4" s="189">
        <v>3</v>
      </c>
    </row>
    <row r="5" spans="1:15" ht="35.25" customHeight="1">
      <c r="A5" s="286" t="s">
        <v>171</v>
      </c>
      <c r="B5" s="287"/>
      <c r="C5" s="288" t="s">
        <v>173</v>
      </c>
      <c r="D5" s="289"/>
      <c r="E5" s="289"/>
      <c r="F5" s="290"/>
      <c r="M5" s="189" t="s">
        <v>199</v>
      </c>
      <c r="N5" s="74">
        <v>114393</v>
      </c>
      <c r="O5" s="189">
        <v>4</v>
      </c>
    </row>
    <row r="6" spans="1:15" ht="20.100000000000001" customHeight="1">
      <c r="A6" s="88" t="s">
        <v>154</v>
      </c>
      <c r="B6" s="80"/>
      <c r="C6" s="291"/>
      <c r="D6" s="292"/>
      <c r="E6" s="292"/>
      <c r="F6" s="293"/>
      <c r="M6" s="189" t="s">
        <v>200</v>
      </c>
      <c r="N6" s="74">
        <v>110193</v>
      </c>
      <c r="O6" s="189">
        <v>5</v>
      </c>
    </row>
    <row r="7" spans="1:15" ht="20.100000000000001" customHeight="1">
      <c r="A7" s="81" t="s">
        <v>155</v>
      </c>
      <c r="B7" s="80"/>
      <c r="C7" s="291"/>
      <c r="D7" s="292"/>
      <c r="E7" s="292"/>
      <c r="F7" s="293"/>
      <c r="M7" s="189" t="s">
        <v>247</v>
      </c>
      <c r="N7" s="74">
        <v>114145</v>
      </c>
      <c r="O7" s="189">
        <v>6</v>
      </c>
    </row>
    <row r="8" spans="1:15" ht="20.100000000000001" customHeight="1">
      <c r="A8" s="81" t="s">
        <v>294</v>
      </c>
      <c r="B8" s="80"/>
      <c r="C8" s="291"/>
      <c r="D8" s="292"/>
      <c r="E8" s="292"/>
      <c r="F8" s="293"/>
      <c r="M8" s="189" t="s">
        <v>201</v>
      </c>
      <c r="N8" s="74">
        <v>114383</v>
      </c>
      <c r="O8" s="189">
        <v>7</v>
      </c>
    </row>
    <row r="9" spans="1:15" ht="20.100000000000001" customHeight="1">
      <c r="A9" s="81" t="s">
        <v>156</v>
      </c>
      <c r="B9" s="80"/>
      <c r="C9" s="291"/>
      <c r="D9" s="292"/>
      <c r="E9" s="292"/>
      <c r="F9" s="293"/>
      <c r="M9" s="189" t="s">
        <v>202</v>
      </c>
      <c r="N9" s="74">
        <v>110188</v>
      </c>
      <c r="O9" s="189">
        <v>8</v>
      </c>
    </row>
    <row r="10" spans="1:15" ht="20.100000000000001" customHeight="1" thickBot="1">
      <c r="A10" s="81" t="s">
        <v>157</v>
      </c>
      <c r="B10" s="80"/>
      <c r="C10" s="294"/>
      <c r="D10" s="295"/>
      <c r="E10" s="295"/>
      <c r="F10" s="296"/>
      <c r="M10" s="189" t="s">
        <v>203</v>
      </c>
      <c r="N10" s="74">
        <v>110173</v>
      </c>
      <c r="O10" s="189">
        <v>9</v>
      </c>
    </row>
    <row r="11" spans="1:15" ht="20.100000000000001" customHeight="1">
      <c r="A11" s="81" t="s">
        <v>158</v>
      </c>
      <c r="B11" s="82"/>
      <c r="C11" s="83"/>
      <c r="D11" s="83"/>
      <c r="E11" s="83"/>
      <c r="F11" s="83"/>
      <c r="M11" s="189" t="s">
        <v>204</v>
      </c>
      <c r="N11" s="74">
        <v>110185</v>
      </c>
      <c r="O11" s="189">
        <v>10</v>
      </c>
    </row>
    <row r="12" spans="1:15" ht="20.100000000000001" customHeight="1">
      <c r="A12" s="81" t="s">
        <v>159</v>
      </c>
      <c r="B12" s="82"/>
      <c r="C12" s="83"/>
      <c r="D12" s="83"/>
      <c r="E12" s="83"/>
      <c r="F12" s="83"/>
      <c r="M12" s="189" t="s">
        <v>205</v>
      </c>
      <c r="N12" s="74">
        <v>110233</v>
      </c>
      <c r="O12" s="189">
        <v>11</v>
      </c>
    </row>
    <row r="13" spans="1:15" ht="20.100000000000001" customHeight="1">
      <c r="A13" s="81" t="s">
        <v>160</v>
      </c>
      <c r="B13" s="82"/>
      <c r="C13" s="83"/>
      <c r="D13" s="83"/>
      <c r="E13" s="83"/>
      <c r="F13" s="83"/>
      <c r="M13" s="189" t="s">
        <v>248</v>
      </c>
      <c r="N13" s="74">
        <v>110187</v>
      </c>
      <c r="O13" s="189">
        <v>12</v>
      </c>
    </row>
    <row r="14" spans="1:15" ht="20.100000000000001" customHeight="1">
      <c r="A14" s="81" t="s">
        <v>86</v>
      </c>
      <c r="B14" s="82"/>
      <c r="C14" s="83"/>
      <c r="D14" s="83"/>
      <c r="E14" s="83"/>
      <c r="F14" s="83"/>
      <c r="M14" s="189" t="s">
        <v>249</v>
      </c>
      <c r="N14" s="74">
        <v>114508</v>
      </c>
      <c r="O14" s="189">
        <v>13</v>
      </c>
    </row>
    <row r="15" spans="1:15" ht="20.100000000000001" customHeight="1">
      <c r="A15" s="81" t="s">
        <v>161</v>
      </c>
      <c r="B15" s="82"/>
      <c r="C15" s="83"/>
      <c r="D15" s="83"/>
      <c r="E15" s="83"/>
      <c r="F15" s="83"/>
      <c r="M15" s="189" t="s">
        <v>206</v>
      </c>
      <c r="N15" s="74">
        <v>110160</v>
      </c>
      <c r="O15" s="189">
        <v>14</v>
      </c>
    </row>
    <row r="16" spans="1:15" ht="20.100000000000001" customHeight="1">
      <c r="A16" s="81" t="s">
        <v>246</v>
      </c>
      <c r="B16" s="82"/>
      <c r="C16" s="83"/>
      <c r="D16" s="83"/>
      <c r="E16" s="83"/>
      <c r="F16" s="83"/>
      <c r="M16" s="189" t="s">
        <v>207</v>
      </c>
      <c r="N16" s="74">
        <v>114157</v>
      </c>
      <c r="O16" s="189">
        <v>15</v>
      </c>
    </row>
    <row r="17" spans="1:15" ht="20.100000000000001" customHeight="1">
      <c r="A17" s="81" t="s">
        <v>163</v>
      </c>
      <c r="B17" s="82"/>
      <c r="C17" s="83"/>
      <c r="D17" s="83"/>
      <c r="E17" s="83"/>
      <c r="F17" s="83"/>
      <c r="M17" s="189" t="s">
        <v>118</v>
      </c>
      <c r="N17" s="74">
        <v>110243</v>
      </c>
      <c r="O17" s="189">
        <v>16</v>
      </c>
    </row>
    <row r="18" spans="1:15" ht="20.100000000000001" customHeight="1">
      <c r="A18" s="81" t="s">
        <v>164</v>
      </c>
      <c r="B18" s="82"/>
      <c r="C18" s="83"/>
      <c r="D18" s="83"/>
      <c r="E18" s="83"/>
      <c r="F18" s="83"/>
      <c r="M18" s="189" t="s">
        <v>208</v>
      </c>
      <c r="N18" s="74">
        <v>110175</v>
      </c>
      <c r="O18" s="189">
        <v>17</v>
      </c>
    </row>
    <row r="19" spans="1:15" ht="20.100000000000001" customHeight="1">
      <c r="A19" s="81" t="s">
        <v>165</v>
      </c>
      <c r="B19" s="84"/>
      <c r="C19" s="83"/>
      <c r="D19" s="85"/>
      <c r="E19" s="83"/>
      <c r="F19" s="83"/>
      <c r="M19" s="189" t="s">
        <v>250</v>
      </c>
      <c r="N19" s="74">
        <v>110174</v>
      </c>
      <c r="O19" s="189">
        <v>18</v>
      </c>
    </row>
    <row r="20" spans="1:15" ht="20.100000000000001" customHeight="1">
      <c r="A20" s="81" t="s">
        <v>166</v>
      </c>
      <c r="B20" s="82"/>
      <c r="C20" s="83"/>
      <c r="D20" s="83"/>
      <c r="E20" s="83"/>
      <c r="F20" s="83"/>
      <c r="M20" s="189" t="s">
        <v>251</v>
      </c>
      <c r="N20" s="74">
        <v>114511</v>
      </c>
      <c r="O20" s="189">
        <v>19</v>
      </c>
    </row>
    <row r="21" spans="1:15" ht="20.100000000000001" customHeight="1">
      <c r="A21" s="81" t="s">
        <v>167</v>
      </c>
      <c r="B21" s="82"/>
      <c r="C21" s="83"/>
      <c r="D21" s="83"/>
      <c r="E21" s="83"/>
      <c r="F21" s="83"/>
      <c r="M21" s="189" t="s">
        <v>209</v>
      </c>
      <c r="N21" s="74">
        <v>110186</v>
      </c>
      <c r="O21" s="189">
        <v>20</v>
      </c>
    </row>
    <row r="22" spans="1:15" ht="20.100000000000001" customHeight="1">
      <c r="A22" s="81" t="s">
        <v>168</v>
      </c>
      <c r="B22" s="82"/>
      <c r="C22" s="83"/>
      <c r="D22" s="83"/>
      <c r="E22" s="83"/>
      <c r="F22" s="83"/>
      <c r="M22" s="189" t="s">
        <v>210</v>
      </c>
      <c r="N22" s="74">
        <v>110191</v>
      </c>
      <c r="O22" s="189">
        <v>21</v>
      </c>
    </row>
    <row r="23" spans="1:15" ht="20.100000000000001" customHeight="1">
      <c r="A23" s="81" t="s">
        <v>169</v>
      </c>
      <c r="B23" s="82"/>
      <c r="C23" s="83"/>
      <c r="D23" s="83"/>
      <c r="E23" s="83"/>
      <c r="F23" s="86"/>
      <c r="G23" s="21"/>
      <c r="H23" s="21"/>
      <c r="M23" s="189" t="s">
        <v>211</v>
      </c>
      <c r="N23" s="74">
        <v>110189</v>
      </c>
      <c r="O23" s="189">
        <v>22</v>
      </c>
    </row>
    <row r="24" spans="1:15" ht="20.100000000000001" customHeight="1">
      <c r="A24" s="81" t="s">
        <v>170</v>
      </c>
      <c r="B24" s="82"/>
      <c r="C24" s="83"/>
      <c r="D24" s="83"/>
      <c r="E24" s="83"/>
      <c r="F24" s="86"/>
      <c r="G24" s="21"/>
      <c r="H24" s="21"/>
      <c r="M24" s="189" t="s">
        <v>212</v>
      </c>
      <c r="N24" s="74">
        <v>114340</v>
      </c>
      <c r="O24" s="189">
        <v>23</v>
      </c>
    </row>
    <row r="25" spans="1:15" ht="20.100000000000001" customHeight="1">
      <c r="A25" s="81" t="s">
        <v>177</v>
      </c>
      <c r="B25" s="87"/>
      <c r="C25" s="83"/>
      <c r="D25" s="83"/>
      <c r="E25" s="83"/>
      <c r="F25" s="86"/>
      <c r="G25" s="21"/>
      <c r="H25" s="21"/>
      <c r="M25" s="189" t="s">
        <v>252</v>
      </c>
      <c r="N25" s="74">
        <v>110179</v>
      </c>
      <c r="O25" s="189">
        <v>24</v>
      </c>
    </row>
    <row r="26" spans="1:15" ht="20.100000000000001" customHeight="1">
      <c r="A26" s="245" t="s">
        <v>16</v>
      </c>
      <c r="B26" s="84">
        <f>SUM(B6:B25)</f>
        <v>0</v>
      </c>
      <c r="C26" s="83"/>
      <c r="D26" s="83"/>
      <c r="E26" s="83"/>
      <c r="F26" s="86"/>
      <c r="G26" s="25"/>
      <c r="H26" s="21"/>
      <c r="M26" s="189" t="s">
        <v>253</v>
      </c>
      <c r="N26" s="74">
        <v>110163</v>
      </c>
      <c r="O26" s="189">
        <v>25</v>
      </c>
    </row>
    <row r="27" spans="1:15" ht="15" customHeight="1">
      <c r="F27" s="21"/>
      <c r="G27" s="21"/>
      <c r="H27" s="21"/>
      <c r="M27" s="189" t="s">
        <v>254</v>
      </c>
      <c r="N27" s="74">
        <v>114510</v>
      </c>
      <c r="O27" s="189">
        <v>26</v>
      </c>
    </row>
    <row r="28" spans="1:15" ht="15" customHeight="1">
      <c r="F28" s="21"/>
      <c r="G28" s="21"/>
      <c r="H28" s="21"/>
      <c r="M28" s="189" t="s">
        <v>213</v>
      </c>
      <c r="N28" s="74">
        <v>110172</v>
      </c>
      <c r="O28" s="189">
        <v>27</v>
      </c>
    </row>
    <row r="29" spans="1:15" ht="15" customHeight="1">
      <c r="F29" s="21"/>
      <c r="G29" s="21"/>
      <c r="H29" s="21"/>
      <c r="M29" s="189" t="s">
        <v>214</v>
      </c>
      <c r="N29" s="74">
        <v>110183</v>
      </c>
      <c r="O29" s="189">
        <v>28</v>
      </c>
    </row>
    <row r="30" spans="1:15" ht="15" customHeight="1">
      <c r="F30" s="21"/>
      <c r="G30" s="21"/>
      <c r="H30" s="21"/>
      <c r="M30" s="189" t="s">
        <v>215</v>
      </c>
      <c r="N30" s="74">
        <v>110192</v>
      </c>
      <c r="O30" s="189">
        <v>29</v>
      </c>
    </row>
    <row r="31" spans="1:15" ht="15" customHeight="1">
      <c r="F31" s="21"/>
      <c r="G31" s="21"/>
      <c r="H31" s="21"/>
      <c r="M31" s="189" t="s">
        <v>216</v>
      </c>
      <c r="N31" s="74">
        <v>110168</v>
      </c>
      <c r="O31" s="189">
        <v>30</v>
      </c>
    </row>
    <row r="32" spans="1:15" ht="15" customHeight="1">
      <c r="M32" s="189" t="s">
        <v>217</v>
      </c>
      <c r="N32" s="74">
        <v>110169</v>
      </c>
      <c r="O32" s="189">
        <v>31</v>
      </c>
    </row>
    <row r="33" spans="13:15" ht="15" customHeight="1">
      <c r="M33" s="189" t="s">
        <v>218</v>
      </c>
      <c r="N33" s="74">
        <v>113514</v>
      </c>
      <c r="O33" s="189">
        <v>32</v>
      </c>
    </row>
    <row r="34" spans="13:15" ht="15" customHeight="1">
      <c r="M34" s="189" t="s">
        <v>192</v>
      </c>
      <c r="N34" s="74">
        <v>113895</v>
      </c>
      <c r="O34" s="189">
        <v>33</v>
      </c>
    </row>
    <row r="35" spans="13:15" ht="15" customHeight="1">
      <c r="M35" s="189" t="s">
        <v>219</v>
      </c>
      <c r="N35" s="74">
        <v>110171</v>
      </c>
      <c r="O35" s="189">
        <v>34</v>
      </c>
    </row>
    <row r="36" spans="13:15" ht="15" customHeight="1">
      <c r="M36" s="189" t="s">
        <v>220</v>
      </c>
      <c r="N36" s="74">
        <v>110167</v>
      </c>
      <c r="O36" s="189">
        <v>35</v>
      </c>
    </row>
    <row r="37" spans="13:15" ht="15" customHeight="1">
      <c r="M37" s="189" t="s">
        <v>221</v>
      </c>
      <c r="N37" s="74">
        <v>110234</v>
      </c>
      <c r="O37" s="189">
        <v>36</v>
      </c>
    </row>
    <row r="38" spans="13:15" ht="15" customHeight="1">
      <c r="M38" s="189" t="s">
        <v>222</v>
      </c>
      <c r="N38" s="74">
        <v>110184</v>
      </c>
      <c r="O38" s="189">
        <v>37</v>
      </c>
    </row>
    <row r="39" spans="13:15" ht="15" customHeight="1">
      <c r="M39" s="189" t="s">
        <v>255</v>
      </c>
      <c r="N39" s="74">
        <v>110194</v>
      </c>
      <c r="O39" s="189">
        <v>38</v>
      </c>
    </row>
    <row r="40" spans="13:15" ht="15" customHeight="1">
      <c r="M40" s="189" t="s">
        <v>223</v>
      </c>
      <c r="N40" s="74">
        <v>110177</v>
      </c>
      <c r="O40" s="189">
        <v>39</v>
      </c>
    </row>
    <row r="41" spans="13:15" ht="15" customHeight="1">
      <c r="M41" s="189" t="s">
        <v>224</v>
      </c>
      <c r="N41" s="74">
        <v>110166</v>
      </c>
      <c r="O41" s="189">
        <v>40</v>
      </c>
    </row>
    <row r="42" spans="13:15" ht="15" customHeight="1">
      <c r="M42" s="189" t="s">
        <v>138</v>
      </c>
      <c r="N42" s="74">
        <v>110221</v>
      </c>
      <c r="O42" s="189">
        <v>41</v>
      </c>
    </row>
    <row r="43" spans="13:15" ht="15" customHeight="1">
      <c r="M43" s="189" t="s">
        <v>225</v>
      </c>
      <c r="N43" s="74">
        <v>110162</v>
      </c>
      <c r="O43" s="189">
        <v>42</v>
      </c>
    </row>
    <row r="44" spans="13:15" ht="15" customHeight="1">
      <c r="M44" s="189" t="s">
        <v>226</v>
      </c>
      <c r="N44" s="74">
        <v>110218</v>
      </c>
      <c r="O44" s="189">
        <v>43</v>
      </c>
    </row>
    <row r="45" spans="13:15" ht="15" customHeight="1">
      <c r="M45" s="189" t="s">
        <v>227</v>
      </c>
      <c r="N45" s="74">
        <v>110159</v>
      </c>
      <c r="O45" s="189">
        <v>44</v>
      </c>
    </row>
    <row r="46" spans="13:15" ht="15" customHeight="1">
      <c r="M46" s="189" t="s">
        <v>228</v>
      </c>
      <c r="N46" s="74">
        <v>113224</v>
      </c>
      <c r="O46" s="189">
        <v>45</v>
      </c>
    </row>
    <row r="47" spans="13:15" ht="15" customHeight="1">
      <c r="M47" s="189" t="s">
        <v>229</v>
      </c>
      <c r="N47" s="74">
        <v>110153</v>
      </c>
      <c r="O47" s="189">
        <v>46</v>
      </c>
    </row>
    <row r="48" spans="13:15" ht="15" customHeight="1">
      <c r="M48" s="189" t="s">
        <v>230</v>
      </c>
      <c r="N48" s="74">
        <v>110157</v>
      </c>
      <c r="O48" s="189">
        <v>47</v>
      </c>
    </row>
    <row r="49" spans="13:15" ht="15" customHeight="1">
      <c r="M49" s="189" t="s">
        <v>231</v>
      </c>
      <c r="N49" s="74">
        <v>110158</v>
      </c>
      <c r="O49" s="189">
        <v>48</v>
      </c>
    </row>
    <row r="50" spans="13:15" ht="15" customHeight="1">
      <c r="M50" s="189" t="s">
        <v>232</v>
      </c>
      <c r="N50" s="74">
        <v>110176</v>
      </c>
      <c r="O50" s="189">
        <v>49</v>
      </c>
    </row>
    <row r="51" spans="13:15" ht="15" customHeight="1">
      <c r="M51" s="189" t="s">
        <v>233</v>
      </c>
      <c r="N51" s="74">
        <v>110151</v>
      </c>
      <c r="O51" s="189">
        <v>50</v>
      </c>
    </row>
    <row r="52" spans="13:15" ht="15" customHeight="1">
      <c r="M52" s="189" t="s">
        <v>234</v>
      </c>
      <c r="N52" s="74">
        <v>110149</v>
      </c>
      <c r="O52" s="189">
        <v>51</v>
      </c>
    </row>
    <row r="53" spans="13:15" ht="15" customHeight="1">
      <c r="M53" s="189" t="s">
        <v>256</v>
      </c>
      <c r="N53" s="74">
        <v>114216</v>
      </c>
      <c r="O53" s="189">
        <v>52</v>
      </c>
    </row>
    <row r="54" spans="13:15" ht="15" customHeight="1">
      <c r="M54" s="189" t="s">
        <v>257</v>
      </c>
      <c r="N54" s="74">
        <v>114509</v>
      </c>
      <c r="O54" s="189">
        <v>53</v>
      </c>
    </row>
    <row r="55" spans="13:15" ht="15" customHeight="1">
      <c r="M55" s="189" t="s">
        <v>235</v>
      </c>
      <c r="N55" s="74">
        <v>113223</v>
      </c>
      <c r="O55" s="189">
        <v>54</v>
      </c>
    </row>
    <row r="56" spans="13:15" ht="15" customHeight="1">
      <c r="M56" s="189" t="s">
        <v>236</v>
      </c>
      <c r="N56" s="74">
        <v>110150</v>
      </c>
      <c r="O56" s="189">
        <v>55</v>
      </c>
    </row>
    <row r="57" spans="13:15" ht="15" customHeight="1">
      <c r="M57" s="189" t="s">
        <v>144</v>
      </c>
      <c r="N57" s="74">
        <v>110154</v>
      </c>
      <c r="O57" s="189">
        <v>56</v>
      </c>
    </row>
    <row r="58" spans="13:15" ht="15" customHeight="1">
      <c r="M58" s="189" t="s">
        <v>237</v>
      </c>
      <c r="N58" s="74">
        <v>113592</v>
      </c>
      <c r="O58" s="189">
        <v>57</v>
      </c>
    </row>
    <row r="59" spans="13:15" ht="15" customHeight="1">
      <c r="M59" s="189" t="s">
        <v>238</v>
      </c>
      <c r="N59" s="74">
        <v>110170</v>
      </c>
      <c r="O59" s="189">
        <v>58</v>
      </c>
    </row>
    <row r="60" spans="13:15" ht="15" customHeight="1">
      <c r="M60" s="189" t="s">
        <v>239</v>
      </c>
      <c r="N60" s="74">
        <v>110180</v>
      </c>
      <c r="O60" s="189">
        <v>59</v>
      </c>
    </row>
    <row r="61" spans="13:15" ht="15" customHeight="1">
      <c r="M61" s="189" t="s">
        <v>258</v>
      </c>
      <c r="N61" s="74">
        <v>114217</v>
      </c>
      <c r="O61" s="189">
        <v>60</v>
      </c>
    </row>
    <row r="62" spans="13:15" ht="15" customHeight="1">
      <c r="M62" s="189" t="s">
        <v>240</v>
      </c>
      <c r="N62" s="74">
        <v>114339</v>
      </c>
      <c r="O62" s="189">
        <v>61</v>
      </c>
    </row>
    <row r="63" spans="13:15" ht="15" customHeight="1">
      <c r="M63" s="189" t="s">
        <v>241</v>
      </c>
      <c r="N63" s="74">
        <v>110148</v>
      </c>
      <c r="O63" s="189">
        <v>62</v>
      </c>
    </row>
    <row r="64" spans="13:15" ht="15" customHeight="1">
      <c r="M64" s="189" t="s">
        <v>242</v>
      </c>
      <c r="N64" s="74">
        <v>113424</v>
      </c>
      <c r="O64" s="189">
        <v>63</v>
      </c>
    </row>
    <row r="65" spans="13:15" ht="15" customHeight="1">
      <c r="M65" s="189" t="s">
        <v>145</v>
      </c>
      <c r="N65" s="74">
        <v>110152</v>
      </c>
      <c r="O65" s="189">
        <v>64</v>
      </c>
    </row>
    <row r="66" spans="13:15" ht="15" customHeight="1">
      <c r="M66" s="189" t="s">
        <v>146</v>
      </c>
      <c r="N66" s="74">
        <v>110199</v>
      </c>
      <c r="O66" s="189">
        <v>65</v>
      </c>
    </row>
    <row r="67" spans="13:15" ht="15" customHeight="1">
      <c r="M67" s="189" t="s">
        <v>147</v>
      </c>
      <c r="N67" s="74">
        <v>113181</v>
      </c>
      <c r="O67" s="189">
        <v>66</v>
      </c>
    </row>
    <row r="68" spans="13:15" ht="15" customHeight="1">
      <c r="M68" s="189" t="s">
        <v>243</v>
      </c>
      <c r="N68" s="74">
        <v>110155</v>
      </c>
      <c r="O68" s="189">
        <v>67</v>
      </c>
    </row>
    <row r="69" spans="13:15" ht="15" customHeight="1">
      <c r="M69" s="189" t="s">
        <v>244</v>
      </c>
      <c r="N69" s="74">
        <v>110203</v>
      </c>
      <c r="O69" s="189">
        <v>68</v>
      </c>
    </row>
    <row r="70" spans="13:15" ht="15" customHeight="1">
      <c r="M70" s="189" t="s">
        <v>245</v>
      </c>
      <c r="N70" s="74">
        <v>114471</v>
      </c>
      <c r="O70" s="189">
        <v>69</v>
      </c>
    </row>
    <row r="71" spans="13:15" ht="15" customHeight="1">
      <c r="M71" s="189" t="s">
        <v>259</v>
      </c>
      <c r="N71" s="74">
        <v>114030</v>
      </c>
      <c r="O71" s="189">
        <v>70</v>
      </c>
    </row>
    <row r="72" spans="13:15" ht="15" customHeight="1">
      <c r="M72" s="189" t="s">
        <v>260</v>
      </c>
      <c r="N72" s="74">
        <v>114050</v>
      </c>
      <c r="O72" s="189">
        <v>71</v>
      </c>
    </row>
    <row r="73" spans="13:15" ht="15" customHeight="1">
      <c r="M73" s="189" t="s">
        <v>261</v>
      </c>
      <c r="N73" s="74">
        <v>114031</v>
      </c>
      <c r="O73" s="189">
        <v>72</v>
      </c>
    </row>
    <row r="74" spans="13:15" ht="15" customHeight="1">
      <c r="M74" s="189" t="s">
        <v>262</v>
      </c>
      <c r="N74" s="74">
        <v>113936</v>
      </c>
      <c r="O74" s="189">
        <v>73</v>
      </c>
    </row>
    <row r="75" spans="13:15" ht="15" customHeight="1">
      <c r="M75" s="189" t="s">
        <v>263</v>
      </c>
      <c r="N75" s="74">
        <v>113935</v>
      </c>
      <c r="O75" s="189">
        <v>74</v>
      </c>
    </row>
    <row r="76" spans="13:15" ht="15" customHeight="1">
      <c r="M76" s="246" t="s">
        <v>365</v>
      </c>
      <c r="N76" s="74">
        <v>114218</v>
      </c>
      <c r="O76" s="189">
        <v>75</v>
      </c>
    </row>
    <row r="77" spans="13:15" ht="15" customHeight="1">
      <c r="M77" s="189" t="s">
        <v>265</v>
      </c>
      <c r="N77" s="74">
        <v>114220</v>
      </c>
      <c r="O77" s="189">
        <v>76</v>
      </c>
    </row>
    <row r="78" spans="13:15" ht="15" customHeight="1">
      <c r="M78" s="189" t="s">
        <v>266</v>
      </c>
      <c r="N78" s="74">
        <v>114221</v>
      </c>
      <c r="O78" s="189">
        <v>77</v>
      </c>
    </row>
    <row r="79" spans="13:15" ht="15" customHeight="1">
      <c r="M79" s="191" t="s">
        <v>267</v>
      </c>
      <c r="N79" s="190">
        <v>114219</v>
      </c>
      <c r="O79" s="189">
        <v>78</v>
      </c>
    </row>
  </sheetData>
  <protectedRanges>
    <protectedRange sqref="B6:B25" name="نطاق1"/>
  </protectedRanges>
  <mergeCells count="4">
    <mergeCell ref="A1:G1"/>
    <mergeCell ref="A2:G2"/>
    <mergeCell ref="A5:B5"/>
    <mergeCell ref="C5:F10"/>
  </mergeCells>
  <phoneticPr fontId="4" type="noConversion"/>
  <dataValidations count="2">
    <dataValidation type="whole" allowBlank="1" showInputMessage="1" showErrorMessage="1" errorTitle="ادخل رقم" sqref="B6:B25">
      <formula1>0</formula1>
      <formula2>99</formula2>
    </dataValidation>
    <dataValidation type="list" allowBlank="1" showInputMessage="1" showErrorMessage="1" sqref="B3">
      <formula1>$M$2:$M$79</formula1>
    </dataValidation>
  </dataValidations>
  <pageMargins left="0.75" right="0.75" top="1" bottom="1" header="0.5" footer="0.5"/>
  <pageSetup paperSize="9" scale="79" fitToHeight="0" orientation="portrait" r:id="rId1"/>
  <headerFooter alignWithMargins="0"/>
  <rowBreaks count="1" manualBreakCount="1">
    <brk id="27" max="16383" man="1"/>
  </rowBreaks>
  <colBreaks count="1" manualBreakCount="1">
    <brk id="7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5">
    <tabColor theme="0" tint="-0.499984740745262"/>
  </sheetPr>
  <dimension ref="A1:AI508"/>
  <sheetViews>
    <sheetView rightToLeft="1" tabSelected="1" topLeftCell="H1" zoomScale="90" zoomScaleNormal="90" workbookViewId="0">
      <selection activeCell="R9" sqref="R9"/>
    </sheetView>
  </sheetViews>
  <sheetFormatPr defaultRowHeight="12.75"/>
  <cols>
    <col min="1" max="1" width="7" customWidth="1"/>
    <col min="2" max="2" width="29.85546875" customWidth="1"/>
    <col min="3" max="3" width="20.7109375" customWidth="1"/>
    <col min="4" max="4" width="28.140625" customWidth="1"/>
    <col min="5" max="5" width="13" customWidth="1"/>
    <col min="6" max="6" width="11.140625" customWidth="1"/>
    <col min="7" max="7" width="15.140625" customWidth="1"/>
    <col min="8" max="8" width="13.28515625" style="6" customWidth="1"/>
    <col min="9" max="9" width="10.28515625" customWidth="1"/>
    <col min="10" max="10" width="12.5703125" customWidth="1"/>
    <col min="11" max="11" width="11.7109375" customWidth="1"/>
    <col min="12" max="12" width="14.42578125" customWidth="1"/>
    <col min="13" max="13" width="15.42578125" customWidth="1"/>
    <col min="14" max="14" width="8.85546875" customWidth="1"/>
    <col min="15" max="15" width="11.140625" customWidth="1"/>
    <col min="16" max="16" width="16.85546875" customWidth="1"/>
    <col min="17" max="17" width="16.28515625" customWidth="1"/>
    <col min="18" max="20" width="9.7109375" customWidth="1"/>
    <col min="21" max="21" width="18.28515625" customWidth="1"/>
    <col min="22" max="24" width="19.5703125" customWidth="1"/>
    <col min="25" max="25" width="17.5703125" customWidth="1"/>
  </cols>
  <sheetData>
    <row r="1" spans="1:25" ht="20.25" customHeight="1" thickTop="1" thickBot="1">
      <c r="A1" s="310" t="s">
        <v>52</v>
      </c>
      <c r="B1" s="297" t="s">
        <v>53</v>
      </c>
      <c r="C1" s="298" t="s">
        <v>65</v>
      </c>
      <c r="D1" s="313" t="s">
        <v>54</v>
      </c>
      <c r="E1" s="297" t="s">
        <v>55</v>
      </c>
      <c r="F1" s="297" t="s">
        <v>56</v>
      </c>
      <c r="G1" s="297" t="s">
        <v>57</v>
      </c>
      <c r="H1" s="303" t="s">
        <v>58</v>
      </c>
      <c r="I1" s="297" t="s">
        <v>59</v>
      </c>
      <c r="J1" s="297" t="s">
        <v>60</v>
      </c>
      <c r="K1" s="298" t="s">
        <v>61</v>
      </c>
      <c r="L1" s="306"/>
      <c r="M1" s="306"/>
      <c r="N1" s="307"/>
      <c r="O1" s="297" t="s">
        <v>62</v>
      </c>
      <c r="P1" s="298" t="s">
        <v>63</v>
      </c>
      <c r="Q1" s="306"/>
      <c r="R1" s="306"/>
      <c r="S1" s="306"/>
      <c r="T1" s="307"/>
      <c r="U1" s="297" t="s">
        <v>64</v>
      </c>
      <c r="V1" s="297"/>
      <c r="W1" s="308" t="s">
        <v>309</v>
      </c>
      <c r="X1" s="308" t="s">
        <v>310</v>
      </c>
      <c r="Y1" s="315" t="s">
        <v>66</v>
      </c>
    </row>
    <row r="2" spans="1:25" ht="26.25" customHeight="1" thickTop="1" thickBot="1">
      <c r="A2" s="311"/>
      <c r="B2" s="301"/>
      <c r="C2" s="299"/>
      <c r="D2" s="314"/>
      <c r="E2" s="301"/>
      <c r="F2" s="301"/>
      <c r="G2" s="301"/>
      <c r="H2" s="304"/>
      <c r="I2" s="301"/>
      <c r="J2" s="301"/>
      <c r="K2" s="301" t="s">
        <v>67</v>
      </c>
      <c r="L2" s="318" t="s">
        <v>68</v>
      </c>
      <c r="M2" s="320" t="s">
        <v>69</v>
      </c>
      <c r="N2" s="301" t="s">
        <v>70</v>
      </c>
      <c r="O2" s="301"/>
      <c r="P2" s="308" t="s">
        <v>323</v>
      </c>
      <c r="Q2" s="301" t="s">
        <v>324</v>
      </c>
      <c r="R2" s="301" t="s">
        <v>71</v>
      </c>
      <c r="S2" s="301"/>
      <c r="T2" s="301"/>
      <c r="U2" s="301" t="s">
        <v>72</v>
      </c>
      <c r="V2" s="301" t="s">
        <v>73</v>
      </c>
      <c r="W2" s="314"/>
      <c r="X2" s="314"/>
      <c r="Y2" s="316"/>
    </row>
    <row r="3" spans="1:25" ht="27.75" customHeight="1" thickTop="1" thickBot="1">
      <c r="A3" s="312"/>
      <c r="B3" s="302"/>
      <c r="C3" s="300"/>
      <c r="D3" s="309"/>
      <c r="E3" s="302"/>
      <c r="F3" s="302"/>
      <c r="G3" s="302"/>
      <c r="H3" s="305"/>
      <c r="I3" s="302"/>
      <c r="J3" s="302"/>
      <c r="K3" s="302"/>
      <c r="L3" s="319"/>
      <c r="M3" s="321"/>
      <c r="N3" s="302"/>
      <c r="O3" s="302"/>
      <c r="P3" s="309"/>
      <c r="Q3" s="302"/>
      <c r="R3" s="96" t="s">
        <v>74</v>
      </c>
      <c r="S3" s="96" t="s">
        <v>75</v>
      </c>
      <c r="T3" s="244" t="s">
        <v>76</v>
      </c>
      <c r="U3" s="302"/>
      <c r="V3" s="302"/>
      <c r="W3" s="309"/>
      <c r="X3" s="309"/>
      <c r="Y3" s="317"/>
    </row>
    <row r="4" spans="1:25" ht="21.75" customHeight="1">
      <c r="A4" s="89">
        <v>1</v>
      </c>
      <c r="B4" s="202"/>
      <c r="C4" s="210"/>
      <c r="D4" s="90"/>
      <c r="E4" s="66"/>
      <c r="F4" s="92"/>
      <c r="G4" s="92"/>
      <c r="H4" s="277"/>
      <c r="I4" s="91"/>
      <c r="J4" s="147"/>
      <c r="K4" s="93"/>
      <c r="L4" s="94"/>
      <c r="M4" s="95"/>
      <c r="N4" s="92"/>
      <c r="O4" s="92"/>
      <c r="P4" s="92"/>
      <c r="Q4" s="92"/>
      <c r="R4" s="209"/>
      <c r="S4" s="209"/>
      <c r="T4" s="251" t="str">
        <f>IF(COUNT(S4+R4)&gt;1,S4+R4,"")</f>
        <v/>
      </c>
      <c r="U4" s="92"/>
      <c r="V4" s="252"/>
      <c r="W4" s="90"/>
      <c r="X4" s="90"/>
      <c r="Y4" s="92"/>
    </row>
    <row r="5" spans="1:25" ht="21.75" customHeight="1">
      <c r="A5" s="35">
        <v>2</v>
      </c>
      <c r="B5" s="203"/>
      <c r="C5" s="211"/>
      <c r="D5" s="90"/>
      <c r="E5" s="66"/>
      <c r="F5" s="61"/>
      <c r="G5" s="79"/>
      <c r="H5" s="278"/>
      <c r="I5" s="69"/>
      <c r="J5" s="146"/>
      <c r="K5" s="7"/>
      <c r="L5" s="8"/>
      <c r="M5" s="9"/>
      <c r="N5" s="79"/>
      <c r="O5" s="79"/>
      <c r="P5" s="79"/>
      <c r="Q5" s="79"/>
      <c r="R5" s="209"/>
      <c r="S5" s="209"/>
      <c r="T5" s="251" t="str">
        <f t="shared" ref="T5:T68" si="0">IF(COUNT(S5+R5)&gt;1,S5+R5,"")</f>
        <v/>
      </c>
      <c r="U5" s="61"/>
      <c r="V5" s="253"/>
      <c r="W5" s="61"/>
      <c r="X5" s="61"/>
      <c r="Y5" s="79"/>
    </row>
    <row r="6" spans="1:25" ht="21.75" customHeight="1">
      <c r="A6" s="65">
        <v>3</v>
      </c>
      <c r="B6" s="204"/>
      <c r="C6" s="211"/>
      <c r="D6" s="90"/>
      <c r="E6" s="66"/>
      <c r="F6" s="69"/>
      <c r="G6" s="66"/>
      <c r="H6" s="278"/>
      <c r="I6" s="69"/>
      <c r="J6" s="148"/>
      <c r="K6" s="7"/>
      <c r="L6" s="8"/>
      <c r="M6" s="10"/>
      <c r="N6" s="79"/>
      <c r="O6" s="79"/>
      <c r="P6" s="79"/>
      <c r="Q6" s="79"/>
      <c r="R6" s="209"/>
      <c r="S6" s="209"/>
      <c r="T6" s="251" t="str">
        <f t="shared" si="0"/>
        <v/>
      </c>
      <c r="U6" s="61"/>
      <c r="V6" s="253"/>
      <c r="W6" s="61"/>
      <c r="X6" s="61"/>
      <c r="Y6" s="79"/>
    </row>
    <row r="7" spans="1:25" ht="21.75" customHeight="1">
      <c r="A7" s="65">
        <v>4</v>
      </c>
      <c r="B7" s="203"/>
      <c r="C7" s="211"/>
      <c r="D7" s="61"/>
      <c r="E7" s="66"/>
      <c r="F7" s="69"/>
      <c r="G7" s="66"/>
      <c r="H7" s="278"/>
      <c r="I7" s="69"/>
      <c r="J7" s="146"/>
      <c r="K7" s="7"/>
      <c r="L7" s="8"/>
      <c r="M7" s="10"/>
      <c r="N7" s="79"/>
      <c r="O7" s="79"/>
      <c r="P7" s="79"/>
      <c r="Q7" s="79"/>
      <c r="R7" s="209"/>
      <c r="S7" s="209"/>
      <c r="T7" s="251" t="str">
        <f t="shared" si="0"/>
        <v/>
      </c>
      <c r="U7" s="79"/>
      <c r="V7" s="254"/>
      <c r="W7" s="79"/>
      <c r="X7" s="79"/>
      <c r="Y7" s="79"/>
    </row>
    <row r="8" spans="1:25" ht="21.75" customHeight="1">
      <c r="A8" s="65">
        <v>5</v>
      </c>
      <c r="B8" s="203"/>
      <c r="C8" s="211"/>
      <c r="D8" s="61"/>
      <c r="E8" s="66"/>
      <c r="F8" s="69"/>
      <c r="G8" s="69"/>
      <c r="H8" s="278"/>
      <c r="I8" s="69"/>
      <c r="J8" s="146"/>
      <c r="K8" s="7"/>
      <c r="L8" s="8"/>
      <c r="M8" s="9"/>
      <c r="N8" s="79"/>
      <c r="O8" s="79"/>
      <c r="P8" s="79"/>
      <c r="Q8" s="79"/>
      <c r="R8" s="209"/>
      <c r="S8" s="209"/>
      <c r="T8" s="251" t="str">
        <f t="shared" si="0"/>
        <v/>
      </c>
      <c r="U8" s="79"/>
      <c r="V8" s="254"/>
      <c r="W8" s="79"/>
      <c r="X8" s="79"/>
      <c r="Y8" s="79"/>
    </row>
    <row r="9" spans="1:25" ht="21.75" customHeight="1">
      <c r="A9" s="65">
        <v>6</v>
      </c>
      <c r="B9" s="203"/>
      <c r="C9" s="211"/>
      <c r="D9" s="61"/>
      <c r="E9" s="66"/>
      <c r="F9" s="69"/>
      <c r="G9" s="69"/>
      <c r="H9" s="278"/>
      <c r="I9" s="69"/>
      <c r="J9" s="146"/>
      <c r="K9" s="7"/>
      <c r="L9" s="8"/>
      <c r="M9" s="10"/>
      <c r="N9" s="79"/>
      <c r="O9" s="79"/>
      <c r="P9" s="79"/>
      <c r="Q9" s="79"/>
      <c r="R9" s="209"/>
      <c r="S9" s="209"/>
      <c r="T9" s="251" t="str">
        <f t="shared" si="0"/>
        <v/>
      </c>
      <c r="U9" s="79"/>
      <c r="V9" s="254"/>
      <c r="W9" s="79"/>
      <c r="X9" s="79"/>
      <c r="Y9" s="79"/>
    </row>
    <row r="10" spans="1:25" ht="21.75" customHeight="1">
      <c r="A10" s="65">
        <v>7</v>
      </c>
      <c r="B10" s="203"/>
      <c r="C10" s="211"/>
      <c r="D10" s="61"/>
      <c r="E10" s="66"/>
      <c r="F10" s="69"/>
      <c r="G10" s="66"/>
      <c r="H10" s="278"/>
      <c r="I10" s="69"/>
      <c r="J10" s="146"/>
      <c r="K10" s="7"/>
      <c r="L10" s="8"/>
      <c r="M10" s="9"/>
      <c r="N10" s="79"/>
      <c r="O10" s="79"/>
      <c r="P10" s="79"/>
      <c r="Q10" s="79"/>
      <c r="R10" s="209"/>
      <c r="S10" s="209"/>
      <c r="T10" s="251" t="str">
        <f t="shared" si="0"/>
        <v/>
      </c>
      <c r="U10" s="79"/>
      <c r="V10" s="254"/>
      <c r="W10" s="79"/>
      <c r="X10" s="79"/>
      <c r="Y10" s="79"/>
    </row>
    <row r="11" spans="1:25" ht="21.75" customHeight="1">
      <c r="A11" s="65">
        <v>8</v>
      </c>
      <c r="B11" s="203"/>
      <c r="C11" s="211"/>
      <c r="D11" s="61"/>
      <c r="E11" s="66"/>
      <c r="F11" s="66"/>
      <c r="G11" s="66"/>
      <c r="H11" s="279"/>
      <c r="I11" s="66"/>
      <c r="J11" s="148"/>
      <c r="K11" s="67"/>
      <c r="L11" s="8"/>
      <c r="M11" s="9"/>
      <c r="N11" s="79"/>
      <c r="O11" s="79"/>
      <c r="P11" s="79"/>
      <c r="Q11" s="79"/>
      <c r="R11" s="209"/>
      <c r="S11" s="209"/>
      <c r="T11" s="251" t="str">
        <f t="shared" si="0"/>
        <v/>
      </c>
      <c r="U11" s="79"/>
      <c r="V11" s="254"/>
      <c r="W11" s="79"/>
      <c r="X11" s="79"/>
      <c r="Y11" s="79"/>
    </row>
    <row r="12" spans="1:25" ht="21.75" customHeight="1">
      <c r="A12" s="65">
        <v>9</v>
      </c>
      <c r="B12" s="203"/>
      <c r="C12" s="211"/>
      <c r="D12" s="61"/>
      <c r="E12" s="66"/>
      <c r="F12" s="66"/>
      <c r="G12" s="66"/>
      <c r="H12" s="279"/>
      <c r="I12" s="66"/>
      <c r="J12" s="146"/>
      <c r="K12" s="67"/>
      <c r="L12" s="8"/>
      <c r="M12" s="9"/>
      <c r="N12" s="79"/>
      <c r="O12" s="79"/>
      <c r="P12" s="79"/>
      <c r="Q12" s="79"/>
      <c r="R12" s="209"/>
      <c r="S12" s="209"/>
      <c r="T12" s="251" t="str">
        <f t="shared" si="0"/>
        <v/>
      </c>
      <c r="U12" s="79"/>
      <c r="V12" s="254"/>
      <c r="W12" s="79"/>
      <c r="X12" s="79"/>
      <c r="Y12" s="79"/>
    </row>
    <row r="13" spans="1:25" ht="21.75" customHeight="1">
      <c r="A13" s="65">
        <v>10</v>
      </c>
      <c r="B13" s="203"/>
      <c r="C13" s="211"/>
      <c r="D13" s="61"/>
      <c r="E13" s="66"/>
      <c r="F13" s="66"/>
      <c r="G13" s="66"/>
      <c r="H13" s="279"/>
      <c r="I13" s="66"/>
      <c r="J13" s="146"/>
      <c r="K13" s="67"/>
      <c r="L13" s="68"/>
      <c r="M13" s="10"/>
      <c r="N13" s="79"/>
      <c r="O13" s="79"/>
      <c r="P13" s="79"/>
      <c r="Q13" s="79"/>
      <c r="R13" s="209"/>
      <c r="S13" s="209"/>
      <c r="T13" s="251" t="str">
        <f t="shared" si="0"/>
        <v/>
      </c>
      <c r="U13" s="79"/>
      <c r="V13" s="254"/>
      <c r="W13" s="79"/>
      <c r="X13" s="79"/>
      <c r="Y13" s="79"/>
    </row>
    <row r="14" spans="1:25" ht="21.75" customHeight="1">
      <c r="A14" s="65">
        <v>11</v>
      </c>
      <c r="B14" s="203"/>
      <c r="C14" s="211"/>
      <c r="D14" s="61"/>
      <c r="E14" s="66"/>
      <c r="F14" s="69"/>
      <c r="G14" s="61"/>
      <c r="H14" s="278"/>
      <c r="I14" s="69"/>
      <c r="J14" s="146"/>
      <c r="K14" s="7"/>
      <c r="L14" s="8"/>
      <c r="M14" s="9"/>
      <c r="N14" s="79"/>
      <c r="O14" s="79"/>
      <c r="P14" s="79"/>
      <c r="Q14" s="79"/>
      <c r="R14" s="209"/>
      <c r="S14" s="209"/>
      <c r="T14" s="251" t="str">
        <f t="shared" si="0"/>
        <v/>
      </c>
      <c r="U14" s="79"/>
      <c r="V14" s="254"/>
      <c r="W14" s="79"/>
      <c r="X14" s="79"/>
      <c r="Y14" s="79"/>
    </row>
    <row r="15" spans="1:25" ht="21.75" customHeight="1">
      <c r="A15" s="65">
        <v>12</v>
      </c>
      <c r="B15" s="203"/>
      <c r="C15" s="211"/>
      <c r="D15" s="61"/>
      <c r="E15" s="66"/>
      <c r="F15" s="69"/>
      <c r="G15" s="61"/>
      <c r="H15" s="278"/>
      <c r="I15" s="69"/>
      <c r="J15" s="146"/>
      <c r="K15" s="67"/>
      <c r="L15" s="8"/>
      <c r="M15" s="9"/>
      <c r="N15" s="79"/>
      <c r="O15" s="61"/>
      <c r="P15" s="61"/>
      <c r="Q15" s="68"/>
      <c r="R15" s="209"/>
      <c r="S15" s="209"/>
      <c r="T15" s="251" t="str">
        <f t="shared" si="0"/>
        <v/>
      </c>
      <c r="U15" s="79"/>
      <c r="V15" s="254"/>
      <c r="W15" s="79"/>
      <c r="X15" s="79"/>
      <c r="Y15" s="79"/>
    </row>
    <row r="16" spans="1:25" ht="21.75" customHeight="1">
      <c r="A16" s="65">
        <v>13</v>
      </c>
      <c r="B16" s="203"/>
      <c r="C16" s="211"/>
      <c r="D16" s="61"/>
      <c r="E16" s="66"/>
      <c r="F16" s="69"/>
      <c r="G16" s="61"/>
      <c r="H16" s="278"/>
      <c r="I16" s="69"/>
      <c r="J16" s="146"/>
      <c r="K16" s="67"/>
      <c r="L16" s="8"/>
      <c r="M16" s="10"/>
      <c r="N16" s="79"/>
      <c r="O16" s="61"/>
      <c r="P16" s="61"/>
      <c r="Q16" s="68"/>
      <c r="R16" s="209"/>
      <c r="S16" s="209"/>
      <c r="T16" s="251" t="str">
        <f t="shared" si="0"/>
        <v/>
      </c>
      <c r="U16" s="79"/>
      <c r="V16" s="254"/>
      <c r="W16" s="79"/>
      <c r="X16" s="79"/>
      <c r="Y16" s="79"/>
    </row>
    <row r="17" spans="1:25" ht="21.75" customHeight="1">
      <c r="A17" s="65">
        <v>14</v>
      </c>
      <c r="B17" s="203"/>
      <c r="C17" s="211"/>
      <c r="D17" s="61"/>
      <c r="E17" s="66"/>
      <c r="F17" s="69"/>
      <c r="G17" s="61"/>
      <c r="H17" s="278"/>
      <c r="I17" s="69"/>
      <c r="J17" s="146"/>
      <c r="K17" s="67"/>
      <c r="L17" s="8"/>
      <c r="M17" s="9"/>
      <c r="N17" s="79"/>
      <c r="O17" s="61"/>
      <c r="P17" s="61"/>
      <c r="Q17" s="68"/>
      <c r="R17" s="209"/>
      <c r="S17" s="209"/>
      <c r="T17" s="251" t="str">
        <f t="shared" si="0"/>
        <v/>
      </c>
      <c r="U17" s="79"/>
      <c r="V17" s="254"/>
      <c r="W17" s="79"/>
      <c r="X17" s="79"/>
      <c r="Y17" s="79"/>
    </row>
    <row r="18" spans="1:25" ht="21.75" customHeight="1">
      <c r="A18" s="65">
        <v>15</v>
      </c>
      <c r="B18" s="205"/>
      <c r="C18" s="212"/>
      <c r="D18" s="61"/>
      <c r="E18" s="66"/>
      <c r="F18" s="61"/>
      <c r="G18" s="61"/>
      <c r="H18" s="280"/>
      <c r="I18" s="79"/>
      <c r="J18" s="146"/>
      <c r="K18" s="67"/>
      <c r="L18" s="8"/>
      <c r="M18" s="10"/>
      <c r="N18" s="79"/>
      <c r="O18" s="61"/>
      <c r="P18" s="61"/>
      <c r="Q18" s="68"/>
      <c r="R18" s="209"/>
      <c r="S18" s="209"/>
      <c r="T18" s="251" t="str">
        <f t="shared" si="0"/>
        <v/>
      </c>
      <c r="U18" s="79"/>
      <c r="V18" s="254"/>
      <c r="W18" s="79"/>
      <c r="X18" s="79"/>
      <c r="Y18" s="79"/>
    </row>
    <row r="19" spans="1:25" ht="21.75" customHeight="1">
      <c r="A19" s="65">
        <v>16</v>
      </c>
      <c r="B19" s="203"/>
      <c r="C19" s="211"/>
      <c r="D19" s="61"/>
      <c r="E19" s="66"/>
      <c r="F19" s="69"/>
      <c r="G19" s="61"/>
      <c r="H19" s="278"/>
      <c r="I19" s="69"/>
      <c r="J19" s="146"/>
      <c r="K19" s="67"/>
      <c r="L19" s="8"/>
      <c r="M19" s="10"/>
      <c r="N19" s="79"/>
      <c r="O19" s="61"/>
      <c r="P19" s="61"/>
      <c r="Q19" s="68"/>
      <c r="R19" s="209"/>
      <c r="S19" s="209"/>
      <c r="T19" s="251" t="str">
        <f t="shared" si="0"/>
        <v/>
      </c>
      <c r="U19" s="79"/>
      <c r="V19" s="254"/>
      <c r="W19" s="79"/>
      <c r="X19" s="79"/>
      <c r="Y19" s="79"/>
    </row>
    <row r="20" spans="1:25" ht="21.75" customHeight="1">
      <c r="A20" s="65">
        <v>17</v>
      </c>
      <c r="B20" s="203"/>
      <c r="C20" s="211"/>
      <c r="D20" s="61"/>
      <c r="E20" s="66"/>
      <c r="F20" s="69"/>
      <c r="G20" s="61"/>
      <c r="H20" s="278"/>
      <c r="I20" s="69"/>
      <c r="J20" s="146"/>
      <c r="K20" s="67"/>
      <c r="L20" s="8"/>
      <c r="M20" s="10"/>
      <c r="N20" s="79"/>
      <c r="O20" s="61"/>
      <c r="P20" s="61"/>
      <c r="Q20" s="68"/>
      <c r="R20" s="209"/>
      <c r="S20" s="209"/>
      <c r="T20" s="251" t="str">
        <f t="shared" si="0"/>
        <v/>
      </c>
      <c r="U20" s="79"/>
      <c r="V20" s="254"/>
      <c r="W20" s="79"/>
      <c r="X20" s="79"/>
      <c r="Y20" s="79"/>
    </row>
    <row r="21" spans="1:25" ht="21.75" customHeight="1">
      <c r="A21" s="65">
        <v>18</v>
      </c>
      <c r="B21" s="203"/>
      <c r="C21" s="211"/>
      <c r="D21" s="61"/>
      <c r="E21" s="66"/>
      <c r="F21" s="69"/>
      <c r="G21" s="61"/>
      <c r="H21" s="278"/>
      <c r="I21" s="69"/>
      <c r="J21" s="146"/>
      <c r="K21" s="67"/>
      <c r="L21" s="8"/>
      <c r="M21" s="10"/>
      <c r="N21" s="79"/>
      <c r="O21" s="61"/>
      <c r="P21" s="61"/>
      <c r="Q21" s="68"/>
      <c r="R21" s="209"/>
      <c r="S21" s="209"/>
      <c r="T21" s="251" t="str">
        <f t="shared" si="0"/>
        <v/>
      </c>
      <c r="U21" s="79"/>
      <c r="V21" s="254"/>
      <c r="W21" s="79"/>
      <c r="X21" s="79"/>
      <c r="Y21" s="79"/>
    </row>
    <row r="22" spans="1:25" ht="21.75" customHeight="1">
      <c r="A22" s="65">
        <v>19</v>
      </c>
      <c r="B22" s="203"/>
      <c r="C22" s="211"/>
      <c r="D22" s="61"/>
      <c r="E22" s="66"/>
      <c r="F22" s="69"/>
      <c r="G22" s="61"/>
      <c r="H22" s="278"/>
      <c r="I22" s="69"/>
      <c r="J22" s="146"/>
      <c r="K22" s="67"/>
      <c r="L22" s="8"/>
      <c r="M22" s="9"/>
      <c r="N22" s="79"/>
      <c r="O22" s="61"/>
      <c r="P22" s="61"/>
      <c r="Q22" s="68"/>
      <c r="R22" s="209"/>
      <c r="S22" s="209"/>
      <c r="T22" s="251" t="str">
        <f t="shared" si="0"/>
        <v/>
      </c>
      <c r="U22" s="79"/>
      <c r="V22" s="254"/>
      <c r="W22" s="79"/>
      <c r="X22" s="79"/>
      <c r="Y22" s="79"/>
    </row>
    <row r="23" spans="1:25" ht="21.75" customHeight="1">
      <c r="A23" s="65">
        <v>20</v>
      </c>
      <c r="B23" s="205"/>
      <c r="C23" s="212"/>
      <c r="D23" s="61"/>
      <c r="E23" s="66"/>
      <c r="F23" s="79"/>
      <c r="G23" s="61"/>
      <c r="H23" s="280"/>
      <c r="I23" s="79"/>
      <c r="J23" s="146"/>
      <c r="K23" s="67"/>
      <c r="L23" s="8"/>
      <c r="M23" s="9"/>
      <c r="N23" s="79"/>
      <c r="O23" s="61"/>
      <c r="P23" s="61"/>
      <c r="Q23" s="68"/>
      <c r="R23" s="209"/>
      <c r="S23" s="209"/>
      <c r="T23" s="251" t="str">
        <f t="shared" si="0"/>
        <v/>
      </c>
      <c r="U23" s="79"/>
      <c r="V23" s="254"/>
      <c r="W23" s="79"/>
      <c r="X23" s="79"/>
      <c r="Y23" s="79"/>
    </row>
    <row r="24" spans="1:25" ht="21.75" customHeight="1">
      <c r="A24" s="65">
        <v>21</v>
      </c>
      <c r="B24" s="203"/>
      <c r="C24" s="211"/>
      <c r="D24" s="61"/>
      <c r="E24" s="66"/>
      <c r="F24" s="69"/>
      <c r="G24" s="61"/>
      <c r="H24" s="278"/>
      <c r="I24" s="69"/>
      <c r="J24" s="146"/>
      <c r="K24" s="67"/>
      <c r="L24" s="8"/>
      <c r="M24" s="9"/>
      <c r="N24" s="79"/>
      <c r="O24" s="61"/>
      <c r="P24" s="61"/>
      <c r="Q24" s="68"/>
      <c r="R24" s="209"/>
      <c r="S24" s="209"/>
      <c r="T24" s="251" t="str">
        <f t="shared" si="0"/>
        <v/>
      </c>
      <c r="U24" s="79"/>
      <c r="V24" s="254"/>
      <c r="W24" s="79"/>
      <c r="X24" s="79"/>
      <c r="Y24" s="79"/>
    </row>
    <row r="25" spans="1:25" ht="21.75" customHeight="1">
      <c r="A25" s="65">
        <v>22</v>
      </c>
      <c r="B25" s="203"/>
      <c r="C25" s="211"/>
      <c r="D25" s="61"/>
      <c r="E25" s="66"/>
      <c r="F25" s="69"/>
      <c r="G25" s="61"/>
      <c r="H25" s="278"/>
      <c r="I25" s="69"/>
      <c r="J25" s="146"/>
      <c r="K25" s="67"/>
      <c r="L25" s="68"/>
      <c r="M25" s="9"/>
      <c r="N25" s="79"/>
      <c r="O25" s="61"/>
      <c r="P25" s="61"/>
      <c r="Q25" s="68"/>
      <c r="R25" s="209"/>
      <c r="S25" s="209"/>
      <c r="T25" s="251" t="str">
        <f t="shared" si="0"/>
        <v/>
      </c>
      <c r="U25" s="79"/>
      <c r="V25" s="254"/>
      <c r="W25" s="79"/>
      <c r="X25" s="79"/>
      <c r="Y25" s="79"/>
    </row>
    <row r="26" spans="1:25" ht="21.75" customHeight="1">
      <c r="A26" s="65">
        <v>23</v>
      </c>
      <c r="B26" s="203"/>
      <c r="C26" s="211"/>
      <c r="D26" s="61"/>
      <c r="E26" s="66"/>
      <c r="F26" s="69"/>
      <c r="G26" s="61"/>
      <c r="H26" s="278"/>
      <c r="I26" s="69"/>
      <c r="J26" s="146"/>
      <c r="K26" s="67"/>
      <c r="L26" s="68"/>
      <c r="M26" s="9"/>
      <c r="N26" s="79"/>
      <c r="O26" s="61"/>
      <c r="P26" s="61"/>
      <c r="Q26" s="68"/>
      <c r="R26" s="209"/>
      <c r="S26" s="209"/>
      <c r="T26" s="251" t="str">
        <f t="shared" si="0"/>
        <v/>
      </c>
      <c r="U26" s="79"/>
      <c r="V26" s="254"/>
      <c r="W26" s="79"/>
      <c r="X26" s="79"/>
      <c r="Y26" s="79"/>
    </row>
    <row r="27" spans="1:25" ht="21.75" customHeight="1">
      <c r="A27" s="65">
        <v>24</v>
      </c>
      <c r="B27" s="203"/>
      <c r="C27" s="211"/>
      <c r="D27" s="61"/>
      <c r="E27" s="66"/>
      <c r="F27" s="69"/>
      <c r="G27" s="61"/>
      <c r="H27" s="279"/>
      <c r="I27" s="69"/>
      <c r="J27" s="146"/>
      <c r="K27" s="67"/>
      <c r="L27" s="68"/>
      <c r="M27" s="9"/>
      <c r="N27" s="79"/>
      <c r="O27" s="61"/>
      <c r="P27" s="61"/>
      <c r="Q27" s="68"/>
      <c r="R27" s="209"/>
      <c r="S27" s="209"/>
      <c r="T27" s="251" t="str">
        <f t="shared" si="0"/>
        <v/>
      </c>
      <c r="U27" s="79"/>
      <c r="V27" s="254"/>
      <c r="W27" s="79"/>
      <c r="X27" s="79"/>
      <c r="Y27" s="79"/>
    </row>
    <row r="28" spans="1:25" ht="21.75" customHeight="1">
      <c r="A28" s="65">
        <v>25</v>
      </c>
      <c r="B28" s="203"/>
      <c r="C28" s="211"/>
      <c r="D28" s="61"/>
      <c r="E28" s="66"/>
      <c r="F28" s="66"/>
      <c r="G28" s="61"/>
      <c r="H28" s="279"/>
      <c r="I28" s="66"/>
      <c r="J28" s="146"/>
      <c r="K28" s="67"/>
      <c r="L28" s="68"/>
      <c r="M28" s="9"/>
      <c r="N28" s="79"/>
      <c r="O28" s="61"/>
      <c r="P28" s="61"/>
      <c r="Q28" s="68"/>
      <c r="R28" s="209"/>
      <c r="S28" s="209"/>
      <c r="T28" s="251" t="str">
        <f t="shared" si="0"/>
        <v/>
      </c>
      <c r="U28" s="79"/>
      <c r="V28" s="254"/>
      <c r="W28" s="79"/>
      <c r="X28" s="79"/>
      <c r="Y28" s="79"/>
    </row>
    <row r="29" spans="1:25" ht="21.75" customHeight="1">
      <c r="A29" s="65">
        <v>26</v>
      </c>
      <c r="B29" s="203"/>
      <c r="C29" s="211"/>
      <c r="D29" s="61"/>
      <c r="E29" s="66"/>
      <c r="F29" s="69"/>
      <c r="G29" s="61"/>
      <c r="H29" s="278"/>
      <c r="I29" s="69"/>
      <c r="J29" s="146"/>
      <c r="K29" s="67"/>
      <c r="L29" s="8"/>
      <c r="M29" s="9"/>
      <c r="N29" s="79"/>
      <c r="O29" s="61"/>
      <c r="P29" s="61"/>
      <c r="Q29" s="68"/>
      <c r="R29" s="209"/>
      <c r="S29" s="209"/>
      <c r="T29" s="251" t="str">
        <f t="shared" si="0"/>
        <v/>
      </c>
      <c r="U29" s="79"/>
      <c r="V29" s="254"/>
      <c r="W29" s="79"/>
      <c r="X29" s="79"/>
      <c r="Y29" s="79"/>
    </row>
    <row r="30" spans="1:25" ht="21.75" customHeight="1">
      <c r="A30" s="65">
        <v>27</v>
      </c>
      <c r="B30" s="203"/>
      <c r="C30" s="211"/>
      <c r="D30" s="61"/>
      <c r="E30" s="66"/>
      <c r="F30" s="66"/>
      <c r="G30" s="61"/>
      <c r="H30" s="279"/>
      <c r="I30" s="66"/>
      <c r="J30" s="146"/>
      <c r="K30" s="67"/>
      <c r="L30" s="68"/>
      <c r="M30" s="10"/>
      <c r="N30" s="79"/>
      <c r="O30" s="61"/>
      <c r="P30" s="61"/>
      <c r="Q30" s="68"/>
      <c r="R30" s="209"/>
      <c r="S30" s="209"/>
      <c r="T30" s="251" t="str">
        <f t="shared" si="0"/>
        <v/>
      </c>
      <c r="U30" s="79"/>
      <c r="V30" s="254"/>
      <c r="W30" s="79"/>
      <c r="X30" s="79"/>
      <c r="Y30" s="79"/>
    </row>
    <row r="31" spans="1:25" ht="21.75" customHeight="1">
      <c r="A31" s="65">
        <v>28</v>
      </c>
      <c r="B31" s="203"/>
      <c r="C31" s="211"/>
      <c r="D31" s="61"/>
      <c r="E31" s="66"/>
      <c r="F31" s="69"/>
      <c r="G31" s="61"/>
      <c r="H31" s="278"/>
      <c r="I31" s="69"/>
      <c r="J31" s="146"/>
      <c r="K31" s="67"/>
      <c r="L31" s="68"/>
      <c r="M31" s="9"/>
      <c r="N31" s="79"/>
      <c r="O31" s="61"/>
      <c r="P31" s="61"/>
      <c r="Q31" s="68"/>
      <c r="R31" s="209"/>
      <c r="S31" s="209"/>
      <c r="T31" s="251" t="str">
        <f t="shared" si="0"/>
        <v/>
      </c>
      <c r="U31" s="79"/>
      <c r="V31" s="254"/>
      <c r="W31" s="79"/>
      <c r="X31" s="79"/>
      <c r="Y31" s="79"/>
    </row>
    <row r="32" spans="1:25" ht="21.75" customHeight="1">
      <c r="A32" s="65">
        <v>29</v>
      </c>
      <c r="B32" s="203"/>
      <c r="C32" s="211"/>
      <c r="D32" s="61"/>
      <c r="E32" s="66"/>
      <c r="F32" s="66"/>
      <c r="G32" s="61"/>
      <c r="H32" s="279"/>
      <c r="I32" s="66"/>
      <c r="J32" s="146"/>
      <c r="K32" s="67"/>
      <c r="L32" s="68"/>
      <c r="M32" s="9"/>
      <c r="N32" s="79"/>
      <c r="O32" s="61"/>
      <c r="P32" s="61"/>
      <c r="Q32" s="68"/>
      <c r="R32" s="209"/>
      <c r="S32" s="209"/>
      <c r="T32" s="251" t="str">
        <f t="shared" si="0"/>
        <v/>
      </c>
      <c r="U32" s="79"/>
      <c r="V32" s="254"/>
      <c r="W32" s="79"/>
      <c r="X32" s="79"/>
      <c r="Y32" s="79"/>
    </row>
    <row r="33" spans="1:25" ht="21.75" customHeight="1">
      <c r="A33" s="65">
        <v>30</v>
      </c>
      <c r="B33" s="203"/>
      <c r="C33" s="211"/>
      <c r="D33" s="61"/>
      <c r="E33" s="66"/>
      <c r="F33" s="69"/>
      <c r="G33" s="61"/>
      <c r="H33" s="278"/>
      <c r="I33" s="69"/>
      <c r="J33" s="146"/>
      <c r="K33" s="67"/>
      <c r="L33" s="68"/>
      <c r="M33" s="9"/>
      <c r="N33" s="79"/>
      <c r="O33" s="61"/>
      <c r="P33" s="61"/>
      <c r="Q33" s="68"/>
      <c r="R33" s="209"/>
      <c r="S33" s="209"/>
      <c r="T33" s="251" t="str">
        <f t="shared" si="0"/>
        <v/>
      </c>
      <c r="U33" s="79"/>
      <c r="V33" s="254"/>
      <c r="W33" s="79"/>
      <c r="X33" s="79"/>
      <c r="Y33" s="79"/>
    </row>
    <row r="34" spans="1:25" ht="21.75" customHeight="1">
      <c r="A34" s="65">
        <v>31</v>
      </c>
      <c r="B34" s="203"/>
      <c r="C34" s="211"/>
      <c r="D34" s="61"/>
      <c r="E34" s="66"/>
      <c r="F34" s="69"/>
      <c r="G34" s="61"/>
      <c r="H34" s="278"/>
      <c r="I34" s="69"/>
      <c r="J34" s="146"/>
      <c r="K34" s="67"/>
      <c r="L34" s="68"/>
      <c r="M34" s="9"/>
      <c r="N34" s="79"/>
      <c r="O34" s="61"/>
      <c r="P34" s="61"/>
      <c r="Q34" s="68"/>
      <c r="R34" s="209"/>
      <c r="S34" s="209"/>
      <c r="T34" s="251" t="str">
        <f t="shared" si="0"/>
        <v/>
      </c>
      <c r="U34" s="79"/>
      <c r="V34" s="254"/>
      <c r="W34" s="79"/>
      <c r="X34" s="79"/>
      <c r="Y34" s="79"/>
    </row>
    <row r="35" spans="1:25" ht="21.75" customHeight="1">
      <c r="A35" s="65">
        <v>32</v>
      </c>
      <c r="B35" s="203"/>
      <c r="C35" s="211"/>
      <c r="D35" s="61"/>
      <c r="E35" s="66"/>
      <c r="F35" s="66"/>
      <c r="G35" s="61"/>
      <c r="H35" s="279"/>
      <c r="I35" s="66"/>
      <c r="J35" s="146"/>
      <c r="K35" s="67"/>
      <c r="L35" s="8"/>
      <c r="M35" s="9"/>
      <c r="N35" s="79"/>
      <c r="O35" s="61"/>
      <c r="P35" s="61"/>
      <c r="Q35" s="68"/>
      <c r="R35" s="209"/>
      <c r="S35" s="209"/>
      <c r="T35" s="251" t="str">
        <f t="shared" si="0"/>
        <v/>
      </c>
      <c r="U35" s="79"/>
      <c r="V35" s="254"/>
      <c r="W35" s="79"/>
      <c r="X35" s="79"/>
      <c r="Y35" s="79"/>
    </row>
    <row r="36" spans="1:25" ht="21.75" customHeight="1">
      <c r="A36" s="65">
        <v>33</v>
      </c>
      <c r="B36" s="203"/>
      <c r="C36" s="211"/>
      <c r="D36" s="61"/>
      <c r="E36" s="66"/>
      <c r="F36" s="66"/>
      <c r="G36" s="61"/>
      <c r="H36" s="279"/>
      <c r="I36" s="66"/>
      <c r="J36" s="146"/>
      <c r="K36" s="67"/>
      <c r="L36" s="68"/>
      <c r="M36" s="9"/>
      <c r="N36" s="79"/>
      <c r="O36" s="61"/>
      <c r="P36" s="61"/>
      <c r="Q36" s="68"/>
      <c r="R36" s="209"/>
      <c r="S36" s="209"/>
      <c r="T36" s="251" t="str">
        <f t="shared" si="0"/>
        <v/>
      </c>
      <c r="U36" s="79"/>
      <c r="V36" s="254"/>
      <c r="W36" s="79"/>
      <c r="X36" s="79"/>
      <c r="Y36" s="79"/>
    </row>
    <row r="37" spans="1:25" ht="21.75" customHeight="1">
      <c r="A37" s="65">
        <v>34</v>
      </c>
      <c r="B37" s="203"/>
      <c r="C37" s="211"/>
      <c r="D37" s="61"/>
      <c r="E37" s="66"/>
      <c r="F37" s="66"/>
      <c r="G37" s="61"/>
      <c r="H37" s="279"/>
      <c r="I37" s="66"/>
      <c r="J37" s="146"/>
      <c r="K37" s="67"/>
      <c r="L37" s="8"/>
      <c r="M37" s="9"/>
      <c r="N37" s="79"/>
      <c r="O37" s="61"/>
      <c r="P37" s="61"/>
      <c r="Q37" s="68"/>
      <c r="R37" s="209"/>
      <c r="S37" s="209"/>
      <c r="T37" s="251" t="str">
        <f t="shared" si="0"/>
        <v/>
      </c>
      <c r="U37" s="79"/>
      <c r="V37" s="254"/>
      <c r="W37" s="79"/>
      <c r="X37" s="79"/>
      <c r="Y37" s="79"/>
    </row>
    <row r="38" spans="1:25" ht="21.75" customHeight="1">
      <c r="A38" s="65">
        <v>35</v>
      </c>
      <c r="B38" s="203"/>
      <c r="C38" s="211"/>
      <c r="D38" s="61"/>
      <c r="E38" s="66"/>
      <c r="F38" s="69"/>
      <c r="G38" s="61"/>
      <c r="H38" s="278"/>
      <c r="I38" s="69"/>
      <c r="J38" s="146"/>
      <c r="K38" s="67"/>
      <c r="L38" s="8"/>
      <c r="M38" s="9"/>
      <c r="N38" s="79"/>
      <c r="O38" s="61"/>
      <c r="P38" s="61"/>
      <c r="Q38" s="68"/>
      <c r="R38" s="209"/>
      <c r="S38" s="209"/>
      <c r="T38" s="251" t="str">
        <f t="shared" si="0"/>
        <v/>
      </c>
      <c r="U38" s="79"/>
      <c r="V38" s="254"/>
      <c r="W38" s="79"/>
      <c r="X38" s="79"/>
      <c r="Y38" s="79"/>
    </row>
    <row r="39" spans="1:25" ht="21.75" customHeight="1">
      <c r="A39" s="65">
        <v>36</v>
      </c>
      <c r="B39" s="203"/>
      <c r="C39" s="211"/>
      <c r="D39" s="61"/>
      <c r="E39" s="66"/>
      <c r="F39" s="69"/>
      <c r="G39" s="61"/>
      <c r="H39" s="278"/>
      <c r="I39" s="69"/>
      <c r="J39" s="146"/>
      <c r="K39" s="67"/>
      <c r="L39" s="8"/>
      <c r="M39" s="9"/>
      <c r="N39" s="79"/>
      <c r="O39" s="61"/>
      <c r="P39" s="61"/>
      <c r="Q39" s="68"/>
      <c r="R39" s="209"/>
      <c r="S39" s="209"/>
      <c r="T39" s="251" t="str">
        <f t="shared" si="0"/>
        <v/>
      </c>
      <c r="U39" s="79"/>
      <c r="V39" s="254"/>
      <c r="W39" s="79"/>
      <c r="X39" s="79"/>
      <c r="Y39" s="79"/>
    </row>
    <row r="40" spans="1:25" ht="21.75" customHeight="1">
      <c r="A40" s="65">
        <v>37</v>
      </c>
      <c r="B40" s="203"/>
      <c r="C40" s="211"/>
      <c r="D40" s="61"/>
      <c r="E40" s="66"/>
      <c r="F40" s="69"/>
      <c r="G40" s="61"/>
      <c r="H40" s="278"/>
      <c r="I40" s="69"/>
      <c r="J40" s="146"/>
      <c r="K40" s="67"/>
      <c r="L40" s="8"/>
      <c r="M40" s="9"/>
      <c r="N40" s="79"/>
      <c r="O40" s="61"/>
      <c r="P40" s="61"/>
      <c r="Q40" s="68"/>
      <c r="R40" s="209"/>
      <c r="S40" s="209"/>
      <c r="T40" s="251" t="str">
        <f t="shared" si="0"/>
        <v/>
      </c>
      <c r="U40" s="79"/>
      <c r="V40" s="254"/>
      <c r="W40" s="79"/>
      <c r="X40" s="79"/>
      <c r="Y40" s="79"/>
    </row>
    <row r="41" spans="1:25" ht="21.75" customHeight="1">
      <c r="A41" s="65">
        <v>38</v>
      </c>
      <c r="B41" s="203"/>
      <c r="C41" s="211"/>
      <c r="D41" s="61"/>
      <c r="E41" s="66"/>
      <c r="F41" s="66"/>
      <c r="G41" s="61"/>
      <c r="H41" s="279"/>
      <c r="I41" s="66"/>
      <c r="J41" s="146"/>
      <c r="K41" s="67"/>
      <c r="L41" s="8"/>
      <c r="M41" s="9"/>
      <c r="N41" s="79"/>
      <c r="O41" s="61"/>
      <c r="P41" s="61"/>
      <c r="Q41" s="68"/>
      <c r="R41" s="209"/>
      <c r="S41" s="209"/>
      <c r="T41" s="251" t="str">
        <f t="shared" si="0"/>
        <v/>
      </c>
      <c r="U41" s="79"/>
      <c r="V41" s="254"/>
      <c r="W41" s="79"/>
      <c r="X41" s="79"/>
      <c r="Y41" s="79"/>
    </row>
    <row r="42" spans="1:25" ht="21.75" customHeight="1">
      <c r="A42" s="65">
        <v>39</v>
      </c>
      <c r="B42" s="203"/>
      <c r="C42" s="211"/>
      <c r="D42" s="61"/>
      <c r="E42" s="66"/>
      <c r="F42" s="69"/>
      <c r="G42" s="61"/>
      <c r="H42" s="278"/>
      <c r="I42" s="69"/>
      <c r="J42" s="146"/>
      <c r="K42" s="67"/>
      <c r="L42" s="8"/>
      <c r="M42" s="9"/>
      <c r="N42" s="79"/>
      <c r="O42" s="61"/>
      <c r="P42" s="61"/>
      <c r="Q42" s="68"/>
      <c r="R42" s="209"/>
      <c r="S42" s="209"/>
      <c r="T42" s="251" t="str">
        <f t="shared" si="0"/>
        <v/>
      </c>
      <c r="U42" s="79"/>
      <c r="V42" s="254"/>
      <c r="W42" s="79"/>
      <c r="X42" s="79"/>
      <c r="Y42" s="79"/>
    </row>
    <row r="43" spans="1:25" ht="21.75" customHeight="1">
      <c r="A43" s="65">
        <v>40</v>
      </c>
      <c r="B43" s="203"/>
      <c r="C43" s="211"/>
      <c r="D43" s="61"/>
      <c r="E43" s="66"/>
      <c r="F43" s="69"/>
      <c r="G43" s="61"/>
      <c r="H43" s="278"/>
      <c r="I43" s="69"/>
      <c r="J43" s="146"/>
      <c r="K43" s="67"/>
      <c r="L43" s="8"/>
      <c r="M43" s="9"/>
      <c r="N43" s="79"/>
      <c r="O43" s="61"/>
      <c r="P43" s="61"/>
      <c r="Q43" s="68"/>
      <c r="R43" s="209"/>
      <c r="S43" s="209"/>
      <c r="T43" s="251" t="str">
        <f t="shared" si="0"/>
        <v/>
      </c>
      <c r="U43" s="79"/>
      <c r="V43" s="254"/>
      <c r="W43" s="79"/>
      <c r="X43" s="79"/>
      <c r="Y43" s="79"/>
    </row>
    <row r="44" spans="1:25" ht="21.75" customHeight="1">
      <c r="A44" s="65">
        <v>41</v>
      </c>
      <c r="B44" s="205"/>
      <c r="C44" s="212"/>
      <c r="D44" s="61"/>
      <c r="E44" s="66"/>
      <c r="F44" s="61"/>
      <c r="G44" s="61"/>
      <c r="H44" s="280"/>
      <c r="I44" s="79"/>
      <c r="J44" s="146"/>
      <c r="K44" s="67"/>
      <c r="L44" s="8"/>
      <c r="M44" s="9"/>
      <c r="N44" s="79"/>
      <c r="O44" s="61"/>
      <c r="P44" s="61"/>
      <c r="Q44" s="68"/>
      <c r="R44" s="209"/>
      <c r="S44" s="209"/>
      <c r="T44" s="251" t="str">
        <f t="shared" si="0"/>
        <v/>
      </c>
      <c r="U44" s="79"/>
      <c r="V44" s="254"/>
      <c r="W44" s="79"/>
      <c r="X44" s="79"/>
      <c r="Y44" s="79"/>
    </row>
    <row r="45" spans="1:25" ht="21.75" customHeight="1">
      <c r="A45" s="65">
        <v>42</v>
      </c>
      <c r="B45" s="203"/>
      <c r="C45" s="211"/>
      <c r="D45" s="61"/>
      <c r="E45" s="66"/>
      <c r="F45" s="66"/>
      <c r="G45" s="61"/>
      <c r="H45" s="279"/>
      <c r="I45" s="66"/>
      <c r="J45" s="146"/>
      <c r="K45" s="67"/>
      <c r="L45" s="8"/>
      <c r="M45" s="9"/>
      <c r="N45" s="79"/>
      <c r="O45" s="61"/>
      <c r="P45" s="61"/>
      <c r="Q45" s="68"/>
      <c r="R45" s="209"/>
      <c r="S45" s="209"/>
      <c r="T45" s="251" t="str">
        <f t="shared" si="0"/>
        <v/>
      </c>
      <c r="U45" s="79"/>
      <c r="V45" s="254"/>
      <c r="W45" s="79"/>
      <c r="X45" s="79"/>
      <c r="Y45" s="79"/>
    </row>
    <row r="46" spans="1:25" ht="21.75" customHeight="1">
      <c r="A46" s="65">
        <v>43</v>
      </c>
      <c r="B46" s="203"/>
      <c r="C46" s="211"/>
      <c r="D46" s="61"/>
      <c r="E46" s="66"/>
      <c r="F46" s="66"/>
      <c r="G46" s="61"/>
      <c r="H46" s="279"/>
      <c r="I46" s="66"/>
      <c r="J46" s="146"/>
      <c r="K46" s="67"/>
      <c r="L46" s="68"/>
      <c r="M46" s="9"/>
      <c r="N46" s="79"/>
      <c r="O46" s="61"/>
      <c r="P46" s="61"/>
      <c r="Q46" s="68"/>
      <c r="R46" s="209"/>
      <c r="S46" s="209"/>
      <c r="T46" s="251" t="str">
        <f t="shared" si="0"/>
        <v/>
      </c>
      <c r="U46" s="79"/>
      <c r="V46" s="254"/>
      <c r="W46" s="79"/>
      <c r="X46" s="79"/>
      <c r="Y46" s="79"/>
    </row>
    <row r="47" spans="1:25" ht="21.75" customHeight="1">
      <c r="A47" s="65">
        <v>44</v>
      </c>
      <c r="B47" s="205"/>
      <c r="C47" s="212"/>
      <c r="D47" s="61"/>
      <c r="E47" s="66"/>
      <c r="F47" s="61"/>
      <c r="G47" s="61"/>
      <c r="H47" s="280"/>
      <c r="I47" s="79"/>
      <c r="J47" s="146"/>
      <c r="K47" s="67"/>
      <c r="L47" s="8"/>
      <c r="M47" s="9"/>
      <c r="N47" s="79"/>
      <c r="O47" s="61"/>
      <c r="P47" s="61"/>
      <c r="Q47" s="79"/>
      <c r="R47" s="209"/>
      <c r="S47" s="209"/>
      <c r="T47" s="251" t="str">
        <f t="shared" si="0"/>
        <v/>
      </c>
      <c r="U47" s="79"/>
      <c r="V47" s="254"/>
      <c r="W47" s="79"/>
      <c r="X47" s="79"/>
      <c r="Y47" s="79"/>
    </row>
    <row r="48" spans="1:25" ht="21.75" customHeight="1">
      <c r="A48" s="65">
        <v>45</v>
      </c>
      <c r="B48" s="203"/>
      <c r="C48" s="211"/>
      <c r="D48" s="61"/>
      <c r="E48" s="66"/>
      <c r="F48" s="66"/>
      <c r="G48" s="61"/>
      <c r="H48" s="279"/>
      <c r="I48" s="66"/>
      <c r="J48" s="146"/>
      <c r="K48" s="67"/>
      <c r="L48" s="8"/>
      <c r="M48" s="9"/>
      <c r="N48" s="79"/>
      <c r="O48" s="61"/>
      <c r="P48" s="61"/>
      <c r="Q48" s="79"/>
      <c r="R48" s="209"/>
      <c r="S48" s="209"/>
      <c r="T48" s="251" t="str">
        <f t="shared" si="0"/>
        <v/>
      </c>
      <c r="U48" s="79"/>
      <c r="V48" s="254"/>
      <c r="W48" s="79"/>
      <c r="X48" s="79"/>
      <c r="Y48" s="79"/>
    </row>
    <row r="49" spans="1:25" ht="21.75" customHeight="1">
      <c r="A49" s="65">
        <v>46</v>
      </c>
      <c r="B49" s="203"/>
      <c r="C49" s="211"/>
      <c r="D49" s="61"/>
      <c r="E49" s="66"/>
      <c r="F49" s="66"/>
      <c r="G49" s="61"/>
      <c r="H49" s="279"/>
      <c r="I49" s="66"/>
      <c r="J49" s="146"/>
      <c r="K49" s="67"/>
      <c r="L49" s="8"/>
      <c r="M49" s="9"/>
      <c r="N49" s="79"/>
      <c r="O49" s="61"/>
      <c r="P49" s="61"/>
      <c r="Q49" s="79"/>
      <c r="R49" s="209"/>
      <c r="S49" s="209"/>
      <c r="T49" s="251" t="str">
        <f t="shared" si="0"/>
        <v/>
      </c>
      <c r="U49" s="79"/>
      <c r="V49" s="254"/>
      <c r="W49" s="79"/>
      <c r="X49" s="79"/>
      <c r="Y49" s="79"/>
    </row>
    <row r="50" spans="1:25" ht="21.75" customHeight="1">
      <c r="A50" s="65">
        <v>47</v>
      </c>
      <c r="B50" s="203"/>
      <c r="C50" s="211"/>
      <c r="D50" s="61"/>
      <c r="E50" s="66"/>
      <c r="F50" s="69"/>
      <c r="G50" s="61"/>
      <c r="H50" s="278"/>
      <c r="I50" s="69"/>
      <c r="J50" s="146"/>
      <c r="K50" s="67"/>
      <c r="L50" s="8"/>
      <c r="M50" s="9"/>
      <c r="N50" s="79"/>
      <c r="O50" s="61"/>
      <c r="P50" s="61"/>
      <c r="Q50" s="79"/>
      <c r="R50" s="209"/>
      <c r="S50" s="209"/>
      <c r="T50" s="251" t="str">
        <f t="shared" si="0"/>
        <v/>
      </c>
      <c r="U50" s="79"/>
      <c r="V50" s="254"/>
      <c r="W50" s="79"/>
      <c r="X50" s="79"/>
      <c r="Y50" s="79"/>
    </row>
    <row r="51" spans="1:25" ht="21.75" customHeight="1">
      <c r="A51" s="65">
        <v>48</v>
      </c>
      <c r="B51" s="205"/>
      <c r="C51" s="212"/>
      <c r="D51" s="61"/>
      <c r="E51" s="66"/>
      <c r="F51" s="61"/>
      <c r="G51" s="61"/>
      <c r="H51" s="280"/>
      <c r="I51" s="79"/>
      <c r="J51" s="146"/>
      <c r="K51" s="67"/>
      <c r="L51" s="68"/>
      <c r="M51" s="9"/>
      <c r="N51" s="79"/>
      <c r="O51" s="61"/>
      <c r="P51" s="61"/>
      <c r="Q51" s="79"/>
      <c r="R51" s="209"/>
      <c r="S51" s="209"/>
      <c r="T51" s="251" t="str">
        <f t="shared" si="0"/>
        <v/>
      </c>
      <c r="U51" s="79"/>
      <c r="V51" s="254"/>
      <c r="W51" s="79"/>
      <c r="X51" s="79"/>
      <c r="Y51" s="79"/>
    </row>
    <row r="52" spans="1:25" ht="21.75" customHeight="1">
      <c r="A52" s="65">
        <v>49</v>
      </c>
      <c r="B52" s="205"/>
      <c r="C52" s="212"/>
      <c r="D52" s="61"/>
      <c r="E52" s="66"/>
      <c r="F52" s="61"/>
      <c r="G52" s="79"/>
      <c r="H52" s="280"/>
      <c r="I52" s="79"/>
      <c r="J52" s="146"/>
      <c r="K52" s="7"/>
      <c r="L52" s="8"/>
      <c r="M52" s="9"/>
      <c r="N52" s="79"/>
      <c r="O52" s="79"/>
      <c r="P52" s="79"/>
      <c r="Q52" s="79"/>
      <c r="R52" s="209"/>
      <c r="S52" s="209"/>
      <c r="T52" s="251" t="str">
        <f t="shared" si="0"/>
        <v/>
      </c>
      <c r="U52" s="79"/>
      <c r="V52" s="254"/>
      <c r="W52" s="79"/>
      <c r="X52" s="79"/>
      <c r="Y52" s="79"/>
    </row>
    <row r="53" spans="1:25" ht="21.75" customHeight="1">
      <c r="A53" s="65">
        <v>50</v>
      </c>
      <c r="B53" s="205"/>
      <c r="C53" s="212"/>
      <c r="D53" s="61"/>
      <c r="E53" s="66"/>
      <c r="F53" s="61"/>
      <c r="G53" s="79"/>
      <c r="H53" s="280"/>
      <c r="I53" s="79"/>
      <c r="J53" s="146"/>
      <c r="K53" s="67"/>
      <c r="L53" s="8"/>
      <c r="M53" s="9"/>
      <c r="N53" s="79"/>
      <c r="O53" s="79"/>
      <c r="P53" s="79"/>
      <c r="Q53" s="79"/>
      <c r="R53" s="209"/>
      <c r="S53" s="209"/>
      <c r="T53" s="251" t="str">
        <f t="shared" si="0"/>
        <v/>
      </c>
      <c r="U53" s="79"/>
      <c r="V53" s="254"/>
      <c r="W53" s="79"/>
      <c r="X53" s="79"/>
      <c r="Y53" s="79"/>
    </row>
    <row r="54" spans="1:25" ht="21.75" customHeight="1">
      <c r="A54" s="65">
        <v>51</v>
      </c>
      <c r="B54" s="205"/>
      <c r="C54" s="212"/>
      <c r="D54" s="61"/>
      <c r="E54" s="66"/>
      <c r="F54" s="61"/>
      <c r="G54" s="79"/>
      <c r="H54" s="280"/>
      <c r="I54" s="79"/>
      <c r="J54" s="146"/>
      <c r="K54" s="67"/>
      <c r="L54" s="8"/>
      <c r="M54" s="9"/>
      <c r="N54" s="79"/>
      <c r="O54" s="79"/>
      <c r="P54" s="79"/>
      <c r="Q54" s="79"/>
      <c r="R54" s="209"/>
      <c r="S54" s="209"/>
      <c r="T54" s="251" t="str">
        <f t="shared" si="0"/>
        <v/>
      </c>
      <c r="U54" s="79"/>
      <c r="V54" s="254"/>
      <c r="W54" s="79"/>
      <c r="X54" s="79"/>
      <c r="Y54" s="79"/>
    </row>
    <row r="55" spans="1:25" ht="21.75" customHeight="1">
      <c r="A55" s="65">
        <v>52</v>
      </c>
      <c r="B55" s="79"/>
      <c r="C55" s="212"/>
      <c r="D55" s="206"/>
      <c r="E55" s="66"/>
      <c r="F55" s="79"/>
      <c r="G55" s="79"/>
      <c r="H55" s="280"/>
      <c r="I55" s="79"/>
      <c r="J55" s="146"/>
      <c r="K55" s="7"/>
      <c r="L55" s="8"/>
      <c r="M55" s="9"/>
      <c r="N55" s="79"/>
      <c r="O55" s="79"/>
      <c r="P55" s="79"/>
      <c r="Q55" s="79"/>
      <c r="R55" s="209"/>
      <c r="S55" s="209"/>
      <c r="T55" s="251" t="str">
        <f t="shared" si="0"/>
        <v/>
      </c>
      <c r="U55" s="79"/>
      <c r="V55" s="254"/>
      <c r="W55" s="79"/>
      <c r="X55" s="79"/>
      <c r="Y55" s="79"/>
    </row>
    <row r="56" spans="1:25" ht="21.75" customHeight="1">
      <c r="A56" s="65">
        <v>53</v>
      </c>
      <c r="B56" s="79"/>
      <c r="C56" s="212"/>
      <c r="D56" s="206"/>
      <c r="E56" s="66"/>
      <c r="F56" s="79"/>
      <c r="G56" s="79"/>
      <c r="H56" s="280"/>
      <c r="I56" s="79"/>
      <c r="J56" s="146"/>
      <c r="K56" s="7"/>
      <c r="L56" s="8"/>
      <c r="M56" s="9"/>
      <c r="N56" s="79"/>
      <c r="O56" s="79"/>
      <c r="P56" s="79"/>
      <c r="Q56" s="79"/>
      <c r="R56" s="209"/>
      <c r="S56" s="209"/>
      <c r="T56" s="251" t="str">
        <f t="shared" si="0"/>
        <v/>
      </c>
      <c r="U56" s="79"/>
      <c r="V56" s="254"/>
      <c r="W56" s="79"/>
      <c r="X56" s="79"/>
      <c r="Y56" s="79"/>
    </row>
    <row r="57" spans="1:25" ht="21.75" customHeight="1">
      <c r="A57" s="65">
        <v>54</v>
      </c>
      <c r="B57" s="79"/>
      <c r="C57" s="212"/>
      <c r="D57" s="206"/>
      <c r="E57" s="66"/>
      <c r="F57" s="79"/>
      <c r="G57" s="79"/>
      <c r="H57" s="280"/>
      <c r="I57" s="79"/>
      <c r="J57" s="146"/>
      <c r="K57" s="7"/>
      <c r="L57" s="8"/>
      <c r="M57" s="9"/>
      <c r="N57" s="79"/>
      <c r="O57" s="79"/>
      <c r="P57" s="79"/>
      <c r="Q57" s="79"/>
      <c r="R57" s="209"/>
      <c r="S57" s="209"/>
      <c r="T57" s="251" t="str">
        <f t="shared" si="0"/>
        <v/>
      </c>
      <c r="U57" s="79"/>
      <c r="V57" s="254"/>
      <c r="W57" s="79"/>
      <c r="X57" s="79"/>
      <c r="Y57" s="79"/>
    </row>
    <row r="58" spans="1:25" ht="21.75" customHeight="1">
      <c r="A58" s="65">
        <v>55</v>
      </c>
      <c r="B58" s="79"/>
      <c r="C58" s="212"/>
      <c r="D58" s="206"/>
      <c r="E58" s="66"/>
      <c r="F58" s="79"/>
      <c r="G58" s="79"/>
      <c r="H58" s="280"/>
      <c r="I58" s="79"/>
      <c r="J58" s="146"/>
      <c r="K58" s="7"/>
      <c r="L58" s="8"/>
      <c r="M58" s="9"/>
      <c r="N58" s="79"/>
      <c r="O58" s="79"/>
      <c r="P58" s="79"/>
      <c r="Q58" s="79"/>
      <c r="R58" s="209"/>
      <c r="S58" s="209"/>
      <c r="T58" s="251" t="str">
        <f t="shared" si="0"/>
        <v/>
      </c>
      <c r="U58" s="79"/>
      <c r="V58" s="254"/>
      <c r="W58" s="79"/>
      <c r="X58" s="79"/>
      <c r="Y58" s="79"/>
    </row>
    <row r="59" spans="1:25" ht="21.75" customHeight="1">
      <c r="A59" s="65">
        <v>56</v>
      </c>
      <c r="B59" s="79"/>
      <c r="C59" s="212"/>
      <c r="D59" s="206"/>
      <c r="E59" s="66"/>
      <c r="F59" s="79"/>
      <c r="G59" s="79"/>
      <c r="H59" s="280"/>
      <c r="I59" s="79"/>
      <c r="J59" s="146"/>
      <c r="K59" s="7"/>
      <c r="L59" s="8"/>
      <c r="M59" s="9"/>
      <c r="N59" s="79"/>
      <c r="O59" s="79"/>
      <c r="P59" s="79"/>
      <c r="Q59" s="79"/>
      <c r="R59" s="209"/>
      <c r="S59" s="209"/>
      <c r="T59" s="251" t="str">
        <f t="shared" si="0"/>
        <v/>
      </c>
      <c r="U59" s="79"/>
      <c r="V59" s="254"/>
      <c r="W59" s="79"/>
      <c r="X59" s="79"/>
      <c r="Y59" s="79"/>
    </row>
    <row r="60" spans="1:25" ht="21.75" customHeight="1">
      <c r="A60" s="65">
        <v>57</v>
      </c>
      <c r="B60" s="79"/>
      <c r="C60" s="212"/>
      <c r="D60" s="206"/>
      <c r="E60" s="66"/>
      <c r="F60" s="79"/>
      <c r="G60" s="79"/>
      <c r="H60" s="280"/>
      <c r="I60" s="79"/>
      <c r="J60" s="146"/>
      <c r="K60" s="7"/>
      <c r="L60" s="8"/>
      <c r="M60" s="9"/>
      <c r="N60" s="79"/>
      <c r="O60" s="79"/>
      <c r="P60" s="79"/>
      <c r="Q60" s="79"/>
      <c r="R60" s="209"/>
      <c r="S60" s="209"/>
      <c r="T60" s="251" t="str">
        <f t="shared" si="0"/>
        <v/>
      </c>
      <c r="U60" s="79"/>
      <c r="V60" s="254"/>
      <c r="W60" s="79"/>
      <c r="X60" s="79"/>
      <c r="Y60" s="79"/>
    </row>
    <row r="61" spans="1:25" ht="21.75" customHeight="1">
      <c r="A61" s="65">
        <v>58</v>
      </c>
      <c r="B61" s="79"/>
      <c r="C61" s="212"/>
      <c r="D61" s="206"/>
      <c r="E61" s="66"/>
      <c r="F61" s="79"/>
      <c r="G61" s="79"/>
      <c r="H61" s="280"/>
      <c r="I61" s="79"/>
      <c r="J61" s="146"/>
      <c r="K61" s="7"/>
      <c r="L61" s="8"/>
      <c r="M61" s="9"/>
      <c r="N61" s="79"/>
      <c r="O61" s="79"/>
      <c r="P61" s="79"/>
      <c r="Q61" s="79"/>
      <c r="R61" s="209"/>
      <c r="S61" s="209"/>
      <c r="T61" s="251" t="str">
        <f t="shared" si="0"/>
        <v/>
      </c>
      <c r="U61" s="79"/>
      <c r="V61" s="254"/>
      <c r="W61" s="79"/>
      <c r="X61" s="79"/>
      <c r="Y61" s="79"/>
    </row>
    <row r="62" spans="1:25" ht="21.75" customHeight="1">
      <c r="A62" s="65">
        <v>59</v>
      </c>
      <c r="B62" s="79"/>
      <c r="C62" s="212"/>
      <c r="D62" s="206"/>
      <c r="E62" s="66"/>
      <c r="F62" s="79"/>
      <c r="G62" s="79"/>
      <c r="H62" s="280"/>
      <c r="I62" s="79"/>
      <c r="J62" s="146"/>
      <c r="K62" s="7"/>
      <c r="L62" s="8"/>
      <c r="M62" s="9"/>
      <c r="N62" s="79"/>
      <c r="O62" s="79"/>
      <c r="P62" s="79"/>
      <c r="Q62" s="79"/>
      <c r="R62" s="209"/>
      <c r="S62" s="209"/>
      <c r="T62" s="251" t="str">
        <f t="shared" si="0"/>
        <v/>
      </c>
      <c r="U62" s="79"/>
      <c r="V62" s="254"/>
      <c r="W62" s="79"/>
      <c r="X62" s="79"/>
      <c r="Y62" s="79"/>
    </row>
    <row r="63" spans="1:25" ht="21.75" customHeight="1">
      <c r="A63" s="65">
        <v>60</v>
      </c>
      <c r="B63" s="207"/>
      <c r="C63" s="213"/>
      <c r="D63" s="206"/>
      <c r="E63" s="66"/>
      <c r="F63" s="79"/>
      <c r="G63" s="79"/>
      <c r="H63" s="281"/>
      <c r="I63" s="79"/>
      <c r="J63" s="146"/>
      <c r="K63" s="7"/>
      <c r="L63" s="8"/>
      <c r="M63" s="9"/>
      <c r="N63" s="79"/>
      <c r="O63" s="79"/>
      <c r="P63" s="79"/>
      <c r="Q63" s="79"/>
      <c r="R63" s="209"/>
      <c r="S63" s="209"/>
      <c r="T63" s="251" t="str">
        <f t="shared" si="0"/>
        <v/>
      </c>
      <c r="U63" s="79"/>
      <c r="V63" s="255"/>
      <c r="W63" s="208"/>
      <c r="X63" s="208"/>
      <c r="Y63" s="79"/>
    </row>
    <row r="64" spans="1:25" ht="21.75" customHeight="1">
      <c r="A64" s="65">
        <v>61</v>
      </c>
      <c r="B64" s="207"/>
      <c r="C64" s="213"/>
      <c r="D64" s="206"/>
      <c r="E64" s="66"/>
      <c r="F64" s="79"/>
      <c r="G64" s="79"/>
      <c r="H64" s="281"/>
      <c r="I64" s="79"/>
      <c r="J64" s="146"/>
      <c r="K64" s="7"/>
      <c r="L64" s="8"/>
      <c r="M64" s="9"/>
      <c r="N64" s="79"/>
      <c r="O64" s="79"/>
      <c r="P64" s="79"/>
      <c r="Q64" s="79"/>
      <c r="R64" s="209"/>
      <c r="S64" s="209"/>
      <c r="T64" s="251" t="str">
        <f t="shared" si="0"/>
        <v/>
      </c>
      <c r="U64" s="79"/>
      <c r="V64" s="255"/>
      <c r="W64" s="208"/>
      <c r="X64" s="208"/>
      <c r="Y64" s="79"/>
    </row>
    <row r="65" spans="1:25" ht="21.75" customHeight="1">
      <c r="A65" s="65">
        <v>62</v>
      </c>
      <c r="B65" s="207"/>
      <c r="C65" s="213"/>
      <c r="D65" s="206"/>
      <c r="E65" s="66"/>
      <c r="F65" s="79"/>
      <c r="G65" s="79"/>
      <c r="H65" s="282"/>
      <c r="I65" s="79"/>
      <c r="J65" s="146"/>
      <c r="K65" s="7"/>
      <c r="L65" s="8"/>
      <c r="M65" s="9"/>
      <c r="N65" s="79"/>
      <c r="O65" s="79"/>
      <c r="P65" s="79"/>
      <c r="Q65" s="79"/>
      <c r="R65" s="209"/>
      <c r="S65" s="209"/>
      <c r="T65" s="251" t="str">
        <f t="shared" si="0"/>
        <v/>
      </c>
      <c r="U65" s="79"/>
      <c r="V65" s="255"/>
      <c r="W65" s="208"/>
      <c r="X65" s="208"/>
      <c r="Y65" s="79"/>
    </row>
    <row r="66" spans="1:25" ht="21.75" customHeight="1">
      <c r="A66" s="65">
        <v>63</v>
      </c>
      <c r="B66" s="207"/>
      <c r="C66" s="213"/>
      <c r="D66" s="206"/>
      <c r="E66" s="66"/>
      <c r="F66" s="79"/>
      <c r="G66" s="79"/>
      <c r="H66" s="282"/>
      <c r="I66" s="79"/>
      <c r="J66" s="146"/>
      <c r="K66" s="7"/>
      <c r="L66" s="8"/>
      <c r="M66" s="9"/>
      <c r="N66" s="79"/>
      <c r="O66" s="79"/>
      <c r="P66" s="79"/>
      <c r="Q66" s="79"/>
      <c r="R66" s="209"/>
      <c r="S66" s="209"/>
      <c r="T66" s="251" t="str">
        <f t="shared" si="0"/>
        <v/>
      </c>
      <c r="U66" s="79"/>
      <c r="V66" s="255"/>
      <c r="W66" s="208"/>
      <c r="X66" s="208"/>
      <c r="Y66" s="79"/>
    </row>
    <row r="67" spans="1:25" ht="21.75" customHeight="1">
      <c r="A67" s="65">
        <v>64</v>
      </c>
      <c r="B67" s="207"/>
      <c r="C67" s="213"/>
      <c r="D67" s="206"/>
      <c r="E67" s="66"/>
      <c r="F67" s="79"/>
      <c r="G67" s="79"/>
      <c r="H67" s="282"/>
      <c r="I67" s="79"/>
      <c r="J67" s="146"/>
      <c r="K67" s="7"/>
      <c r="L67" s="8"/>
      <c r="M67" s="9"/>
      <c r="N67" s="79"/>
      <c r="O67" s="79"/>
      <c r="P67" s="79"/>
      <c r="Q67" s="79"/>
      <c r="R67" s="209"/>
      <c r="S67" s="209"/>
      <c r="T67" s="251" t="str">
        <f t="shared" si="0"/>
        <v/>
      </c>
      <c r="U67" s="79"/>
      <c r="V67" s="255"/>
      <c r="W67" s="208"/>
      <c r="X67" s="208"/>
      <c r="Y67" s="79"/>
    </row>
    <row r="68" spans="1:25" ht="21.75" customHeight="1">
      <c r="A68" s="65">
        <v>65</v>
      </c>
      <c r="B68" s="79"/>
      <c r="C68" s="212"/>
      <c r="D68" s="206"/>
      <c r="E68" s="66"/>
      <c r="F68" s="79"/>
      <c r="G68" s="79"/>
      <c r="H68" s="280"/>
      <c r="I68" s="79"/>
      <c r="J68" s="146"/>
      <c r="K68" s="7"/>
      <c r="L68" s="8"/>
      <c r="M68" s="9"/>
      <c r="N68" s="79"/>
      <c r="O68" s="79"/>
      <c r="P68" s="79"/>
      <c r="Q68" s="79"/>
      <c r="R68" s="209"/>
      <c r="S68" s="209"/>
      <c r="T68" s="251" t="str">
        <f t="shared" si="0"/>
        <v/>
      </c>
      <c r="U68" s="79"/>
      <c r="V68" s="254"/>
      <c r="W68" s="79"/>
      <c r="X68" s="79"/>
      <c r="Y68" s="79"/>
    </row>
    <row r="69" spans="1:25" ht="21.75" customHeight="1">
      <c r="A69" s="65">
        <v>66</v>
      </c>
      <c r="B69" s="79"/>
      <c r="C69" s="212"/>
      <c r="D69" s="206"/>
      <c r="E69" s="66"/>
      <c r="F69" s="79"/>
      <c r="G69" s="79"/>
      <c r="H69" s="280"/>
      <c r="I69" s="79"/>
      <c r="J69" s="146"/>
      <c r="K69" s="7"/>
      <c r="L69" s="8"/>
      <c r="M69" s="9"/>
      <c r="N69" s="79"/>
      <c r="O69" s="79"/>
      <c r="P69" s="79"/>
      <c r="Q69" s="79"/>
      <c r="R69" s="209"/>
      <c r="S69" s="209"/>
      <c r="T69" s="251" t="str">
        <f t="shared" ref="T69:T132" si="1">IF(COUNT(S69+R69)&gt;1,S69+R69,"")</f>
        <v/>
      </c>
      <c r="U69" s="79"/>
      <c r="V69" s="254"/>
      <c r="W69" s="79"/>
      <c r="X69" s="79"/>
      <c r="Y69" s="79"/>
    </row>
    <row r="70" spans="1:25" ht="21.75" customHeight="1">
      <c r="A70" s="65">
        <v>67</v>
      </c>
      <c r="B70" s="79"/>
      <c r="C70" s="212"/>
      <c r="D70" s="206"/>
      <c r="E70" s="66"/>
      <c r="F70" s="79"/>
      <c r="G70" s="79"/>
      <c r="H70" s="280"/>
      <c r="I70" s="79"/>
      <c r="J70" s="146"/>
      <c r="K70" s="7"/>
      <c r="L70" s="8"/>
      <c r="M70" s="9"/>
      <c r="N70" s="79"/>
      <c r="O70" s="79"/>
      <c r="P70" s="79"/>
      <c r="Q70" s="79"/>
      <c r="R70" s="209"/>
      <c r="S70" s="209"/>
      <c r="T70" s="251" t="str">
        <f t="shared" si="1"/>
        <v/>
      </c>
      <c r="U70" s="79"/>
      <c r="V70" s="254"/>
      <c r="W70" s="79"/>
      <c r="X70" s="79"/>
      <c r="Y70" s="79"/>
    </row>
    <row r="71" spans="1:25" ht="21.75" customHeight="1">
      <c r="A71" s="65">
        <v>68</v>
      </c>
      <c r="B71" s="79"/>
      <c r="C71" s="212"/>
      <c r="D71" s="206"/>
      <c r="E71" s="66"/>
      <c r="F71" s="79"/>
      <c r="G71" s="79"/>
      <c r="H71" s="280"/>
      <c r="I71" s="79"/>
      <c r="J71" s="146"/>
      <c r="K71" s="7"/>
      <c r="L71" s="8"/>
      <c r="M71" s="9"/>
      <c r="N71" s="79"/>
      <c r="O71" s="79"/>
      <c r="P71" s="79"/>
      <c r="Q71" s="79"/>
      <c r="R71" s="209"/>
      <c r="S71" s="209"/>
      <c r="T71" s="251" t="str">
        <f t="shared" si="1"/>
        <v/>
      </c>
      <c r="U71" s="79"/>
      <c r="V71" s="254"/>
      <c r="W71" s="79"/>
      <c r="X71" s="79"/>
      <c r="Y71" s="79"/>
    </row>
    <row r="72" spans="1:25" ht="21.75" customHeight="1">
      <c r="A72" s="65">
        <v>69</v>
      </c>
      <c r="B72" s="79"/>
      <c r="C72" s="212"/>
      <c r="D72" s="206"/>
      <c r="E72" s="66"/>
      <c r="F72" s="79"/>
      <c r="G72" s="79"/>
      <c r="H72" s="280"/>
      <c r="I72" s="79"/>
      <c r="J72" s="146"/>
      <c r="K72" s="7"/>
      <c r="L72" s="8"/>
      <c r="M72" s="9"/>
      <c r="N72" s="79"/>
      <c r="O72" s="79"/>
      <c r="P72" s="79"/>
      <c r="Q72" s="79"/>
      <c r="R72" s="209"/>
      <c r="S72" s="209"/>
      <c r="T72" s="251" t="str">
        <f t="shared" si="1"/>
        <v/>
      </c>
      <c r="U72" s="79"/>
      <c r="V72" s="254"/>
      <c r="W72" s="79"/>
      <c r="X72" s="79"/>
      <c r="Y72" s="79"/>
    </row>
    <row r="73" spans="1:25" ht="21.75" customHeight="1">
      <c r="A73" s="65">
        <v>70</v>
      </c>
      <c r="B73" s="79"/>
      <c r="C73" s="212"/>
      <c r="D73" s="206"/>
      <c r="E73" s="66"/>
      <c r="F73" s="79"/>
      <c r="G73" s="79"/>
      <c r="H73" s="280"/>
      <c r="I73" s="79"/>
      <c r="J73" s="146"/>
      <c r="K73" s="7"/>
      <c r="L73" s="8"/>
      <c r="M73" s="9"/>
      <c r="N73" s="79"/>
      <c r="O73" s="79"/>
      <c r="P73" s="79"/>
      <c r="Q73" s="79"/>
      <c r="R73" s="209"/>
      <c r="S73" s="209"/>
      <c r="T73" s="251" t="str">
        <f t="shared" si="1"/>
        <v/>
      </c>
      <c r="U73" s="79"/>
      <c r="V73" s="254"/>
      <c r="W73" s="79"/>
      <c r="X73" s="79"/>
      <c r="Y73" s="79"/>
    </row>
    <row r="74" spans="1:25" ht="21.75" customHeight="1">
      <c r="A74" s="65">
        <v>71</v>
      </c>
      <c r="B74" s="79"/>
      <c r="C74" s="212"/>
      <c r="D74" s="206"/>
      <c r="E74" s="66"/>
      <c r="F74" s="79"/>
      <c r="G74" s="79"/>
      <c r="H74" s="280"/>
      <c r="I74" s="79"/>
      <c r="J74" s="146"/>
      <c r="K74" s="7"/>
      <c r="L74" s="8"/>
      <c r="M74" s="9"/>
      <c r="N74" s="79"/>
      <c r="O74" s="79"/>
      <c r="P74" s="79"/>
      <c r="Q74" s="79"/>
      <c r="R74" s="209"/>
      <c r="S74" s="209"/>
      <c r="T74" s="251" t="str">
        <f t="shared" si="1"/>
        <v/>
      </c>
      <c r="U74" s="79"/>
      <c r="V74" s="254"/>
      <c r="W74" s="79"/>
      <c r="X74" s="79"/>
      <c r="Y74" s="79"/>
    </row>
    <row r="75" spans="1:25" ht="21.75" customHeight="1">
      <c r="A75" s="65">
        <v>72</v>
      </c>
      <c r="B75" s="79"/>
      <c r="C75" s="212"/>
      <c r="D75" s="206"/>
      <c r="E75" s="66"/>
      <c r="F75" s="79"/>
      <c r="G75" s="79"/>
      <c r="H75" s="280"/>
      <c r="I75" s="79"/>
      <c r="J75" s="146"/>
      <c r="K75" s="7"/>
      <c r="L75" s="8"/>
      <c r="M75" s="9"/>
      <c r="N75" s="79"/>
      <c r="O75" s="79"/>
      <c r="P75" s="79"/>
      <c r="Q75" s="79"/>
      <c r="R75" s="209"/>
      <c r="S75" s="209"/>
      <c r="T75" s="251" t="str">
        <f t="shared" si="1"/>
        <v/>
      </c>
      <c r="U75" s="79"/>
      <c r="V75" s="254"/>
      <c r="W75" s="79"/>
      <c r="X75" s="79"/>
      <c r="Y75" s="79"/>
    </row>
    <row r="76" spans="1:25" ht="21.75" customHeight="1">
      <c r="A76" s="65">
        <v>73</v>
      </c>
      <c r="B76" s="79"/>
      <c r="C76" s="212"/>
      <c r="D76" s="206"/>
      <c r="E76" s="66"/>
      <c r="F76" s="79"/>
      <c r="G76" s="79"/>
      <c r="H76" s="280"/>
      <c r="I76" s="79"/>
      <c r="J76" s="146"/>
      <c r="K76" s="7"/>
      <c r="L76" s="8"/>
      <c r="M76" s="9"/>
      <c r="N76" s="79"/>
      <c r="O76" s="79"/>
      <c r="P76" s="79"/>
      <c r="Q76" s="79"/>
      <c r="R76" s="209"/>
      <c r="S76" s="209"/>
      <c r="T76" s="251" t="str">
        <f t="shared" si="1"/>
        <v/>
      </c>
      <c r="U76" s="79"/>
      <c r="V76" s="254"/>
      <c r="W76" s="79"/>
      <c r="X76" s="79"/>
      <c r="Y76" s="79"/>
    </row>
    <row r="77" spans="1:25" ht="21.75" customHeight="1">
      <c r="A77" s="65">
        <v>74</v>
      </c>
      <c r="B77" s="79"/>
      <c r="C77" s="212"/>
      <c r="D77" s="206"/>
      <c r="E77" s="79"/>
      <c r="F77" s="79"/>
      <c r="G77" s="79"/>
      <c r="H77" s="280"/>
      <c r="I77" s="79"/>
      <c r="J77" s="146"/>
      <c r="K77" s="7"/>
      <c r="L77" s="8"/>
      <c r="M77" s="9"/>
      <c r="N77" s="79"/>
      <c r="O77" s="79"/>
      <c r="P77" s="79"/>
      <c r="Q77" s="79"/>
      <c r="R77" s="79"/>
      <c r="S77" s="79"/>
      <c r="T77" s="251" t="str">
        <f t="shared" si="1"/>
        <v/>
      </c>
      <c r="U77" s="79"/>
      <c r="V77" s="254"/>
      <c r="W77" s="79"/>
      <c r="X77" s="79"/>
      <c r="Y77" s="79"/>
    </row>
    <row r="78" spans="1:25" ht="21.75" customHeight="1">
      <c r="A78" s="65">
        <v>75</v>
      </c>
      <c r="B78" s="79"/>
      <c r="C78" s="212"/>
      <c r="D78" s="206"/>
      <c r="E78" s="79"/>
      <c r="F78" s="79"/>
      <c r="G78" s="79"/>
      <c r="H78" s="280"/>
      <c r="I78" s="79"/>
      <c r="J78" s="146"/>
      <c r="K78" s="7"/>
      <c r="L78" s="8"/>
      <c r="M78" s="9"/>
      <c r="N78" s="79"/>
      <c r="O78" s="79"/>
      <c r="P78" s="79"/>
      <c r="Q78" s="79"/>
      <c r="R78" s="79"/>
      <c r="S78" s="79"/>
      <c r="T78" s="251" t="str">
        <f t="shared" si="1"/>
        <v/>
      </c>
      <c r="U78" s="79"/>
      <c r="V78" s="254"/>
      <c r="W78" s="79"/>
      <c r="X78" s="79"/>
      <c r="Y78" s="79"/>
    </row>
    <row r="79" spans="1:25" ht="21.75" customHeight="1">
      <c r="A79" s="65">
        <v>76</v>
      </c>
      <c r="B79" s="79"/>
      <c r="C79" s="212"/>
      <c r="D79" s="206"/>
      <c r="E79" s="79"/>
      <c r="F79" s="79"/>
      <c r="G79" s="79"/>
      <c r="H79" s="280"/>
      <c r="I79" s="79"/>
      <c r="J79" s="146"/>
      <c r="K79" s="7"/>
      <c r="L79" s="8"/>
      <c r="M79" s="9"/>
      <c r="N79" s="79"/>
      <c r="O79" s="79"/>
      <c r="P79" s="79"/>
      <c r="Q79" s="79"/>
      <c r="R79" s="79"/>
      <c r="S79" s="79"/>
      <c r="T79" s="251" t="str">
        <f t="shared" si="1"/>
        <v/>
      </c>
      <c r="U79" s="79"/>
      <c r="V79" s="254"/>
      <c r="W79" s="79"/>
      <c r="X79" s="79"/>
      <c r="Y79" s="79"/>
    </row>
    <row r="80" spans="1:25" ht="21.75" customHeight="1">
      <c r="A80" s="65">
        <v>77</v>
      </c>
      <c r="B80" s="79"/>
      <c r="C80" s="212"/>
      <c r="D80" s="206"/>
      <c r="E80" s="79"/>
      <c r="F80" s="79"/>
      <c r="G80" s="79"/>
      <c r="H80" s="280"/>
      <c r="I80" s="79"/>
      <c r="J80" s="146"/>
      <c r="K80" s="7"/>
      <c r="L80" s="8"/>
      <c r="M80" s="9"/>
      <c r="N80" s="79"/>
      <c r="O80" s="79"/>
      <c r="P80" s="79"/>
      <c r="Q80" s="79"/>
      <c r="R80" s="79"/>
      <c r="S80" s="79"/>
      <c r="T80" s="251" t="str">
        <f t="shared" si="1"/>
        <v/>
      </c>
      <c r="U80" s="79"/>
      <c r="V80" s="254"/>
      <c r="W80" s="79"/>
      <c r="X80" s="79"/>
      <c r="Y80" s="79"/>
    </row>
    <row r="81" spans="1:25" ht="21.75" customHeight="1">
      <c r="A81" s="65">
        <v>78</v>
      </c>
      <c r="B81" s="79"/>
      <c r="C81" s="212"/>
      <c r="D81" s="206"/>
      <c r="E81" s="79"/>
      <c r="F81" s="79"/>
      <c r="G81" s="79"/>
      <c r="H81" s="280"/>
      <c r="I81" s="79"/>
      <c r="J81" s="146"/>
      <c r="K81" s="7"/>
      <c r="L81" s="8"/>
      <c r="M81" s="9"/>
      <c r="N81" s="79"/>
      <c r="O81" s="79"/>
      <c r="P81" s="79"/>
      <c r="Q81" s="79"/>
      <c r="R81" s="79"/>
      <c r="S81" s="79"/>
      <c r="T81" s="251" t="str">
        <f t="shared" si="1"/>
        <v/>
      </c>
      <c r="U81" s="79"/>
      <c r="V81" s="254"/>
      <c r="W81" s="79"/>
      <c r="X81" s="79"/>
      <c r="Y81" s="79"/>
    </row>
    <row r="82" spans="1:25" ht="21.75" customHeight="1">
      <c r="A82" s="65">
        <v>79</v>
      </c>
      <c r="B82" s="79"/>
      <c r="C82" s="212"/>
      <c r="D82" s="206"/>
      <c r="E82" s="79"/>
      <c r="F82" s="79"/>
      <c r="G82" s="79"/>
      <c r="H82" s="280"/>
      <c r="I82" s="79"/>
      <c r="J82" s="146"/>
      <c r="K82" s="7"/>
      <c r="L82" s="8"/>
      <c r="M82" s="9"/>
      <c r="N82" s="79"/>
      <c r="O82" s="79"/>
      <c r="P82" s="79"/>
      <c r="Q82" s="79"/>
      <c r="R82" s="79"/>
      <c r="S82" s="79"/>
      <c r="T82" s="251" t="str">
        <f t="shared" si="1"/>
        <v/>
      </c>
      <c r="U82" s="79"/>
      <c r="V82" s="254"/>
      <c r="W82" s="79"/>
      <c r="X82" s="79"/>
      <c r="Y82" s="79"/>
    </row>
    <row r="83" spans="1:25" ht="21.75" customHeight="1">
      <c r="A83" s="65">
        <v>80</v>
      </c>
      <c r="B83" s="79"/>
      <c r="C83" s="212"/>
      <c r="D83" s="206"/>
      <c r="E83" s="79"/>
      <c r="F83" s="79"/>
      <c r="G83" s="79"/>
      <c r="H83" s="280"/>
      <c r="I83" s="79"/>
      <c r="J83" s="146"/>
      <c r="K83" s="7"/>
      <c r="L83" s="8"/>
      <c r="M83" s="9"/>
      <c r="N83" s="79"/>
      <c r="O83" s="79"/>
      <c r="P83" s="79"/>
      <c r="Q83" s="79"/>
      <c r="R83" s="79"/>
      <c r="S83" s="79"/>
      <c r="T83" s="251" t="str">
        <f t="shared" si="1"/>
        <v/>
      </c>
      <c r="U83" s="79"/>
      <c r="V83" s="254"/>
      <c r="W83" s="79"/>
      <c r="X83" s="79"/>
      <c r="Y83" s="79"/>
    </row>
    <row r="84" spans="1:25" ht="21.75" customHeight="1">
      <c r="A84" s="35"/>
      <c r="B84" s="79"/>
      <c r="C84" s="212"/>
      <c r="D84" s="206"/>
      <c r="E84" s="79"/>
      <c r="F84" s="79"/>
      <c r="G84" s="79"/>
      <c r="H84" s="280"/>
      <c r="I84" s="79"/>
      <c r="J84" s="146"/>
      <c r="K84" s="7"/>
      <c r="L84" s="8"/>
      <c r="M84" s="9"/>
      <c r="N84" s="79"/>
      <c r="O84" s="79"/>
      <c r="P84" s="79"/>
      <c r="Q84" s="79"/>
      <c r="R84" s="79"/>
      <c r="S84" s="79"/>
      <c r="T84" s="251" t="str">
        <f t="shared" si="1"/>
        <v/>
      </c>
      <c r="U84" s="79"/>
      <c r="V84" s="254"/>
      <c r="W84" s="79"/>
      <c r="X84" s="79"/>
      <c r="Y84" s="79"/>
    </row>
    <row r="85" spans="1:25" ht="21.75" customHeight="1">
      <c r="A85" s="35"/>
      <c r="B85" s="79"/>
      <c r="C85" s="212"/>
      <c r="D85" s="206"/>
      <c r="E85" s="79"/>
      <c r="F85" s="79"/>
      <c r="G85" s="79"/>
      <c r="H85" s="280"/>
      <c r="I85" s="79"/>
      <c r="J85" s="146"/>
      <c r="K85" s="7"/>
      <c r="L85" s="8"/>
      <c r="M85" s="9"/>
      <c r="N85" s="79"/>
      <c r="O85" s="79"/>
      <c r="P85" s="79"/>
      <c r="Q85" s="79"/>
      <c r="R85" s="79"/>
      <c r="S85" s="79"/>
      <c r="T85" s="251" t="str">
        <f t="shared" si="1"/>
        <v/>
      </c>
      <c r="U85" s="79"/>
      <c r="V85" s="254"/>
      <c r="W85" s="79"/>
      <c r="X85" s="79"/>
      <c r="Y85" s="79"/>
    </row>
    <row r="86" spans="1:25" ht="21.75" customHeight="1">
      <c r="A86" s="35"/>
      <c r="B86" s="79"/>
      <c r="C86" s="212"/>
      <c r="D86" s="206"/>
      <c r="E86" s="79"/>
      <c r="F86" s="79"/>
      <c r="G86" s="79"/>
      <c r="H86" s="280"/>
      <c r="I86" s="79"/>
      <c r="J86" s="146"/>
      <c r="K86" s="7"/>
      <c r="L86" s="8"/>
      <c r="M86" s="9"/>
      <c r="N86" s="79"/>
      <c r="O86" s="79"/>
      <c r="P86" s="79"/>
      <c r="Q86" s="79"/>
      <c r="R86" s="79"/>
      <c r="S86" s="79"/>
      <c r="T86" s="251" t="str">
        <f t="shared" si="1"/>
        <v/>
      </c>
      <c r="U86" s="79"/>
      <c r="V86" s="254"/>
      <c r="W86" s="79"/>
      <c r="X86" s="79"/>
      <c r="Y86" s="79"/>
    </row>
    <row r="87" spans="1:25" ht="21.75" customHeight="1">
      <c r="A87" s="35"/>
      <c r="B87" s="79"/>
      <c r="C87" s="212"/>
      <c r="D87" s="206"/>
      <c r="E87" s="79"/>
      <c r="F87" s="79"/>
      <c r="G87" s="79"/>
      <c r="H87" s="280"/>
      <c r="I87" s="79"/>
      <c r="J87" s="146"/>
      <c r="K87" s="7"/>
      <c r="L87" s="8"/>
      <c r="M87" s="9"/>
      <c r="N87" s="79"/>
      <c r="O87" s="79"/>
      <c r="P87" s="79"/>
      <c r="Q87" s="79"/>
      <c r="R87" s="79"/>
      <c r="S87" s="79"/>
      <c r="T87" s="251" t="str">
        <f t="shared" si="1"/>
        <v/>
      </c>
      <c r="U87" s="79"/>
      <c r="V87" s="254"/>
      <c r="W87" s="79"/>
      <c r="X87" s="79"/>
      <c r="Y87" s="79"/>
    </row>
    <row r="88" spans="1:25" ht="21.75" customHeight="1">
      <c r="A88" s="35"/>
      <c r="B88" s="79"/>
      <c r="C88" s="212"/>
      <c r="D88" s="206"/>
      <c r="E88" s="79"/>
      <c r="F88" s="79"/>
      <c r="G88" s="79"/>
      <c r="H88" s="280"/>
      <c r="I88" s="79"/>
      <c r="J88" s="146"/>
      <c r="K88" s="7"/>
      <c r="L88" s="8"/>
      <c r="M88" s="9"/>
      <c r="N88" s="79"/>
      <c r="O88" s="79"/>
      <c r="P88" s="79"/>
      <c r="Q88" s="79"/>
      <c r="R88" s="79"/>
      <c r="S88" s="79"/>
      <c r="T88" s="251" t="str">
        <f t="shared" si="1"/>
        <v/>
      </c>
      <c r="U88" s="79"/>
      <c r="V88" s="254"/>
      <c r="W88" s="79"/>
      <c r="X88" s="79"/>
      <c r="Y88" s="79"/>
    </row>
    <row r="89" spans="1:25" ht="21.75" customHeight="1">
      <c r="A89" s="35"/>
      <c r="B89" s="79"/>
      <c r="C89" s="212"/>
      <c r="D89" s="206"/>
      <c r="E89" s="79"/>
      <c r="F89" s="79"/>
      <c r="G89" s="79"/>
      <c r="H89" s="280"/>
      <c r="I89" s="79"/>
      <c r="J89" s="146"/>
      <c r="K89" s="7"/>
      <c r="L89" s="8"/>
      <c r="M89" s="9"/>
      <c r="N89" s="79"/>
      <c r="O89" s="79"/>
      <c r="P89" s="79"/>
      <c r="Q89" s="79"/>
      <c r="R89" s="79"/>
      <c r="S89" s="79"/>
      <c r="T89" s="251" t="str">
        <f t="shared" si="1"/>
        <v/>
      </c>
      <c r="U89" s="79"/>
      <c r="V89" s="254"/>
      <c r="W89" s="79"/>
      <c r="X89" s="79"/>
      <c r="Y89" s="79"/>
    </row>
    <row r="90" spans="1:25" ht="21.75" customHeight="1">
      <c r="A90" s="35"/>
      <c r="B90" s="79"/>
      <c r="C90" s="212"/>
      <c r="D90" s="206"/>
      <c r="E90" s="79"/>
      <c r="F90" s="79"/>
      <c r="G90" s="79"/>
      <c r="H90" s="280"/>
      <c r="I90" s="79"/>
      <c r="J90" s="146"/>
      <c r="K90" s="7"/>
      <c r="L90" s="8"/>
      <c r="M90" s="9"/>
      <c r="N90" s="79"/>
      <c r="O90" s="79"/>
      <c r="P90" s="79"/>
      <c r="Q90" s="79"/>
      <c r="R90" s="79"/>
      <c r="S90" s="79"/>
      <c r="T90" s="251" t="str">
        <f t="shared" si="1"/>
        <v/>
      </c>
      <c r="U90" s="79"/>
      <c r="V90" s="254"/>
      <c r="W90" s="79"/>
      <c r="X90" s="79"/>
      <c r="Y90" s="79"/>
    </row>
    <row r="91" spans="1:25" ht="21.75" customHeight="1">
      <c r="A91" s="35"/>
      <c r="B91" s="79"/>
      <c r="C91" s="212"/>
      <c r="D91" s="206"/>
      <c r="E91" s="79"/>
      <c r="F91" s="79"/>
      <c r="G91" s="79"/>
      <c r="H91" s="280"/>
      <c r="I91" s="79"/>
      <c r="J91" s="146"/>
      <c r="K91" s="7"/>
      <c r="L91" s="8"/>
      <c r="M91" s="9"/>
      <c r="N91" s="79"/>
      <c r="O91" s="79"/>
      <c r="P91" s="79"/>
      <c r="Q91" s="79"/>
      <c r="R91" s="79"/>
      <c r="S91" s="79"/>
      <c r="T91" s="251" t="str">
        <f t="shared" si="1"/>
        <v/>
      </c>
      <c r="U91" s="79"/>
      <c r="V91" s="254"/>
      <c r="W91" s="79"/>
      <c r="X91" s="79"/>
      <c r="Y91" s="79"/>
    </row>
    <row r="92" spans="1:25" ht="21.75" customHeight="1">
      <c r="A92" s="35"/>
      <c r="B92" s="79"/>
      <c r="C92" s="212"/>
      <c r="D92" s="206"/>
      <c r="E92" s="79"/>
      <c r="F92" s="79"/>
      <c r="G92" s="79"/>
      <c r="H92" s="280"/>
      <c r="I92" s="79"/>
      <c r="J92" s="146"/>
      <c r="K92" s="7"/>
      <c r="L92" s="8"/>
      <c r="M92" s="9"/>
      <c r="N92" s="79"/>
      <c r="O92" s="79"/>
      <c r="P92" s="79"/>
      <c r="Q92" s="79"/>
      <c r="R92" s="79"/>
      <c r="S92" s="79"/>
      <c r="T92" s="251" t="str">
        <f t="shared" si="1"/>
        <v/>
      </c>
      <c r="U92" s="79"/>
      <c r="V92" s="254"/>
      <c r="W92" s="79"/>
      <c r="X92" s="79"/>
      <c r="Y92" s="79"/>
    </row>
    <row r="93" spans="1:25" ht="21.75" customHeight="1">
      <c r="A93" s="35"/>
      <c r="B93" s="79"/>
      <c r="C93" s="212"/>
      <c r="D93" s="206"/>
      <c r="E93" s="79"/>
      <c r="F93" s="79"/>
      <c r="G93" s="79"/>
      <c r="H93" s="280"/>
      <c r="I93" s="79"/>
      <c r="J93" s="146"/>
      <c r="K93" s="7"/>
      <c r="L93" s="8"/>
      <c r="M93" s="9"/>
      <c r="N93" s="79"/>
      <c r="O93" s="79"/>
      <c r="P93" s="79"/>
      <c r="Q93" s="79"/>
      <c r="R93" s="79"/>
      <c r="S93" s="79"/>
      <c r="T93" s="251" t="str">
        <f t="shared" si="1"/>
        <v/>
      </c>
      <c r="U93" s="79"/>
      <c r="V93" s="254"/>
      <c r="W93" s="79"/>
      <c r="X93" s="79"/>
      <c r="Y93" s="79"/>
    </row>
    <row r="94" spans="1:25" ht="21.75" customHeight="1">
      <c r="A94" s="35"/>
      <c r="B94" s="79"/>
      <c r="C94" s="212"/>
      <c r="D94" s="206"/>
      <c r="E94" s="79"/>
      <c r="F94" s="79"/>
      <c r="G94" s="79"/>
      <c r="H94" s="280"/>
      <c r="I94" s="79"/>
      <c r="J94" s="146"/>
      <c r="K94" s="7"/>
      <c r="L94" s="8"/>
      <c r="M94" s="9"/>
      <c r="N94" s="79"/>
      <c r="O94" s="79"/>
      <c r="P94" s="79"/>
      <c r="Q94" s="79"/>
      <c r="R94" s="79"/>
      <c r="S94" s="79"/>
      <c r="T94" s="251" t="str">
        <f t="shared" si="1"/>
        <v/>
      </c>
      <c r="U94" s="79"/>
      <c r="V94" s="254"/>
      <c r="W94" s="79"/>
      <c r="X94" s="79"/>
      <c r="Y94" s="79"/>
    </row>
    <row r="95" spans="1:25" ht="21.75" customHeight="1">
      <c r="A95" s="35"/>
      <c r="B95" s="79"/>
      <c r="C95" s="212"/>
      <c r="D95" s="206"/>
      <c r="E95" s="79"/>
      <c r="F95" s="79"/>
      <c r="G95" s="79"/>
      <c r="H95" s="280"/>
      <c r="I95" s="79"/>
      <c r="J95" s="146"/>
      <c r="K95" s="7"/>
      <c r="L95" s="8"/>
      <c r="M95" s="9"/>
      <c r="N95" s="79"/>
      <c r="O95" s="79"/>
      <c r="P95" s="79"/>
      <c r="Q95" s="79"/>
      <c r="R95" s="79"/>
      <c r="S95" s="79"/>
      <c r="T95" s="251" t="str">
        <f t="shared" si="1"/>
        <v/>
      </c>
      <c r="U95" s="79"/>
      <c r="V95" s="254"/>
      <c r="W95" s="79"/>
      <c r="X95" s="79"/>
      <c r="Y95" s="79"/>
    </row>
    <row r="96" spans="1:25" ht="21.75" customHeight="1">
      <c r="A96" s="35"/>
      <c r="B96" s="79"/>
      <c r="C96" s="212"/>
      <c r="D96" s="206"/>
      <c r="E96" s="79"/>
      <c r="F96" s="79"/>
      <c r="G96" s="79"/>
      <c r="H96" s="280"/>
      <c r="I96" s="79"/>
      <c r="J96" s="146"/>
      <c r="K96" s="7"/>
      <c r="L96" s="8"/>
      <c r="M96" s="9"/>
      <c r="N96" s="79"/>
      <c r="O96" s="79"/>
      <c r="P96" s="79"/>
      <c r="Q96" s="79"/>
      <c r="R96" s="79"/>
      <c r="S96" s="79"/>
      <c r="T96" s="251" t="str">
        <f t="shared" si="1"/>
        <v/>
      </c>
      <c r="U96" s="79"/>
      <c r="V96" s="254"/>
      <c r="W96" s="79"/>
      <c r="X96" s="79"/>
      <c r="Y96" s="79"/>
    </row>
    <row r="97" spans="1:25" ht="21.75" customHeight="1">
      <c r="A97" s="35"/>
      <c r="B97" s="79"/>
      <c r="C97" s="212"/>
      <c r="D97" s="206"/>
      <c r="E97" s="79"/>
      <c r="F97" s="79"/>
      <c r="G97" s="79"/>
      <c r="H97" s="280"/>
      <c r="I97" s="79"/>
      <c r="J97" s="146"/>
      <c r="K97" s="7"/>
      <c r="L97" s="8"/>
      <c r="M97" s="9"/>
      <c r="N97" s="79"/>
      <c r="O97" s="79"/>
      <c r="P97" s="79"/>
      <c r="Q97" s="79"/>
      <c r="R97" s="79"/>
      <c r="S97" s="79"/>
      <c r="T97" s="251" t="str">
        <f t="shared" si="1"/>
        <v/>
      </c>
      <c r="U97" s="79"/>
      <c r="V97" s="254"/>
      <c r="W97" s="79"/>
      <c r="X97" s="79"/>
      <c r="Y97" s="79"/>
    </row>
    <row r="98" spans="1:25" ht="21.75" customHeight="1">
      <c r="A98" s="35"/>
      <c r="B98" s="79"/>
      <c r="C98" s="212"/>
      <c r="D98" s="206"/>
      <c r="E98" s="79"/>
      <c r="F98" s="79"/>
      <c r="G98" s="79"/>
      <c r="H98" s="280"/>
      <c r="I98" s="79"/>
      <c r="J98" s="146"/>
      <c r="K98" s="7"/>
      <c r="L98" s="8"/>
      <c r="M98" s="9"/>
      <c r="N98" s="79"/>
      <c r="O98" s="79"/>
      <c r="P98" s="79"/>
      <c r="Q98" s="79"/>
      <c r="R98" s="79"/>
      <c r="S98" s="79"/>
      <c r="T98" s="251" t="str">
        <f t="shared" si="1"/>
        <v/>
      </c>
      <c r="U98" s="79"/>
      <c r="V98" s="254"/>
      <c r="W98" s="79"/>
      <c r="X98" s="79"/>
      <c r="Y98" s="79"/>
    </row>
    <row r="99" spans="1:25" ht="21.75" customHeight="1">
      <c r="A99" s="35"/>
      <c r="B99" s="79"/>
      <c r="C99" s="212"/>
      <c r="D99" s="206"/>
      <c r="E99" s="79"/>
      <c r="F99" s="79"/>
      <c r="G99" s="79"/>
      <c r="H99" s="280"/>
      <c r="I99" s="79"/>
      <c r="J99" s="146"/>
      <c r="K99" s="7"/>
      <c r="L99" s="8"/>
      <c r="M99" s="9"/>
      <c r="N99" s="79"/>
      <c r="O99" s="79"/>
      <c r="P99" s="79"/>
      <c r="Q99" s="79"/>
      <c r="R99" s="79"/>
      <c r="S99" s="79"/>
      <c r="T99" s="251" t="str">
        <f t="shared" si="1"/>
        <v/>
      </c>
      <c r="U99" s="79"/>
      <c r="V99" s="254"/>
      <c r="W99" s="79"/>
      <c r="X99" s="79"/>
      <c r="Y99" s="79"/>
    </row>
    <row r="100" spans="1:25" ht="21.75" customHeight="1">
      <c r="A100" s="35"/>
      <c r="B100" s="79"/>
      <c r="C100" s="212"/>
      <c r="D100" s="206"/>
      <c r="E100" s="79"/>
      <c r="F100" s="79"/>
      <c r="G100" s="79"/>
      <c r="H100" s="280"/>
      <c r="I100" s="79"/>
      <c r="J100" s="146"/>
      <c r="K100" s="7"/>
      <c r="L100" s="8"/>
      <c r="M100" s="9"/>
      <c r="N100" s="79"/>
      <c r="O100" s="79"/>
      <c r="P100" s="79"/>
      <c r="Q100" s="79"/>
      <c r="R100" s="79"/>
      <c r="S100" s="79"/>
      <c r="T100" s="251" t="str">
        <f t="shared" si="1"/>
        <v/>
      </c>
      <c r="U100" s="79"/>
      <c r="V100" s="254"/>
      <c r="W100" s="79"/>
      <c r="X100" s="79"/>
      <c r="Y100" s="79"/>
    </row>
    <row r="101" spans="1:25" ht="21.75" customHeight="1">
      <c r="A101" s="35"/>
      <c r="B101" s="208"/>
      <c r="C101" s="212"/>
      <c r="D101" s="206"/>
      <c r="E101" s="79"/>
      <c r="F101" s="79"/>
      <c r="G101" s="79"/>
      <c r="H101" s="280"/>
      <c r="I101" s="79"/>
      <c r="J101" s="146"/>
      <c r="K101" s="7"/>
      <c r="L101" s="8"/>
      <c r="M101" s="9"/>
      <c r="N101" s="79"/>
      <c r="O101" s="79"/>
      <c r="P101" s="79"/>
      <c r="Q101" s="79"/>
      <c r="R101" s="79"/>
      <c r="S101" s="79"/>
      <c r="T101" s="251" t="str">
        <f t="shared" si="1"/>
        <v/>
      </c>
      <c r="U101" s="79"/>
      <c r="V101" s="254"/>
      <c r="W101" s="79"/>
      <c r="X101" s="79"/>
      <c r="Y101" s="79"/>
    </row>
    <row r="102" spans="1:25" ht="21.75" customHeight="1">
      <c r="A102" s="35"/>
      <c r="B102" s="79"/>
      <c r="C102" s="212"/>
      <c r="D102" s="206"/>
      <c r="E102" s="79"/>
      <c r="F102" s="79"/>
      <c r="G102" s="79"/>
      <c r="H102" s="280"/>
      <c r="I102" s="79"/>
      <c r="J102" s="146"/>
      <c r="K102" s="7"/>
      <c r="L102" s="8"/>
      <c r="M102" s="9"/>
      <c r="N102" s="79"/>
      <c r="O102" s="79"/>
      <c r="P102" s="79"/>
      <c r="Q102" s="79"/>
      <c r="R102" s="79"/>
      <c r="S102" s="79"/>
      <c r="T102" s="251" t="str">
        <f t="shared" si="1"/>
        <v/>
      </c>
      <c r="U102" s="79"/>
      <c r="V102" s="254"/>
      <c r="W102" s="79"/>
      <c r="X102" s="79"/>
      <c r="Y102" s="79"/>
    </row>
    <row r="103" spans="1:25" ht="21.75" customHeight="1">
      <c r="A103" s="35"/>
      <c r="B103" s="79"/>
      <c r="C103" s="212"/>
      <c r="D103" s="206"/>
      <c r="E103" s="79"/>
      <c r="F103" s="79"/>
      <c r="G103" s="79"/>
      <c r="H103" s="280"/>
      <c r="I103" s="79"/>
      <c r="J103" s="146"/>
      <c r="K103" s="7"/>
      <c r="L103" s="8"/>
      <c r="M103" s="9"/>
      <c r="N103" s="79"/>
      <c r="O103" s="79"/>
      <c r="P103" s="79"/>
      <c r="Q103" s="79"/>
      <c r="R103" s="79"/>
      <c r="S103" s="79"/>
      <c r="T103" s="251" t="str">
        <f t="shared" si="1"/>
        <v/>
      </c>
      <c r="U103" s="79"/>
      <c r="V103" s="254"/>
      <c r="W103" s="79"/>
      <c r="X103" s="79"/>
      <c r="Y103" s="79"/>
    </row>
    <row r="104" spans="1:25" ht="21.75" customHeight="1">
      <c r="A104" s="35"/>
      <c r="B104" s="79"/>
      <c r="C104" s="212"/>
      <c r="D104" s="206"/>
      <c r="E104" s="79"/>
      <c r="F104" s="79"/>
      <c r="G104" s="79"/>
      <c r="H104" s="280"/>
      <c r="I104" s="79"/>
      <c r="J104" s="146"/>
      <c r="K104" s="7"/>
      <c r="L104" s="8"/>
      <c r="M104" s="9"/>
      <c r="N104" s="79"/>
      <c r="O104" s="79"/>
      <c r="P104" s="79"/>
      <c r="Q104" s="79"/>
      <c r="R104" s="79"/>
      <c r="S104" s="79"/>
      <c r="T104" s="251" t="str">
        <f t="shared" si="1"/>
        <v/>
      </c>
      <c r="U104" s="79"/>
      <c r="V104" s="254"/>
      <c r="W104" s="79"/>
      <c r="X104" s="79"/>
      <c r="Y104" s="79"/>
    </row>
    <row r="105" spans="1:25" ht="21.75" customHeight="1">
      <c r="A105" s="35"/>
      <c r="B105" s="79"/>
      <c r="C105" s="212"/>
      <c r="D105" s="79"/>
      <c r="E105" s="79"/>
      <c r="F105" s="79"/>
      <c r="G105" s="79"/>
      <c r="H105" s="280"/>
      <c r="I105" s="79"/>
      <c r="J105" s="146"/>
      <c r="K105" s="7"/>
      <c r="L105" s="8"/>
      <c r="M105" s="9"/>
      <c r="N105" s="79"/>
      <c r="O105" s="79"/>
      <c r="P105" s="79"/>
      <c r="Q105" s="79"/>
      <c r="R105" s="79"/>
      <c r="S105" s="79"/>
      <c r="T105" s="251" t="str">
        <f t="shared" si="1"/>
        <v/>
      </c>
      <c r="U105" s="79"/>
      <c r="V105" s="254"/>
      <c r="W105" s="79"/>
      <c r="X105" s="79"/>
      <c r="Y105" s="79"/>
    </row>
    <row r="106" spans="1:25" ht="21.75" customHeight="1">
      <c r="A106" s="35"/>
      <c r="B106" s="79"/>
      <c r="C106" s="212"/>
      <c r="D106" s="79"/>
      <c r="E106" s="79"/>
      <c r="F106" s="79"/>
      <c r="G106" s="79"/>
      <c r="H106" s="280"/>
      <c r="I106" s="79"/>
      <c r="J106" s="146"/>
      <c r="K106" s="7"/>
      <c r="L106" s="8"/>
      <c r="M106" s="9"/>
      <c r="N106" s="79"/>
      <c r="O106" s="79"/>
      <c r="P106" s="79"/>
      <c r="Q106" s="79"/>
      <c r="R106" s="79"/>
      <c r="S106" s="79"/>
      <c r="T106" s="251" t="str">
        <f t="shared" si="1"/>
        <v/>
      </c>
      <c r="U106" s="79"/>
      <c r="V106" s="254"/>
      <c r="W106" s="79"/>
      <c r="X106" s="79"/>
      <c r="Y106" s="79"/>
    </row>
    <row r="107" spans="1:25" ht="21.75" customHeight="1">
      <c r="A107" s="35"/>
      <c r="B107" s="79"/>
      <c r="C107" s="212"/>
      <c r="D107" s="79"/>
      <c r="E107" s="79"/>
      <c r="F107" s="79"/>
      <c r="G107" s="79"/>
      <c r="H107" s="280"/>
      <c r="I107" s="79"/>
      <c r="J107" s="146"/>
      <c r="K107" s="7"/>
      <c r="L107" s="8"/>
      <c r="M107" s="9"/>
      <c r="N107" s="79"/>
      <c r="O107" s="79"/>
      <c r="P107" s="79"/>
      <c r="Q107" s="79"/>
      <c r="R107" s="79"/>
      <c r="S107" s="79"/>
      <c r="T107" s="251" t="str">
        <f t="shared" si="1"/>
        <v/>
      </c>
      <c r="U107" s="79"/>
      <c r="V107" s="254"/>
      <c r="W107" s="79"/>
      <c r="X107" s="79"/>
      <c r="Y107" s="79"/>
    </row>
    <row r="108" spans="1:25" ht="21.75" customHeight="1">
      <c r="A108" s="35"/>
      <c r="B108" s="79"/>
      <c r="C108" s="212"/>
      <c r="D108" s="79"/>
      <c r="E108" s="79"/>
      <c r="F108" s="79"/>
      <c r="G108" s="79"/>
      <c r="H108" s="280"/>
      <c r="I108" s="79"/>
      <c r="J108" s="146"/>
      <c r="K108" s="7"/>
      <c r="L108" s="8"/>
      <c r="M108" s="9"/>
      <c r="N108" s="79"/>
      <c r="O108" s="79"/>
      <c r="P108" s="79"/>
      <c r="Q108" s="79"/>
      <c r="R108" s="79"/>
      <c r="S108" s="79"/>
      <c r="T108" s="251" t="str">
        <f t="shared" si="1"/>
        <v/>
      </c>
      <c r="U108" s="79"/>
      <c r="V108" s="254"/>
      <c r="W108" s="79"/>
      <c r="X108" s="79"/>
      <c r="Y108" s="79"/>
    </row>
    <row r="109" spans="1:25" ht="21.75" customHeight="1">
      <c r="A109" s="35"/>
      <c r="B109" s="79"/>
      <c r="C109" s="212"/>
      <c r="D109" s="79"/>
      <c r="E109" s="79"/>
      <c r="F109" s="79"/>
      <c r="G109" s="79"/>
      <c r="H109" s="280"/>
      <c r="I109" s="79"/>
      <c r="J109" s="146"/>
      <c r="K109" s="7"/>
      <c r="L109" s="8"/>
      <c r="M109" s="9"/>
      <c r="N109" s="79"/>
      <c r="O109" s="79"/>
      <c r="P109" s="79"/>
      <c r="Q109" s="79"/>
      <c r="R109" s="79"/>
      <c r="S109" s="79"/>
      <c r="T109" s="251" t="str">
        <f t="shared" si="1"/>
        <v/>
      </c>
      <c r="U109" s="79"/>
      <c r="V109" s="254"/>
      <c r="W109" s="79"/>
      <c r="X109" s="79"/>
      <c r="Y109" s="79"/>
    </row>
    <row r="110" spans="1:25" ht="21.75" customHeight="1">
      <c r="A110" s="35"/>
      <c r="B110" s="79"/>
      <c r="C110" s="212"/>
      <c r="D110" s="79"/>
      <c r="E110" s="79"/>
      <c r="F110" s="79"/>
      <c r="G110" s="79"/>
      <c r="H110" s="280"/>
      <c r="I110" s="79"/>
      <c r="J110" s="146"/>
      <c r="K110" s="7"/>
      <c r="L110" s="8"/>
      <c r="M110" s="9"/>
      <c r="N110" s="79"/>
      <c r="O110" s="79"/>
      <c r="P110" s="79"/>
      <c r="Q110" s="79"/>
      <c r="R110" s="79"/>
      <c r="S110" s="79"/>
      <c r="T110" s="251" t="str">
        <f t="shared" si="1"/>
        <v/>
      </c>
      <c r="U110" s="79"/>
      <c r="V110" s="254"/>
      <c r="W110" s="79"/>
      <c r="X110" s="79"/>
      <c r="Y110" s="79"/>
    </row>
    <row r="111" spans="1:25" ht="21.75" customHeight="1">
      <c r="A111" s="35"/>
      <c r="B111" s="79"/>
      <c r="C111" s="212"/>
      <c r="D111" s="79"/>
      <c r="E111" s="79"/>
      <c r="F111" s="79"/>
      <c r="G111" s="79"/>
      <c r="H111" s="280"/>
      <c r="I111" s="79"/>
      <c r="J111" s="146"/>
      <c r="K111" s="7"/>
      <c r="L111" s="8"/>
      <c r="M111" s="9"/>
      <c r="N111" s="79"/>
      <c r="O111" s="79"/>
      <c r="P111" s="79"/>
      <c r="Q111" s="79"/>
      <c r="R111" s="79"/>
      <c r="S111" s="79"/>
      <c r="T111" s="251" t="str">
        <f t="shared" si="1"/>
        <v/>
      </c>
      <c r="U111" s="79"/>
      <c r="V111" s="254"/>
      <c r="W111" s="79"/>
      <c r="X111" s="79"/>
      <c r="Y111" s="79"/>
    </row>
    <row r="112" spans="1:25" ht="21.75" customHeight="1">
      <c r="A112" s="35"/>
      <c r="B112" s="79"/>
      <c r="C112" s="212"/>
      <c r="D112" s="79"/>
      <c r="E112" s="79"/>
      <c r="F112" s="79"/>
      <c r="G112" s="79"/>
      <c r="H112" s="280"/>
      <c r="I112" s="79"/>
      <c r="J112" s="146"/>
      <c r="K112" s="7"/>
      <c r="L112" s="8"/>
      <c r="M112" s="9"/>
      <c r="N112" s="79"/>
      <c r="O112" s="79"/>
      <c r="P112" s="79"/>
      <c r="Q112" s="79"/>
      <c r="R112" s="79"/>
      <c r="S112" s="79"/>
      <c r="T112" s="251" t="str">
        <f t="shared" si="1"/>
        <v/>
      </c>
      <c r="U112" s="79"/>
      <c r="V112" s="254"/>
      <c r="W112" s="79"/>
      <c r="X112" s="79"/>
      <c r="Y112" s="79"/>
    </row>
    <row r="113" spans="1:25" ht="21.75" customHeight="1">
      <c r="A113" s="35"/>
      <c r="B113" s="79"/>
      <c r="C113" s="212"/>
      <c r="D113" s="79"/>
      <c r="E113" s="79"/>
      <c r="F113" s="79"/>
      <c r="G113" s="79"/>
      <c r="H113" s="280"/>
      <c r="I113" s="79"/>
      <c r="J113" s="146"/>
      <c r="K113" s="7"/>
      <c r="L113" s="8"/>
      <c r="M113" s="9"/>
      <c r="N113" s="79"/>
      <c r="O113" s="79"/>
      <c r="P113" s="79"/>
      <c r="Q113" s="79"/>
      <c r="R113" s="79"/>
      <c r="S113" s="79"/>
      <c r="T113" s="251" t="str">
        <f t="shared" si="1"/>
        <v/>
      </c>
      <c r="U113" s="79"/>
      <c r="V113" s="254"/>
      <c r="W113" s="79"/>
      <c r="X113" s="79"/>
      <c r="Y113" s="79"/>
    </row>
    <row r="114" spans="1:25" ht="21.75" customHeight="1">
      <c r="A114" s="35"/>
      <c r="B114" s="79"/>
      <c r="C114" s="212"/>
      <c r="D114" s="79"/>
      <c r="E114" s="79"/>
      <c r="F114" s="79"/>
      <c r="G114" s="79"/>
      <c r="H114" s="280"/>
      <c r="I114" s="79"/>
      <c r="J114" s="146"/>
      <c r="K114" s="7"/>
      <c r="L114" s="8"/>
      <c r="M114" s="9"/>
      <c r="N114" s="79"/>
      <c r="O114" s="79"/>
      <c r="P114" s="79"/>
      <c r="Q114" s="79"/>
      <c r="R114" s="79"/>
      <c r="S114" s="79"/>
      <c r="T114" s="251" t="str">
        <f t="shared" si="1"/>
        <v/>
      </c>
      <c r="U114" s="79"/>
      <c r="V114" s="254"/>
      <c r="W114" s="79"/>
      <c r="X114" s="79"/>
      <c r="Y114" s="79"/>
    </row>
    <row r="115" spans="1:25" ht="21.75" customHeight="1">
      <c r="A115" s="35"/>
      <c r="B115" s="79"/>
      <c r="C115" s="212"/>
      <c r="D115" s="79"/>
      <c r="E115" s="79"/>
      <c r="F115" s="79"/>
      <c r="G115" s="79"/>
      <c r="H115" s="280"/>
      <c r="I115" s="79"/>
      <c r="J115" s="146"/>
      <c r="K115" s="7"/>
      <c r="L115" s="8"/>
      <c r="M115" s="9"/>
      <c r="N115" s="79"/>
      <c r="O115" s="79"/>
      <c r="P115" s="79"/>
      <c r="Q115" s="79"/>
      <c r="R115" s="79"/>
      <c r="S115" s="79"/>
      <c r="T115" s="251" t="str">
        <f t="shared" si="1"/>
        <v/>
      </c>
      <c r="U115" s="79"/>
      <c r="V115" s="254"/>
      <c r="W115" s="79"/>
      <c r="X115" s="79"/>
      <c r="Y115" s="79"/>
    </row>
    <row r="116" spans="1:25" ht="21.75" customHeight="1">
      <c r="A116" s="35"/>
      <c r="B116" s="79"/>
      <c r="C116" s="212"/>
      <c r="D116" s="79"/>
      <c r="E116" s="79"/>
      <c r="F116" s="79"/>
      <c r="G116" s="79"/>
      <c r="H116" s="280"/>
      <c r="I116" s="79"/>
      <c r="J116" s="146"/>
      <c r="K116" s="7"/>
      <c r="L116" s="8"/>
      <c r="M116" s="9"/>
      <c r="N116" s="79"/>
      <c r="O116" s="79"/>
      <c r="P116" s="79"/>
      <c r="Q116" s="79"/>
      <c r="R116" s="79"/>
      <c r="S116" s="79"/>
      <c r="T116" s="251" t="str">
        <f t="shared" si="1"/>
        <v/>
      </c>
      <c r="U116" s="79"/>
      <c r="V116" s="254"/>
      <c r="W116" s="79"/>
      <c r="X116" s="79"/>
      <c r="Y116" s="79"/>
    </row>
    <row r="117" spans="1:25" ht="21.75" customHeight="1">
      <c r="A117" s="35"/>
      <c r="B117" s="79"/>
      <c r="C117" s="212"/>
      <c r="D117" s="79"/>
      <c r="E117" s="79"/>
      <c r="F117" s="79"/>
      <c r="G117" s="79"/>
      <c r="H117" s="280"/>
      <c r="I117" s="79"/>
      <c r="J117" s="146"/>
      <c r="K117" s="7"/>
      <c r="L117" s="8"/>
      <c r="M117" s="9"/>
      <c r="N117" s="79"/>
      <c r="O117" s="79"/>
      <c r="P117" s="79"/>
      <c r="Q117" s="79"/>
      <c r="R117" s="79"/>
      <c r="S117" s="79"/>
      <c r="T117" s="251" t="str">
        <f t="shared" si="1"/>
        <v/>
      </c>
      <c r="U117" s="79"/>
      <c r="V117" s="254"/>
      <c r="W117" s="79"/>
      <c r="X117" s="79"/>
      <c r="Y117" s="79"/>
    </row>
    <row r="118" spans="1:25" ht="21.75" customHeight="1">
      <c r="A118" s="35"/>
      <c r="B118" s="79"/>
      <c r="C118" s="212"/>
      <c r="D118" s="79"/>
      <c r="E118" s="79"/>
      <c r="F118" s="79"/>
      <c r="G118" s="79"/>
      <c r="H118" s="280"/>
      <c r="I118" s="79"/>
      <c r="J118" s="146"/>
      <c r="K118" s="7"/>
      <c r="L118" s="8"/>
      <c r="M118" s="9"/>
      <c r="N118" s="79"/>
      <c r="O118" s="79"/>
      <c r="P118" s="79"/>
      <c r="Q118" s="79"/>
      <c r="R118" s="79"/>
      <c r="S118" s="79"/>
      <c r="T118" s="251" t="str">
        <f t="shared" si="1"/>
        <v/>
      </c>
      <c r="U118" s="79"/>
      <c r="V118" s="254"/>
      <c r="W118" s="79"/>
      <c r="X118" s="79"/>
      <c r="Y118" s="79"/>
    </row>
    <row r="119" spans="1:25" ht="21.75" customHeight="1">
      <c r="A119" s="35"/>
      <c r="B119" s="79"/>
      <c r="C119" s="212"/>
      <c r="D119" s="79"/>
      <c r="E119" s="79"/>
      <c r="F119" s="79"/>
      <c r="G119" s="79"/>
      <c r="H119" s="280"/>
      <c r="I119" s="79"/>
      <c r="J119" s="146"/>
      <c r="K119" s="7"/>
      <c r="L119" s="8"/>
      <c r="M119" s="9"/>
      <c r="N119" s="79"/>
      <c r="O119" s="79"/>
      <c r="P119" s="79"/>
      <c r="Q119" s="79"/>
      <c r="R119" s="79"/>
      <c r="S119" s="79"/>
      <c r="T119" s="251" t="str">
        <f t="shared" si="1"/>
        <v/>
      </c>
      <c r="U119" s="79"/>
      <c r="V119" s="254"/>
      <c r="W119" s="79"/>
      <c r="X119" s="79"/>
      <c r="Y119" s="79"/>
    </row>
    <row r="120" spans="1:25" ht="21.75" customHeight="1">
      <c r="A120" s="35"/>
      <c r="B120" s="79"/>
      <c r="C120" s="212"/>
      <c r="D120" s="79"/>
      <c r="E120" s="79"/>
      <c r="F120" s="79"/>
      <c r="G120" s="79"/>
      <c r="H120" s="280"/>
      <c r="I120" s="79"/>
      <c r="J120" s="146"/>
      <c r="K120" s="7"/>
      <c r="L120" s="8"/>
      <c r="M120" s="9"/>
      <c r="N120" s="79"/>
      <c r="O120" s="79"/>
      <c r="P120" s="79"/>
      <c r="Q120" s="79"/>
      <c r="R120" s="79"/>
      <c r="S120" s="79"/>
      <c r="T120" s="251" t="str">
        <f t="shared" si="1"/>
        <v/>
      </c>
      <c r="U120" s="79"/>
      <c r="V120" s="254"/>
      <c r="W120" s="79"/>
      <c r="X120" s="79"/>
      <c r="Y120" s="79"/>
    </row>
    <row r="121" spans="1:25" ht="21.75" customHeight="1">
      <c r="A121" s="35"/>
      <c r="B121" s="79"/>
      <c r="C121" s="212"/>
      <c r="D121" s="79"/>
      <c r="E121" s="79"/>
      <c r="F121" s="79"/>
      <c r="G121" s="79"/>
      <c r="H121" s="280"/>
      <c r="I121" s="79"/>
      <c r="J121" s="146"/>
      <c r="K121" s="7"/>
      <c r="L121" s="8"/>
      <c r="M121" s="9"/>
      <c r="N121" s="79"/>
      <c r="O121" s="79"/>
      <c r="P121" s="79"/>
      <c r="Q121" s="79"/>
      <c r="R121" s="79"/>
      <c r="S121" s="79"/>
      <c r="T121" s="251" t="str">
        <f t="shared" si="1"/>
        <v/>
      </c>
      <c r="U121" s="79"/>
      <c r="V121" s="254"/>
      <c r="W121" s="79"/>
      <c r="X121" s="79"/>
      <c r="Y121" s="79"/>
    </row>
    <row r="122" spans="1:25" ht="21.75" customHeight="1">
      <c r="A122" s="35"/>
      <c r="B122" s="79"/>
      <c r="C122" s="212"/>
      <c r="D122" s="79"/>
      <c r="E122" s="79"/>
      <c r="F122" s="79"/>
      <c r="G122" s="79"/>
      <c r="H122" s="280"/>
      <c r="I122" s="79"/>
      <c r="J122" s="146"/>
      <c r="K122" s="7"/>
      <c r="L122" s="8"/>
      <c r="M122" s="9"/>
      <c r="N122" s="79"/>
      <c r="O122" s="79"/>
      <c r="P122" s="79"/>
      <c r="Q122" s="79"/>
      <c r="R122" s="79"/>
      <c r="S122" s="79"/>
      <c r="T122" s="251" t="str">
        <f t="shared" si="1"/>
        <v/>
      </c>
      <c r="U122" s="79"/>
      <c r="V122" s="254"/>
      <c r="W122" s="79"/>
      <c r="X122" s="79"/>
      <c r="Y122" s="79"/>
    </row>
    <row r="123" spans="1:25" ht="21.75" customHeight="1">
      <c r="A123" s="35"/>
      <c r="B123" s="79"/>
      <c r="C123" s="212"/>
      <c r="D123" s="79"/>
      <c r="E123" s="79"/>
      <c r="F123" s="79"/>
      <c r="G123" s="79"/>
      <c r="H123" s="280"/>
      <c r="I123" s="79"/>
      <c r="J123" s="146"/>
      <c r="K123" s="7"/>
      <c r="L123" s="8"/>
      <c r="M123" s="9"/>
      <c r="N123" s="79"/>
      <c r="O123" s="79"/>
      <c r="P123" s="79"/>
      <c r="Q123" s="79"/>
      <c r="R123" s="79"/>
      <c r="S123" s="79"/>
      <c r="T123" s="251" t="str">
        <f t="shared" si="1"/>
        <v/>
      </c>
      <c r="U123" s="79"/>
      <c r="V123" s="254"/>
      <c r="W123" s="79"/>
      <c r="X123" s="79"/>
      <c r="Y123" s="79"/>
    </row>
    <row r="124" spans="1:25" ht="21.75" customHeight="1">
      <c r="A124" s="35"/>
      <c r="B124" s="79"/>
      <c r="C124" s="212"/>
      <c r="D124" s="79"/>
      <c r="E124" s="79"/>
      <c r="F124" s="79"/>
      <c r="G124" s="79"/>
      <c r="H124" s="280"/>
      <c r="I124" s="79"/>
      <c r="J124" s="146"/>
      <c r="K124" s="7"/>
      <c r="L124" s="8"/>
      <c r="M124" s="9"/>
      <c r="N124" s="79"/>
      <c r="O124" s="79"/>
      <c r="P124" s="79"/>
      <c r="Q124" s="79"/>
      <c r="R124" s="79"/>
      <c r="S124" s="79"/>
      <c r="T124" s="251" t="str">
        <f t="shared" si="1"/>
        <v/>
      </c>
      <c r="U124" s="79"/>
      <c r="V124" s="254"/>
      <c r="W124" s="79"/>
      <c r="X124" s="79"/>
      <c r="Y124" s="79"/>
    </row>
    <row r="125" spans="1:25" ht="21.75" customHeight="1">
      <c r="A125" s="35"/>
      <c r="B125" s="79"/>
      <c r="C125" s="212"/>
      <c r="D125" s="79"/>
      <c r="E125" s="79"/>
      <c r="F125" s="79"/>
      <c r="G125" s="79"/>
      <c r="H125" s="280"/>
      <c r="I125" s="79"/>
      <c r="J125" s="146"/>
      <c r="K125" s="7"/>
      <c r="L125" s="8"/>
      <c r="M125" s="9"/>
      <c r="N125" s="79"/>
      <c r="O125" s="79"/>
      <c r="P125" s="79"/>
      <c r="Q125" s="79"/>
      <c r="R125" s="79"/>
      <c r="S125" s="79"/>
      <c r="T125" s="251" t="str">
        <f t="shared" si="1"/>
        <v/>
      </c>
      <c r="U125" s="79"/>
      <c r="V125" s="254"/>
      <c r="W125" s="79"/>
      <c r="X125" s="79"/>
      <c r="Y125" s="79"/>
    </row>
    <row r="126" spans="1:25" ht="21.75" customHeight="1">
      <c r="A126" s="35"/>
      <c r="B126" s="79"/>
      <c r="C126" s="212"/>
      <c r="D126" s="79"/>
      <c r="E126" s="79"/>
      <c r="F126" s="79"/>
      <c r="G126" s="79"/>
      <c r="H126" s="280"/>
      <c r="I126" s="79"/>
      <c r="J126" s="146"/>
      <c r="K126" s="7"/>
      <c r="L126" s="8"/>
      <c r="M126" s="9"/>
      <c r="N126" s="79"/>
      <c r="O126" s="79"/>
      <c r="P126" s="79"/>
      <c r="Q126" s="79"/>
      <c r="R126" s="79"/>
      <c r="S126" s="79"/>
      <c r="T126" s="251" t="str">
        <f t="shared" si="1"/>
        <v/>
      </c>
      <c r="U126" s="79"/>
      <c r="V126" s="254"/>
      <c r="W126" s="79"/>
      <c r="X126" s="79"/>
      <c r="Y126" s="79"/>
    </row>
    <row r="127" spans="1:25" ht="21.75" customHeight="1">
      <c r="A127" s="35"/>
      <c r="B127" s="79"/>
      <c r="C127" s="212"/>
      <c r="D127" s="79"/>
      <c r="E127" s="79"/>
      <c r="F127" s="79"/>
      <c r="G127" s="79"/>
      <c r="H127" s="280"/>
      <c r="I127" s="79"/>
      <c r="J127" s="146"/>
      <c r="K127" s="7"/>
      <c r="L127" s="8"/>
      <c r="M127" s="9"/>
      <c r="N127" s="79"/>
      <c r="O127" s="79"/>
      <c r="P127" s="79"/>
      <c r="Q127" s="79"/>
      <c r="R127" s="79"/>
      <c r="S127" s="79"/>
      <c r="T127" s="251" t="str">
        <f t="shared" si="1"/>
        <v/>
      </c>
      <c r="U127" s="79"/>
      <c r="V127" s="254"/>
      <c r="W127" s="79"/>
      <c r="X127" s="79"/>
      <c r="Y127" s="79"/>
    </row>
    <row r="128" spans="1:25" ht="21.75" customHeight="1">
      <c r="A128" s="35"/>
      <c r="B128" s="79"/>
      <c r="C128" s="212"/>
      <c r="D128" s="79"/>
      <c r="E128" s="79"/>
      <c r="F128" s="79"/>
      <c r="G128" s="79"/>
      <c r="H128" s="280"/>
      <c r="I128" s="79"/>
      <c r="J128" s="146"/>
      <c r="K128" s="7"/>
      <c r="L128" s="8"/>
      <c r="M128" s="9"/>
      <c r="N128" s="79"/>
      <c r="O128" s="79"/>
      <c r="P128" s="79"/>
      <c r="Q128" s="79"/>
      <c r="R128" s="79"/>
      <c r="S128" s="79"/>
      <c r="T128" s="251" t="str">
        <f t="shared" si="1"/>
        <v/>
      </c>
      <c r="U128" s="79"/>
      <c r="V128" s="254"/>
      <c r="W128" s="79"/>
      <c r="X128" s="79"/>
      <c r="Y128" s="79"/>
    </row>
    <row r="129" spans="1:25" ht="21.75" customHeight="1">
      <c r="A129" s="35"/>
      <c r="B129" s="79"/>
      <c r="C129" s="212"/>
      <c r="D129" s="79"/>
      <c r="E129" s="79"/>
      <c r="F129" s="79"/>
      <c r="G129" s="79"/>
      <c r="H129" s="280"/>
      <c r="I129" s="79"/>
      <c r="J129" s="146"/>
      <c r="K129" s="7"/>
      <c r="L129" s="8"/>
      <c r="M129" s="9"/>
      <c r="N129" s="79"/>
      <c r="O129" s="79"/>
      <c r="P129" s="79"/>
      <c r="Q129" s="79"/>
      <c r="R129" s="79"/>
      <c r="S129" s="79"/>
      <c r="T129" s="251" t="str">
        <f t="shared" si="1"/>
        <v/>
      </c>
      <c r="U129" s="79"/>
      <c r="V129" s="254"/>
      <c r="W129" s="79"/>
      <c r="X129" s="79"/>
      <c r="Y129" s="79"/>
    </row>
    <row r="130" spans="1:25" ht="21.75" customHeight="1">
      <c r="A130" s="35"/>
      <c r="B130" s="79"/>
      <c r="C130" s="212"/>
      <c r="D130" s="79"/>
      <c r="E130" s="79"/>
      <c r="F130" s="79"/>
      <c r="G130" s="79"/>
      <c r="H130" s="280"/>
      <c r="I130" s="79"/>
      <c r="J130" s="146"/>
      <c r="K130" s="7"/>
      <c r="L130" s="8"/>
      <c r="M130" s="9"/>
      <c r="N130" s="79"/>
      <c r="O130" s="79"/>
      <c r="P130" s="79"/>
      <c r="Q130" s="79"/>
      <c r="R130" s="79"/>
      <c r="S130" s="79"/>
      <c r="T130" s="251" t="str">
        <f t="shared" si="1"/>
        <v/>
      </c>
      <c r="U130" s="79"/>
      <c r="V130" s="254"/>
      <c r="W130" s="79"/>
      <c r="X130" s="79"/>
      <c r="Y130" s="79"/>
    </row>
    <row r="131" spans="1:25" ht="21.75" customHeight="1">
      <c r="A131" s="35"/>
      <c r="B131" s="79"/>
      <c r="C131" s="212"/>
      <c r="D131" s="79"/>
      <c r="E131" s="79"/>
      <c r="F131" s="79"/>
      <c r="G131" s="79"/>
      <c r="H131" s="280"/>
      <c r="I131" s="79"/>
      <c r="J131" s="146"/>
      <c r="K131" s="7"/>
      <c r="L131" s="8"/>
      <c r="M131" s="9"/>
      <c r="N131" s="79"/>
      <c r="O131" s="79"/>
      <c r="P131" s="79"/>
      <c r="Q131" s="79"/>
      <c r="R131" s="79"/>
      <c r="S131" s="79"/>
      <c r="T131" s="251" t="str">
        <f t="shared" si="1"/>
        <v/>
      </c>
      <c r="U131" s="79"/>
      <c r="V131" s="254"/>
      <c r="W131" s="79"/>
      <c r="X131" s="79"/>
      <c r="Y131" s="79"/>
    </row>
    <row r="132" spans="1:25" ht="21.75" customHeight="1">
      <c r="A132" s="35"/>
      <c r="B132" s="79"/>
      <c r="C132" s="212"/>
      <c r="D132" s="79"/>
      <c r="E132" s="79"/>
      <c r="F132" s="79"/>
      <c r="G132" s="79"/>
      <c r="H132" s="280"/>
      <c r="I132" s="79"/>
      <c r="J132" s="146"/>
      <c r="K132" s="7"/>
      <c r="L132" s="8"/>
      <c r="M132" s="9"/>
      <c r="N132" s="79"/>
      <c r="O132" s="79"/>
      <c r="P132" s="79"/>
      <c r="Q132" s="79"/>
      <c r="R132" s="79"/>
      <c r="S132" s="79"/>
      <c r="T132" s="251" t="str">
        <f t="shared" si="1"/>
        <v/>
      </c>
      <c r="U132" s="79"/>
      <c r="V132" s="254"/>
      <c r="W132" s="79"/>
      <c r="X132" s="79"/>
      <c r="Y132" s="79"/>
    </row>
    <row r="133" spans="1:25" ht="21.75" customHeight="1">
      <c r="A133" s="35"/>
      <c r="B133" s="79"/>
      <c r="C133" s="212"/>
      <c r="D133" s="79"/>
      <c r="E133" s="79"/>
      <c r="F133" s="79"/>
      <c r="G133" s="79"/>
      <c r="H133" s="280"/>
      <c r="I133" s="79"/>
      <c r="J133" s="146"/>
      <c r="K133" s="7"/>
      <c r="L133" s="8"/>
      <c r="M133" s="9"/>
      <c r="N133" s="79"/>
      <c r="O133" s="79"/>
      <c r="P133" s="79"/>
      <c r="Q133" s="79"/>
      <c r="R133" s="79"/>
      <c r="S133" s="79"/>
      <c r="T133" s="251" t="str">
        <f t="shared" ref="T133:T148" si="2">IF(COUNT(S133+R133)&gt;1,S133+R133,"")</f>
        <v/>
      </c>
      <c r="U133" s="79"/>
      <c r="V133" s="254"/>
      <c r="W133" s="79"/>
      <c r="X133" s="79"/>
      <c r="Y133" s="79"/>
    </row>
    <row r="134" spans="1:25" ht="21.75" customHeight="1">
      <c r="A134" s="35"/>
      <c r="B134" s="79"/>
      <c r="C134" s="212"/>
      <c r="D134" s="79"/>
      <c r="E134" s="79"/>
      <c r="F134" s="79"/>
      <c r="G134" s="79"/>
      <c r="H134" s="280"/>
      <c r="I134" s="79"/>
      <c r="J134" s="146"/>
      <c r="K134" s="7"/>
      <c r="L134" s="8"/>
      <c r="M134" s="9"/>
      <c r="N134" s="79"/>
      <c r="O134" s="79"/>
      <c r="P134" s="79"/>
      <c r="Q134" s="79"/>
      <c r="R134" s="79"/>
      <c r="S134" s="79"/>
      <c r="T134" s="251" t="str">
        <f t="shared" si="2"/>
        <v/>
      </c>
      <c r="U134" s="79"/>
      <c r="V134" s="254"/>
      <c r="W134" s="79"/>
      <c r="X134" s="79"/>
      <c r="Y134" s="79"/>
    </row>
    <row r="135" spans="1:25" ht="21.75" customHeight="1">
      <c r="A135" s="35"/>
      <c r="B135" s="79"/>
      <c r="C135" s="212"/>
      <c r="D135" s="79"/>
      <c r="E135" s="79"/>
      <c r="F135" s="79"/>
      <c r="G135" s="79"/>
      <c r="H135" s="280"/>
      <c r="I135" s="79"/>
      <c r="J135" s="146"/>
      <c r="K135" s="7"/>
      <c r="L135" s="8"/>
      <c r="M135" s="9"/>
      <c r="N135" s="79"/>
      <c r="O135" s="79"/>
      <c r="P135" s="79"/>
      <c r="Q135" s="79"/>
      <c r="R135" s="79"/>
      <c r="S135" s="79"/>
      <c r="T135" s="251" t="str">
        <f t="shared" si="2"/>
        <v/>
      </c>
      <c r="U135" s="79"/>
      <c r="V135" s="254"/>
      <c r="W135" s="79"/>
      <c r="X135" s="79"/>
      <c r="Y135" s="79"/>
    </row>
    <row r="136" spans="1:25" ht="21.75" customHeight="1">
      <c r="A136" s="35"/>
      <c r="B136" s="79"/>
      <c r="C136" s="212"/>
      <c r="D136" s="79"/>
      <c r="E136" s="79"/>
      <c r="F136" s="79"/>
      <c r="G136" s="79"/>
      <c r="H136" s="280"/>
      <c r="I136" s="79"/>
      <c r="J136" s="146"/>
      <c r="K136" s="7"/>
      <c r="L136" s="8"/>
      <c r="M136" s="9"/>
      <c r="N136" s="79"/>
      <c r="O136" s="79"/>
      <c r="P136" s="79"/>
      <c r="Q136" s="79"/>
      <c r="R136" s="79"/>
      <c r="S136" s="79"/>
      <c r="T136" s="251" t="str">
        <f t="shared" si="2"/>
        <v/>
      </c>
      <c r="U136" s="79"/>
      <c r="V136" s="254"/>
      <c r="W136" s="79"/>
      <c r="X136" s="79"/>
      <c r="Y136" s="79"/>
    </row>
    <row r="137" spans="1:25" ht="21.75" customHeight="1">
      <c r="A137" s="35"/>
      <c r="B137" s="79"/>
      <c r="C137" s="212"/>
      <c r="D137" s="79"/>
      <c r="E137" s="79"/>
      <c r="F137" s="79"/>
      <c r="G137" s="79"/>
      <c r="H137" s="280"/>
      <c r="I137" s="79"/>
      <c r="J137" s="146"/>
      <c r="K137" s="7"/>
      <c r="L137" s="8"/>
      <c r="M137" s="9"/>
      <c r="N137" s="79"/>
      <c r="O137" s="79"/>
      <c r="P137" s="79"/>
      <c r="Q137" s="79"/>
      <c r="R137" s="79"/>
      <c r="S137" s="79"/>
      <c r="T137" s="251" t="str">
        <f t="shared" si="2"/>
        <v/>
      </c>
      <c r="U137" s="79"/>
      <c r="V137" s="254"/>
      <c r="W137" s="79"/>
      <c r="X137" s="79"/>
      <c r="Y137" s="79"/>
    </row>
    <row r="138" spans="1:25" ht="21.75" customHeight="1">
      <c r="A138" s="35"/>
      <c r="B138" s="79"/>
      <c r="C138" s="212"/>
      <c r="D138" s="79"/>
      <c r="E138" s="79"/>
      <c r="F138" s="79"/>
      <c r="G138" s="79"/>
      <c r="H138" s="280"/>
      <c r="I138" s="79"/>
      <c r="J138" s="146"/>
      <c r="K138" s="7"/>
      <c r="L138" s="8"/>
      <c r="M138" s="9"/>
      <c r="N138" s="79"/>
      <c r="O138" s="79"/>
      <c r="P138" s="79"/>
      <c r="Q138" s="79"/>
      <c r="R138" s="79"/>
      <c r="S138" s="79"/>
      <c r="T138" s="251" t="str">
        <f t="shared" si="2"/>
        <v/>
      </c>
      <c r="U138" s="79"/>
      <c r="V138" s="254"/>
      <c r="W138" s="79"/>
      <c r="X138" s="79"/>
      <c r="Y138" s="79"/>
    </row>
    <row r="139" spans="1:25" ht="21.75" customHeight="1">
      <c r="A139" s="35"/>
      <c r="B139" s="79"/>
      <c r="C139" s="212"/>
      <c r="D139" s="79"/>
      <c r="E139" s="79"/>
      <c r="F139" s="79"/>
      <c r="G139" s="79"/>
      <c r="H139" s="280"/>
      <c r="I139" s="79"/>
      <c r="J139" s="146"/>
      <c r="K139" s="7"/>
      <c r="L139" s="8"/>
      <c r="M139" s="9"/>
      <c r="N139" s="79"/>
      <c r="O139" s="79"/>
      <c r="P139" s="79"/>
      <c r="Q139" s="79"/>
      <c r="R139" s="79"/>
      <c r="S139" s="79"/>
      <c r="T139" s="251" t="str">
        <f t="shared" si="2"/>
        <v/>
      </c>
      <c r="U139" s="79"/>
      <c r="V139" s="254"/>
      <c r="W139" s="79"/>
      <c r="X139" s="79"/>
      <c r="Y139" s="79"/>
    </row>
    <row r="140" spans="1:25" ht="21.75" customHeight="1">
      <c r="A140" s="35"/>
      <c r="B140" s="79"/>
      <c r="C140" s="212"/>
      <c r="D140" s="79"/>
      <c r="E140" s="79"/>
      <c r="F140" s="79"/>
      <c r="G140" s="79"/>
      <c r="H140" s="280"/>
      <c r="I140" s="79"/>
      <c r="J140" s="146"/>
      <c r="K140" s="7"/>
      <c r="L140" s="8"/>
      <c r="M140" s="9"/>
      <c r="N140" s="79"/>
      <c r="O140" s="79"/>
      <c r="P140" s="79"/>
      <c r="Q140" s="79"/>
      <c r="R140" s="79"/>
      <c r="S140" s="79"/>
      <c r="T140" s="251" t="str">
        <f t="shared" si="2"/>
        <v/>
      </c>
      <c r="U140" s="79"/>
      <c r="V140" s="254"/>
      <c r="W140" s="79"/>
      <c r="X140" s="79"/>
      <c r="Y140" s="79"/>
    </row>
    <row r="141" spans="1:25" ht="21.75" customHeight="1">
      <c r="A141" s="35"/>
      <c r="B141" s="79"/>
      <c r="C141" s="212"/>
      <c r="D141" s="79"/>
      <c r="E141" s="79"/>
      <c r="F141" s="79"/>
      <c r="G141" s="79"/>
      <c r="H141" s="280"/>
      <c r="I141" s="79"/>
      <c r="J141" s="146"/>
      <c r="K141" s="7"/>
      <c r="L141" s="8"/>
      <c r="M141" s="9"/>
      <c r="N141" s="79"/>
      <c r="O141" s="79"/>
      <c r="P141" s="79"/>
      <c r="Q141" s="79"/>
      <c r="R141" s="79"/>
      <c r="S141" s="79"/>
      <c r="T141" s="251" t="str">
        <f t="shared" si="2"/>
        <v/>
      </c>
      <c r="U141" s="79"/>
      <c r="V141" s="254"/>
      <c r="W141" s="79"/>
      <c r="X141" s="79"/>
      <c r="Y141" s="79"/>
    </row>
    <row r="142" spans="1:25" ht="21.75" customHeight="1">
      <c r="A142" s="35"/>
      <c r="B142" s="79"/>
      <c r="C142" s="212"/>
      <c r="D142" s="79"/>
      <c r="E142" s="79"/>
      <c r="F142" s="79"/>
      <c r="G142" s="79"/>
      <c r="H142" s="283"/>
      <c r="I142" s="79"/>
      <c r="J142" s="146"/>
      <c r="K142" s="7"/>
      <c r="L142" s="8"/>
      <c r="M142" s="9"/>
      <c r="N142" s="79"/>
      <c r="O142" s="79"/>
      <c r="P142" s="79"/>
      <c r="Q142" s="79"/>
      <c r="R142" s="79"/>
      <c r="S142" s="79"/>
      <c r="T142" s="251" t="str">
        <f t="shared" si="2"/>
        <v/>
      </c>
      <c r="U142" s="79"/>
      <c r="V142" s="254"/>
      <c r="W142" s="79"/>
      <c r="X142" s="79"/>
      <c r="Y142" s="79"/>
    </row>
    <row r="143" spans="1:25" ht="21.75" customHeight="1">
      <c r="A143" s="35"/>
      <c r="B143" s="79"/>
      <c r="C143" s="212"/>
      <c r="D143" s="79"/>
      <c r="E143" s="79"/>
      <c r="F143" s="79"/>
      <c r="G143" s="79"/>
      <c r="H143" s="280"/>
      <c r="I143" s="79"/>
      <c r="J143" s="146"/>
      <c r="K143" s="7"/>
      <c r="L143" s="8"/>
      <c r="M143" s="9"/>
      <c r="N143" s="79"/>
      <c r="O143" s="79"/>
      <c r="P143" s="79"/>
      <c r="Q143" s="79"/>
      <c r="R143" s="79"/>
      <c r="S143" s="79"/>
      <c r="T143" s="251" t="str">
        <f t="shared" si="2"/>
        <v/>
      </c>
      <c r="U143" s="79"/>
      <c r="V143" s="254"/>
      <c r="W143" s="79"/>
      <c r="X143" s="79"/>
      <c r="Y143" s="79"/>
    </row>
    <row r="144" spans="1:25" ht="21.75" customHeight="1">
      <c r="A144" s="35"/>
      <c r="B144" s="79"/>
      <c r="C144" s="212"/>
      <c r="D144" s="79"/>
      <c r="E144" s="79"/>
      <c r="F144" s="79"/>
      <c r="G144" s="79"/>
      <c r="H144" s="280"/>
      <c r="I144" s="79"/>
      <c r="J144" s="146"/>
      <c r="K144" s="7"/>
      <c r="L144" s="8"/>
      <c r="M144" s="9"/>
      <c r="N144" s="79"/>
      <c r="O144" s="79"/>
      <c r="P144" s="79"/>
      <c r="Q144" s="79"/>
      <c r="R144" s="79"/>
      <c r="S144" s="79"/>
      <c r="T144" s="251" t="str">
        <f t="shared" si="2"/>
        <v/>
      </c>
      <c r="U144" s="79"/>
      <c r="V144" s="254"/>
      <c r="W144" s="79"/>
      <c r="X144" s="79"/>
      <c r="Y144" s="79"/>
    </row>
    <row r="145" spans="1:35" ht="21.75" customHeight="1">
      <c r="A145" s="35"/>
      <c r="B145" s="79"/>
      <c r="C145" s="212"/>
      <c r="D145" s="79"/>
      <c r="E145" s="79"/>
      <c r="F145" s="79"/>
      <c r="G145" s="79"/>
      <c r="H145" s="280"/>
      <c r="I145" s="79"/>
      <c r="J145" s="146"/>
      <c r="K145" s="7"/>
      <c r="L145" s="8"/>
      <c r="M145" s="9"/>
      <c r="N145" s="79"/>
      <c r="O145" s="79"/>
      <c r="P145" s="79"/>
      <c r="Q145" s="79"/>
      <c r="R145" s="79"/>
      <c r="S145" s="79"/>
      <c r="T145" s="251" t="str">
        <f t="shared" si="2"/>
        <v/>
      </c>
      <c r="U145" s="79"/>
      <c r="V145" s="254"/>
      <c r="W145" s="79"/>
      <c r="X145" s="79"/>
      <c r="Y145" s="79"/>
    </row>
    <row r="146" spans="1:35" ht="21.75" customHeight="1">
      <c r="A146" s="35"/>
      <c r="B146" s="79"/>
      <c r="C146" s="212"/>
      <c r="D146" s="79"/>
      <c r="E146" s="79"/>
      <c r="F146" s="79"/>
      <c r="G146" s="79"/>
      <c r="H146" s="280"/>
      <c r="I146" s="79"/>
      <c r="J146" s="146"/>
      <c r="K146" s="7"/>
      <c r="L146" s="8"/>
      <c r="M146" s="9"/>
      <c r="N146" s="79"/>
      <c r="O146" s="79"/>
      <c r="P146" s="79"/>
      <c r="Q146" s="79"/>
      <c r="R146" s="79"/>
      <c r="S146" s="79"/>
      <c r="T146" s="251" t="str">
        <f t="shared" si="2"/>
        <v/>
      </c>
      <c r="U146" s="79"/>
      <c r="V146" s="254"/>
      <c r="W146" s="79"/>
      <c r="X146" s="79"/>
      <c r="Y146" s="79"/>
    </row>
    <row r="147" spans="1:35" s="14" customFormat="1" ht="21.75" customHeight="1">
      <c r="A147" s="35"/>
      <c r="B147" s="79"/>
      <c r="C147" s="212"/>
      <c r="D147" s="79"/>
      <c r="E147" s="79"/>
      <c r="F147" s="79"/>
      <c r="G147" s="79"/>
      <c r="H147" s="280"/>
      <c r="I147" s="79"/>
      <c r="J147" s="146"/>
      <c r="K147" s="7"/>
      <c r="L147" s="8"/>
      <c r="M147" s="9"/>
      <c r="N147" s="79"/>
      <c r="O147" s="79"/>
      <c r="P147" s="79"/>
      <c r="Q147" s="79"/>
      <c r="R147" s="79"/>
      <c r="S147" s="79"/>
      <c r="T147" s="251" t="str">
        <f t="shared" si="2"/>
        <v/>
      </c>
      <c r="U147" s="79"/>
      <c r="V147" s="254"/>
      <c r="W147" s="79"/>
      <c r="X147" s="79"/>
      <c r="Y147" s="79"/>
    </row>
    <row r="148" spans="1:35" s="14" customFormat="1" ht="21.75" customHeight="1">
      <c r="A148" s="35"/>
      <c r="B148" s="79"/>
      <c r="C148" s="212"/>
      <c r="D148" s="79"/>
      <c r="E148" s="79"/>
      <c r="F148" s="79"/>
      <c r="G148" s="79"/>
      <c r="H148" s="280"/>
      <c r="I148" s="79"/>
      <c r="J148" s="146"/>
      <c r="K148" s="7"/>
      <c r="L148" s="8"/>
      <c r="M148" s="9"/>
      <c r="N148" s="79"/>
      <c r="O148" s="79"/>
      <c r="P148" s="79"/>
      <c r="Q148" s="79"/>
      <c r="R148" s="79"/>
      <c r="S148" s="79"/>
      <c r="T148" s="251" t="str">
        <f t="shared" si="2"/>
        <v/>
      </c>
      <c r="U148" s="79"/>
      <c r="V148" s="254"/>
      <c r="W148" s="79"/>
      <c r="X148" s="79"/>
      <c r="Y148" s="79"/>
    </row>
    <row r="149" spans="1:35" s="14" customFormat="1" ht="12.75" hidden="1" customHeight="1">
      <c r="H149" s="15"/>
      <c r="T149" s="251">
        <f t="shared" ref="T133:T196" si="3">S149+R149</f>
        <v>0</v>
      </c>
    </row>
    <row r="150" spans="1:35" s="14" customFormat="1" ht="12.75" hidden="1" customHeight="1">
      <c r="A150" s="16"/>
      <c r="B150" s="16"/>
      <c r="C150" s="16"/>
      <c r="D150" s="16"/>
      <c r="E150" s="16"/>
      <c r="F150" s="16"/>
      <c r="G150" s="16"/>
      <c r="H150" s="17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251">
        <f t="shared" si="3"/>
        <v>0</v>
      </c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 s="47" customFormat="1" ht="12.75" hidden="1" customHeight="1">
      <c r="H151" s="48"/>
      <c r="I151" s="75" t="s">
        <v>148</v>
      </c>
      <c r="T151" s="251">
        <f t="shared" si="3"/>
        <v>0</v>
      </c>
      <c r="W151" s="149" t="s">
        <v>162</v>
      </c>
    </row>
    <row r="152" spans="1:35" s="47" customFormat="1" ht="15.75" hidden="1" customHeight="1">
      <c r="B152" s="50" t="s">
        <v>154</v>
      </c>
      <c r="D152" s="74" t="s">
        <v>196</v>
      </c>
      <c r="F152" s="51" t="s">
        <v>77</v>
      </c>
      <c r="H152" s="48"/>
      <c r="I152" s="75" t="s">
        <v>43</v>
      </c>
      <c r="L152" s="52" t="s">
        <v>78</v>
      </c>
      <c r="N152" s="53" t="s">
        <v>10</v>
      </c>
      <c r="O152" s="159" t="s">
        <v>79</v>
      </c>
      <c r="Q152" s="52" t="s">
        <v>78</v>
      </c>
      <c r="R152" s="75">
        <v>0</v>
      </c>
      <c r="S152" s="47">
        <v>2</v>
      </c>
      <c r="T152" s="251">
        <f t="shared" si="3"/>
        <v>2</v>
      </c>
      <c r="U152" s="51" t="s">
        <v>80</v>
      </c>
      <c r="W152" s="149" t="s">
        <v>317</v>
      </c>
    </row>
    <row r="153" spans="1:35" s="49" customFormat="1" ht="15.75" hidden="1" customHeight="1">
      <c r="B153" s="50" t="s">
        <v>155</v>
      </c>
      <c r="D153" s="74" t="s">
        <v>197</v>
      </c>
      <c r="F153" s="49" t="s">
        <v>81</v>
      </c>
      <c r="H153" s="54"/>
      <c r="I153" s="75" t="s">
        <v>44</v>
      </c>
      <c r="L153" s="52" t="s">
        <v>82</v>
      </c>
      <c r="N153" s="53" t="s">
        <v>11</v>
      </c>
      <c r="O153" s="53" t="s">
        <v>83</v>
      </c>
      <c r="Q153" s="52" t="s">
        <v>82</v>
      </c>
      <c r="R153" s="75">
        <v>1</v>
      </c>
      <c r="S153" s="49">
        <v>3</v>
      </c>
      <c r="T153" s="251">
        <f t="shared" si="3"/>
        <v>4</v>
      </c>
      <c r="U153" s="49" t="s">
        <v>84</v>
      </c>
      <c r="W153" s="149" t="s">
        <v>312</v>
      </c>
    </row>
    <row r="154" spans="1:35" s="49" customFormat="1" ht="15.75" hidden="1" customHeight="1">
      <c r="B154" s="50" t="s">
        <v>294</v>
      </c>
      <c r="D154" s="74" t="s">
        <v>198</v>
      </c>
      <c r="F154" s="49" t="s">
        <v>85</v>
      </c>
      <c r="H154" s="54"/>
      <c r="I154" s="75" t="s">
        <v>87</v>
      </c>
      <c r="L154" s="52" t="s">
        <v>89</v>
      </c>
      <c r="N154" s="53" t="s">
        <v>88</v>
      </c>
      <c r="O154" s="159" t="s">
        <v>90</v>
      </c>
      <c r="P154" s="47"/>
      <c r="Q154" s="52" t="s">
        <v>89</v>
      </c>
      <c r="R154" s="75">
        <v>2</v>
      </c>
      <c r="S154" s="49">
        <v>4</v>
      </c>
      <c r="T154" s="251">
        <f t="shared" si="3"/>
        <v>6</v>
      </c>
      <c r="U154" s="49" t="s">
        <v>91</v>
      </c>
      <c r="W154" s="149" t="s">
        <v>318</v>
      </c>
    </row>
    <row r="155" spans="1:35" s="49" customFormat="1" ht="15.75" hidden="1" customHeight="1">
      <c r="B155" s="50" t="s">
        <v>156</v>
      </c>
      <c r="D155" s="74" t="s">
        <v>199</v>
      </c>
      <c r="F155" s="49" t="s">
        <v>92</v>
      </c>
      <c r="H155" s="54"/>
      <c r="I155" s="75" t="s">
        <v>93</v>
      </c>
      <c r="L155" s="52" t="s">
        <v>94</v>
      </c>
      <c r="N155" s="53" t="s">
        <v>12</v>
      </c>
      <c r="O155" s="50"/>
      <c r="Q155" s="52" t="s">
        <v>94</v>
      </c>
      <c r="R155" s="75">
        <v>3</v>
      </c>
      <c r="S155" s="49">
        <v>5</v>
      </c>
      <c r="T155" s="251">
        <f t="shared" si="3"/>
        <v>8</v>
      </c>
      <c r="U155" s="49" t="s">
        <v>95</v>
      </c>
      <c r="W155" s="149" t="s">
        <v>319</v>
      </c>
    </row>
    <row r="156" spans="1:35" s="49" customFormat="1" ht="15.75" hidden="1" customHeight="1">
      <c r="B156" s="50" t="s">
        <v>157</v>
      </c>
      <c r="D156" s="74" t="s">
        <v>200</v>
      </c>
      <c r="H156" s="54"/>
      <c r="I156" s="75" t="s">
        <v>96</v>
      </c>
      <c r="L156" s="52" t="s">
        <v>97</v>
      </c>
      <c r="N156" s="53" t="s">
        <v>13</v>
      </c>
      <c r="Q156" s="52" t="s">
        <v>97</v>
      </c>
      <c r="R156" s="75">
        <v>4</v>
      </c>
      <c r="S156" s="49">
        <v>6</v>
      </c>
      <c r="T156" s="251">
        <f t="shared" si="3"/>
        <v>10</v>
      </c>
      <c r="U156" s="49" t="s">
        <v>98</v>
      </c>
      <c r="W156" s="150" t="s">
        <v>311</v>
      </c>
    </row>
    <row r="157" spans="1:35" s="49" customFormat="1" ht="15.75" hidden="1" customHeight="1">
      <c r="B157" s="50" t="s">
        <v>158</v>
      </c>
      <c r="D157" s="74" t="s">
        <v>247</v>
      </c>
      <c r="H157" s="54"/>
      <c r="I157" s="75" t="s">
        <v>99</v>
      </c>
      <c r="L157" s="52" t="s">
        <v>101</v>
      </c>
      <c r="N157" s="53" t="s">
        <v>100</v>
      </c>
      <c r="Q157" s="52" t="s">
        <v>101</v>
      </c>
      <c r="R157" s="75">
        <v>5</v>
      </c>
      <c r="S157" s="49">
        <v>7</v>
      </c>
      <c r="T157" s="251">
        <f t="shared" si="3"/>
        <v>12</v>
      </c>
      <c r="U157" s="49" t="s">
        <v>102</v>
      </c>
      <c r="W157" s="149" t="s">
        <v>320</v>
      </c>
    </row>
    <row r="158" spans="1:35" s="49" customFormat="1" ht="15.75" hidden="1" customHeight="1">
      <c r="B158" s="50" t="s">
        <v>159</v>
      </c>
      <c r="D158" s="74" t="s">
        <v>201</v>
      </c>
      <c r="H158" s="54"/>
      <c r="I158" s="75" t="s">
        <v>103</v>
      </c>
      <c r="L158" s="52" t="s">
        <v>104</v>
      </c>
      <c r="N158" s="53" t="s">
        <v>178</v>
      </c>
      <c r="Q158" s="52" t="s">
        <v>104</v>
      </c>
      <c r="R158" s="75">
        <v>6</v>
      </c>
      <c r="S158" s="49">
        <v>8</v>
      </c>
      <c r="T158" s="251">
        <f t="shared" si="3"/>
        <v>14</v>
      </c>
      <c r="U158" s="49" t="s">
        <v>105</v>
      </c>
      <c r="W158" s="149" t="s">
        <v>314</v>
      </c>
    </row>
    <row r="159" spans="1:35" s="49" customFormat="1" ht="15.75" hidden="1" customHeight="1">
      <c r="B159" s="50" t="s">
        <v>160</v>
      </c>
      <c r="D159" s="74" t="s">
        <v>202</v>
      </c>
      <c r="H159" s="54"/>
      <c r="I159" s="75" t="s">
        <v>106</v>
      </c>
      <c r="L159" s="52" t="s">
        <v>107</v>
      </c>
      <c r="Q159" s="52" t="s">
        <v>107</v>
      </c>
      <c r="R159" s="75">
        <v>7</v>
      </c>
      <c r="S159" s="49">
        <v>9</v>
      </c>
      <c r="T159" s="251">
        <f t="shared" si="3"/>
        <v>16</v>
      </c>
      <c r="U159" s="49" t="s">
        <v>108</v>
      </c>
      <c r="W159" s="149" t="s">
        <v>315</v>
      </c>
    </row>
    <row r="160" spans="1:35" s="49" customFormat="1" ht="15.75" hidden="1" customHeight="1">
      <c r="B160" s="50" t="s">
        <v>86</v>
      </c>
      <c r="D160" s="74" t="s">
        <v>203</v>
      </c>
      <c r="H160" s="54"/>
      <c r="I160" s="75" t="s">
        <v>109</v>
      </c>
      <c r="L160" s="52" t="s">
        <v>180</v>
      </c>
      <c r="Q160" s="52" t="s">
        <v>110</v>
      </c>
      <c r="R160" s="75">
        <v>8</v>
      </c>
      <c r="T160" s="251">
        <f t="shared" si="3"/>
        <v>8</v>
      </c>
      <c r="W160" s="149" t="s">
        <v>321</v>
      </c>
    </row>
    <row r="161" spans="2:23" s="49" customFormat="1" ht="15.75" hidden="1" customHeight="1">
      <c r="B161" s="50" t="s">
        <v>161</v>
      </c>
      <c r="D161" s="74" t="s">
        <v>204</v>
      </c>
      <c r="H161" s="54"/>
      <c r="I161" s="75" t="s">
        <v>162</v>
      </c>
      <c r="L161" s="52" t="s">
        <v>110</v>
      </c>
      <c r="Q161" s="52" t="s">
        <v>112</v>
      </c>
      <c r="R161" s="75">
        <v>9</v>
      </c>
      <c r="S161" s="49">
        <v>10</v>
      </c>
      <c r="T161" s="251">
        <f t="shared" si="3"/>
        <v>19</v>
      </c>
      <c r="U161" s="49" t="s">
        <v>111</v>
      </c>
      <c r="W161" s="150" t="s">
        <v>313</v>
      </c>
    </row>
    <row r="162" spans="2:23" s="49" customFormat="1" ht="15.75" hidden="1" customHeight="1">
      <c r="B162" s="50" t="s">
        <v>246</v>
      </c>
      <c r="D162" s="74" t="s">
        <v>205</v>
      </c>
      <c r="H162" s="54"/>
      <c r="I162" s="75"/>
      <c r="L162" s="52" t="s">
        <v>112</v>
      </c>
      <c r="Q162" s="52" t="s">
        <v>114</v>
      </c>
      <c r="R162" s="75">
        <v>10</v>
      </c>
      <c r="S162" s="49">
        <v>11</v>
      </c>
      <c r="T162" s="251">
        <f t="shared" si="3"/>
        <v>21</v>
      </c>
      <c r="U162" s="49" t="s">
        <v>113</v>
      </c>
    </row>
    <row r="163" spans="2:23" s="49" customFormat="1" ht="15.75" hidden="1" customHeight="1">
      <c r="B163" s="50" t="s">
        <v>163</v>
      </c>
      <c r="D163" s="74" t="s">
        <v>248</v>
      </c>
      <c r="H163" s="54"/>
      <c r="I163" s="75"/>
      <c r="L163" s="52" t="s">
        <v>114</v>
      </c>
      <c r="Q163" s="52" t="s">
        <v>116</v>
      </c>
      <c r="R163" s="75">
        <v>11</v>
      </c>
      <c r="S163" s="49">
        <v>12</v>
      </c>
      <c r="T163" s="251">
        <f t="shared" si="3"/>
        <v>23</v>
      </c>
      <c r="U163" s="49" t="s">
        <v>115</v>
      </c>
    </row>
    <row r="164" spans="2:23" s="49" customFormat="1" ht="15.75" hidden="1" customHeight="1">
      <c r="B164" s="50" t="s">
        <v>177</v>
      </c>
      <c r="D164" s="74" t="s">
        <v>249</v>
      </c>
      <c r="H164" s="54"/>
      <c r="I164" s="75"/>
      <c r="L164" s="52" t="s">
        <v>116</v>
      </c>
      <c r="Q164" s="52" t="s">
        <v>117</v>
      </c>
      <c r="R164" s="75">
        <v>12</v>
      </c>
      <c r="S164" s="49">
        <v>13</v>
      </c>
      <c r="T164" s="251">
        <f t="shared" si="3"/>
        <v>25</v>
      </c>
    </row>
    <row r="165" spans="2:23" s="49" customFormat="1" ht="15.75" hidden="1" customHeight="1">
      <c r="B165" s="50" t="s">
        <v>143</v>
      </c>
      <c r="D165" s="74" t="s">
        <v>206</v>
      </c>
      <c r="H165" s="54"/>
      <c r="L165" s="52" t="s">
        <v>117</v>
      </c>
      <c r="Q165" s="52" t="s">
        <v>119</v>
      </c>
      <c r="R165" s="75">
        <v>13</v>
      </c>
      <c r="S165" s="49">
        <v>14</v>
      </c>
      <c r="T165" s="251">
        <f t="shared" si="3"/>
        <v>27</v>
      </c>
    </row>
    <row r="166" spans="2:23" s="49" customFormat="1" ht="15.75" hidden="1" customHeight="1">
      <c r="B166" s="50" t="s">
        <v>165</v>
      </c>
      <c r="D166" s="74" t="s">
        <v>207</v>
      </c>
      <c r="H166" s="54"/>
      <c r="L166" s="52" t="s">
        <v>119</v>
      </c>
      <c r="Q166" s="52" t="s">
        <v>120</v>
      </c>
      <c r="R166" s="75">
        <v>14</v>
      </c>
      <c r="S166" s="49">
        <v>15</v>
      </c>
      <c r="T166" s="251">
        <f t="shared" si="3"/>
        <v>29</v>
      </c>
    </row>
    <row r="167" spans="2:23" s="49" customFormat="1" ht="15.75" hidden="1" customHeight="1">
      <c r="B167" s="50" t="s">
        <v>166</v>
      </c>
      <c r="D167" s="74" t="s">
        <v>118</v>
      </c>
      <c r="H167" s="54"/>
      <c r="L167" s="52" t="s">
        <v>120</v>
      </c>
      <c r="Q167" s="52" t="s">
        <v>121</v>
      </c>
      <c r="R167" s="75">
        <v>15</v>
      </c>
      <c r="S167" s="49">
        <v>16</v>
      </c>
      <c r="T167" s="251">
        <f t="shared" si="3"/>
        <v>31</v>
      </c>
    </row>
    <row r="168" spans="2:23" s="49" customFormat="1" ht="15.75" hidden="1" customHeight="1">
      <c r="B168" s="50" t="s">
        <v>167</v>
      </c>
      <c r="D168" s="74" t="s">
        <v>208</v>
      </c>
      <c r="H168" s="54"/>
      <c r="L168" s="52" t="s">
        <v>121</v>
      </c>
      <c r="Q168" s="52" t="s">
        <v>269</v>
      </c>
      <c r="R168" s="75">
        <v>16</v>
      </c>
      <c r="S168" s="49">
        <v>17</v>
      </c>
      <c r="T168" s="251">
        <f t="shared" si="3"/>
        <v>33</v>
      </c>
    </row>
    <row r="169" spans="2:23" s="49" customFormat="1" ht="15.75" hidden="1" customHeight="1">
      <c r="B169" s="50" t="s">
        <v>168</v>
      </c>
      <c r="D169" s="74" t="s">
        <v>250</v>
      </c>
      <c r="H169" s="54"/>
      <c r="L169" s="52" t="s">
        <v>122</v>
      </c>
      <c r="Q169" s="52" t="s">
        <v>123</v>
      </c>
      <c r="R169" s="75">
        <v>17</v>
      </c>
      <c r="S169" s="49">
        <v>18</v>
      </c>
      <c r="T169" s="251">
        <f t="shared" si="3"/>
        <v>35</v>
      </c>
    </row>
    <row r="170" spans="2:23" s="49" customFormat="1" ht="15.75" hidden="1" customHeight="1">
      <c r="B170" s="50" t="s">
        <v>169</v>
      </c>
      <c r="D170" s="74" t="s">
        <v>251</v>
      </c>
      <c r="H170" s="54"/>
      <c r="L170" s="52" t="s">
        <v>123</v>
      </c>
      <c r="Q170" s="52" t="s">
        <v>124</v>
      </c>
      <c r="R170" s="75">
        <v>18</v>
      </c>
      <c r="S170" s="49">
        <v>19</v>
      </c>
      <c r="T170" s="251">
        <f t="shared" si="3"/>
        <v>37</v>
      </c>
    </row>
    <row r="171" spans="2:23" s="49" customFormat="1" ht="15.75" hidden="1" customHeight="1">
      <c r="B171" s="50" t="s">
        <v>170</v>
      </c>
      <c r="D171" s="74" t="s">
        <v>209</v>
      </c>
      <c r="H171" s="54"/>
      <c r="L171" s="52" t="s">
        <v>124</v>
      </c>
      <c r="Q171" s="52" t="s">
        <v>270</v>
      </c>
      <c r="R171" s="75">
        <v>19</v>
      </c>
      <c r="S171" s="49">
        <v>20</v>
      </c>
      <c r="T171" s="251">
        <f t="shared" si="3"/>
        <v>39</v>
      </c>
    </row>
    <row r="172" spans="2:23" s="49" customFormat="1" ht="15.75" hidden="1" customHeight="1">
      <c r="D172" s="74" t="s">
        <v>210</v>
      </c>
      <c r="H172" s="54"/>
      <c r="L172" s="52" t="s">
        <v>125</v>
      </c>
      <c r="Q172" s="52" t="s">
        <v>126</v>
      </c>
      <c r="R172" s="75">
        <v>20</v>
      </c>
      <c r="S172" s="49">
        <v>21</v>
      </c>
      <c r="T172" s="251">
        <f t="shared" si="3"/>
        <v>41</v>
      </c>
    </row>
    <row r="173" spans="2:23" s="49" customFormat="1" ht="15.75" hidden="1" customHeight="1">
      <c r="D173" s="74" t="s">
        <v>211</v>
      </c>
      <c r="H173" s="54"/>
      <c r="L173" s="52" t="s">
        <v>126</v>
      </c>
      <c r="Q173" s="52" t="s">
        <v>127</v>
      </c>
      <c r="R173" s="75">
        <v>21</v>
      </c>
      <c r="S173" s="49">
        <v>22</v>
      </c>
      <c r="T173" s="251">
        <f t="shared" si="3"/>
        <v>43</v>
      </c>
    </row>
    <row r="174" spans="2:23" s="49" customFormat="1" ht="15.75" hidden="1" customHeight="1">
      <c r="D174" s="74" t="s">
        <v>212</v>
      </c>
      <c r="H174" s="54"/>
      <c r="L174" s="52" t="s">
        <v>127</v>
      </c>
      <c r="Q174" s="52" t="s">
        <v>128</v>
      </c>
      <c r="R174" s="75">
        <v>22</v>
      </c>
      <c r="S174" s="49">
        <v>23</v>
      </c>
      <c r="T174" s="251">
        <f t="shared" si="3"/>
        <v>45</v>
      </c>
    </row>
    <row r="175" spans="2:23" s="49" customFormat="1" ht="15.75" hidden="1" customHeight="1">
      <c r="D175" s="74" t="s">
        <v>252</v>
      </c>
      <c r="H175" s="54"/>
      <c r="L175" s="52" t="s">
        <v>128</v>
      </c>
      <c r="Q175" s="52" t="s">
        <v>129</v>
      </c>
      <c r="R175" s="75">
        <v>23</v>
      </c>
      <c r="S175" s="49">
        <v>24</v>
      </c>
      <c r="T175" s="251">
        <f t="shared" si="3"/>
        <v>47</v>
      </c>
    </row>
    <row r="176" spans="2:23" s="49" customFormat="1" ht="15.75" hidden="1" customHeight="1">
      <c r="D176" s="74" t="s">
        <v>253</v>
      </c>
      <c r="H176" s="54"/>
      <c r="L176" s="52" t="s">
        <v>129</v>
      </c>
      <c r="Q176" s="52" t="s">
        <v>130</v>
      </c>
      <c r="R176" s="75">
        <v>24</v>
      </c>
      <c r="S176" s="49">
        <v>25</v>
      </c>
      <c r="T176" s="251">
        <f t="shared" si="3"/>
        <v>49</v>
      </c>
    </row>
    <row r="177" spans="4:20" s="49" customFormat="1" ht="15.75" hidden="1" customHeight="1">
      <c r="D177" s="74" t="s">
        <v>254</v>
      </c>
      <c r="H177" s="54"/>
      <c r="L177" s="52" t="s">
        <v>130</v>
      </c>
      <c r="Q177" s="52" t="s">
        <v>131</v>
      </c>
      <c r="R177" s="75">
        <v>25</v>
      </c>
      <c r="S177" s="49">
        <v>26</v>
      </c>
      <c r="T177" s="251">
        <f t="shared" si="3"/>
        <v>51</v>
      </c>
    </row>
    <row r="178" spans="4:20" s="49" customFormat="1" ht="15.75" hidden="1" customHeight="1">
      <c r="D178" s="74" t="s">
        <v>213</v>
      </c>
      <c r="H178" s="54"/>
      <c r="L178" s="52" t="s">
        <v>131</v>
      </c>
      <c r="Q178" s="52" t="s">
        <v>132</v>
      </c>
      <c r="R178" s="75">
        <v>26</v>
      </c>
      <c r="S178" s="49">
        <v>27</v>
      </c>
      <c r="T178" s="251">
        <f t="shared" si="3"/>
        <v>53</v>
      </c>
    </row>
    <row r="179" spans="4:20" s="49" customFormat="1" ht="15.75" hidden="1" customHeight="1">
      <c r="D179" s="74" t="s">
        <v>214</v>
      </c>
      <c r="H179" s="54"/>
      <c r="L179" s="52" t="s">
        <v>132</v>
      </c>
      <c r="Q179" s="52" t="s">
        <v>133</v>
      </c>
      <c r="R179" s="75">
        <v>27</v>
      </c>
      <c r="S179" s="49">
        <v>28</v>
      </c>
      <c r="T179" s="251">
        <f t="shared" si="3"/>
        <v>55</v>
      </c>
    </row>
    <row r="180" spans="4:20" s="49" customFormat="1" ht="15.75" hidden="1" customHeight="1">
      <c r="D180" s="74" t="s">
        <v>215</v>
      </c>
      <c r="H180" s="54"/>
      <c r="L180" s="52" t="s">
        <v>133</v>
      </c>
      <c r="Q180" s="52" t="s">
        <v>134</v>
      </c>
      <c r="R180" s="75">
        <v>28</v>
      </c>
      <c r="T180" s="251">
        <f t="shared" si="3"/>
        <v>28</v>
      </c>
    </row>
    <row r="181" spans="4:20" s="49" customFormat="1" ht="15.75" hidden="1" customHeight="1">
      <c r="D181" s="74" t="s">
        <v>216</v>
      </c>
      <c r="H181" s="54"/>
      <c r="L181" s="52" t="s">
        <v>134</v>
      </c>
      <c r="Q181" s="52" t="s">
        <v>135</v>
      </c>
      <c r="R181" s="75">
        <v>29</v>
      </c>
      <c r="T181" s="251">
        <f t="shared" si="3"/>
        <v>29</v>
      </c>
    </row>
    <row r="182" spans="4:20" s="49" customFormat="1" ht="15.75" hidden="1" customHeight="1">
      <c r="D182" s="74" t="s">
        <v>217</v>
      </c>
      <c r="H182" s="54"/>
      <c r="L182" s="52" t="s">
        <v>135</v>
      </c>
      <c r="Q182" s="52" t="s">
        <v>136</v>
      </c>
      <c r="R182" s="75">
        <v>30</v>
      </c>
      <c r="T182" s="251">
        <f t="shared" si="3"/>
        <v>30</v>
      </c>
    </row>
    <row r="183" spans="4:20" s="49" customFormat="1" ht="15.75" hidden="1" customHeight="1">
      <c r="D183" s="74" t="s">
        <v>218</v>
      </c>
      <c r="H183" s="54"/>
      <c r="L183" s="52" t="s">
        <v>136</v>
      </c>
      <c r="Q183" s="52" t="s">
        <v>137</v>
      </c>
      <c r="R183" s="75">
        <v>31</v>
      </c>
      <c r="T183" s="251">
        <f t="shared" si="3"/>
        <v>31</v>
      </c>
    </row>
    <row r="184" spans="4:20" s="49" customFormat="1" ht="15.75" hidden="1" customHeight="1">
      <c r="D184" s="74" t="s">
        <v>192</v>
      </c>
      <c r="H184" s="54"/>
      <c r="L184" s="52" t="s">
        <v>137</v>
      </c>
      <c r="Q184" s="52" t="s">
        <v>36</v>
      </c>
      <c r="R184" s="75">
        <v>32</v>
      </c>
      <c r="T184" s="251">
        <f t="shared" si="3"/>
        <v>32</v>
      </c>
    </row>
    <row r="185" spans="4:20" s="49" customFormat="1" ht="15.75" hidden="1" customHeight="1">
      <c r="D185" s="74" t="s">
        <v>219</v>
      </c>
      <c r="H185" s="54"/>
      <c r="L185" s="52" t="s">
        <v>36</v>
      </c>
      <c r="Q185" s="52" t="s">
        <v>139</v>
      </c>
      <c r="R185" s="75">
        <v>33</v>
      </c>
      <c r="T185" s="251">
        <f t="shared" si="3"/>
        <v>33</v>
      </c>
    </row>
    <row r="186" spans="4:20" s="49" customFormat="1" ht="15.75" hidden="1" customHeight="1">
      <c r="D186" s="74" t="s">
        <v>220</v>
      </c>
      <c r="H186" s="54"/>
      <c r="L186" s="52" t="s">
        <v>139</v>
      </c>
      <c r="Q186" s="52" t="s">
        <v>140</v>
      </c>
      <c r="R186" s="75">
        <v>34</v>
      </c>
      <c r="T186" s="251">
        <f t="shared" si="3"/>
        <v>34</v>
      </c>
    </row>
    <row r="187" spans="4:20" s="49" customFormat="1" ht="15.75" hidden="1" customHeight="1">
      <c r="D187" s="74" t="s">
        <v>221</v>
      </c>
      <c r="H187" s="54"/>
      <c r="L187" s="52" t="s">
        <v>140</v>
      </c>
      <c r="Q187" s="52" t="s">
        <v>141</v>
      </c>
      <c r="R187" s="75">
        <v>35</v>
      </c>
      <c r="T187" s="251">
        <f t="shared" si="3"/>
        <v>35</v>
      </c>
    </row>
    <row r="188" spans="4:20" s="49" customFormat="1" ht="15.75" hidden="1" customHeight="1">
      <c r="D188" s="74" t="s">
        <v>222</v>
      </c>
      <c r="H188" s="54"/>
      <c r="L188" s="52" t="s">
        <v>141</v>
      </c>
      <c r="Q188" s="52" t="s">
        <v>142</v>
      </c>
      <c r="R188" s="75">
        <v>36</v>
      </c>
      <c r="T188" s="251">
        <f t="shared" si="3"/>
        <v>36</v>
      </c>
    </row>
    <row r="189" spans="4:20" s="49" customFormat="1" ht="15.75" hidden="1" customHeight="1">
      <c r="D189" s="74" t="s">
        <v>255</v>
      </c>
      <c r="H189" s="54"/>
      <c r="L189" s="52" t="s">
        <v>142</v>
      </c>
      <c r="Q189" s="52" t="s">
        <v>268</v>
      </c>
      <c r="T189" s="251">
        <f t="shared" si="3"/>
        <v>0</v>
      </c>
    </row>
    <row r="190" spans="4:20" s="49" customFormat="1" ht="12.75" hidden="1" customHeight="1">
      <c r="D190" s="74" t="s">
        <v>223</v>
      </c>
      <c r="H190" s="54"/>
      <c r="L190" s="46" t="s">
        <v>181</v>
      </c>
      <c r="Q190" s="52" t="s">
        <v>271</v>
      </c>
      <c r="T190" s="251">
        <f t="shared" si="3"/>
        <v>0</v>
      </c>
    </row>
    <row r="191" spans="4:20" s="49" customFormat="1" ht="12.75" hidden="1" customHeight="1">
      <c r="D191" s="74" t="s">
        <v>224</v>
      </c>
      <c r="H191" s="54"/>
      <c r="L191" s="55" t="s">
        <v>182</v>
      </c>
      <c r="Q191" s="52" t="s">
        <v>272</v>
      </c>
      <c r="T191" s="251">
        <f t="shared" si="3"/>
        <v>0</v>
      </c>
    </row>
    <row r="192" spans="4:20" s="49" customFormat="1" ht="12.75" hidden="1" customHeight="1">
      <c r="D192" s="74" t="s">
        <v>138</v>
      </c>
      <c r="H192" s="54"/>
      <c r="L192" s="56" t="s">
        <v>183</v>
      </c>
      <c r="Q192" s="52" t="s">
        <v>273</v>
      </c>
      <c r="T192" s="251">
        <f t="shared" si="3"/>
        <v>0</v>
      </c>
    </row>
    <row r="193" spans="4:20" s="49" customFormat="1" ht="12.75" hidden="1" customHeight="1">
      <c r="D193" s="74" t="s">
        <v>225</v>
      </c>
      <c r="H193" s="54"/>
      <c r="L193" s="45" t="s">
        <v>184</v>
      </c>
      <c r="Q193" s="52" t="s">
        <v>325</v>
      </c>
      <c r="T193" s="251">
        <f t="shared" si="3"/>
        <v>0</v>
      </c>
    </row>
    <row r="194" spans="4:20" s="49" customFormat="1" ht="15.75" hidden="1" customHeight="1">
      <c r="D194" s="74" t="s">
        <v>226</v>
      </c>
      <c r="H194" s="54"/>
      <c r="L194" s="57" t="s">
        <v>185</v>
      </c>
      <c r="Q194" s="52"/>
      <c r="T194" s="251">
        <f t="shared" si="3"/>
        <v>0</v>
      </c>
    </row>
    <row r="195" spans="4:20" s="49" customFormat="1" ht="12.75" hidden="1" customHeight="1">
      <c r="D195" s="74" t="s">
        <v>227</v>
      </c>
      <c r="H195" s="54"/>
      <c r="L195" s="45" t="s">
        <v>186</v>
      </c>
      <c r="Q195" s="52"/>
      <c r="T195" s="251">
        <f t="shared" si="3"/>
        <v>0</v>
      </c>
    </row>
    <row r="196" spans="4:20" s="49" customFormat="1" ht="15" hidden="1" customHeight="1">
      <c r="D196" s="74" t="s">
        <v>228</v>
      </c>
      <c r="H196" s="54"/>
      <c r="L196" s="58" t="s">
        <v>187</v>
      </c>
      <c r="Q196" s="52"/>
      <c r="T196" s="251">
        <f t="shared" si="3"/>
        <v>0</v>
      </c>
    </row>
    <row r="197" spans="4:20" s="49" customFormat="1" ht="12.75" hidden="1" customHeight="1">
      <c r="D197" s="74" t="s">
        <v>229</v>
      </c>
      <c r="H197" s="54"/>
      <c r="L197" s="59" t="s">
        <v>188</v>
      </c>
      <c r="Q197" s="52"/>
      <c r="T197" s="251">
        <f t="shared" ref="T197:T260" si="4">S197+R197</f>
        <v>0</v>
      </c>
    </row>
    <row r="198" spans="4:20" s="49" customFormat="1" ht="12.75" hidden="1" customHeight="1">
      <c r="D198" s="74" t="s">
        <v>230</v>
      </c>
      <c r="H198" s="54"/>
      <c r="L198" s="45" t="s">
        <v>189</v>
      </c>
      <c r="Q198" s="52"/>
      <c r="T198" s="251">
        <f t="shared" si="4"/>
        <v>0</v>
      </c>
    </row>
    <row r="199" spans="4:20" s="49" customFormat="1" ht="12.75" hidden="1" customHeight="1">
      <c r="D199" s="74" t="s">
        <v>231</v>
      </c>
      <c r="H199" s="54"/>
      <c r="L199" s="60" t="s">
        <v>191</v>
      </c>
      <c r="Q199" s="52"/>
      <c r="T199" s="251">
        <f t="shared" si="4"/>
        <v>0</v>
      </c>
    </row>
    <row r="200" spans="4:20" s="49" customFormat="1" ht="12.75" hidden="1" customHeight="1">
      <c r="D200" s="74" t="s">
        <v>232</v>
      </c>
      <c r="H200" s="54"/>
      <c r="L200" s="45" t="s">
        <v>190</v>
      </c>
      <c r="Q200" s="52"/>
      <c r="T200" s="251">
        <f t="shared" si="4"/>
        <v>0</v>
      </c>
    </row>
    <row r="201" spans="4:20" s="49" customFormat="1" ht="12.75" hidden="1" customHeight="1">
      <c r="D201" s="74" t="s">
        <v>233</v>
      </c>
      <c r="H201" s="54"/>
      <c r="L201" s="53" t="s">
        <v>153</v>
      </c>
      <c r="Q201" s="52"/>
      <c r="T201" s="251">
        <f t="shared" si="4"/>
        <v>0</v>
      </c>
    </row>
    <row r="202" spans="4:20" s="49" customFormat="1" ht="12.75" hidden="1" customHeight="1">
      <c r="D202" s="74" t="s">
        <v>234</v>
      </c>
      <c r="H202" s="54"/>
      <c r="Q202" s="52"/>
      <c r="T202" s="251">
        <f t="shared" si="4"/>
        <v>0</v>
      </c>
    </row>
    <row r="203" spans="4:20" s="49" customFormat="1" ht="12.75" hidden="1" customHeight="1">
      <c r="D203" s="74" t="s">
        <v>256</v>
      </c>
      <c r="H203" s="54"/>
      <c r="Q203" s="52"/>
      <c r="T203" s="251">
        <f t="shared" si="4"/>
        <v>0</v>
      </c>
    </row>
    <row r="204" spans="4:20" s="49" customFormat="1" ht="12.75" hidden="1" customHeight="1">
      <c r="D204" s="74" t="s">
        <v>257</v>
      </c>
      <c r="H204" s="54"/>
      <c r="Q204" s="52"/>
      <c r="T204" s="251">
        <f t="shared" si="4"/>
        <v>0</v>
      </c>
    </row>
    <row r="205" spans="4:20" s="49" customFormat="1" ht="12.75" hidden="1" customHeight="1">
      <c r="D205" s="74" t="s">
        <v>235</v>
      </c>
      <c r="H205" s="54"/>
      <c r="Q205" s="52"/>
      <c r="T205" s="251">
        <f t="shared" si="4"/>
        <v>0</v>
      </c>
    </row>
    <row r="206" spans="4:20" s="49" customFormat="1" ht="12.75" hidden="1" customHeight="1">
      <c r="D206" s="74" t="s">
        <v>236</v>
      </c>
      <c r="H206" s="54"/>
      <c r="Q206" s="52"/>
      <c r="T206" s="251">
        <f t="shared" si="4"/>
        <v>0</v>
      </c>
    </row>
    <row r="207" spans="4:20" s="49" customFormat="1" ht="12.75" hidden="1" customHeight="1">
      <c r="D207" s="74" t="s">
        <v>144</v>
      </c>
      <c r="H207" s="54"/>
      <c r="T207" s="251">
        <f t="shared" si="4"/>
        <v>0</v>
      </c>
    </row>
    <row r="208" spans="4:20" s="49" customFormat="1" ht="12.75" hidden="1" customHeight="1">
      <c r="D208" s="74" t="s">
        <v>237</v>
      </c>
      <c r="H208" s="54"/>
      <c r="T208" s="251">
        <f t="shared" si="4"/>
        <v>0</v>
      </c>
    </row>
    <row r="209" spans="4:20" s="49" customFormat="1" ht="12.75" hidden="1" customHeight="1">
      <c r="D209" s="74" t="s">
        <v>238</v>
      </c>
      <c r="H209" s="54"/>
      <c r="T209" s="251">
        <f t="shared" si="4"/>
        <v>0</v>
      </c>
    </row>
    <row r="210" spans="4:20" s="49" customFormat="1" ht="12.75" hidden="1" customHeight="1">
      <c r="D210" s="74" t="s">
        <v>239</v>
      </c>
      <c r="H210" s="54"/>
      <c r="T210" s="251">
        <f t="shared" si="4"/>
        <v>0</v>
      </c>
    </row>
    <row r="211" spans="4:20" s="49" customFormat="1" ht="12.75" hidden="1" customHeight="1">
      <c r="D211" s="74" t="s">
        <v>258</v>
      </c>
      <c r="H211" s="54"/>
      <c r="T211" s="251">
        <f t="shared" si="4"/>
        <v>0</v>
      </c>
    </row>
    <row r="212" spans="4:20" s="49" customFormat="1" ht="12.75" hidden="1" customHeight="1">
      <c r="D212" s="74" t="s">
        <v>240</v>
      </c>
      <c r="H212" s="54"/>
      <c r="T212" s="251">
        <f t="shared" si="4"/>
        <v>0</v>
      </c>
    </row>
    <row r="213" spans="4:20" s="49" customFormat="1" ht="12.75" hidden="1" customHeight="1">
      <c r="D213" s="74" t="s">
        <v>241</v>
      </c>
      <c r="H213" s="54"/>
      <c r="T213" s="251">
        <f t="shared" si="4"/>
        <v>0</v>
      </c>
    </row>
    <row r="214" spans="4:20" s="49" customFormat="1" ht="12.75" hidden="1" customHeight="1">
      <c r="D214" s="74" t="s">
        <v>242</v>
      </c>
      <c r="H214" s="54"/>
      <c r="T214" s="251">
        <f t="shared" si="4"/>
        <v>0</v>
      </c>
    </row>
    <row r="215" spans="4:20" s="49" customFormat="1" ht="12.75" hidden="1" customHeight="1">
      <c r="D215" s="74" t="s">
        <v>145</v>
      </c>
      <c r="H215" s="54"/>
      <c r="T215" s="251">
        <f t="shared" si="4"/>
        <v>0</v>
      </c>
    </row>
    <row r="216" spans="4:20" s="49" customFormat="1" ht="12.75" hidden="1" customHeight="1">
      <c r="D216" s="74" t="s">
        <v>146</v>
      </c>
      <c r="H216" s="54"/>
      <c r="T216" s="251">
        <f t="shared" si="4"/>
        <v>0</v>
      </c>
    </row>
    <row r="217" spans="4:20" s="49" customFormat="1" ht="12.75" hidden="1" customHeight="1">
      <c r="D217" s="74" t="s">
        <v>147</v>
      </c>
      <c r="H217" s="54"/>
      <c r="T217" s="251">
        <f t="shared" si="4"/>
        <v>0</v>
      </c>
    </row>
    <row r="218" spans="4:20" s="49" customFormat="1" ht="12.75" hidden="1" customHeight="1">
      <c r="D218" s="74" t="s">
        <v>243</v>
      </c>
      <c r="H218" s="54"/>
      <c r="T218" s="251">
        <f t="shared" si="4"/>
        <v>0</v>
      </c>
    </row>
    <row r="219" spans="4:20" s="49" customFormat="1" ht="12.75" hidden="1" customHeight="1">
      <c r="D219" s="74" t="s">
        <v>244</v>
      </c>
      <c r="H219" s="54"/>
      <c r="T219" s="251">
        <f t="shared" si="4"/>
        <v>0</v>
      </c>
    </row>
    <row r="220" spans="4:20" s="49" customFormat="1" ht="12.75" hidden="1" customHeight="1">
      <c r="D220" s="74" t="s">
        <v>245</v>
      </c>
      <c r="H220" s="54"/>
      <c r="T220" s="251">
        <f t="shared" si="4"/>
        <v>0</v>
      </c>
    </row>
    <row r="221" spans="4:20" s="49" customFormat="1" ht="12.75" hidden="1" customHeight="1">
      <c r="D221" s="74" t="s">
        <v>259</v>
      </c>
      <c r="H221" s="54"/>
      <c r="T221" s="251">
        <f t="shared" si="4"/>
        <v>0</v>
      </c>
    </row>
    <row r="222" spans="4:20" s="49" customFormat="1" ht="12.75" hidden="1" customHeight="1">
      <c r="D222" s="74" t="s">
        <v>260</v>
      </c>
      <c r="H222" s="54"/>
      <c r="T222" s="251">
        <f t="shared" si="4"/>
        <v>0</v>
      </c>
    </row>
    <row r="223" spans="4:20" s="49" customFormat="1" ht="12.75" hidden="1" customHeight="1">
      <c r="D223" s="74" t="s">
        <v>261</v>
      </c>
      <c r="H223" s="54"/>
      <c r="T223" s="251">
        <f t="shared" si="4"/>
        <v>0</v>
      </c>
    </row>
    <row r="224" spans="4:20" s="49" customFormat="1" ht="12.75" hidden="1" customHeight="1">
      <c r="D224" s="74" t="s">
        <v>262</v>
      </c>
      <c r="H224" s="54"/>
      <c r="T224" s="251">
        <f t="shared" si="4"/>
        <v>0</v>
      </c>
    </row>
    <row r="225" spans="4:20" s="49" customFormat="1" ht="12.75" hidden="1" customHeight="1">
      <c r="D225" s="74" t="s">
        <v>263</v>
      </c>
      <c r="H225" s="54"/>
      <c r="T225" s="251">
        <f t="shared" si="4"/>
        <v>0</v>
      </c>
    </row>
    <row r="226" spans="4:20" s="47" customFormat="1" ht="12.75" hidden="1" customHeight="1">
      <c r="D226" s="74" t="s">
        <v>264</v>
      </c>
      <c r="H226" s="48"/>
      <c r="T226" s="251">
        <f t="shared" si="4"/>
        <v>0</v>
      </c>
    </row>
    <row r="227" spans="4:20" s="47" customFormat="1" ht="12.75" hidden="1" customHeight="1">
      <c r="D227" s="74" t="s">
        <v>265</v>
      </c>
      <c r="H227" s="48"/>
      <c r="T227" s="251">
        <f t="shared" si="4"/>
        <v>0</v>
      </c>
    </row>
    <row r="228" spans="4:20" s="47" customFormat="1" ht="12.75" hidden="1" customHeight="1">
      <c r="D228" s="74" t="s">
        <v>266</v>
      </c>
      <c r="H228" s="48"/>
      <c r="T228" s="251">
        <f t="shared" si="4"/>
        <v>0</v>
      </c>
    </row>
    <row r="229" spans="4:20" s="47" customFormat="1" ht="12.75" hidden="1" customHeight="1">
      <c r="D229" s="74" t="s">
        <v>267</v>
      </c>
      <c r="H229" s="48"/>
      <c r="T229" s="251">
        <f t="shared" si="4"/>
        <v>0</v>
      </c>
    </row>
    <row r="230" spans="4:20" s="47" customFormat="1" ht="12.75" hidden="1" customHeight="1">
      <c r="D230" s="74"/>
      <c r="H230" s="48"/>
      <c r="T230" s="251">
        <f t="shared" si="4"/>
        <v>0</v>
      </c>
    </row>
    <row r="231" spans="4:20" s="47" customFormat="1" ht="12.75" hidden="1" customHeight="1">
      <c r="D231" s="74"/>
      <c r="H231" s="48"/>
      <c r="T231" s="251">
        <f t="shared" si="4"/>
        <v>0</v>
      </c>
    </row>
    <row r="232" spans="4:20" s="47" customFormat="1" ht="12.75" hidden="1" customHeight="1">
      <c r="D232" s="74"/>
      <c r="H232" s="48"/>
      <c r="T232" s="251">
        <f t="shared" si="4"/>
        <v>0</v>
      </c>
    </row>
    <row r="233" spans="4:20" s="47" customFormat="1" ht="12.75" hidden="1" customHeight="1">
      <c r="D233" s="74"/>
      <c r="H233" s="48"/>
      <c r="T233" s="251">
        <f t="shared" si="4"/>
        <v>0</v>
      </c>
    </row>
    <row r="234" spans="4:20" s="47" customFormat="1" ht="12.75" hidden="1" customHeight="1">
      <c r="D234" s="74"/>
      <c r="H234" s="48"/>
      <c r="T234" s="251">
        <f t="shared" si="4"/>
        <v>0</v>
      </c>
    </row>
    <row r="235" spans="4:20" s="47" customFormat="1" ht="12.75" hidden="1" customHeight="1">
      <c r="D235" s="74"/>
      <c r="H235" s="48"/>
      <c r="T235" s="251">
        <f t="shared" si="4"/>
        <v>0</v>
      </c>
    </row>
    <row r="236" spans="4:20" s="47" customFormat="1" ht="12.75" hidden="1" customHeight="1">
      <c r="D236" s="74"/>
      <c r="H236" s="48"/>
      <c r="T236" s="251">
        <f t="shared" si="4"/>
        <v>0</v>
      </c>
    </row>
    <row r="237" spans="4:20" s="47" customFormat="1" ht="12.75" hidden="1" customHeight="1">
      <c r="D237" s="74"/>
      <c r="H237" s="48"/>
      <c r="T237" s="251">
        <f t="shared" si="4"/>
        <v>0</v>
      </c>
    </row>
    <row r="238" spans="4:20" s="47" customFormat="1" ht="12.75" hidden="1" customHeight="1">
      <c r="D238" s="74"/>
      <c r="H238" s="48"/>
      <c r="T238" s="251">
        <f t="shared" si="4"/>
        <v>0</v>
      </c>
    </row>
    <row r="239" spans="4:20" s="47" customFormat="1" ht="12.75" hidden="1" customHeight="1">
      <c r="D239" s="74"/>
      <c r="H239" s="48"/>
      <c r="T239" s="251">
        <f t="shared" si="4"/>
        <v>0</v>
      </c>
    </row>
    <row r="240" spans="4:20" s="47" customFormat="1" ht="12.75" hidden="1" customHeight="1">
      <c r="D240" s="74"/>
      <c r="H240" s="48"/>
      <c r="T240" s="251">
        <f t="shared" si="4"/>
        <v>0</v>
      </c>
    </row>
    <row r="241" spans="4:20" s="47" customFormat="1" ht="12.75" hidden="1" customHeight="1">
      <c r="D241" s="74"/>
      <c r="H241" s="48"/>
      <c r="T241" s="251">
        <f t="shared" si="4"/>
        <v>0</v>
      </c>
    </row>
    <row r="242" spans="4:20" s="47" customFormat="1" ht="12.75" hidden="1" customHeight="1">
      <c r="D242" s="74"/>
      <c r="H242" s="48"/>
      <c r="T242" s="251">
        <f t="shared" si="4"/>
        <v>0</v>
      </c>
    </row>
    <row r="243" spans="4:20" s="47" customFormat="1" ht="12.75" hidden="1" customHeight="1">
      <c r="D243" s="74"/>
      <c r="H243" s="48"/>
      <c r="T243" s="251">
        <f t="shared" si="4"/>
        <v>0</v>
      </c>
    </row>
    <row r="244" spans="4:20" s="47" customFormat="1" ht="12.75" hidden="1" customHeight="1">
      <c r="D244" s="74"/>
      <c r="H244" s="48"/>
      <c r="T244" s="251">
        <f t="shared" si="4"/>
        <v>0</v>
      </c>
    </row>
    <row r="245" spans="4:20" s="47" customFormat="1" ht="12.75" hidden="1" customHeight="1">
      <c r="D245" s="74"/>
      <c r="H245" s="48"/>
      <c r="T245" s="251">
        <f t="shared" si="4"/>
        <v>0</v>
      </c>
    </row>
    <row r="246" spans="4:20" s="47" customFormat="1" ht="12.75" hidden="1" customHeight="1">
      <c r="D246" s="74"/>
      <c r="H246" s="48"/>
      <c r="T246" s="251">
        <f t="shared" si="4"/>
        <v>0</v>
      </c>
    </row>
    <row r="247" spans="4:20" s="47" customFormat="1" ht="12.75" hidden="1" customHeight="1">
      <c r="D247" s="74"/>
      <c r="H247" s="48"/>
      <c r="T247" s="251">
        <f t="shared" si="4"/>
        <v>0</v>
      </c>
    </row>
    <row r="248" spans="4:20" s="47" customFormat="1" ht="12.75" hidden="1" customHeight="1">
      <c r="D248" s="74"/>
      <c r="H248" s="48"/>
      <c r="T248" s="251">
        <f t="shared" si="4"/>
        <v>0</v>
      </c>
    </row>
    <row r="249" spans="4:20" s="47" customFormat="1" ht="12.75" hidden="1" customHeight="1">
      <c r="D249" s="74"/>
      <c r="H249" s="48"/>
      <c r="T249" s="251">
        <f t="shared" si="4"/>
        <v>0</v>
      </c>
    </row>
    <row r="250" spans="4:20" s="47" customFormat="1" ht="12.75" hidden="1" customHeight="1">
      <c r="D250" s="74"/>
      <c r="H250" s="48"/>
      <c r="T250" s="251">
        <f t="shared" si="4"/>
        <v>0</v>
      </c>
    </row>
    <row r="251" spans="4:20" s="47" customFormat="1" ht="12.75" hidden="1" customHeight="1">
      <c r="D251" s="74"/>
      <c r="H251" s="48"/>
      <c r="T251" s="251">
        <f t="shared" si="4"/>
        <v>0</v>
      </c>
    </row>
    <row r="252" spans="4:20" s="47" customFormat="1" ht="12.75" hidden="1" customHeight="1">
      <c r="D252" s="74"/>
      <c r="H252" s="48"/>
      <c r="T252" s="251">
        <f t="shared" si="4"/>
        <v>0</v>
      </c>
    </row>
    <row r="253" spans="4:20" s="47" customFormat="1" ht="18" hidden="1">
      <c r="D253" s="74"/>
      <c r="H253" s="48"/>
      <c r="T253" s="251">
        <f t="shared" si="4"/>
        <v>0</v>
      </c>
    </row>
    <row r="254" spans="4:20" s="47" customFormat="1" ht="18" hidden="1">
      <c r="D254" s="74"/>
      <c r="H254" s="48"/>
      <c r="T254" s="251">
        <f t="shared" si="4"/>
        <v>0</v>
      </c>
    </row>
    <row r="255" spans="4:20" s="47" customFormat="1" ht="18" hidden="1">
      <c r="D255" s="74"/>
      <c r="H255" s="48"/>
      <c r="T255" s="251">
        <f t="shared" si="4"/>
        <v>0</v>
      </c>
    </row>
    <row r="256" spans="4:20" s="47" customFormat="1" ht="18" hidden="1">
      <c r="D256" s="74"/>
      <c r="H256" s="48"/>
      <c r="T256" s="251">
        <f t="shared" si="4"/>
        <v>0</v>
      </c>
    </row>
    <row r="257" spans="4:20" s="47" customFormat="1" ht="18" hidden="1">
      <c r="D257" s="74"/>
      <c r="H257" s="48"/>
      <c r="T257" s="251">
        <f t="shared" si="4"/>
        <v>0</v>
      </c>
    </row>
    <row r="258" spans="4:20" s="47" customFormat="1" ht="18" hidden="1">
      <c r="D258" s="74"/>
      <c r="H258" s="48"/>
      <c r="T258" s="251">
        <f t="shared" si="4"/>
        <v>0</v>
      </c>
    </row>
    <row r="259" spans="4:20" s="14" customFormat="1" ht="18" hidden="1">
      <c r="D259" s="74"/>
      <c r="H259" s="15"/>
      <c r="T259" s="251">
        <f t="shared" si="4"/>
        <v>0</v>
      </c>
    </row>
    <row r="260" spans="4:20" s="14" customFormat="1" ht="18" hidden="1">
      <c r="D260" s="74"/>
      <c r="H260" s="15"/>
      <c r="T260" s="251">
        <f t="shared" si="4"/>
        <v>0</v>
      </c>
    </row>
    <row r="261" spans="4:20" s="14" customFormat="1" ht="18" hidden="1">
      <c r="D261" s="74"/>
      <c r="H261" s="15"/>
      <c r="T261" s="251">
        <f t="shared" ref="T261:T324" si="5">S261+R261</f>
        <v>0</v>
      </c>
    </row>
    <row r="262" spans="4:20" s="14" customFormat="1" ht="18" hidden="1">
      <c r="D262" s="74"/>
      <c r="H262" s="15"/>
      <c r="T262" s="251">
        <f t="shared" si="5"/>
        <v>0</v>
      </c>
    </row>
    <row r="263" spans="4:20" s="14" customFormat="1" ht="18" hidden="1">
      <c r="D263" s="74"/>
      <c r="H263" s="15"/>
      <c r="T263" s="251">
        <f t="shared" si="5"/>
        <v>0</v>
      </c>
    </row>
    <row r="264" spans="4:20" s="14" customFormat="1" ht="18" hidden="1">
      <c r="D264" s="74"/>
      <c r="H264" s="15"/>
      <c r="T264" s="251">
        <f t="shared" si="5"/>
        <v>0</v>
      </c>
    </row>
    <row r="265" spans="4:20" s="14" customFormat="1" ht="18" hidden="1">
      <c r="D265" s="74"/>
      <c r="H265" s="15"/>
      <c r="T265" s="251">
        <f t="shared" si="5"/>
        <v>0</v>
      </c>
    </row>
    <row r="266" spans="4:20" s="14" customFormat="1" ht="18" hidden="1">
      <c r="D266" s="74"/>
      <c r="H266" s="15"/>
      <c r="T266" s="251">
        <f t="shared" si="5"/>
        <v>0</v>
      </c>
    </row>
    <row r="267" spans="4:20" s="14" customFormat="1" ht="18" hidden="1">
      <c r="D267" s="74"/>
      <c r="H267" s="15"/>
      <c r="T267" s="251">
        <f t="shared" si="5"/>
        <v>0</v>
      </c>
    </row>
    <row r="268" spans="4:20" s="14" customFormat="1" ht="18" hidden="1">
      <c r="D268" s="74"/>
      <c r="H268" s="15"/>
      <c r="T268" s="251">
        <f t="shared" si="5"/>
        <v>0</v>
      </c>
    </row>
    <row r="269" spans="4:20" s="14" customFormat="1" ht="18" hidden="1">
      <c r="D269" s="74"/>
      <c r="H269" s="15"/>
      <c r="T269" s="251">
        <f t="shared" si="5"/>
        <v>0</v>
      </c>
    </row>
    <row r="270" spans="4:20" s="14" customFormat="1" ht="18" hidden="1">
      <c r="D270" s="74"/>
      <c r="H270" s="15"/>
      <c r="T270" s="251">
        <f t="shared" si="5"/>
        <v>0</v>
      </c>
    </row>
    <row r="271" spans="4:20" s="14" customFormat="1" ht="18" hidden="1">
      <c r="D271" s="74"/>
      <c r="H271" s="15"/>
      <c r="T271" s="251">
        <f t="shared" si="5"/>
        <v>0</v>
      </c>
    </row>
    <row r="272" spans="4:20" s="14" customFormat="1" ht="18" hidden="1">
      <c r="D272" s="74"/>
      <c r="H272" s="15"/>
      <c r="T272" s="251">
        <f t="shared" si="5"/>
        <v>0</v>
      </c>
    </row>
    <row r="273" spans="4:20" s="14" customFormat="1" ht="18" hidden="1">
      <c r="D273" s="74"/>
      <c r="H273" s="15"/>
      <c r="T273" s="251">
        <f t="shared" si="5"/>
        <v>0</v>
      </c>
    </row>
    <row r="274" spans="4:20" s="14" customFormat="1" ht="18" hidden="1">
      <c r="D274" s="74"/>
      <c r="H274" s="15"/>
      <c r="T274" s="251">
        <f t="shared" si="5"/>
        <v>0</v>
      </c>
    </row>
    <row r="275" spans="4:20" s="14" customFormat="1" ht="18" hidden="1">
      <c r="D275" s="74"/>
      <c r="H275" s="15"/>
      <c r="T275" s="251">
        <f t="shared" si="5"/>
        <v>0</v>
      </c>
    </row>
    <row r="276" spans="4:20" s="14" customFormat="1" ht="18" hidden="1">
      <c r="D276" s="74"/>
      <c r="H276" s="15"/>
      <c r="T276" s="251">
        <f t="shared" si="5"/>
        <v>0</v>
      </c>
    </row>
    <row r="277" spans="4:20" s="14" customFormat="1" ht="18" hidden="1">
      <c r="D277" s="74"/>
      <c r="H277" s="15"/>
      <c r="T277" s="251">
        <f t="shared" si="5"/>
        <v>0</v>
      </c>
    </row>
    <row r="278" spans="4:20" s="14" customFormat="1" ht="18" hidden="1">
      <c r="D278" s="74"/>
      <c r="H278" s="15"/>
      <c r="T278" s="251">
        <f t="shared" si="5"/>
        <v>0</v>
      </c>
    </row>
    <row r="279" spans="4:20" s="14" customFormat="1" ht="18" hidden="1">
      <c r="D279" s="74"/>
      <c r="H279" s="15"/>
      <c r="T279" s="251">
        <f t="shared" si="5"/>
        <v>0</v>
      </c>
    </row>
    <row r="280" spans="4:20" s="14" customFormat="1" ht="18" hidden="1">
      <c r="D280" s="74"/>
      <c r="H280" s="15"/>
      <c r="T280" s="251">
        <f t="shared" si="5"/>
        <v>0</v>
      </c>
    </row>
    <row r="281" spans="4:20" s="14" customFormat="1" ht="18" hidden="1">
      <c r="D281" s="74"/>
      <c r="H281" s="15"/>
      <c r="T281" s="251">
        <f t="shared" si="5"/>
        <v>0</v>
      </c>
    </row>
    <row r="282" spans="4:20" s="11" customFormat="1" ht="18" hidden="1">
      <c r="D282" s="74"/>
      <c r="H282" s="12"/>
      <c r="T282" s="251">
        <f t="shared" si="5"/>
        <v>0</v>
      </c>
    </row>
    <row r="283" spans="4:20" s="11" customFormat="1" ht="18" hidden="1">
      <c r="D283" s="74"/>
      <c r="H283" s="12"/>
      <c r="T283" s="251">
        <f t="shared" si="5"/>
        <v>0</v>
      </c>
    </row>
    <row r="284" spans="4:20" s="11" customFormat="1" ht="18" hidden="1">
      <c r="D284" s="74"/>
      <c r="H284" s="12"/>
      <c r="T284" s="251">
        <f t="shared" si="5"/>
        <v>0</v>
      </c>
    </row>
    <row r="285" spans="4:20" s="11" customFormat="1" ht="18" hidden="1">
      <c r="D285" s="74"/>
      <c r="H285" s="12"/>
      <c r="T285" s="251">
        <f t="shared" si="5"/>
        <v>0</v>
      </c>
    </row>
    <row r="286" spans="4:20" s="11" customFormat="1" ht="18" hidden="1">
      <c r="D286" s="74"/>
      <c r="H286" s="12"/>
      <c r="T286" s="251">
        <f t="shared" si="5"/>
        <v>0</v>
      </c>
    </row>
    <row r="287" spans="4:20" s="11" customFormat="1" ht="18" hidden="1">
      <c r="D287" s="74"/>
      <c r="H287" s="12"/>
      <c r="T287" s="251">
        <f t="shared" si="5"/>
        <v>0</v>
      </c>
    </row>
    <row r="288" spans="4:20" s="11" customFormat="1" ht="18" hidden="1">
      <c r="D288" s="74"/>
      <c r="H288" s="12"/>
      <c r="T288" s="251">
        <f t="shared" si="5"/>
        <v>0</v>
      </c>
    </row>
    <row r="289" spans="4:20" s="11" customFormat="1" ht="18" hidden="1">
      <c r="D289" s="74"/>
      <c r="H289" s="12"/>
      <c r="T289" s="251">
        <f t="shared" si="5"/>
        <v>0</v>
      </c>
    </row>
    <row r="290" spans="4:20" s="11" customFormat="1" ht="18" hidden="1">
      <c r="D290" s="74"/>
      <c r="H290" s="12"/>
      <c r="T290" s="251">
        <f t="shared" si="5"/>
        <v>0</v>
      </c>
    </row>
    <row r="291" spans="4:20" s="11" customFormat="1" ht="18" hidden="1">
      <c r="D291" s="74"/>
      <c r="H291" s="12"/>
      <c r="T291" s="251">
        <f t="shared" si="5"/>
        <v>0</v>
      </c>
    </row>
    <row r="292" spans="4:20" s="11" customFormat="1" ht="18" hidden="1">
      <c r="D292" s="74"/>
      <c r="H292" s="12"/>
      <c r="T292" s="251">
        <f t="shared" si="5"/>
        <v>0</v>
      </c>
    </row>
    <row r="293" spans="4:20" s="11" customFormat="1" ht="18" hidden="1">
      <c r="D293" s="74"/>
      <c r="H293" s="12"/>
      <c r="T293" s="251">
        <f t="shared" si="5"/>
        <v>0</v>
      </c>
    </row>
    <row r="294" spans="4:20" s="11" customFormat="1" ht="18" hidden="1">
      <c r="D294" s="74"/>
      <c r="H294" s="12"/>
      <c r="T294" s="251">
        <f t="shared" si="5"/>
        <v>0</v>
      </c>
    </row>
    <row r="295" spans="4:20" s="11" customFormat="1" ht="18" hidden="1">
      <c r="D295" s="74"/>
      <c r="H295" s="12"/>
      <c r="T295" s="251">
        <f t="shared" si="5"/>
        <v>0</v>
      </c>
    </row>
    <row r="296" spans="4:20" s="11" customFormat="1" ht="18" hidden="1">
      <c r="D296" s="74"/>
      <c r="H296" s="12"/>
      <c r="T296" s="251">
        <f t="shared" si="5"/>
        <v>0</v>
      </c>
    </row>
    <row r="297" spans="4:20" s="11" customFormat="1" ht="18" hidden="1">
      <c r="D297" s="74"/>
      <c r="H297" s="12"/>
      <c r="T297" s="251">
        <f t="shared" si="5"/>
        <v>0</v>
      </c>
    </row>
    <row r="298" spans="4:20" s="11" customFormat="1" ht="18" hidden="1">
      <c r="D298" s="74"/>
      <c r="H298" s="12"/>
      <c r="T298" s="251">
        <f t="shared" si="5"/>
        <v>0</v>
      </c>
    </row>
    <row r="299" spans="4:20" s="11" customFormat="1" ht="18" hidden="1">
      <c r="D299" s="74"/>
      <c r="H299" s="12"/>
      <c r="T299" s="251">
        <f t="shared" si="5"/>
        <v>0</v>
      </c>
    </row>
    <row r="300" spans="4:20" s="11" customFormat="1" ht="18" hidden="1">
      <c r="D300" s="74"/>
      <c r="H300" s="12"/>
      <c r="T300" s="251">
        <f t="shared" si="5"/>
        <v>0</v>
      </c>
    </row>
    <row r="301" spans="4:20" s="11" customFormat="1" ht="18" hidden="1">
      <c r="D301" s="74"/>
      <c r="H301" s="12"/>
      <c r="T301" s="251">
        <f t="shared" si="5"/>
        <v>0</v>
      </c>
    </row>
    <row r="302" spans="4:20" s="11" customFormat="1" ht="18" hidden="1">
      <c r="D302" s="74"/>
      <c r="H302" s="12"/>
      <c r="T302" s="251">
        <f t="shared" si="5"/>
        <v>0</v>
      </c>
    </row>
    <row r="303" spans="4:20" s="11" customFormat="1" ht="18" hidden="1">
      <c r="D303" s="74"/>
      <c r="H303" s="12"/>
      <c r="T303" s="251">
        <f t="shared" si="5"/>
        <v>0</v>
      </c>
    </row>
    <row r="304" spans="4:20" s="11" customFormat="1" ht="18" hidden="1">
      <c r="D304" s="74"/>
      <c r="H304" s="12"/>
      <c r="T304" s="251">
        <f t="shared" si="5"/>
        <v>0</v>
      </c>
    </row>
    <row r="305" spans="4:20" s="11" customFormat="1" ht="18" hidden="1">
      <c r="D305" s="74"/>
      <c r="H305" s="12"/>
      <c r="T305" s="251">
        <f t="shared" si="5"/>
        <v>0</v>
      </c>
    </row>
    <row r="306" spans="4:20" s="11" customFormat="1" ht="18" hidden="1">
      <c r="D306" s="74"/>
      <c r="H306" s="12"/>
      <c r="T306" s="251">
        <f t="shared" si="5"/>
        <v>0</v>
      </c>
    </row>
    <row r="307" spans="4:20" s="11" customFormat="1" ht="18" hidden="1">
      <c r="D307" s="74"/>
      <c r="H307" s="12"/>
      <c r="T307" s="251">
        <f t="shared" si="5"/>
        <v>0</v>
      </c>
    </row>
    <row r="308" spans="4:20" s="11" customFormat="1" ht="18" hidden="1">
      <c r="D308" s="74"/>
      <c r="H308" s="12"/>
      <c r="T308" s="251">
        <f t="shared" si="5"/>
        <v>0</v>
      </c>
    </row>
    <row r="309" spans="4:20" s="11" customFormat="1" ht="18" hidden="1">
      <c r="D309" s="74"/>
      <c r="H309" s="12"/>
      <c r="T309" s="251">
        <f t="shared" si="5"/>
        <v>0</v>
      </c>
    </row>
    <row r="310" spans="4:20" s="11" customFormat="1" ht="18" hidden="1">
      <c r="D310" s="74"/>
      <c r="H310" s="12"/>
      <c r="T310" s="251">
        <f t="shared" si="5"/>
        <v>0</v>
      </c>
    </row>
    <row r="311" spans="4:20" s="11" customFormat="1" ht="18" hidden="1">
      <c r="D311" s="74"/>
      <c r="H311" s="12"/>
      <c r="T311" s="251">
        <f t="shared" si="5"/>
        <v>0</v>
      </c>
    </row>
    <row r="312" spans="4:20" s="11" customFormat="1" ht="18" hidden="1">
      <c r="D312" s="74"/>
      <c r="H312" s="12"/>
      <c r="T312" s="251">
        <f t="shared" si="5"/>
        <v>0</v>
      </c>
    </row>
    <row r="313" spans="4:20" s="11" customFormat="1" ht="18" hidden="1">
      <c r="D313" s="74"/>
      <c r="H313" s="12"/>
      <c r="T313" s="251">
        <f t="shared" si="5"/>
        <v>0</v>
      </c>
    </row>
    <row r="314" spans="4:20" s="11" customFormat="1" ht="18" hidden="1">
      <c r="D314" s="74"/>
      <c r="H314" s="12"/>
      <c r="T314" s="251">
        <f t="shared" si="5"/>
        <v>0</v>
      </c>
    </row>
    <row r="315" spans="4:20" s="11" customFormat="1" ht="18" hidden="1">
      <c r="D315" s="74"/>
      <c r="H315" s="12"/>
      <c r="T315" s="251">
        <f t="shared" si="5"/>
        <v>0</v>
      </c>
    </row>
    <row r="316" spans="4:20" s="11" customFormat="1" ht="18" hidden="1">
      <c r="D316" s="74"/>
      <c r="H316" s="12"/>
      <c r="T316" s="251">
        <f t="shared" si="5"/>
        <v>0</v>
      </c>
    </row>
    <row r="317" spans="4:20" s="11" customFormat="1" ht="18" hidden="1">
      <c r="D317" s="74"/>
      <c r="H317" s="12"/>
      <c r="T317" s="251">
        <f t="shared" si="5"/>
        <v>0</v>
      </c>
    </row>
    <row r="318" spans="4:20" s="11" customFormat="1" ht="18" hidden="1">
      <c r="D318" s="74"/>
      <c r="H318" s="12"/>
      <c r="T318" s="251">
        <f t="shared" si="5"/>
        <v>0</v>
      </c>
    </row>
    <row r="319" spans="4:20" s="11" customFormat="1" ht="18" hidden="1">
      <c r="D319" s="74"/>
      <c r="H319" s="12"/>
      <c r="T319" s="251">
        <f t="shared" si="5"/>
        <v>0</v>
      </c>
    </row>
    <row r="320" spans="4:20" s="11" customFormat="1" ht="18" hidden="1">
      <c r="D320" s="74"/>
      <c r="H320" s="12"/>
      <c r="T320" s="251">
        <f t="shared" si="5"/>
        <v>0</v>
      </c>
    </row>
    <row r="321" spans="4:20" s="11" customFormat="1" ht="18" hidden="1">
      <c r="D321" s="74"/>
      <c r="H321" s="12"/>
      <c r="T321" s="251">
        <f t="shared" si="5"/>
        <v>0</v>
      </c>
    </row>
    <row r="322" spans="4:20" s="11" customFormat="1" ht="18" hidden="1">
      <c r="D322" s="74"/>
      <c r="H322" s="12"/>
      <c r="T322" s="251">
        <f t="shared" si="5"/>
        <v>0</v>
      </c>
    </row>
    <row r="323" spans="4:20" s="11" customFormat="1" ht="18" hidden="1">
      <c r="D323" s="74"/>
      <c r="H323" s="12"/>
      <c r="T323" s="251">
        <f t="shared" si="5"/>
        <v>0</v>
      </c>
    </row>
    <row r="324" spans="4:20" s="11" customFormat="1" ht="18" hidden="1">
      <c r="D324" s="74"/>
      <c r="H324" s="12"/>
      <c r="T324" s="251">
        <f t="shared" si="5"/>
        <v>0</v>
      </c>
    </row>
    <row r="325" spans="4:20" s="11" customFormat="1" ht="18" hidden="1">
      <c r="D325" s="74"/>
      <c r="H325" s="12"/>
      <c r="T325" s="251">
        <f t="shared" ref="T325:T388" si="6">S325+R325</f>
        <v>0</v>
      </c>
    </row>
    <row r="326" spans="4:20" s="11" customFormat="1" ht="18" hidden="1">
      <c r="D326" s="74"/>
      <c r="H326" s="12"/>
      <c r="T326" s="251">
        <f t="shared" si="6"/>
        <v>0</v>
      </c>
    </row>
    <row r="327" spans="4:20" s="11" customFormat="1" ht="18" hidden="1">
      <c r="D327" s="74"/>
      <c r="H327" s="12"/>
      <c r="T327" s="251">
        <f t="shared" si="6"/>
        <v>0</v>
      </c>
    </row>
    <row r="328" spans="4:20" s="11" customFormat="1" ht="18" hidden="1">
      <c r="D328" s="74"/>
      <c r="H328" s="12"/>
      <c r="T328" s="251">
        <f t="shared" si="6"/>
        <v>0</v>
      </c>
    </row>
    <row r="329" spans="4:20" s="11" customFormat="1" ht="18" hidden="1">
      <c r="D329" s="74"/>
      <c r="H329" s="12"/>
      <c r="T329" s="251">
        <f t="shared" si="6"/>
        <v>0</v>
      </c>
    </row>
    <row r="330" spans="4:20" s="11" customFormat="1" ht="18" hidden="1">
      <c r="D330" s="74"/>
      <c r="H330" s="12"/>
      <c r="T330" s="251">
        <f t="shared" si="6"/>
        <v>0</v>
      </c>
    </row>
    <row r="331" spans="4:20" s="11" customFormat="1" ht="18" hidden="1">
      <c r="D331" s="74"/>
      <c r="H331" s="12"/>
      <c r="T331" s="251">
        <f t="shared" si="6"/>
        <v>0</v>
      </c>
    </row>
    <row r="332" spans="4:20" s="11" customFormat="1" ht="18" hidden="1">
      <c r="D332" s="74"/>
      <c r="H332" s="12"/>
      <c r="T332" s="251">
        <f t="shared" si="6"/>
        <v>0</v>
      </c>
    </row>
    <row r="333" spans="4:20" s="11" customFormat="1" ht="18" hidden="1">
      <c r="D333" s="74"/>
      <c r="H333" s="12"/>
      <c r="T333" s="251">
        <f t="shared" si="6"/>
        <v>0</v>
      </c>
    </row>
    <row r="334" spans="4:20" s="11" customFormat="1" ht="18" hidden="1">
      <c r="D334" s="74"/>
      <c r="H334" s="12"/>
      <c r="T334" s="251">
        <f t="shared" si="6"/>
        <v>0</v>
      </c>
    </row>
    <row r="335" spans="4:20" s="11" customFormat="1" ht="18" hidden="1">
      <c r="D335" s="74"/>
      <c r="H335" s="12"/>
      <c r="T335" s="251">
        <f t="shared" si="6"/>
        <v>0</v>
      </c>
    </row>
    <row r="336" spans="4:20" s="11" customFormat="1" ht="18" hidden="1">
      <c r="D336" s="74"/>
      <c r="H336" s="12"/>
      <c r="T336" s="251">
        <f t="shared" si="6"/>
        <v>0</v>
      </c>
    </row>
    <row r="337" spans="4:20" s="11" customFormat="1" ht="18" hidden="1">
      <c r="D337" s="74"/>
      <c r="H337" s="12"/>
      <c r="T337" s="251">
        <f t="shared" si="6"/>
        <v>0</v>
      </c>
    </row>
    <row r="338" spans="4:20" s="11" customFormat="1" ht="18" hidden="1">
      <c r="D338" s="74"/>
      <c r="H338" s="12"/>
      <c r="T338" s="251">
        <f t="shared" si="6"/>
        <v>0</v>
      </c>
    </row>
    <row r="339" spans="4:20" s="11" customFormat="1" ht="18" hidden="1">
      <c r="D339" s="74"/>
      <c r="H339" s="12"/>
      <c r="T339" s="251">
        <f t="shared" si="6"/>
        <v>0</v>
      </c>
    </row>
    <row r="340" spans="4:20" s="11" customFormat="1" ht="18" hidden="1">
      <c r="D340" s="74"/>
      <c r="H340" s="12"/>
      <c r="T340" s="251">
        <f t="shared" si="6"/>
        <v>0</v>
      </c>
    </row>
    <row r="341" spans="4:20" s="11" customFormat="1" ht="18" hidden="1">
      <c r="D341" s="74"/>
      <c r="H341" s="12"/>
      <c r="T341" s="251">
        <f t="shared" si="6"/>
        <v>0</v>
      </c>
    </row>
    <row r="342" spans="4:20" s="11" customFormat="1" ht="18" hidden="1">
      <c r="D342" s="74"/>
      <c r="H342" s="12"/>
      <c r="T342" s="251">
        <f t="shared" si="6"/>
        <v>0</v>
      </c>
    </row>
    <row r="343" spans="4:20" s="11" customFormat="1" ht="18" hidden="1">
      <c r="D343" s="74"/>
      <c r="H343" s="12"/>
      <c r="T343" s="251">
        <f t="shared" si="6"/>
        <v>0</v>
      </c>
    </row>
    <row r="344" spans="4:20" s="11" customFormat="1" ht="18" hidden="1">
      <c r="D344" s="74"/>
      <c r="H344" s="12"/>
      <c r="T344" s="251">
        <f t="shared" si="6"/>
        <v>0</v>
      </c>
    </row>
    <row r="345" spans="4:20" s="11" customFormat="1" ht="18" hidden="1">
      <c r="D345" s="74"/>
      <c r="H345" s="12"/>
      <c r="T345" s="251">
        <f t="shared" si="6"/>
        <v>0</v>
      </c>
    </row>
    <row r="346" spans="4:20" s="11" customFormat="1" ht="18" hidden="1">
      <c r="D346" s="74"/>
      <c r="H346" s="12"/>
      <c r="T346" s="251">
        <f t="shared" si="6"/>
        <v>0</v>
      </c>
    </row>
    <row r="347" spans="4:20" s="11" customFormat="1" ht="18" hidden="1">
      <c r="D347" s="74"/>
      <c r="H347" s="12"/>
      <c r="T347" s="251">
        <f t="shared" si="6"/>
        <v>0</v>
      </c>
    </row>
    <row r="348" spans="4:20" s="11" customFormat="1" ht="18" hidden="1">
      <c r="D348" s="74"/>
      <c r="H348" s="12"/>
      <c r="T348" s="251">
        <f t="shared" si="6"/>
        <v>0</v>
      </c>
    </row>
    <row r="349" spans="4:20" s="11" customFormat="1" ht="18" hidden="1">
      <c r="D349" s="74"/>
      <c r="H349" s="12"/>
      <c r="T349" s="251">
        <f t="shared" si="6"/>
        <v>0</v>
      </c>
    </row>
    <row r="350" spans="4:20" s="11" customFormat="1" ht="18" hidden="1">
      <c r="D350" s="74"/>
      <c r="H350" s="12"/>
      <c r="T350" s="251">
        <f t="shared" si="6"/>
        <v>0</v>
      </c>
    </row>
    <row r="351" spans="4:20" s="11" customFormat="1" ht="18" hidden="1">
      <c r="D351" s="74"/>
      <c r="H351" s="12"/>
      <c r="T351" s="251">
        <f t="shared" si="6"/>
        <v>0</v>
      </c>
    </row>
    <row r="352" spans="4:20" s="11" customFormat="1" ht="18" hidden="1">
      <c r="D352" s="74"/>
      <c r="H352" s="12"/>
      <c r="T352" s="251">
        <f t="shared" si="6"/>
        <v>0</v>
      </c>
    </row>
    <row r="353" spans="4:20" s="11" customFormat="1" ht="18" hidden="1">
      <c r="D353" s="74"/>
      <c r="H353" s="12"/>
      <c r="T353" s="251">
        <f t="shared" si="6"/>
        <v>0</v>
      </c>
    </row>
    <row r="354" spans="4:20" s="11" customFormat="1" ht="18" hidden="1">
      <c r="D354" s="74"/>
      <c r="H354" s="12"/>
      <c r="T354" s="251">
        <f t="shared" si="6"/>
        <v>0</v>
      </c>
    </row>
    <row r="355" spans="4:20" s="11" customFormat="1" ht="18" hidden="1">
      <c r="D355" s="74"/>
      <c r="H355" s="12"/>
      <c r="T355" s="251">
        <f t="shared" si="6"/>
        <v>0</v>
      </c>
    </row>
    <row r="356" spans="4:20" s="11" customFormat="1" ht="18" hidden="1">
      <c r="D356" s="74"/>
      <c r="H356" s="12"/>
      <c r="T356" s="251">
        <f t="shared" si="6"/>
        <v>0</v>
      </c>
    </row>
    <row r="357" spans="4:20" s="11" customFormat="1" ht="18" hidden="1">
      <c r="D357" s="74"/>
      <c r="H357" s="12"/>
      <c r="T357" s="251">
        <f t="shared" si="6"/>
        <v>0</v>
      </c>
    </row>
    <row r="358" spans="4:20" s="11" customFormat="1" ht="18" hidden="1">
      <c r="D358" s="74"/>
      <c r="H358" s="12"/>
      <c r="T358" s="251">
        <f t="shared" si="6"/>
        <v>0</v>
      </c>
    </row>
    <row r="359" spans="4:20" s="11" customFormat="1" ht="18" hidden="1">
      <c r="D359" s="74"/>
      <c r="H359" s="12"/>
      <c r="T359" s="251">
        <f t="shared" si="6"/>
        <v>0</v>
      </c>
    </row>
    <row r="360" spans="4:20" s="11" customFormat="1" ht="18" hidden="1">
      <c r="D360" s="74"/>
      <c r="H360" s="12"/>
      <c r="T360" s="251">
        <f t="shared" si="6"/>
        <v>0</v>
      </c>
    </row>
    <row r="361" spans="4:20" s="11" customFormat="1" ht="18" hidden="1">
      <c r="D361" s="74"/>
      <c r="H361" s="12"/>
      <c r="T361" s="251">
        <f t="shared" si="6"/>
        <v>0</v>
      </c>
    </row>
    <row r="362" spans="4:20" s="11" customFormat="1" ht="18" hidden="1">
      <c r="D362" s="74"/>
      <c r="H362" s="12"/>
      <c r="T362" s="251">
        <f t="shared" si="6"/>
        <v>0</v>
      </c>
    </row>
    <row r="363" spans="4:20" s="11" customFormat="1" ht="18" hidden="1">
      <c r="D363" s="74"/>
      <c r="H363" s="12"/>
      <c r="T363" s="251">
        <f t="shared" si="6"/>
        <v>0</v>
      </c>
    </row>
    <row r="364" spans="4:20" s="11" customFormat="1" ht="18" hidden="1">
      <c r="D364" s="74"/>
      <c r="H364" s="12"/>
      <c r="T364" s="251">
        <f t="shared" si="6"/>
        <v>0</v>
      </c>
    </row>
    <row r="365" spans="4:20" s="11" customFormat="1" ht="18" hidden="1">
      <c r="D365" s="74"/>
      <c r="H365" s="12"/>
      <c r="T365" s="251">
        <f t="shared" si="6"/>
        <v>0</v>
      </c>
    </row>
    <row r="366" spans="4:20" s="11" customFormat="1" ht="18" hidden="1">
      <c r="D366" s="74"/>
      <c r="H366" s="12"/>
      <c r="T366" s="251">
        <f t="shared" si="6"/>
        <v>0</v>
      </c>
    </row>
    <row r="367" spans="4:20" s="11" customFormat="1" ht="18" hidden="1">
      <c r="D367" s="74"/>
      <c r="H367" s="12"/>
      <c r="T367" s="251">
        <f t="shared" si="6"/>
        <v>0</v>
      </c>
    </row>
    <row r="368" spans="4:20" s="11" customFormat="1" ht="18" hidden="1">
      <c r="D368" s="74"/>
      <c r="H368" s="12"/>
      <c r="T368" s="251">
        <f t="shared" si="6"/>
        <v>0</v>
      </c>
    </row>
    <row r="369" spans="4:20" s="11" customFormat="1" ht="18" hidden="1">
      <c r="D369" s="74"/>
      <c r="H369" s="12"/>
      <c r="T369" s="251">
        <f t="shared" si="6"/>
        <v>0</v>
      </c>
    </row>
    <row r="370" spans="4:20" s="11" customFormat="1" ht="18" hidden="1">
      <c r="D370" s="74"/>
      <c r="H370" s="12"/>
      <c r="T370" s="251">
        <f t="shared" si="6"/>
        <v>0</v>
      </c>
    </row>
    <row r="371" spans="4:20" s="11" customFormat="1" ht="18" hidden="1">
      <c r="D371" s="74"/>
      <c r="H371" s="12"/>
      <c r="T371" s="251">
        <f t="shared" si="6"/>
        <v>0</v>
      </c>
    </row>
    <row r="372" spans="4:20" s="11" customFormat="1" ht="18" hidden="1">
      <c r="D372" s="74"/>
      <c r="H372" s="12"/>
      <c r="T372" s="251">
        <f t="shared" si="6"/>
        <v>0</v>
      </c>
    </row>
    <row r="373" spans="4:20" s="11" customFormat="1" ht="18" hidden="1">
      <c r="D373" s="74"/>
      <c r="H373" s="12"/>
      <c r="T373" s="251">
        <f t="shared" si="6"/>
        <v>0</v>
      </c>
    </row>
    <row r="374" spans="4:20" s="11" customFormat="1" ht="18" hidden="1">
      <c r="D374" s="74"/>
      <c r="H374" s="12"/>
      <c r="T374" s="251">
        <f t="shared" si="6"/>
        <v>0</v>
      </c>
    </row>
    <row r="375" spans="4:20" s="11" customFormat="1" ht="18" hidden="1">
      <c r="D375" s="74"/>
      <c r="H375" s="12"/>
      <c r="T375" s="251">
        <f t="shared" si="6"/>
        <v>0</v>
      </c>
    </row>
    <row r="376" spans="4:20" s="11" customFormat="1" ht="18" hidden="1">
      <c r="D376" s="74"/>
      <c r="H376" s="12"/>
      <c r="T376" s="251">
        <f t="shared" si="6"/>
        <v>0</v>
      </c>
    </row>
    <row r="377" spans="4:20" s="11" customFormat="1" ht="18" hidden="1">
      <c r="D377" s="74"/>
      <c r="H377" s="12"/>
      <c r="T377" s="251">
        <f t="shared" si="6"/>
        <v>0</v>
      </c>
    </row>
    <row r="378" spans="4:20" s="11" customFormat="1" ht="18" hidden="1">
      <c r="D378" s="74"/>
      <c r="H378" s="12"/>
      <c r="T378" s="251">
        <f t="shared" si="6"/>
        <v>0</v>
      </c>
    </row>
    <row r="379" spans="4:20" s="11" customFormat="1" ht="18" hidden="1">
      <c r="D379" s="74"/>
      <c r="H379" s="12"/>
      <c r="T379" s="251">
        <f t="shared" si="6"/>
        <v>0</v>
      </c>
    </row>
    <row r="380" spans="4:20" s="11" customFormat="1" ht="18" hidden="1">
      <c r="D380" s="74"/>
      <c r="H380" s="12"/>
      <c r="T380" s="251">
        <f t="shared" si="6"/>
        <v>0</v>
      </c>
    </row>
    <row r="381" spans="4:20" s="11" customFormat="1" ht="18" hidden="1">
      <c r="D381" s="74"/>
      <c r="H381" s="12"/>
      <c r="T381" s="251">
        <f t="shared" si="6"/>
        <v>0</v>
      </c>
    </row>
    <row r="382" spans="4:20" s="11" customFormat="1" ht="18" hidden="1">
      <c r="D382" s="74"/>
      <c r="H382" s="12"/>
      <c r="T382" s="251">
        <f t="shared" si="6"/>
        <v>0</v>
      </c>
    </row>
    <row r="383" spans="4:20" s="11" customFormat="1" hidden="1">
      <c r="H383" s="12"/>
      <c r="T383" s="251">
        <f t="shared" si="6"/>
        <v>0</v>
      </c>
    </row>
    <row r="384" spans="4:20" s="11" customFormat="1" hidden="1">
      <c r="H384" s="12"/>
      <c r="T384" s="251">
        <f t="shared" si="6"/>
        <v>0</v>
      </c>
    </row>
    <row r="385" spans="8:20" s="11" customFormat="1" hidden="1">
      <c r="H385" s="12"/>
      <c r="T385" s="251">
        <f t="shared" si="6"/>
        <v>0</v>
      </c>
    </row>
    <row r="386" spans="8:20" s="11" customFormat="1" hidden="1">
      <c r="H386" s="12"/>
      <c r="T386" s="251">
        <f t="shared" si="6"/>
        <v>0</v>
      </c>
    </row>
    <row r="387" spans="8:20" s="11" customFormat="1" hidden="1">
      <c r="H387" s="12"/>
      <c r="T387" s="251">
        <f t="shared" si="6"/>
        <v>0</v>
      </c>
    </row>
    <row r="388" spans="8:20" s="11" customFormat="1" hidden="1">
      <c r="H388" s="12"/>
      <c r="T388" s="251">
        <f t="shared" si="6"/>
        <v>0</v>
      </c>
    </row>
    <row r="389" spans="8:20" s="11" customFormat="1" hidden="1">
      <c r="H389" s="12"/>
      <c r="T389" s="251">
        <f t="shared" ref="T389:T393" si="7">S389+R389</f>
        <v>0</v>
      </c>
    </row>
    <row r="390" spans="8:20" s="11" customFormat="1" hidden="1">
      <c r="H390" s="12"/>
      <c r="T390" s="251">
        <f t="shared" si="7"/>
        <v>0</v>
      </c>
    </row>
    <row r="391" spans="8:20" s="11" customFormat="1" hidden="1">
      <c r="H391" s="12"/>
      <c r="T391" s="251">
        <f t="shared" si="7"/>
        <v>0</v>
      </c>
    </row>
    <row r="392" spans="8:20" s="11" customFormat="1" hidden="1">
      <c r="H392" s="12"/>
      <c r="T392" s="251">
        <f t="shared" si="7"/>
        <v>0</v>
      </c>
    </row>
    <row r="393" spans="8:20" s="11" customFormat="1" hidden="1">
      <c r="H393" s="12"/>
      <c r="T393" s="251">
        <f t="shared" si="7"/>
        <v>0</v>
      </c>
    </row>
    <row r="394" spans="8:20" s="11" customFormat="1">
      <c r="H394" s="12"/>
    </row>
    <row r="395" spans="8:20" s="11" customFormat="1">
      <c r="H395" s="12"/>
    </row>
    <row r="396" spans="8:20" s="11" customFormat="1">
      <c r="H396" s="12"/>
    </row>
    <row r="397" spans="8:20" s="11" customFormat="1">
      <c r="H397" s="12"/>
    </row>
    <row r="398" spans="8:20" s="11" customFormat="1">
      <c r="H398" s="12"/>
    </row>
    <row r="399" spans="8:20" s="11" customFormat="1">
      <c r="H399" s="12"/>
    </row>
    <row r="400" spans="8:20" s="11" customFormat="1">
      <c r="H400" s="12"/>
    </row>
    <row r="401" spans="8:8" s="11" customFormat="1">
      <c r="H401" s="12"/>
    </row>
    <row r="402" spans="8:8" s="11" customFormat="1">
      <c r="H402" s="12"/>
    </row>
    <row r="403" spans="8:8" s="11" customFormat="1">
      <c r="H403" s="12"/>
    </row>
    <row r="404" spans="8:8" s="11" customFormat="1">
      <c r="H404" s="12"/>
    </row>
    <row r="405" spans="8:8" s="11" customFormat="1">
      <c r="H405" s="12"/>
    </row>
    <row r="406" spans="8:8" s="11" customFormat="1">
      <c r="H406" s="12"/>
    </row>
    <row r="407" spans="8:8" s="11" customFormat="1">
      <c r="H407" s="12"/>
    </row>
    <row r="408" spans="8:8" s="11" customFormat="1">
      <c r="H408" s="12"/>
    </row>
    <row r="409" spans="8:8" s="11" customFormat="1">
      <c r="H409" s="12"/>
    </row>
    <row r="410" spans="8:8" s="11" customFormat="1">
      <c r="H410" s="12"/>
    </row>
    <row r="411" spans="8:8" s="11" customFormat="1">
      <c r="H411" s="12"/>
    </row>
    <row r="412" spans="8:8" s="11" customFormat="1">
      <c r="H412" s="12"/>
    </row>
    <row r="413" spans="8:8" s="11" customFormat="1">
      <c r="H413" s="12"/>
    </row>
    <row r="414" spans="8:8" s="11" customFormat="1">
      <c r="H414" s="12"/>
    </row>
    <row r="415" spans="8:8" s="11" customFormat="1">
      <c r="H415" s="12"/>
    </row>
    <row r="416" spans="8:8" s="11" customFormat="1">
      <c r="H416" s="12"/>
    </row>
    <row r="417" spans="8:8" s="11" customFormat="1">
      <c r="H417" s="12"/>
    </row>
    <row r="418" spans="8:8" s="11" customFormat="1">
      <c r="H418" s="12"/>
    </row>
    <row r="419" spans="8:8" s="11" customFormat="1">
      <c r="H419" s="12"/>
    </row>
    <row r="420" spans="8:8" s="11" customFormat="1">
      <c r="H420" s="12"/>
    </row>
    <row r="421" spans="8:8" s="11" customFormat="1">
      <c r="H421" s="12"/>
    </row>
    <row r="422" spans="8:8" s="11" customFormat="1">
      <c r="H422" s="12"/>
    </row>
    <row r="423" spans="8:8" s="11" customFormat="1">
      <c r="H423" s="12"/>
    </row>
    <row r="424" spans="8:8" s="11" customFormat="1">
      <c r="H424" s="12"/>
    </row>
    <row r="425" spans="8:8" s="11" customFormat="1">
      <c r="H425" s="12"/>
    </row>
    <row r="426" spans="8:8" s="11" customFormat="1">
      <c r="H426" s="12"/>
    </row>
    <row r="427" spans="8:8" s="11" customFormat="1">
      <c r="H427" s="12"/>
    </row>
    <row r="428" spans="8:8" s="11" customFormat="1">
      <c r="H428" s="12"/>
    </row>
    <row r="429" spans="8:8" s="11" customFormat="1">
      <c r="H429" s="12"/>
    </row>
    <row r="430" spans="8:8" s="11" customFormat="1">
      <c r="H430" s="12"/>
    </row>
    <row r="431" spans="8:8" s="11" customFormat="1">
      <c r="H431" s="12"/>
    </row>
    <row r="432" spans="8:8" s="11" customFormat="1">
      <c r="H432" s="12"/>
    </row>
    <row r="433" spans="8:8" s="11" customFormat="1">
      <c r="H433" s="12"/>
    </row>
    <row r="434" spans="8:8" s="11" customFormat="1">
      <c r="H434" s="12"/>
    </row>
    <row r="435" spans="8:8" s="11" customFormat="1">
      <c r="H435" s="12"/>
    </row>
    <row r="436" spans="8:8" s="11" customFormat="1">
      <c r="H436" s="12"/>
    </row>
    <row r="437" spans="8:8" s="11" customFormat="1">
      <c r="H437" s="12"/>
    </row>
    <row r="438" spans="8:8" s="11" customFormat="1">
      <c r="H438" s="12"/>
    </row>
    <row r="439" spans="8:8" s="11" customFormat="1">
      <c r="H439" s="12"/>
    </row>
    <row r="440" spans="8:8" s="11" customFormat="1">
      <c r="H440" s="12"/>
    </row>
    <row r="441" spans="8:8" s="11" customFormat="1">
      <c r="H441" s="12"/>
    </row>
    <row r="442" spans="8:8" s="11" customFormat="1">
      <c r="H442" s="12"/>
    </row>
    <row r="443" spans="8:8" s="11" customFormat="1">
      <c r="H443" s="12"/>
    </row>
    <row r="444" spans="8:8" s="11" customFormat="1">
      <c r="H444" s="12"/>
    </row>
    <row r="445" spans="8:8" s="11" customFormat="1">
      <c r="H445" s="12"/>
    </row>
    <row r="446" spans="8:8" s="11" customFormat="1">
      <c r="H446" s="12"/>
    </row>
    <row r="447" spans="8:8" s="11" customFormat="1">
      <c r="H447" s="12"/>
    </row>
    <row r="448" spans="8:8" s="11" customFormat="1">
      <c r="H448" s="12"/>
    </row>
    <row r="449" spans="8:8" s="11" customFormat="1">
      <c r="H449" s="12"/>
    </row>
    <row r="450" spans="8:8" s="11" customFormat="1">
      <c r="H450" s="12"/>
    </row>
    <row r="451" spans="8:8" s="11" customFormat="1">
      <c r="H451" s="12"/>
    </row>
    <row r="452" spans="8:8" s="11" customFormat="1">
      <c r="H452" s="12"/>
    </row>
    <row r="453" spans="8:8" s="11" customFormat="1">
      <c r="H453" s="12"/>
    </row>
    <row r="454" spans="8:8" s="11" customFormat="1">
      <c r="H454" s="12"/>
    </row>
    <row r="455" spans="8:8" s="11" customFormat="1">
      <c r="H455" s="12"/>
    </row>
    <row r="456" spans="8:8" s="11" customFormat="1">
      <c r="H456" s="12"/>
    </row>
    <row r="457" spans="8:8" s="11" customFormat="1">
      <c r="H457" s="12"/>
    </row>
    <row r="458" spans="8:8" s="11" customFormat="1">
      <c r="H458" s="12"/>
    </row>
    <row r="459" spans="8:8" s="11" customFormat="1">
      <c r="H459" s="12"/>
    </row>
    <row r="460" spans="8:8" s="11" customFormat="1">
      <c r="H460" s="12"/>
    </row>
    <row r="461" spans="8:8" s="11" customFormat="1">
      <c r="H461" s="12"/>
    </row>
    <row r="462" spans="8:8" s="11" customFormat="1">
      <c r="H462" s="12"/>
    </row>
    <row r="463" spans="8:8" s="11" customFormat="1">
      <c r="H463" s="12"/>
    </row>
    <row r="464" spans="8:8" s="11" customFormat="1">
      <c r="H464" s="12"/>
    </row>
    <row r="465" spans="8:8" s="11" customFormat="1">
      <c r="H465" s="12"/>
    </row>
    <row r="466" spans="8:8" s="11" customFormat="1">
      <c r="H466" s="12"/>
    </row>
    <row r="467" spans="8:8" s="11" customFormat="1">
      <c r="H467" s="12"/>
    </row>
    <row r="468" spans="8:8" s="11" customFormat="1">
      <c r="H468" s="12"/>
    </row>
    <row r="469" spans="8:8" s="11" customFormat="1">
      <c r="H469" s="12"/>
    </row>
    <row r="470" spans="8:8" s="11" customFormat="1">
      <c r="H470" s="12"/>
    </row>
    <row r="471" spans="8:8" s="11" customFormat="1">
      <c r="H471" s="12"/>
    </row>
    <row r="472" spans="8:8" s="11" customFormat="1">
      <c r="H472" s="12"/>
    </row>
    <row r="473" spans="8:8" s="11" customFormat="1">
      <c r="H473" s="12"/>
    </row>
    <row r="474" spans="8:8" s="11" customFormat="1">
      <c r="H474" s="12"/>
    </row>
    <row r="475" spans="8:8" s="11" customFormat="1">
      <c r="H475" s="12"/>
    </row>
    <row r="476" spans="8:8" s="11" customFormat="1">
      <c r="H476" s="12"/>
    </row>
    <row r="477" spans="8:8" s="11" customFormat="1">
      <c r="H477" s="12"/>
    </row>
    <row r="478" spans="8:8" s="11" customFormat="1">
      <c r="H478" s="12"/>
    </row>
    <row r="479" spans="8:8" s="11" customFormat="1">
      <c r="H479" s="12"/>
    </row>
    <row r="480" spans="8:8" s="11" customFormat="1">
      <c r="H480" s="12"/>
    </row>
    <row r="481" spans="8:8" s="11" customFormat="1">
      <c r="H481" s="12"/>
    </row>
    <row r="482" spans="8:8" s="11" customFormat="1">
      <c r="H482" s="12"/>
    </row>
    <row r="483" spans="8:8" s="11" customFormat="1">
      <c r="H483" s="12"/>
    </row>
    <row r="484" spans="8:8" s="11" customFormat="1">
      <c r="H484" s="12"/>
    </row>
    <row r="485" spans="8:8" s="11" customFormat="1">
      <c r="H485" s="12"/>
    </row>
    <row r="486" spans="8:8" s="11" customFormat="1">
      <c r="H486" s="12"/>
    </row>
    <row r="487" spans="8:8" s="11" customFormat="1">
      <c r="H487" s="12"/>
    </row>
    <row r="488" spans="8:8" s="11" customFormat="1">
      <c r="H488" s="12"/>
    </row>
    <row r="489" spans="8:8" s="11" customFormat="1">
      <c r="H489" s="12"/>
    </row>
    <row r="490" spans="8:8" s="11" customFormat="1">
      <c r="H490" s="12"/>
    </row>
    <row r="491" spans="8:8" s="11" customFormat="1">
      <c r="H491" s="12"/>
    </row>
    <row r="492" spans="8:8" s="11" customFormat="1">
      <c r="H492" s="12"/>
    </row>
    <row r="493" spans="8:8" s="11" customFormat="1">
      <c r="H493" s="12"/>
    </row>
    <row r="494" spans="8:8" s="11" customFormat="1">
      <c r="H494" s="12"/>
    </row>
    <row r="495" spans="8:8" s="11" customFormat="1">
      <c r="H495" s="12"/>
    </row>
    <row r="496" spans="8:8" s="11" customFormat="1">
      <c r="H496" s="12"/>
    </row>
    <row r="497" spans="8:8" s="11" customFormat="1">
      <c r="H497" s="12"/>
    </row>
    <row r="498" spans="8:8" s="11" customFormat="1">
      <c r="H498" s="12"/>
    </row>
    <row r="499" spans="8:8" s="11" customFormat="1">
      <c r="H499" s="12"/>
    </row>
    <row r="500" spans="8:8" s="11" customFormat="1">
      <c r="H500" s="12"/>
    </row>
    <row r="501" spans="8:8" s="11" customFormat="1">
      <c r="H501" s="12"/>
    </row>
    <row r="502" spans="8:8" s="11" customFormat="1">
      <c r="H502" s="12"/>
    </row>
    <row r="503" spans="8:8" s="11" customFormat="1">
      <c r="H503" s="12"/>
    </row>
    <row r="504" spans="8:8" s="11" customFormat="1">
      <c r="H504" s="12"/>
    </row>
    <row r="505" spans="8:8" s="11" customFormat="1">
      <c r="H505" s="12"/>
    </row>
    <row r="506" spans="8:8" s="11" customFormat="1">
      <c r="H506" s="12"/>
    </row>
    <row r="507" spans="8:8" s="11" customFormat="1">
      <c r="H507" s="12"/>
    </row>
    <row r="508" spans="8:8" s="11" customFormat="1">
      <c r="H508" s="12"/>
    </row>
  </sheetData>
  <protectedRanges>
    <protectedRange sqref="U4:Y148 F4:Q76 B77:S80 B74:D76 A74:A80 A81:S148 A4:D73" name="نطاق1"/>
    <protectedRange sqref="L190" name="نطاق1_1"/>
    <protectedRange sqref="L191" name="نطاق1_33"/>
    <protectedRange sqref="L192" name="نطاق1_70"/>
    <protectedRange sqref="L193" name="نطاق1_70_1"/>
    <protectedRange sqref="L194" name="نطاق1_29"/>
    <protectedRange sqref="L195" name="نطاق1_70_2"/>
    <protectedRange sqref="L196" name="نطاق1_34"/>
    <protectedRange sqref="L197" name="نطاق1_37"/>
    <protectedRange sqref="L198" name="نطاق1_70_3"/>
    <protectedRange sqref="L200" name="نطاق1_70_4"/>
    <protectedRange sqref="L199" name="نطاق1_26"/>
    <protectedRange sqref="E4:E76" name="نطاق1_2"/>
    <protectedRange sqref="R4:S76" name="نطاق1_3"/>
  </protectedRanges>
  <mergeCells count="26">
    <mergeCell ref="A1:A3"/>
    <mergeCell ref="B1:B3"/>
    <mergeCell ref="D1:D3"/>
    <mergeCell ref="E1:E3"/>
    <mergeCell ref="Y1:Y3"/>
    <mergeCell ref="K2:K3"/>
    <mergeCell ref="L2:L3"/>
    <mergeCell ref="M2:M3"/>
    <mergeCell ref="N2:N3"/>
    <mergeCell ref="Q2:Q3"/>
    <mergeCell ref="U2:U3"/>
    <mergeCell ref="O1:O3"/>
    <mergeCell ref="K1:N1"/>
    <mergeCell ref="V2:V3"/>
    <mergeCell ref="W1:W3"/>
    <mergeCell ref="X1:X3"/>
    <mergeCell ref="U1:V1"/>
    <mergeCell ref="C1:C3"/>
    <mergeCell ref="J1:J3"/>
    <mergeCell ref="F1:F3"/>
    <mergeCell ref="G1:G3"/>
    <mergeCell ref="H1:H3"/>
    <mergeCell ref="I1:I3"/>
    <mergeCell ref="R2:T2"/>
    <mergeCell ref="P1:T1"/>
    <mergeCell ref="P2:P3"/>
  </mergeCells>
  <phoneticPr fontId="4" type="noConversion"/>
  <dataValidations count="15">
    <dataValidation type="list" allowBlank="1" showInputMessage="1" showErrorMessage="1" sqref="D4:D148">
      <formula1>$D$152:$D$229</formula1>
    </dataValidation>
    <dataValidation type="textLength" allowBlank="1" showInputMessage="1" showErrorMessage="1" sqref="B171:B65536 B150:B151 B1:B148">
      <formula1>1</formula1>
      <formula2>150</formula2>
    </dataValidation>
    <dataValidation type="list" allowBlank="1" showInputMessage="1" showErrorMessage="1" sqref="I4:I148">
      <formula1>$I$151:$I$161</formula1>
    </dataValidation>
    <dataValidation type="list" allowBlank="1" showInputMessage="1" showErrorMessage="1" sqref="K4:K148">
      <formula1>$N$152:$N$158</formula1>
    </dataValidation>
    <dataValidation type="list" allowBlank="1" showInputMessage="1" showErrorMessage="1" sqref="O4:O148">
      <formula1>$O$152:$O$154</formula1>
    </dataValidation>
    <dataValidation type="list" allowBlank="1" showInputMessage="1" showErrorMessage="1" sqref="Q4:Q148">
      <formula1>$Q$152:$Q$193</formula1>
    </dataValidation>
    <dataValidation type="list" allowBlank="1" showInputMessage="1" showErrorMessage="1" sqref="R4:S148">
      <formula1>$R$152:$R$188</formula1>
    </dataValidation>
    <dataValidation type="custom" allowBlank="1" showInputMessage="1" showErrorMessage="1" sqref="T2:T1048576">
      <formula1>555555555</formula1>
    </dataValidation>
    <dataValidation type="list" allowBlank="1" showInputMessage="1" showErrorMessage="1" sqref="F4:F148">
      <formula1>$F$152:$F$155</formula1>
    </dataValidation>
    <dataValidation type="list" allowBlank="1" showInputMessage="1" showErrorMessage="1" sqref="G4:G148">
      <formula1>$B$152:$B$171</formula1>
    </dataValidation>
    <dataValidation type="list" allowBlank="1" showInputMessage="1" showErrorMessage="1" sqref="L4:L148">
      <formula1>$L$152:$L$201</formula1>
    </dataValidation>
    <dataValidation type="list" allowBlank="1" showInputMessage="1" showErrorMessage="1" sqref="W4:W148">
      <formula1>$W$151:$W$161</formula1>
    </dataValidation>
    <dataValidation type="list" allowBlank="1" showInputMessage="1" showErrorMessage="1" sqref="P4:P148">
      <formula1>$Q$152:$Q$193</formula1>
    </dataValidation>
    <dataValidation type="textLength" operator="equal" allowBlank="1" showInputMessage="1" showErrorMessage="1" sqref="V4:V148">
      <formula1>10</formula1>
    </dataValidation>
    <dataValidation type="textLength" operator="equal" allowBlank="1" showInputMessage="1" showErrorMessage="1" sqref="C4:C148">
      <formula1>10</formula1>
    </dataValidation>
  </dataValidations>
  <pageMargins left="0" right="0" top="0" bottom="0" header="0.31496062992125984" footer="0.31496062992125984"/>
  <pageSetup scale="42" orientation="landscape" r:id="rId1"/>
  <headerFooter alignWithMargins="0"/>
  <colBreaks count="1" manualBreakCount="1">
    <brk id="2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AN9"/>
  <sheetViews>
    <sheetView rightToLeft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J9" sqref="J9"/>
    </sheetView>
  </sheetViews>
  <sheetFormatPr defaultColWidth="9.7109375" defaultRowHeight="18"/>
  <cols>
    <col min="1" max="1" width="5.7109375" style="2" customWidth="1"/>
    <col min="2" max="2" width="9.28515625" style="2" customWidth="1"/>
    <col min="3" max="3" width="23.85546875" style="2" customWidth="1"/>
    <col min="4" max="4" width="7.7109375" style="3" customWidth="1"/>
    <col min="5" max="5" width="4.7109375" style="3" customWidth="1"/>
    <col min="6" max="6" width="6.7109375" style="3" customWidth="1"/>
    <col min="7" max="16" width="4.7109375" style="3" customWidth="1"/>
    <col min="17" max="17" width="6.7109375" style="3" customWidth="1"/>
    <col min="18" max="19" width="4.7109375" style="3" customWidth="1"/>
    <col min="20" max="20" width="6.7109375" style="3" customWidth="1"/>
    <col min="21" max="22" width="4.7109375" style="3" customWidth="1"/>
    <col min="23" max="23" width="6.7109375" style="3" customWidth="1"/>
    <col min="24" max="28" width="4.7109375" style="3" customWidth="1"/>
    <col min="29" max="29" width="6.7109375" style="3" customWidth="1"/>
    <col min="30" max="34" width="4.7109375" style="3" customWidth="1"/>
    <col min="35" max="35" width="6.7109375" style="3" customWidth="1"/>
    <col min="36" max="36" width="8.5703125" style="3" customWidth="1"/>
    <col min="37" max="40" width="9.7109375" style="3"/>
    <col min="41" max="16384" width="9.7109375" style="2"/>
  </cols>
  <sheetData>
    <row r="1" spans="1:36" ht="36" customHeight="1" thickBot="1">
      <c r="E1" s="328" t="s">
        <v>369</v>
      </c>
      <c r="F1" s="328"/>
      <c r="G1" s="328"/>
      <c r="H1" s="328"/>
      <c r="I1" s="328"/>
      <c r="J1" s="328"/>
      <c r="K1" s="328"/>
      <c r="L1" s="328"/>
      <c r="M1" s="328"/>
      <c r="N1" s="328"/>
      <c r="O1" s="328"/>
      <c r="P1" s="328"/>
      <c r="Q1" s="328"/>
      <c r="R1" s="328"/>
      <c r="S1" s="328"/>
      <c r="T1" s="328"/>
      <c r="U1" s="328"/>
      <c r="V1" s="328"/>
      <c r="W1" s="328"/>
      <c r="X1" s="328"/>
      <c r="Y1" s="328"/>
      <c r="Z1" s="328"/>
      <c r="AA1" s="328"/>
      <c r="AB1" s="328"/>
      <c r="AC1" s="328"/>
      <c r="AD1" s="328"/>
      <c r="AE1" s="328"/>
      <c r="AF1" s="328"/>
      <c r="AG1" s="328"/>
      <c r="AH1" s="328"/>
      <c r="AI1" s="328"/>
      <c r="AJ1" s="328"/>
    </row>
    <row r="2" spans="1:36" ht="18.75" thickTop="1">
      <c r="A2" s="323" t="s">
        <v>326</v>
      </c>
      <c r="B2" s="323" t="s">
        <v>47</v>
      </c>
      <c r="C2" s="323" t="s">
        <v>293</v>
      </c>
      <c r="D2" s="323" t="s">
        <v>292</v>
      </c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5"/>
      <c r="AJ2" s="332" t="s">
        <v>274</v>
      </c>
    </row>
    <row r="3" spans="1:36" ht="24" customHeight="1">
      <c r="A3" s="322"/>
      <c r="B3" s="322"/>
      <c r="C3" s="322"/>
      <c r="D3" s="322"/>
      <c r="E3" s="322" t="s">
        <v>291</v>
      </c>
      <c r="F3" s="322"/>
      <c r="G3" s="322" t="s">
        <v>17</v>
      </c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 t="s">
        <v>19</v>
      </c>
      <c r="S3" s="322"/>
      <c r="T3" s="322"/>
      <c r="U3" s="322"/>
      <c r="V3" s="322"/>
      <c r="W3" s="322"/>
      <c r="X3" s="322" t="s">
        <v>20</v>
      </c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333"/>
    </row>
    <row r="4" spans="1:36" ht="27.75" customHeight="1">
      <c r="A4" s="322"/>
      <c r="B4" s="322"/>
      <c r="C4" s="322"/>
      <c r="D4" s="322"/>
      <c r="E4" s="322"/>
      <c r="F4" s="322"/>
      <c r="G4" s="322"/>
      <c r="H4" s="322"/>
      <c r="I4" s="322"/>
      <c r="J4" s="322"/>
      <c r="K4" s="322"/>
      <c r="L4" s="322"/>
      <c r="M4" s="322"/>
      <c r="N4" s="322"/>
      <c r="O4" s="322"/>
      <c r="P4" s="322"/>
      <c r="Q4" s="322"/>
      <c r="R4" s="322" t="s">
        <v>275</v>
      </c>
      <c r="S4" s="322"/>
      <c r="T4" s="322"/>
      <c r="U4" s="322" t="s">
        <v>276</v>
      </c>
      <c r="V4" s="322"/>
      <c r="W4" s="322"/>
      <c r="X4" s="322" t="s">
        <v>275</v>
      </c>
      <c r="Y4" s="322"/>
      <c r="Z4" s="322"/>
      <c r="AA4" s="322"/>
      <c r="AB4" s="322"/>
      <c r="AC4" s="322"/>
      <c r="AD4" s="322" t="s">
        <v>276</v>
      </c>
      <c r="AE4" s="322"/>
      <c r="AF4" s="322"/>
      <c r="AG4" s="322"/>
      <c r="AH4" s="322"/>
      <c r="AI4" s="322"/>
      <c r="AJ4" s="333"/>
    </row>
    <row r="5" spans="1:36" ht="60" customHeight="1" thickBot="1">
      <c r="A5" s="324"/>
      <c r="B5" s="324"/>
      <c r="C5" s="324"/>
      <c r="D5" s="324"/>
      <c r="E5" s="104" t="s">
        <v>277</v>
      </c>
      <c r="F5" s="105" t="s">
        <v>16</v>
      </c>
      <c r="G5" s="104" t="s">
        <v>21</v>
      </c>
      <c r="H5" s="104" t="s">
        <v>22</v>
      </c>
      <c r="I5" s="104" t="s">
        <v>278</v>
      </c>
      <c r="J5" s="104" t="s">
        <v>279</v>
      </c>
      <c r="K5" s="104" t="s">
        <v>280</v>
      </c>
      <c r="L5" s="104" t="s">
        <v>281</v>
      </c>
      <c r="M5" s="104" t="s">
        <v>282</v>
      </c>
      <c r="N5" s="104" t="s">
        <v>283</v>
      </c>
      <c r="O5" s="104" t="s">
        <v>284</v>
      </c>
      <c r="P5" s="104" t="s">
        <v>285</v>
      </c>
      <c r="Q5" s="105" t="s">
        <v>16</v>
      </c>
      <c r="R5" s="104" t="s">
        <v>33</v>
      </c>
      <c r="S5" s="104" t="s">
        <v>286</v>
      </c>
      <c r="T5" s="106" t="s">
        <v>16</v>
      </c>
      <c r="U5" s="104" t="s">
        <v>33</v>
      </c>
      <c r="V5" s="104" t="s">
        <v>286</v>
      </c>
      <c r="W5" s="105" t="s">
        <v>16</v>
      </c>
      <c r="X5" s="104" t="s">
        <v>34</v>
      </c>
      <c r="Y5" s="104" t="s">
        <v>35</v>
      </c>
      <c r="Z5" s="104" t="s">
        <v>287</v>
      </c>
      <c r="AA5" s="104" t="s">
        <v>139</v>
      </c>
      <c r="AB5" s="104" t="s">
        <v>36</v>
      </c>
      <c r="AC5" s="105" t="s">
        <v>16</v>
      </c>
      <c r="AD5" s="104" t="s">
        <v>34</v>
      </c>
      <c r="AE5" s="104" t="s">
        <v>35</v>
      </c>
      <c r="AF5" s="104" t="s">
        <v>288</v>
      </c>
      <c r="AG5" s="104" t="s">
        <v>139</v>
      </c>
      <c r="AH5" s="104" t="s">
        <v>36</v>
      </c>
      <c r="AI5" s="105" t="s">
        <v>16</v>
      </c>
      <c r="AJ5" s="334"/>
    </row>
    <row r="6" spans="1:36" ht="30" customHeight="1" thickTop="1" thickBot="1">
      <c r="A6" s="325">
        <f>'عدد العاملين'!E4</f>
        <v>0</v>
      </c>
      <c r="B6" s="325">
        <f>'عدد العاملين'!E3</f>
        <v>0</v>
      </c>
      <c r="C6" s="329">
        <f>'عدد العاملين'!B3</f>
        <v>0</v>
      </c>
      <c r="D6" s="107" t="s">
        <v>289</v>
      </c>
      <c r="E6" s="108"/>
      <c r="F6" s="109">
        <f>E6</f>
        <v>0</v>
      </c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10">
        <f>SUM(G6:P6)</f>
        <v>0</v>
      </c>
      <c r="R6" s="108"/>
      <c r="S6" s="108"/>
      <c r="T6" s="109">
        <f t="shared" ref="T6:T8" si="0">SUM(R6:S6)</f>
        <v>0</v>
      </c>
      <c r="U6" s="108"/>
      <c r="V6" s="108"/>
      <c r="W6" s="109">
        <f t="shared" ref="W6:W8" si="1">SUM(U6:V6)</f>
        <v>0</v>
      </c>
      <c r="X6" s="108"/>
      <c r="Y6" s="108"/>
      <c r="Z6" s="108"/>
      <c r="AA6" s="108"/>
      <c r="AB6" s="108"/>
      <c r="AC6" s="109">
        <f>SUM(X6:AB6)</f>
        <v>0</v>
      </c>
      <c r="AD6" s="108"/>
      <c r="AE6" s="108"/>
      <c r="AF6" s="108"/>
      <c r="AG6" s="108"/>
      <c r="AH6" s="108"/>
      <c r="AI6" s="109">
        <f t="shared" ref="AI6:AI8" si="2">SUM(AD6:AH6)</f>
        <v>0</v>
      </c>
      <c r="AJ6" s="111">
        <f t="shared" ref="AJ6:AJ8" si="3">AI6+AC6+W6+T6+Q6+F6</f>
        <v>0</v>
      </c>
    </row>
    <row r="7" spans="1:36" ht="30" customHeight="1" thickTop="1" thickBot="1">
      <c r="A7" s="326"/>
      <c r="B7" s="326"/>
      <c r="C7" s="330"/>
      <c r="D7" s="112" t="s">
        <v>290</v>
      </c>
      <c r="E7" s="113"/>
      <c r="F7" s="109">
        <f t="shared" ref="F7:F8" si="4">E7</f>
        <v>0</v>
      </c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0">
        <f t="shared" ref="Q7:Q8" si="5">SUM(G7:P7)</f>
        <v>0</v>
      </c>
      <c r="R7" s="113"/>
      <c r="S7" s="113"/>
      <c r="T7" s="109">
        <f t="shared" si="0"/>
        <v>0</v>
      </c>
      <c r="U7" s="113"/>
      <c r="V7" s="113"/>
      <c r="W7" s="109">
        <f t="shared" si="1"/>
        <v>0</v>
      </c>
      <c r="X7" s="113"/>
      <c r="Y7" s="113"/>
      <c r="Z7" s="113"/>
      <c r="AA7" s="113"/>
      <c r="AB7" s="113"/>
      <c r="AC7" s="109">
        <f t="shared" ref="AC7:AC8" si="6">SUM(X7:AB7)</f>
        <v>0</v>
      </c>
      <c r="AD7" s="113"/>
      <c r="AE7" s="113"/>
      <c r="AF7" s="113"/>
      <c r="AG7" s="113"/>
      <c r="AH7" s="113"/>
      <c r="AI7" s="109">
        <f t="shared" si="2"/>
        <v>0</v>
      </c>
      <c r="AJ7" s="111">
        <f t="shared" si="3"/>
        <v>0</v>
      </c>
    </row>
    <row r="8" spans="1:36" ht="30" customHeight="1" thickTop="1" thickBot="1">
      <c r="A8" s="327"/>
      <c r="B8" s="327"/>
      <c r="C8" s="331"/>
      <c r="D8" s="114" t="s">
        <v>37</v>
      </c>
      <c r="E8" s="115"/>
      <c r="F8" s="152">
        <f t="shared" si="4"/>
        <v>0</v>
      </c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53">
        <f t="shared" si="5"/>
        <v>0</v>
      </c>
      <c r="R8" s="115"/>
      <c r="S8" s="115"/>
      <c r="T8" s="152">
        <f t="shared" si="0"/>
        <v>0</v>
      </c>
      <c r="U8" s="115"/>
      <c r="V8" s="115"/>
      <c r="W8" s="152">
        <f t="shared" si="1"/>
        <v>0</v>
      </c>
      <c r="X8" s="115"/>
      <c r="Y8" s="115"/>
      <c r="Z8" s="115"/>
      <c r="AA8" s="115"/>
      <c r="AB8" s="115"/>
      <c r="AC8" s="152">
        <f t="shared" si="6"/>
        <v>0</v>
      </c>
      <c r="AD8" s="115"/>
      <c r="AE8" s="115"/>
      <c r="AF8" s="115"/>
      <c r="AG8" s="115"/>
      <c r="AH8" s="115"/>
      <c r="AI8" s="152">
        <f t="shared" si="2"/>
        <v>0</v>
      </c>
      <c r="AJ8" s="154">
        <f t="shared" si="3"/>
        <v>0</v>
      </c>
    </row>
    <row r="9" spans="1:36" ht="30" customHeight="1" thickTop="1" thickBot="1">
      <c r="C9" s="155" t="s">
        <v>322</v>
      </c>
      <c r="E9" s="151">
        <f>E6+E7</f>
        <v>0</v>
      </c>
      <c r="F9" s="152">
        <f t="shared" ref="F9:AJ9" si="7">F6+F7</f>
        <v>0</v>
      </c>
      <c r="G9" s="115">
        <f t="shared" si="7"/>
        <v>0</v>
      </c>
      <c r="H9" s="115">
        <f t="shared" si="7"/>
        <v>0</v>
      </c>
      <c r="I9" s="115">
        <f t="shared" si="7"/>
        <v>0</v>
      </c>
      <c r="J9" s="115">
        <f t="shared" si="7"/>
        <v>0</v>
      </c>
      <c r="K9" s="115">
        <f t="shared" si="7"/>
        <v>0</v>
      </c>
      <c r="L9" s="115">
        <f t="shared" si="7"/>
        <v>0</v>
      </c>
      <c r="M9" s="115">
        <f t="shared" si="7"/>
        <v>0</v>
      </c>
      <c r="N9" s="115">
        <f t="shared" si="7"/>
        <v>0</v>
      </c>
      <c r="O9" s="115">
        <f t="shared" si="7"/>
        <v>0</v>
      </c>
      <c r="P9" s="115">
        <f t="shared" si="7"/>
        <v>0</v>
      </c>
      <c r="Q9" s="153">
        <f t="shared" si="7"/>
        <v>0</v>
      </c>
      <c r="R9" s="115">
        <f t="shared" si="7"/>
        <v>0</v>
      </c>
      <c r="S9" s="115">
        <f t="shared" si="7"/>
        <v>0</v>
      </c>
      <c r="T9" s="152">
        <f t="shared" si="7"/>
        <v>0</v>
      </c>
      <c r="U9" s="115">
        <f t="shared" si="7"/>
        <v>0</v>
      </c>
      <c r="V9" s="115">
        <f t="shared" si="7"/>
        <v>0</v>
      </c>
      <c r="W9" s="152">
        <f t="shared" si="7"/>
        <v>0</v>
      </c>
      <c r="X9" s="115">
        <f t="shared" si="7"/>
        <v>0</v>
      </c>
      <c r="Y9" s="115">
        <f t="shared" si="7"/>
        <v>0</v>
      </c>
      <c r="Z9" s="115">
        <f t="shared" si="7"/>
        <v>0</v>
      </c>
      <c r="AA9" s="115">
        <f t="shared" si="7"/>
        <v>0</v>
      </c>
      <c r="AB9" s="115">
        <f t="shared" si="7"/>
        <v>0</v>
      </c>
      <c r="AC9" s="152">
        <f t="shared" si="7"/>
        <v>0</v>
      </c>
      <c r="AD9" s="115">
        <f t="shared" si="7"/>
        <v>0</v>
      </c>
      <c r="AE9" s="115">
        <f t="shared" si="7"/>
        <v>0</v>
      </c>
      <c r="AF9" s="115">
        <f t="shared" si="7"/>
        <v>0</v>
      </c>
      <c r="AG9" s="115">
        <f t="shared" si="7"/>
        <v>0</v>
      </c>
      <c r="AH9" s="115">
        <f t="shared" si="7"/>
        <v>0</v>
      </c>
      <c r="AI9" s="152">
        <f t="shared" si="7"/>
        <v>0</v>
      </c>
      <c r="AJ9" s="154">
        <f t="shared" si="7"/>
        <v>0</v>
      </c>
    </row>
  </sheetData>
  <protectedRanges>
    <protectedRange sqref="AK4:AK5 F10 H10:Q10 F12:F14 H12:Q14 F16:F17 H16:Q17 Z10:AD10 Z12:AD14 Z16:AD17 AF10:AJ10 AF12:AJ14 S12:T14 S10:T10 V16:W17 V12:W14 V10:W10 S16:T17" name="نطاق1"/>
    <protectedRange sqref="U2:V8 X2:AB8 R2:S8 AD2:AH8 G2:P8 E2:E8" name="yaser"/>
    <protectedRange sqref="B2:C5" name="yaser_2"/>
  </protectedRanges>
  <mergeCells count="18">
    <mergeCell ref="E1:AJ1"/>
    <mergeCell ref="B6:B8"/>
    <mergeCell ref="C6:C8"/>
    <mergeCell ref="AJ2:AJ5"/>
    <mergeCell ref="R4:T4"/>
    <mergeCell ref="U4:W4"/>
    <mergeCell ref="B2:B5"/>
    <mergeCell ref="C2:C5"/>
    <mergeCell ref="X4:AC4"/>
    <mergeCell ref="AD4:AI4"/>
    <mergeCell ref="D2:D5"/>
    <mergeCell ref="E2:AI2"/>
    <mergeCell ref="E3:F4"/>
    <mergeCell ref="G3:Q4"/>
    <mergeCell ref="R3:W3"/>
    <mergeCell ref="X3:AI3"/>
    <mergeCell ref="A2:A5"/>
    <mergeCell ref="A6:A8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AZ12"/>
  <sheetViews>
    <sheetView rightToLeft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6" sqref="E6:F11"/>
    </sheetView>
  </sheetViews>
  <sheetFormatPr defaultRowHeight="12.75"/>
  <cols>
    <col min="2" max="2" width="12.5703125" customWidth="1"/>
    <col min="3" max="3" width="29.42578125" customWidth="1"/>
    <col min="4" max="4" width="7.28515625" customWidth="1"/>
    <col min="5" max="6" width="4.7109375" customWidth="1"/>
    <col min="7" max="7" width="5.7109375" customWidth="1"/>
    <col min="8" max="27" width="4.7109375" customWidth="1"/>
    <col min="28" max="30" width="5.7109375" customWidth="1"/>
    <col min="31" max="32" width="4.7109375" customWidth="1"/>
    <col min="33" max="33" width="5.7109375" customWidth="1"/>
    <col min="34" max="35" width="4.7109375" customWidth="1"/>
    <col min="36" max="37" width="5.7109375" customWidth="1"/>
    <col min="38" max="42" width="4.7109375" customWidth="1"/>
    <col min="43" max="43" width="5.7109375" customWidth="1"/>
    <col min="44" max="48" width="4.7109375" customWidth="1"/>
    <col min="49" max="51" width="5.7109375" customWidth="1"/>
    <col min="52" max="52" width="6.7109375" customWidth="1"/>
  </cols>
  <sheetData>
    <row r="1" spans="1:52" ht="37.5" customHeight="1">
      <c r="C1" s="374" t="s">
        <v>370</v>
      </c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  <c r="R1" s="374"/>
      <c r="S1" s="374"/>
      <c r="T1" s="374"/>
      <c r="U1" s="374"/>
      <c r="V1" s="374"/>
      <c r="W1" s="374"/>
      <c r="X1" s="374"/>
      <c r="Y1" s="374"/>
      <c r="Z1" s="374"/>
      <c r="AA1" s="374"/>
      <c r="AB1" s="374"/>
      <c r="AC1" s="374"/>
      <c r="AD1" s="374"/>
      <c r="AE1" s="374"/>
      <c r="AF1" s="374"/>
      <c r="AG1" s="374"/>
      <c r="AH1" s="374"/>
      <c r="AI1" s="374"/>
      <c r="AJ1" s="374"/>
      <c r="AK1" s="374"/>
      <c r="AL1" s="374"/>
      <c r="AM1" s="374"/>
      <c r="AN1" s="374"/>
      <c r="AO1" s="374"/>
      <c r="AP1" s="374"/>
      <c r="AQ1" s="374"/>
      <c r="AR1" s="374"/>
      <c r="AS1" s="374"/>
      <c r="AT1" s="374"/>
      <c r="AU1" s="374"/>
      <c r="AV1" s="374"/>
      <c r="AW1" s="374"/>
      <c r="AX1" s="374"/>
      <c r="AY1" s="374"/>
      <c r="AZ1" s="374"/>
    </row>
    <row r="2" spans="1:52" ht="24.75" customHeight="1" thickBot="1"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8"/>
    </row>
    <row r="3" spans="1:52" ht="30" customHeight="1">
      <c r="A3" s="349" t="s">
        <v>326</v>
      </c>
      <c r="B3" s="349" t="s">
        <v>47</v>
      </c>
      <c r="C3" s="349" t="s">
        <v>293</v>
      </c>
      <c r="D3" s="352" t="s">
        <v>308</v>
      </c>
      <c r="E3" s="355" t="s">
        <v>295</v>
      </c>
      <c r="F3" s="355"/>
      <c r="G3" s="357" t="s">
        <v>296</v>
      </c>
      <c r="H3" s="336" t="s">
        <v>17</v>
      </c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  <c r="Z3" s="337"/>
      <c r="AA3" s="337"/>
      <c r="AB3" s="360" t="s">
        <v>297</v>
      </c>
      <c r="AC3" s="360"/>
      <c r="AD3" s="362" t="s">
        <v>16</v>
      </c>
      <c r="AE3" s="336" t="s">
        <v>298</v>
      </c>
      <c r="AF3" s="337"/>
      <c r="AG3" s="337"/>
      <c r="AH3" s="337"/>
      <c r="AI3" s="337"/>
      <c r="AJ3" s="337"/>
      <c r="AK3" s="338" t="s">
        <v>299</v>
      </c>
      <c r="AL3" s="336" t="s">
        <v>300</v>
      </c>
      <c r="AM3" s="337"/>
      <c r="AN3" s="337"/>
      <c r="AO3" s="337"/>
      <c r="AP3" s="337"/>
      <c r="AQ3" s="337"/>
      <c r="AR3" s="337"/>
      <c r="AS3" s="337"/>
      <c r="AT3" s="337"/>
      <c r="AU3" s="337"/>
      <c r="AV3" s="337"/>
      <c r="AW3" s="337"/>
      <c r="AX3" s="338" t="s">
        <v>41</v>
      </c>
      <c r="AY3" s="341" t="s">
        <v>51</v>
      </c>
      <c r="AZ3" s="344" t="s">
        <v>301</v>
      </c>
    </row>
    <row r="4" spans="1:52" ht="54" customHeight="1">
      <c r="A4" s="350"/>
      <c r="B4" s="350"/>
      <c r="C4" s="350"/>
      <c r="D4" s="353"/>
      <c r="E4" s="356"/>
      <c r="F4" s="356"/>
      <c r="G4" s="358"/>
      <c r="H4" s="347" t="s">
        <v>21</v>
      </c>
      <c r="I4" s="347"/>
      <c r="J4" s="347" t="s">
        <v>22</v>
      </c>
      <c r="K4" s="347"/>
      <c r="L4" s="347" t="s">
        <v>278</v>
      </c>
      <c r="M4" s="347"/>
      <c r="N4" s="347" t="s">
        <v>279</v>
      </c>
      <c r="O4" s="347"/>
      <c r="P4" s="347" t="s">
        <v>280</v>
      </c>
      <c r="Q4" s="347"/>
      <c r="R4" s="347" t="s">
        <v>281</v>
      </c>
      <c r="S4" s="347"/>
      <c r="T4" s="347" t="s">
        <v>282</v>
      </c>
      <c r="U4" s="347"/>
      <c r="V4" s="347" t="s">
        <v>283</v>
      </c>
      <c r="W4" s="347"/>
      <c r="X4" s="347" t="s">
        <v>284</v>
      </c>
      <c r="Y4" s="347"/>
      <c r="Z4" s="347" t="s">
        <v>285</v>
      </c>
      <c r="AA4" s="347"/>
      <c r="AB4" s="361"/>
      <c r="AC4" s="361"/>
      <c r="AD4" s="363"/>
      <c r="AE4" s="375" t="s">
        <v>21</v>
      </c>
      <c r="AF4" s="375"/>
      <c r="AG4" s="365" t="s">
        <v>302</v>
      </c>
      <c r="AH4" s="367" t="s">
        <v>303</v>
      </c>
      <c r="AI4" s="367"/>
      <c r="AJ4" s="365" t="s">
        <v>302</v>
      </c>
      <c r="AK4" s="339"/>
      <c r="AL4" s="371" t="s">
        <v>21</v>
      </c>
      <c r="AM4" s="372"/>
      <c r="AN4" s="372"/>
      <c r="AO4" s="372"/>
      <c r="AP4" s="373"/>
      <c r="AQ4" s="365" t="s">
        <v>302</v>
      </c>
      <c r="AR4" s="376" t="s">
        <v>303</v>
      </c>
      <c r="AS4" s="376"/>
      <c r="AT4" s="376"/>
      <c r="AU4" s="376"/>
      <c r="AV4" s="376"/>
      <c r="AW4" s="365" t="s">
        <v>302</v>
      </c>
      <c r="AX4" s="339"/>
      <c r="AY4" s="342"/>
      <c r="AZ4" s="345"/>
    </row>
    <row r="5" spans="1:52" ht="57.75" customHeight="1" thickBot="1">
      <c r="A5" s="351"/>
      <c r="B5" s="351"/>
      <c r="C5" s="351"/>
      <c r="D5" s="354"/>
      <c r="E5" s="228" t="s">
        <v>7</v>
      </c>
      <c r="F5" s="134" t="s">
        <v>8</v>
      </c>
      <c r="G5" s="359"/>
      <c r="H5" s="129" t="s">
        <v>7</v>
      </c>
      <c r="I5" s="134" t="s">
        <v>8</v>
      </c>
      <c r="J5" s="129" t="s">
        <v>7</v>
      </c>
      <c r="K5" s="134" t="s">
        <v>8</v>
      </c>
      <c r="L5" s="129" t="s">
        <v>7</v>
      </c>
      <c r="M5" s="134" t="s">
        <v>8</v>
      </c>
      <c r="N5" s="129" t="s">
        <v>7</v>
      </c>
      <c r="O5" s="134" t="s">
        <v>8</v>
      </c>
      <c r="P5" s="129" t="s">
        <v>7</v>
      </c>
      <c r="Q5" s="134" t="s">
        <v>8</v>
      </c>
      <c r="R5" s="129" t="s">
        <v>7</v>
      </c>
      <c r="S5" s="134" t="s">
        <v>8</v>
      </c>
      <c r="T5" s="129" t="s">
        <v>7</v>
      </c>
      <c r="U5" s="134" t="s">
        <v>8</v>
      </c>
      <c r="V5" s="129" t="s">
        <v>7</v>
      </c>
      <c r="W5" s="134" t="s">
        <v>8</v>
      </c>
      <c r="X5" s="129" t="s">
        <v>7</v>
      </c>
      <c r="Y5" s="134" t="s">
        <v>8</v>
      </c>
      <c r="Z5" s="129" t="s">
        <v>7</v>
      </c>
      <c r="AA5" s="134" t="s">
        <v>8</v>
      </c>
      <c r="AB5" s="130" t="s">
        <v>7</v>
      </c>
      <c r="AC5" s="130" t="s">
        <v>8</v>
      </c>
      <c r="AD5" s="364"/>
      <c r="AE5" s="131" t="s">
        <v>33</v>
      </c>
      <c r="AF5" s="131" t="s">
        <v>304</v>
      </c>
      <c r="AG5" s="366"/>
      <c r="AH5" s="132" t="s">
        <v>33</v>
      </c>
      <c r="AI5" s="132" t="s">
        <v>304</v>
      </c>
      <c r="AJ5" s="366"/>
      <c r="AK5" s="340"/>
      <c r="AL5" s="133" t="s">
        <v>305</v>
      </c>
      <c r="AM5" s="133" t="s">
        <v>306</v>
      </c>
      <c r="AN5" s="133" t="s">
        <v>288</v>
      </c>
      <c r="AO5" s="133" t="s">
        <v>139</v>
      </c>
      <c r="AP5" s="133" t="s">
        <v>36</v>
      </c>
      <c r="AQ5" s="366"/>
      <c r="AR5" s="134" t="s">
        <v>305</v>
      </c>
      <c r="AS5" s="134" t="s">
        <v>306</v>
      </c>
      <c r="AT5" s="134" t="s">
        <v>288</v>
      </c>
      <c r="AU5" s="134" t="s">
        <v>139</v>
      </c>
      <c r="AV5" s="134" t="s">
        <v>36</v>
      </c>
      <c r="AW5" s="366"/>
      <c r="AX5" s="340"/>
      <c r="AY5" s="343"/>
      <c r="AZ5" s="346"/>
    </row>
    <row r="6" spans="1:52" ht="35.1" customHeight="1">
      <c r="A6" s="368">
        <f>'عدد العاملين'!E4</f>
        <v>0</v>
      </c>
      <c r="B6" s="368">
        <f>'عدد العاملين'!E3</f>
        <v>0</v>
      </c>
      <c r="C6" s="368">
        <f>'عدد العاملين'!B3</f>
        <v>0</v>
      </c>
      <c r="D6" s="119" t="s">
        <v>149</v>
      </c>
      <c r="E6" s="259"/>
      <c r="F6" s="260"/>
      <c r="G6" s="232">
        <f>F6+E6</f>
        <v>0</v>
      </c>
      <c r="H6" s="265"/>
      <c r="I6" s="260"/>
      <c r="J6" s="265"/>
      <c r="K6" s="260"/>
      <c r="L6" s="265"/>
      <c r="M6" s="260"/>
      <c r="N6" s="265"/>
      <c r="O6" s="260"/>
      <c r="P6" s="265"/>
      <c r="Q6" s="260"/>
      <c r="R6" s="265"/>
      <c r="S6" s="260"/>
      <c r="T6" s="265"/>
      <c r="U6" s="260"/>
      <c r="V6" s="265"/>
      <c r="W6" s="260"/>
      <c r="X6" s="265"/>
      <c r="Y6" s="260"/>
      <c r="Z6" s="265"/>
      <c r="AA6" s="260"/>
      <c r="AB6" s="233">
        <f>Z6+X6+V6+T6+R6+P6+N6+L6+J6+H6</f>
        <v>0</v>
      </c>
      <c r="AC6" s="233">
        <f>AA6+Y6+W6+U6+S6+Q6+O6+M6+K6+I6</f>
        <v>0</v>
      </c>
      <c r="AD6" s="233">
        <f>AC6+AB6</f>
        <v>0</v>
      </c>
      <c r="AE6" s="268"/>
      <c r="AF6" s="268"/>
      <c r="AG6" s="234">
        <f>AF6+AE6</f>
        <v>0</v>
      </c>
      <c r="AH6" s="271"/>
      <c r="AI6" s="271"/>
      <c r="AJ6" s="234">
        <f>AI6+AH6</f>
        <v>0</v>
      </c>
      <c r="AK6" s="235">
        <f>AJ6+AG6</f>
        <v>0</v>
      </c>
      <c r="AL6" s="274"/>
      <c r="AM6" s="274"/>
      <c r="AN6" s="274"/>
      <c r="AO6" s="274"/>
      <c r="AP6" s="274"/>
      <c r="AQ6" s="234">
        <f>AP6+AO6+AN6+AM6+AL6</f>
        <v>0</v>
      </c>
      <c r="AR6" s="260"/>
      <c r="AS6" s="260"/>
      <c r="AT6" s="260"/>
      <c r="AU6" s="260"/>
      <c r="AV6" s="260"/>
      <c r="AW6" s="234">
        <f>AV6+AU6+AT6+AS6+AR6</f>
        <v>0</v>
      </c>
      <c r="AX6" s="235">
        <f>AW6+AQ6</f>
        <v>0</v>
      </c>
      <c r="AY6" s="236">
        <f>AX6+AK6</f>
        <v>0</v>
      </c>
      <c r="AZ6" s="237">
        <f>AY6+AD6+G6</f>
        <v>0</v>
      </c>
    </row>
    <row r="7" spans="1:52" ht="35.1" customHeight="1">
      <c r="A7" s="369"/>
      <c r="B7" s="369"/>
      <c r="C7" s="369"/>
      <c r="D7" s="120" t="s">
        <v>150</v>
      </c>
      <c r="E7" s="261"/>
      <c r="F7" s="262"/>
      <c r="G7" s="238">
        <f t="shared" ref="G7:G11" si="0">F7+E7</f>
        <v>0</v>
      </c>
      <c r="H7" s="266"/>
      <c r="I7" s="262"/>
      <c r="J7" s="266"/>
      <c r="K7" s="262"/>
      <c r="L7" s="266"/>
      <c r="M7" s="262"/>
      <c r="N7" s="266"/>
      <c r="O7" s="262"/>
      <c r="P7" s="266"/>
      <c r="Q7" s="262"/>
      <c r="R7" s="266"/>
      <c r="S7" s="262"/>
      <c r="T7" s="266"/>
      <c r="U7" s="262"/>
      <c r="V7" s="266"/>
      <c r="W7" s="262"/>
      <c r="X7" s="266"/>
      <c r="Y7" s="262"/>
      <c r="Z7" s="266"/>
      <c r="AA7" s="262"/>
      <c r="AB7" s="239">
        <f t="shared" ref="AB7:AC11" si="1">Z7+X7+V7+T7+R7+P7+N7+L7+J7+H7</f>
        <v>0</v>
      </c>
      <c r="AC7" s="239">
        <f t="shared" si="1"/>
        <v>0</v>
      </c>
      <c r="AD7" s="239">
        <f t="shared" ref="AD7:AD11" si="2">AC7+AB7</f>
        <v>0</v>
      </c>
      <c r="AE7" s="269"/>
      <c r="AF7" s="269"/>
      <c r="AG7" s="240">
        <f t="shared" ref="AG7:AG11" si="3">AF7+AE7</f>
        <v>0</v>
      </c>
      <c r="AH7" s="272"/>
      <c r="AI7" s="272"/>
      <c r="AJ7" s="240">
        <f t="shared" ref="AJ7:AJ11" si="4">AI7+AH7</f>
        <v>0</v>
      </c>
      <c r="AK7" s="241">
        <f t="shared" ref="AK7:AK11" si="5">AJ7+AG7</f>
        <v>0</v>
      </c>
      <c r="AL7" s="275"/>
      <c r="AM7" s="275"/>
      <c r="AN7" s="275"/>
      <c r="AO7" s="275"/>
      <c r="AP7" s="275"/>
      <c r="AQ7" s="240">
        <f t="shared" ref="AQ7:AQ11" si="6">AP7+AO7+AN7+AM7+AL7</f>
        <v>0</v>
      </c>
      <c r="AR7" s="262"/>
      <c r="AS7" s="262"/>
      <c r="AT7" s="262"/>
      <c r="AU7" s="262"/>
      <c r="AV7" s="262"/>
      <c r="AW7" s="240">
        <f t="shared" ref="AW7:AW11" si="7">AV7+AU7+AT7+AS7+AR7</f>
        <v>0</v>
      </c>
      <c r="AX7" s="241">
        <f t="shared" ref="AX7:AX11" si="8">AW7+AQ7</f>
        <v>0</v>
      </c>
      <c r="AY7" s="242">
        <f t="shared" ref="AY7:AY11" si="9">AX7+AK7</f>
        <v>0</v>
      </c>
      <c r="AZ7" s="243">
        <f t="shared" ref="AZ7:AZ11" si="10">AY7+AD7+G7</f>
        <v>0</v>
      </c>
    </row>
    <row r="8" spans="1:52" ht="35.1" customHeight="1">
      <c r="A8" s="369"/>
      <c r="B8" s="369"/>
      <c r="C8" s="369"/>
      <c r="D8" s="125" t="s">
        <v>151</v>
      </c>
      <c r="E8" s="261"/>
      <c r="F8" s="262"/>
      <c r="G8" s="238">
        <f t="shared" si="0"/>
        <v>0</v>
      </c>
      <c r="H8" s="266"/>
      <c r="I8" s="262"/>
      <c r="J8" s="266"/>
      <c r="K8" s="262"/>
      <c r="L8" s="266"/>
      <c r="M8" s="262"/>
      <c r="N8" s="266"/>
      <c r="O8" s="262"/>
      <c r="P8" s="266"/>
      <c r="Q8" s="262"/>
      <c r="R8" s="266"/>
      <c r="S8" s="262"/>
      <c r="T8" s="266"/>
      <c r="U8" s="262"/>
      <c r="V8" s="266"/>
      <c r="W8" s="262"/>
      <c r="X8" s="266"/>
      <c r="Y8" s="262"/>
      <c r="Z8" s="266"/>
      <c r="AA8" s="262"/>
      <c r="AB8" s="239">
        <f t="shared" si="1"/>
        <v>0</v>
      </c>
      <c r="AC8" s="239">
        <f t="shared" si="1"/>
        <v>0</v>
      </c>
      <c r="AD8" s="239">
        <f t="shared" si="2"/>
        <v>0</v>
      </c>
      <c r="AE8" s="269"/>
      <c r="AF8" s="269"/>
      <c r="AG8" s="240">
        <f t="shared" si="3"/>
        <v>0</v>
      </c>
      <c r="AH8" s="272"/>
      <c r="AI8" s="272"/>
      <c r="AJ8" s="240">
        <f t="shared" si="4"/>
        <v>0</v>
      </c>
      <c r="AK8" s="241">
        <f t="shared" si="5"/>
        <v>0</v>
      </c>
      <c r="AL8" s="275"/>
      <c r="AM8" s="275"/>
      <c r="AN8" s="275"/>
      <c r="AO8" s="275"/>
      <c r="AP8" s="275"/>
      <c r="AQ8" s="240">
        <f t="shared" si="6"/>
        <v>0</v>
      </c>
      <c r="AR8" s="262"/>
      <c r="AS8" s="262"/>
      <c r="AT8" s="262"/>
      <c r="AU8" s="262"/>
      <c r="AV8" s="262"/>
      <c r="AW8" s="240">
        <f t="shared" si="7"/>
        <v>0</v>
      </c>
      <c r="AX8" s="241">
        <f t="shared" si="8"/>
        <v>0</v>
      </c>
      <c r="AY8" s="242">
        <f t="shared" si="9"/>
        <v>0</v>
      </c>
      <c r="AZ8" s="243">
        <f t="shared" si="10"/>
        <v>0</v>
      </c>
    </row>
    <row r="9" spans="1:52" ht="35.1" customHeight="1">
      <c r="A9" s="369"/>
      <c r="B9" s="369"/>
      <c r="C9" s="369"/>
      <c r="D9" s="126" t="s">
        <v>152</v>
      </c>
      <c r="E9" s="261"/>
      <c r="F9" s="262"/>
      <c r="G9" s="238">
        <f t="shared" si="0"/>
        <v>0</v>
      </c>
      <c r="H9" s="266"/>
      <c r="I9" s="262"/>
      <c r="J9" s="266"/>
      <c r="K9" s="262"/>
      <c r="L9" s="266"/>
      <c r="M9" s="262"/>
      <c r="N9" s="266"/>
      <c r="O9" s="262"/>
      <c r="P9" s="266"/>
      <c r="Q9" s="262"/>
      <c r="R9" s="266"/>
      <c r="S9" s="262"/>
      <c r="T9" s="266"/>
      <c r="U9" s="262"/>
      <c r="V9" s="266"/>
      <c r="W9" s="262"/>
      <c r="X9" s="266"/>
      <c r="Y9" s="262"/>
      <c r="Z9" s="266"/>
      <c r="AA9" s="262"/>
      <c r="AB9" s="239">
        <f t="shared" si="1"/>
        <v>0</v>
      </c>
      <c r="AC9" s="239">
        <f t="shared" si="1"/>
        <v>0</v>
      </c>
      <c r="AD9" s="239">
        <f t="shared" si="2"/>
        <v>0</v>
      </c>
      <c r="AE9" s="269"/>
      <c r="AF9" s="269"/>
      <c r="AG9" s="240">
        <f t="shared" si="3"/>
        <v>0</v>
      </c>
      <c r="AH9" s="272"/>
      <c r="AI9" s="272"/>
      <c r="AJ9" s="240">
        <f t="shared" si="4"/>
        <v>0</v>
      </c>
      <c r="AK9" s="241">
        <f t="shared" si="5"/>
        <v>0</v>
      </c>
      <c r="AL9" s="275"/>
      <c r="AM9" s="275"/>
      <c r="AN9" s="275"/>
      <c r="AO9" s="275"/>
      <c r="AP9" s="275"/>
      <c r="AQ9" s="240">
        <f t="shared" si="6"/>
        <v>0</v>
      </c>
      <c r="AR9" s="262"/>
      <c r="AS9" s="262"/>
      <c r="AT9" s="262"/>
      <c r="AU9" s="262"/>
      <c r="AV9" s="262"/>
      <c r="AW9" s="240">
        <f t="shared" si="7"/>
        <v>0</v>
      </c>
      <c r="AX9" s="241">
        <f t="shared" si="8"/>
        <v>0</v>
      </c>
      <c r="AY9" s="242">
        <f t="shared" si="9"/>
        <v>0</v>
      </c>
      <c r="AZ9" s="243">
        <f t="shared" si="10"/>
        <v>0</v>
      </c>
    </row>
    <row r="10" spans="1:52" ht="35.1" customHeight="1">
      <c r="A10" s="369"/>
      <c r="B10" s="369"/>
      <c r="C10" s="369"/>
      <c r="D10" s="127" t="s">
        <v>307</v>
      </c>
      <c r="E10" s="261"/>
      <c r="F10" s="262"/>
      <c r="G10" s="238">
        <f t="shared" si="0"/>
        <v>0</v>
      </c>
      <c r="H10" s="266"/>
      <c r="I10" s="262"/>
      <c r="J10" s="266"/>
      <c r="K10" s="262"/>
      <c r="L10" s="266"/>
      <c r="M10" s="262"/>
      <c r="N10" s="266"/>
      <c r="O10" s="262"/>
      <c r="P10" s="266"/>
      <c r="Q10" s="262"/>
      <c r="R10" s="266"/>
      <c r="S10" s="262"/>
      <c r="T10" s="266"/>
      <c r="U10" s="262"/>
      <c r="V10" s="266"/>
      <c r="W10" s="262"/>
      <c r="X10" s="266"/>
      <c r="Y10" s="262"/>
      <c r="Z10" s="266"/>
      <c r="AA10" s="262"/>
      <c r="AB10" s="239">
        <f t="shared" si="1"/>
        <v>0</v>
      </c>
      <c r="AC10" s="239">
        <f t="shared" si="1"/>
        <v>0</v>
      </c>
      <c r="AD10" s="239">
        <f t="shared" si="2"/>
        <v>0</v>
      </c>
      <c r="AE10" s="269"/>
      <c r="AF10" s="269"/>
      <c r="AG10" s="240">
        <f t="shared" si="3"/>
        <v>0</v>
      </c>
      <c r="AH10" s="272"/>
      <c r="AI10" s="272"/>
      <c r="AJ10" s="240">
        <f t="shared" si="4"/>
        <v>0</v>
      </c>
      <c r="AK10" s="241">
        <f t="shared" si="5"/>
        <v>0</v>
      </c>
      <c r="AL10" s="275"/>
      <c r="AM10" s="275"/>
      <c r="AN10" s="275"/>
      <c r="AO10" s="275"/>
      <c r="AP10" s="275"/>
      <c r="AQ10" s="240">
        <f t="shared" si="6"/>
        <v>0</v>
      </c>
      <c r="AR10" s="262"/>
      <c r="AS10" s="262"/>
      <c r="AT10" s="262"/>
      <c r="AU10" s="262"/>
      <c r="AV10" s="262"/>
      <c r="AW10" s="240">
        <f t="shared" si="7"/>
        <v>0</v>
      </c>
      <c r="AX10" s="241">
        <f t="shared" si="8"/>
        <v>0</v>
      </c>
      <c r="AY10" s="242">
        <f t="shared" si="9"/>
        <v>0</v>
      </c>
      <c r="AZ10" s="243">
        <f t="shared" si="10"/>
        <v>0</v>
      </c>
    </row>
    <row r="11" spans="1:52" ht="35.1" customHeight="1" thickBot="1">
      <c r="A11" s="370"/>
      <c r="B11" s="370"/>
      <c r="C11" s="370"/>
      <c r="D11" s="128" t="s">
        <v>153</v>
      </c>
      <c r="E11" s="263"/>
      <c r="F11" s="264"/>
      <c r="G11" s="135">
        <f t="shared" si="0"/>
        <v>0</v>
      </c>
      <c r="H11" s="267"/>
      <c r="I11" s="264"/>
      <c r="J11" s="267"/>
      <c r="K11" s="264"/>
      <c r="L11" s="267"/>
      <c r="M11" s="264"/>
      <c r="N11" s="267"/>
      <c r="O11" s="264"/>
      <c r="P11" s="267"/>
      <c r="Q11" s="264"/>
      <c r="R11" s="267"/>
      <c r="S11" s="264"/>
      <c r="T11" s="267"/>
      <c r="U11" s="264"/>
      <c r="V11" s="267"/>
      <c r="W11" s="264"/>
      <c r="X11" s="267"/>
      <c r="Y11" s="264"/>
      <c r="Z11" s="267"/>
      <c r="AA11" s="264"/>
      <c r="AB11" s="137">
        <f t="shared" si="1"/>
        <v>0</v>
      </c>
      <c r="AC11" s="137">
        <f t="shared" si="1"/>
        <v>0</v>
      </c>
      <c r="AD11" s="137">
        <f t="shared" si="2"/>
        <v>0</v>
      </c>
      <c r="AE11" s="270"/>
      <c r="AF11" s="270"/>
      <c r="AG11" s="139">
        <f t="shared" si="3"/>
        <v>0</v>
      </c>
      <c r="AH11" s="273"/>
      <c r="AI11" s="273"/>
      <c r="AJ11" s="139">
        <f t="shared" si="4"/>
        <v>0</v>
      </c>
      <c r="AK11" s="141">
        <f t="shared" si="5"/>
        <v>0</v>
      </c>
      <c r="AL11" s="276"/>
      <c r="AM11" s="276"/>
      <c r="AN11" s="276"/>
      <c r="AO11" s="276"/>
      <c r="AP11" s="276"/>
      <c r="AQ11" s="139">
        <f t="shared" si="6"/>
        <v>0</v>
      </c>
      <c r="AR11" s="264"/>
      <c r="AS11" s="264"/>
      <c r="AT11" s="264"/>
      <c r="AU11" s="264"/>
      <c r="AV11" s="264"/>
      <c r="AW11" s="139">
        <f t="shared" si="7"/>
        <v>0</v>
      </c>
      <c r="AX11" s="141">
        <f t="shared" si="8"/>
        <v>0</v>
      </c>
      <c r="AY11" s="144">
        <f t="shared" si="9"/>
        <v>0</v>
      </c>
      <c r="AZ11" s="156">
        <f t="shared" si="10"/>
        <v>0</v>
      </c>
    </row>
    <row r="12" spans="1:52" ht="27.75" customHeight="1" thickBot="1">
      <c r="A12" s="257"/>
      <c r="B12" s="257"/>
      <c r="C12" s="258" t="s">
        <v>16</v>
      </c>
      <c r="D12" s="145"/>
      <c r="E12" s="229">
        <f>E6+E7+E8+E9+E10+E11</f>
        <v>0</v>
      </c>
      <c r="F12" s="143">
        <f>F6+F7+F8+F9+F10+F11</f>
        <v>0</v>
      </c>
      <c r="G12" s="135">
        <f>SUM(G6:G11)</f>
        <v>0</v>
      </c>
      <c r="H12" s="136">
        <f>H11+H10+H9+H8+H7+H6</f>
        <v>0</v>
      </c>
      <c r="I12" s="143">
        <f t="shared" ref="I12:AA12" si="11">I11+I10+I9+I8+I7+I6</f>
        <v>0</v>
      </c>
      <c r="J12" s="136">
        <f t="shared" si="11"/>
        <v>0</v>
      </c>
      <c r="K12" s="143">
        <f t="shared" si="11"/>
        <v>0</v>
      </c>
      <c r="L12" s="136">
        <f t="shared" si="11"/>
        <v>0</v>
      </c>
      <c r="M12" s="143">
        <f t="shared" si="11"/>
        <v>0</v>
      </c>
      <c r="N12" s="136">
        <f t="shared" si="11"/>
        <v>0</v>
      </c>
      <c r="O12" s="143">
        <f t="shared" si="11"/>
        <v>0</v>
      </c>
      <c r="P12" s="136">
        <f t="shared" si="11"/>
        <v>0</v>
      </c>
      <c r="Q12" s="143">
        <f t="shared" si="11"/>
        <v>0</v>
      </c>
      <c r="R12" s="136">
        <f t="shared" si="11"/>
        <v>0</v>
      </c>
      <c r="S12" s="143">
        <f t="shared" si="11"/>
        <v>0</v>
      </c>
      <c r="T12" s="136">
        <f t="shared" si="11"/>
        <v>0</v>
      </c>
      <c r="U12" s="143">
        <f t="shared" si="11"/>
        <v>0</v>
      </c>
      <c r="V12" s="136">
        <f t="shared" si="11"/>
        <v>0</v>
      </c>
      <c r="W12" s="143">
        <f t="shared" si="11"/>
        <v>0</v>
      </c>
      <c r="X12" s="136">
        <f t="shared" si="11"/>
        <v>0</v>
      </c>
      <c r="Y12" s="143">
        <f t="shared" si="11"/>
        <v>0</v>
      </c>
      <c r="Z12" s="136">
        <f t="shared" si="11"/>
        <v>0</v>
      </c>
      <c r="AA12" s="143">
        <f t="shared" si="11"/>
        <v>0</v>
      </c>
      <c r="AB12" s="137">
        <f>SUM(AB6:AB11)</f>
        <v>0</v>
      </c>
      <c r="AC12" s="137">
        <f t="shared" ref="AC12:AD12" si="12">SUM(AC6:AC11)</f>
        <v>0</v>
      </c>
      <c r="AD12" s="137">
        <f t="shared" si="12"/>
        <v>0</v>
      </c>
      <c r="AE12" s="138">
        <f>AE11+AE10+AE9+AE8+AE7+AE6</f>
        <v>0</v>
      </c>
      <c r="AF12" s="138">
        <f>AF11+AF10+AF9+AF8+AF7+AF6</f>
        <v>0</v>
      </c>
      <c r="AG12" s="139">
        <f>SUM(AG6:AG11)</f>
        <v>0</v>
      </c>
      <c r="AH12" s="140">
        <f>AH6+AH7+AH8+AH9+AH10+AH11</f>
        <v>0</v>
      </c>
      <c r="AI12" s="140">
        <f>AI6+AI7+AI8+AI9+AI10+AI11</f>
        <v>0</v>
      </c>
      <c r="AJ12" s="139">
        <f>SUM(AJ6:AJ11)</f>
        <v>0</v>
      </c>
      <c r="AK12" s="141">
        <f>SUM(AK6:AK11)</f>
        <v>0</v>
      </c>
      <c r="AL12" s="142">
        <f>AL11+AL10+AL9+AL8+AL7+AL6</f>
        <v>0</v>
      </c>
      <c r="AM12" s="142">
        <f t="shared" ref="AM12:AP12" si="13">AM11+AM10+AM9+AM8+AM7+AM6</f>
        <v>0</v>
      </c>
      <c r="AN12" s="142">
        <f t="shared" si="13"/>
        <v>0</v>
      </c>
      <c r="AO12" s="142">
        <f t="shared" si="13"/>
        <v>0</v>
      </c>
      <c r="AP12" s="142">
        <f t="shared" si="13"/>
        <v>0</v>
      </c>
      <c r="AQ12" s="139">
        <f>SUM(AQ6:AQ11)</f>
        <v>0</v>
      </c>
      <c r="AR12" s="143">
        <f>AR6+AR7+AR8+AR9+AR10+AR11</f>
        <v>0</v>
      </c>
      <c r="AS12" s="143">
        <f t="shared" ref="AS12:AV12" si="14">AS6+AS7+AS8+AS9+AS10+AS11</f>
        <v>0</v>
      </c>
      <c r="AT12" s="143">
        <f t="shared" si="14"/>
        <v>0</v>
      </c>
      <c r="AU12" s="143">
        <f t="shared" si="14"/>
        <v>0</v>
      </c>
      <c r="AV12" s="143">
        <f t="shared" si="14"/>
        <v>0</v>
      </c>
      <c r="AW12" s="139">
        <f>SUM(AW6:AW11)</f>
        <v>0</v>
      </c>
      <c r="AX12" s="141">
        <f t="shared" ref="AX12:AZ12" si="15">SUM(AX6:AX11)</f>
        <v>0</v>
      </c>
      <c r="AY12" s="144">
        <f t="shared" si="15"/>
        <v>0</v>
      </c>
      <c r="AZ12" s="156">
        <f t="shared" si="15"/>
        <v>0</v>
      </c>
    </row>
  </sheetData>
  <protectedRanges>
    <protectedRange sqref="H5:AD11" name="نطاق1"/>
    <protectedRange sqref="H4:AA4" name="نطاق1_1"/>
  </protectedRanges>
  <mergeCells count="38">
    <mergeCell ref="A6:A11"/>
    <mergeCell ref="B6:B11"/>
    <mergeCell ref="AL4:AP4"/>
    <mergeCell ref="AQ4:AQ5"/>
    <mergeCell ref="C1:AZ1"/>
    <mergeCell ref="B3:B5"/>
    <mergeCell ref="A3:A5"/>
    <mergeCell ref="AW4:AW5"/>
    <mergeCell ref="C6:C11"/>
    <mergeCell ref="R4:S4"/>
    <mergeCell ref="T4:U4"/>
    <mergeCell ref="V4:W4"/>
    <mergeCell ref="X4:Y4"/>
    <mergeCell ref="Z4:AA4"/>
    <mergeCell ref="AE4:AF4"/>
    <mergeCell ref="AR4:AV4"/>
    <mergeCell ref="C2:AJ2"/>
    <mergeCell ref="C3:C5"/>
    <mergeCell ref="D3:D5"/>
    <mergeCell ref="E3:F4"/>
    <mergeCell ref="G3:G5"/>
    <mergeCell ref="H3:AA3"/>
    <mergeCell ref="AB3:AC4"/>
    <mergeCell ref="AD3:AD5"/>
    <mergeCell ref="AE3:AJ3"/>
    <mergeCell ref="L4:M4"/>
    <mergeCell ref="N4:O4"/>
    <mergeCell ref="P4:Q4"/>
    <mergeCell ref="AG4:AG5"/>
    <mergeCell ref="AH4:AI4"/>
    <mergeCell ref="AJ4:AJ5"/>
    <mergeCell ref="AL3:AW3"/>
    <mergeCell ref="AX3:AX5"/>
    <mergeCell ref="AY3:AY5"/>
    <mergeCell ref="AZ3:AZ5"/>
    <mergeCell ref="H4:I4"/>
    <mergeCell ref="J4:K4"/>
    <mergeCell ref="AK3:AK5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CM5"/>
  <sheetViews>
    <sheetView rightToLeft="1" workbookViewId="0">
      <selection activeCell="J9" sqref="J9"/>
    </sheetView>
  </sheetViews>
  <sheetFormatPr defaultRowHeight="12.75"/>
  <cols>
    <col min="1" max="1" width="4.42578125" customWidth="1"/>
    <col min="2" max="2" width="10.7109375" customWidth="1"/>
    <col min="3" max="3" width="31.28515625" customWidth="1"/>
    <col min="4" max="90" width="2.7109375" customWidth="1"/>
    <col min="91" max="91" width="3.28515625" customWidth="1"/>
  </cols>
  <sheetData>
    <row r="1" spans="1:91" ht="40.5" customHeight="1">
      <c r="A1" s="378" t="s">
        <v>337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378"/>
      <c r="X1" s="378"/>
      <c r="Y1" s="378"/>
      <c r="Z1" s="378"/>
      <c r="AA1" s="378"/>
      <c r="AB1" s="378"/>
      <c r="AC1" s="378"/>
      <c r="AD1" s="378"/>
      <c r="AE1" s="378"/>
      <c r="AF1" s="378"/>
      <c r="AG1" s="378"/>
      <c r="AH1" s="378"/>
      <c r="AI1" s="378"/>
      <c r="AJ1" s="378"/>
      <c r="AK1" s="378"/>
      <c r="AL1" s="378"/>
      <c r="AM1" s="378"/>
      <c r="AN1" s="378"/>
      <c r="AO1" s="378"/>
      <c r="AP1" s="378"/>
      <c r="AQ1" s="378"/>
      <c r="AR1" s="378"/>
      <c r="AS1" s="378"/>
      <c r="AT1" s="378"/>
      <c r="AU1" s="378"/>
      <c r="AV1" s="378"/>
      <c r="AW1" s="378"/>
      <c r="AX1" s="378"/>
      <c r="AY1" s="378"/>
      <c r="AZ1" s="378"/>
      <c r="BA1" s="378"/>
      <c r="BB1" s="378"/>
      <c r="BC1" s="378"/>
      <c r="BD1" s="378"/>
      <c r="BE1" s="378"/>
      <c r="BF1" s="378"/>
      <c r="BG1" s="378"/>
      <c r="BH1" s="378"/>
      <c r="BI1" s="378"/>
      <c r="BJ1" s="378"/>
      <c r="BK1" s="378"/>
      <c r="BL1" s="378"/>
      <c r="BM1" s="378"/>
      <c r="BN1" s="378"/>
      <c r="BO1" s="378"/>
      <c r="BP1" s="378"/>
      <c r="BQ1" s="378"/>
      <c r="BR1" s="378"/>
      <c r="BS1" s="378"/>
      <c r="BT1" s="378"/>
      <c r="BU1" s="378"/>
      <c r="BV1" s="378"/>
      <c r="BW1" s="378"/>
      <c r="BX1" s="378"/>
      <c r="BY1" s="378"/>
      <c r="BZ1" s="378"/>
      <c r="CA1" s="378"/>
      <c r="CB1" s="378"/>
      <c r="CC1" s="378"/>
      <c r="CD1" s="378"/>
      <c r="CE1" s="378"/>
      <c r="CF1" s="378"/>
      <c r="CG1" s="378"/>
      <c r="CH1" s="378"/>
      <c r="CI1" s="378"/>
      <c r="CJ1" s="378"/>
      <c r="CK1" s="378"/>
      <c r="CL1" s="378"/>
      <c r="CM1" s="378"/>
    </row>
    <row r="2" spans="1:91" ht="21.75" customHeight="1">
      <c r="A2" s="353" t="s">
        <v>326</v>
      </c>
      <c r="B2" s="379" t="s">
        <v>47</v>
      </c>
      <c r="C2" s="353" t="s">
        <v>293</v>
      </c>
      <c r="D2" s="356" t="s">
        <v>295</v>
      </c>
      <c r="E2" s="356"/>
      <c r="F2" s="356"/>
      <c r="G2" s="382" t="s">
        <v>296</v>
      </c>
      <c r="H2" s="391" t="s">
        <v>17</v>
      </c>
      <c r="I2" s="392"/>
      <c r="J2" s="392"/>
      <c r="K2" s="392"/>
      <c r="L2" s="392"/>
      <c r="M2" s="392"/>
      <c r="N2" s="392"/>
      <c r="O2" s="392"/>
      <c r="P2" s="392"/>
      <c r="Q2" s="392"/>
      <c r="R2" s="392"/>
      <c r="S2" s="392"/>
      <c r="T2" s="392"/>
      <c r="U2" s="392"/>
      <c r="V2" s="392"/>
      <c r="W2" s="392"/>
      <c r="X2" s="392"/>
      <c r="Y2" s="392"/>
      <c r="Z2" s="392"/>
      <c r="AA2" s="392"/>
      <c r="AB2" s="392"/>
      <c r="AC2" s="392"/>
      <c r="AD2" s="392"/>
      <c r="AE2" s="392"/>
      <c r="AF2" s="392"/>
      <c r="AG2" s="392"/>
      <c r="AH2" s="392"/>
      <c r="AI2" s="392"/>
      <c r="AJ2" s="392"/>
      <c r="AK2" s="393"/>
      <c r="AL2" s="361" t="s">
        <v>297</v>
      </c>
      <c r="AM2" s="361"/>
      <c r="AN2" s="361"/>
      <c r="AO2" s="361"/>
      <c r="AP2" s="391" t="s">
        <v>298</v>
      </c>
      <c r="AQ2" s="392"/>
      <c r="AR2" s="392"/>
      <c r="AS2" s="392"/>
      <c r="AT2" s="392"/>
      <c r="AU2" s="392"/>
      <c r="AV2" s="392"/>
      <c r="AW2" s="392"/>
      <c r="AX2" s="392"/>
      <c r="AY2" s="392"/>
      <c r="AZ2" s="392"/>
      <c r="BA2" s="393"/>
      <c r="BB2" s="367" t="s">
        <v>299</v>
      </c>
      <c r="BC2" s="367"/>
      <c r="BD2" s="385" t="s">
        <v>327</v>
      </c>
      <c r="BE2" s="386"/>
      <c r="BF2" s="386"/>
      <c r="BG2" s="386"/>
      <c r="BH2" s="386"/>
      <c r="BI2" s="386"/>
      <c r="BJ2" s="386"/>
      <c r="BK2" s="386"/>
      <c r="BL2" s="386"/>
      <c r="BM2" s="386"/>
      <c r="BN2" s="386"/>
      <c r="BO2" s="386"/>
      <c r="BP2" s="386"/>
      <c r="BQ2" s="386"/>
      <c r="BR2" s="386"/>
      <c r="BS2" s="386"/>
      <c r="BT2" s="386"/>
      <c r="BU2" s="386"/>
      <c r="BV2" s="386"/>
      <c r="BW2" s="386"/>
      <c r="BX2" s="386"/>
      <c r="BY2" s="386"/>
      <c r="BZ2" s="386"/>
      <c r="CA2" s="387"/>
      <c r="CB2" s="388" t="s">
        <v>41</v>
      </c>
      <c r="CC2" s="388"/>
      <c r="CD2" s="389" t="s">
        <v>42</v>
      </c>
      <c r="CE2" s="389"/>
      <c r="CF2" s="402" t="s">
        <v>328</v>
      </c>
      <c r="CG2" s="402"/>
      <c r="CH2" s="395" t="s">
        <v>342</v>
      </c>
      <c r="CI2" s="396"/>
      <c r="CJ2" s="396"/>
      <c r="CK2" s="397"/>
      <c r="CL2" s="394" t="s">
        <v>329</v>
      </c>
      <c r="CM2" s="377" t="s">
        <v>345</v>
      </c>
    </row>
    <row r="3" spans="1:91" ht="74.25" customHeight="1">
      <c r="A3" s="353"/>
      <c r="B3" s="380"/>
      <c r="C3" s="353"/>
      <c r="D3" s="356"/>
      <c r="E3" s="356"/>
      <c r="F3" s="356"/>
      <c r="G3" s="383"/>
      <c r="H3" s="347" t="s">
        <v>21</v>
      </c>
      <c r="I3" s="347"/>
      <c r="J3" s="347"/>
      <c r="K3" s="347" t="s">
        <v>22</v>
      </c>
      <c r="L3" s="347"/>
      <c r="M3" s="347"/>
      <c r="N3" s="347" t="s">
        <v>278</v>
      </c>
      <c r="O3" s="347"/>
      <c r="P3" s="347"/>
      <c r="Q3" s="347" t="s">
        <v>279</v>
      </c>
      <c r="R3" s="347"/>
      <c r="S3" s="347"/>
      <c r="T3" s="347" t="s">
        <v>280</v>
      </c>
      <c r="U3" s="347"/>
      <c r="V3" s="347"/>
      <c r="W3" s="347" t="s">
        <v>281</v>
      </c>
      <c r="X3" s="347"/>
      <c r="Y3" s="347"/>
      <c r="Z3" s="347" t="s">
        <v>282</v>
      </c>
      <c r="AA3" s="347"/>
      <c r="AB3" s="347"/>
      <c r="AC3" s="347" t="s">
        <v>283</v>
      </c>
      <c r="AD3" s="347"/>
      <c r="AE3" s="347"/>
      <c r="AF3" s="347" t="s">
        <v>284</v>
      </c>
      <c r="AG3" s="347"/>
      <c r="AH3" s="347"/>
      <c r="AI3" s="347" t="s">
        <v>285</v>
      </c>
      <c r="AJ3" s="347"/>
      <c r="AK3" s="347"/>
      <c r="AL3" s="361"/>
      <c r="AM3" s="361"/>
      <c r="AN3" s="361"/>
      <c r="AO3" s="361"/>
      <c r="AP3" s="367" t="s">
        <v>21</v>
      </c>
      <c r="AQ3" s="367"/>
      <c r="AR3" s="367"/>
      <c r="AS3" s="367"/>
      <c r="AT3" s="365" t="s">
        <v>302</v>
      </c>
      <c r="AU3" s="365" t="s">
        <v>330</v>
      </c>
      <c r="AV3" s="367" t="s">
        <v>303</v>
      </c>
      <c r="AW3" s="367"/>
      <c r="AX3" s="367"/>
      <c r="AY3" s="367"/>
      <c r="AZ3" s="365" t="s">
        <v>302</v>
      </c>
      <c r="BA3" s="365" t="s">
        <v>331</v>
      </c>
      <c r="BB3" s="367"/>
      <c r="BC3" s="367"/>
      <c r="BD3" s="401" t="s">
        <v>21</v>
      </c>
      <c r="BE3" s="401"/>
      <c r="BF3" s="401"/>
      <c r="BG3" s="401"/>
      <c r="BH3" s="401"/>
      <c r="BI3" s="401"/>
      <c r="BJ3" s="401"/>
      <c r="BK3" s="401"/>
      <c r="BL3" s="401"/>
      <c r="BM3" s="401"/>
      <c r="BN3" s="365" t="s">
        <v>302</v>
      </c>
      <c r="BO3" s="365" t="s">
        <v>331</v>
      </c>
      <c r="BP3" s="401" t="s">
        <v>22</v>
      </c>
      <c r="BQ3" s="401"/>
      <c r="BR3" s="401"/>
      <c r="BS3" s="401"/>
      <c r="BT3" s="401"/>
      <c r="BU3" s="401"/>
      <c r="BV3" s="401"/>
      <c r="BW3" s="401"/>
      <c r="BX3" s="401"/>
      <c r="BY3" s="401"/>
      <c r="BZ3" s="390" t="s">
        <v>302</v>
      </c>
      <c r="CA3" s="390" t="s">
        <v>331</v>
      </c>
      <c r="CB3" s="388"/>
      <c r="CC3" s="388"/>
      <c r="CD3" s="389"/>
      <c r="CE3" s="389"/>
      <c r="CF3" s="402"/>
      <c r="CG3" s="402"/>
      <c r="CH3" s="398"/>
      <c r="CI3" s="399"/>
      <c r="CJ3" s="399"/>
      <c r="CK3" s="400"/>
      <c r="CL3" s="394"/>
      <c r="CM3" s="377"/>
    </row>
    <row r="4" spans="1:91" ht="43.5">
      <c r="A4" s="353"/>
      <c r="B4" s="381"/>
      <c r="C4" s="353"/>
      <c r="D4" s="122" t="s">
        <v>7</v>
      </c>
      <c r="E4" s="160" t="s">
        <v>8</v>
      </c>
      <c r="F4" s="121" t="s">
        <v>332</v>
      </c>
      <c r="G4" s="384"/>
      <c r="H4" s="122" t="s">
        <v>7</v>
      </c>
      <c r="I4" s="160" t="s">
        <v>8</v>
      </c>
      <c r="J4" s="121" t="s">
        <v>332</v>
      </c>
      <c r="K4" s="122" t="s">
        <v>7</v>
      </c>
      <c r="L4" s="160" t="s">
        <v>8</v>
      </c>
      <c r="M4" s="121" t="s">
        <v>332</v>
      </c>
      <c r="N4" s="122" t="s">
        <v>7</v>
      </c>
      <c r="O4" s="160" t="s">
        <v>8</v>
      </c>
      <c r="P4" s="121" t="s">
        <v>332</v>
      </c>
      <c r="Q4" s="122" t="s">
        <v>7</v>
      </c>
      <c r="R4" s="160" t="s">
        <v>8</v>
      </c>
      <c r="S4" s="121" t="s">
        <v>332</v>
      </c>
      <c r="T4" s="122" t="s">
        <v>7</v>
      </c>
      <c r="U4" s="160" t="s">
        <v>8</v>
      </c>
      <c r="V4" s="121" t="s">
        <v>332</v>
      </c>
      <c r="W4" s="122" t="s">
        <v>7</v>
      </c>
      <c r="X4" s="160" t="s">
        <v>8</v>
      </c>
      <c r="Y4" s="121" t="s">
        <v>332</v>
      </c>
      <c r="Z4" s="122" t="s">
        <v>7</v>
      </c>
      <c r="AA4" s="160" t="s">
        <v>8</v>
      </c>
      <c r="AB4" s="121" t="s">
        <v>332</v>
      </c>
      <c r="AC4" s="122" t="s">
        <v>7</v>
      </c>
      <c r="AD4" s="160" t="s">
        <v>8</v>
      </c>
      <c r="AE4" s="121" t="s">
        <v>332</v>
      </c>
      <c r="AF4" s="122" t="s">
        <v>7</v>
      </c>
      <c r="AG4" s="160" t="s">
        <v>8</v>
      </c>
      <c r="AH4" s="121" t="s">
        <v>332</v>
      </c>
      <c r="AI4" s="122" t="s">
        <v>7</v>
      </c>
      <c r="AJ4" s="160" t="s">
        <v>8</v>
      </c>
      <c r="AK4" s="121" t="s">
        <v>332</v>
      </c>
      <c r="AL4" s="123" t="s">
        <v>7</v>
      </c>
      <c r="AM4" s="123" t="s">
        <v>8</v>
      </c>
      <c r="AN4" s="123" t="s">
        <v>16</v>
      </c>
      <c r="AO4" s="123" t="s">
        <v>332</v>
      </c>
      <c r="AP4" s="124" t="s">
        <v>33</v>
      </c>
      <c r="AQ4" s="124" t="s">
        <v>332</v>
      </c>
      <c r="AR4" s="124" t="s">
        <v>304</v>
      </c>
      <c r="AS4" s="124" t="s">
        <v>332</v>
      </c>
      <c r="AT4" s="365"/>
      <c r="AU4" s="365"/>
      <c r="AV4" s="124" t="s">
        <v>33</v>
      </c>
      <c r="AW4" s="124" t="s">
        <v>332</v>
      </c>
      <c r="AX4" s="124" t="s">
        <v>304</v>
      </c>
      <c r="AY4" s="124" t="s">
        <v>333</v>
      </c>
      <c r="AZ4" s="365"/>
      <c r="BA4" s="365"/>
      <c r="BB4" s="157" t="s">
        <v>334</v>
      </c>
      <c r="BC4" s="124" t="s">
        <v>37</v>
      </c>
      <c r="BD4" s="161" t="s">
        <v>34</v>
      </c>
      <c r="BE4" s="161" t="s">
        <v>332</v>
      </c>
      <c r="BF4" s="161" t="s">
        <v>35</v>
      </c>
      <c r="BG4" s="161" t="s">
        <v>333</v>
      </c>
      <c r="BH4" s="162" t="s">
        <v>288</v>
      </c>
      <c r="BI4" s="161" t="s">
        <v>332</v>
      </c>
      <c r="BJ4" s="161" t="s">
        <v>139</v>
      </c>
      <c r="BK4" s="161" t="s">
        <v>332</v>
      </c>
      <c r="BL4" s="162" t="s">
        <v>36</v>
      </c>
      <c r="BM4" s="161" t="s">
        <v>332</v>
      </c>
      <c r="BN4" s="365"/>
      <c r="BO4" s="365"/>
      <c r="BP4" s="161" t="s">
        <v>34</v>
      </c>
      <c r="BQ4" s="161" t="s">
        <v>332</v>
      </c>
      <c r="BR4" s="161" t="s">
        <v>35</v>
      </c>
      <c r="BS4" s="161" t="s">
        <v>332</v>
      </c>
      <c r="BT4" s="162" t="s">
        <v>288</v>
      </c>
      <c r="BU4" s="161" t="s">
        <v>332</v>
      </c>
      <c r="BV4" s="161" t="s">
        <v>139</v>
      </c>
      <c r="BW4" s="161" t="s">
        <v>332</v>
      </c>
      <c r="BX4" s="162" t="s">
        <v>36</v>
      </c>
      <c r="BY4" s="161" t="s">
        <v>332</v>
      </c>
      <c r="BZ4" s="390"/>
      <c r="CA4" s="390"/>
      <c r="CB4" s="163" t="s">
        <v>334</v>
      </c>
      <c r="CC4" s="164" t="s">
        <v>37</v>
      </c>
      <c r="CD4" s="165" t="s">
        <v>334</v>
      </c>
      <c r="CE4" s="166" t="s">
        <v>37</v>
      </c>
      <c r="CF4" s="167" t="s">
        <v>334</v>
      </c>
      <c r="CG4" s="168" t="s">
        <v>37</v>
      </c>
      <c r="CH4" s="169" t="s">
        <v>335</v>
      </c>
      <c r="CI4" s="170" t="s">
        <v>336</v>
      </c>
      <c r="CJ4" s="170" t="s">
        <v>343</v>
      </c>
      <c r="CK4" s="170" t="s">
        <v>344</v>
      </c>
      <c r="CL4" s="394"/>
      <c r="CM4" s="377"/>
    </row>
    <row r="5" spans="1:91" ht="72.75" customHeight="1">
      <c r="A5" s="171">
        <f>'عدد العاملين'!E4</f>
        <v>0</v>
      </c>
      <c r="B5" s="171">
        <f>'عدد العاملين'!E3</f>
        <v>0</v>
      </c>
      <c r="C5" s="185">
        <f>'عدد العاملين'!B3</f>
        <v>0</v>
      </c>
      <c r="D5" s="158">
        <f>'S1'!E6</f>
        <v>0</v>
      </c>
      <c r="E5" s="174">
        <f>'S1'!E7</f>
        <v>0</v>
      </c>
      <c r="F5" s="230">
        <f>'S1'!E8</f>
        <v>0</v>
      </c>
      <c r="G5" s="172">
        <f>E5+D5</f>
        <v>0</v>
      </c>
      <c r="H5" s="173">
        <f>'S1'!G6</f>
        <v>0</v>
      </c>
      <c r="I5" s="174">
        <f>'S1'!G7</f>
        <v>0</v>
      </c>
      <c r="J5" s="230">
        <f>'S1'!G8</f>
        <v>0</v>
      </c>
      <c r="K5" s="173">
        <f>'S1'!H6</f>
        <v>0</v>
      </c>
      <c r="L5" s="174">
        <f>'S1'!H7</f>
        <v>0</v>
      </c>
      <c r="M5" s="230">
        <f>'S1'!H8</f>
        <v>0</v>
      </c>
      <c r="N5" s="173">
        <f>'S1'!I6</f>
        <v>0</v>
      </c>
      <c r="O5" s="174">
        <f>'S1'!I7</f>
        <v>0</v>
      </c>
      <c r="P5" s="230">
        <f>'S1'!I8</f>
        <v>0</v>
      </c>
      <c r="Q5" s="173">
        <f>'S1'!J6</f>
        <v>0</v>
      </c>
      <c r="R5" s="174">
        <f>'S1'!J7</f>
        <v>0</v>
      </c>
      <c r="S5" s="230">
        <f>'S1'!J8</f>
        <v>0</v>
      </c>
      <c r="T5" s="173">
        <f>'S1'!K6</f>
        <v>0</v>
      </c>
      <c r="U5" s="174">
        <f>'S1'!K7</f>
        <v>0</v>
      </c>
      <c r="V5" s="230">
        <f>'S1'!K8</f>
        <v>0</v>
      </c>
      <c r="W5" s="173">
        <f>'S1'!L6</f>
        <v>0</v>
      </c>
      <c r="X5" s="174">
        <f>'S1'!L7</f>
        <v>0</v>
      </c>
      <c r="Y5" s="230">
        <f>'S1'!L8</f>
        <v>0</v>
      </c>
      <c r="Z5" s="173">
        <f>'S1'!M6</f>
        <v>0</v>
      </c>
      <c r="AA5" s="174">
        <f>'S1'!M7</f>
        <v>0</v>
      </c>
      <c r="AB5" s="230">
        <f>'S1'!M8</f>
        <v>0</v>
      </c>
      <c r="AC5" s="173">
        <f>'S1'!N6</f>
        <v>0</v>
      </c>
      <c r="AD5" s="174">
        <f>'S1'!N7</f>
        <v>0</v>
      </c>
      <c r="AE5" s="230">
        <f>'S1'!N8</f>
        <v>0</v>
      </c>
      <c r="AF5" s="173">
        <f>'S1'!O6</f>
        <v>0</v>
      </c>
      <c r="AG5" s="174">
        <f>'S1'!O7</f>
        <v>0</v>
      </c>
      <c r="AH5" s="230">
        <f>'S1'!O8</f>
        <v>0</v>
      </c>
      <c r="AI5" s="173">
        <f>'S1'!P6</f>
        <v>0</v>
      </c>
      <c r="AJ5" s="174">
        <f>'S1'!P7</f>
        <v>0</v>
      </c>
      <c r="AK5" s="230">
        <f>'S1'!P8</f>
        <v>0</v>
      </c>
      <c r="AL5" s="175">
        <f>AI5+AF5+AC5+Z5+W5+T5+Q5+N5+K5+H5</f>
        <v>0</v>
      </c>
      <c r="AM5" s="175">
        <f>AJ5+AG5+AD5+AA5+X5+U5+R5+O5+L5+I5</f>
        <v>0</v>
      </c>
      <c r="AN5" s="175">
        <f>AM5+AL5</f>
        <v>0</v>
      </c>
      <c r="AO5" s="175">
        <f>AK5+AH5+AE5+AB5+Y5+V5+S5+P5+M5+J5</f>
        <v>0</v>
      </c>
      <c r="AP5" s="173">
        <f>'S1'!R6+'S1'!R7</f>
        <v>0</v>
      </c>
      <c r="AQ5" s="230">
        <f>'S1'!R8</f>
        <v>0</v>
      </c>
      <c r="AR5" s="173">
        <f>'S1'!S6+'S1'!S7</f>
        <v>0</v>
      </c>
      <c r="AS5" s="230">
        <f>'S1'!S8</f>
        <v>0</v>
      </c>
      <c r="AT5" s="176">
        <f>AP5+AR5</f>
        <v>0</v>
      </c>
      <c r="AU5" s="176">
        <f>AQ5+AS5</f>
        <v>0</v>
      </c>
      <c r="AV5" s="173">
        <f>'S1'!U6+'S1'!U7</f>
        <v>0</v>
      </c>
      <c r="AW5" s="230">
        <f>'S1'!U8</f>
        <v>0</v>
      </c>
      <c r="AX5" s="173">
        <f>'S1'!V6+'S1'!V7</f>
        <v>0</v>
      </c>
      <c r="AY5" s="230">
        <f>'S1'!V8</f>
        <v>0</v>
      </c>
      <c r="AZ5" s="177">
        <f>AX5+AV5</f>
        <v>0</v>
      </c>
      <c r="BA5" s="177">
        <f>AY5+AW5</f>
        <v>0</v>
      </c>
      <c r="BB5" s="178">
        <f t="shared" ref="BB5:BC5" si="0">AT5+AZ5</f>
        <v>0</v>
      </c>
      <c r="BC5" s="178">
        <f t="shared" si="0"/>
        <v>0</v>
      </c>
      <c r="BD5" s="173">
        <f>'S1'!X6+'S1'!X7</f>
        <v>0</v>
      </c>
      <c r="BE5" s="230">
        <f>'S1'!X8</f>
        <v>0</v>
      </c>
      <c r="BF5" s="173">
        <f>'S1'!Y6+'S1'!Y7</f>
        <v>0</v>
      </c>
      <c r="BG5" s="230">
        <f>'S1'!Y8</f>
        <v>0</v>
      </c>
      <c r="BH5" s="173">
        <f>'S1'!Z6+'S1'!Z7</f>
        <v>0</v>
      </c>
      <c r="BI5" s="230">
        <f>'S1'!Z8</f>
        <v>0</v>
      </c>
      <c r="BJ5" s="173">
        <f>'S1'!AA6+'S1'!AA7</f>
        <v>0</v>
      </c>
      <c r="BK5" s="230">
        <f>'S1'!AA8</f>
        <v>0</v>
      </c>
      <c r="BL5" s="173">
        <f>'S1'!AB6+'S1'!AB7</f>
        <v>0</v>
      </c>
      <c r="BM5" s="230">
        <f>'S1'!AB8</f>
        <v>0</v>
      </c>
      <c r="BN5" s="176">
        <f>BD5+BF5+BH5+BJ5+BL5</f>
        <v>0</v>
      </c>
      <c r="BO5" s="176">
        <f>BE5+BG5+BI5+BK5+BM5</f>
        <v>0</v>
      </c>
      <c r="BP5" s="173">
        <f>'S1'!AD6+'S1'!AD7</f>
        <v>0</v>
      </c>
      <c r="BQ5" s="230">
        <f>'S1'!AD8</f>
        <v>0</v>
      </c>
      <c r="BR5" s="173">
        <f>'S1'!AE6+'S1'!AE7</f>
        <v>0</v>
      </c>
      <c r="BS5" s="230">
        <f>'S1'!AE8</f>
        <v>0</v>
      </c>
      <c r="BT5" s="173">
        <f>'S1'!AF6+'S1'!AF7</f>
        <v>0</v>
      </c>
      <c r="BU5" s="230">
        <f>'S1'!AF8</f>
        <v>0</v>
      </c>
      <c r="BV5" s="173">
        <f>'S1'!AG6+'S1'!AG7</f>
        <v>0</v>
      </c>
      <c r="BW5" s="230">
        <f>'S1'!AG8</f>
        <v>0</v>
      </c>
      <c r="BX5" s="173">
        <f>'S1'!AH6+'S1'!AH7</f>
        <v>0</v>
      </c>
      <c r="BY5" s="230">
        <f>'S1'!AH8</f>
        <v>0</v>
      </c>
      <c r="BZ5" s="179">
        <f>BP5+BR5+BT5+BV5+BX5</f>
        <v>0</v>
      </c>
      <c r="CA5" s="179">
        <f>BY5+BW5+BU5+BS5+BQ5</f>
        <v>0</v>
      </c>
      <c r="CB5" s="180">
        <f t="shared" ref="CB5" si="1">BN5+BZ5</f>
        <v>0</v>
      </c>
      <c r="CC5" s="180">
        <f t="shared" ref="CC5" si="2">CA5+BO5</f>
        <v>0</v>
      </c>
      <c r="CD5" s="181">
        <f t="shared" ref="CD5:CE5" si="3">CB5+BB5</f>
        <v>0</v>
      </c>
      <c r="CE5" s="181">
        <f t="shared" si="3"/>
        <v>0</v>
      </c>
      <c r="CF5" s="182">
        <f>CD5+AN5+G5</f>
        <v>0</v>
      </c>
      <c r="CG5" s="182">
        <f>CE5+AO5+F5</f>
        <v>0</v>
      </c>
      <c r="CH5" s="183">
        <f>'عدد العاملين'!B13+'عدد العاملين'!B14+'عدد العاملين'!B25</f>
        <v>0</v>
      </c>
      <c r="CI5" s="183">
        <f>'عدد العاملين'!B6+'عدد العاملين'!B7+'عدد العاملين'!B9+'عدد العاملين'!B10+'عدد العاملين'!B11+'عدد العاملين'!B12+'عدد العاملين'!B15+'عدد العاملين'!B16+'عدد العاملين'!B17+'عدد العاملين'!B18+'عدد العاملين'!B19</f>
        <v>0</v>
      </c>
      <c r="CJ5" s="183">
        <f>'عدد العاملين'!B20+'عدد العاملين'!B21+'عدد العاملين'!B22+'عدد العاملين'!B24</f>
        <v>0</v>
      </c>
      <c r="CK5" s="183">
        <f>'عدد العاملين'!B23</f>
        <v>0</v>
      </c>
      <c r="CL5" s="184">
        <f>CH5+CI5</f>
        <v>0</v>
      </c>
      <c r="CM5" s="222">
        <f>CH5+CI5+CJ5+CK5</f>
        <v>0</v>
      </c>
    </row>
  </sheetData>
  <protectedRanges>
    <protectedRange sqref="H4:AO4" name="نطاق1"/>
    <protectedRange sqref="H3:AK3" name="نطاق1_1"/>
  </protectedRanges>
  <mergeCells count="39">
    <mergeCell ref="CL2:CL4"/>
    <mergeCell ref="H3:J3"/>
    <mergeCell ref="K3:M3"/>
    <mergeCell ref="N3:P3"/>
    <mergeCell ref="Q3:S3"/>
    <mergeCell ref="T3:V3"/>
    <mergeCell ref="W3:Y3"/>
    <mergeCell ref="CH2:CK3"/>
    <mergeCell ref="AZ3:AZ4"/>
    <mergeCell ref="BA3:BA4"/>
    <mergeCell ref="BD3:BM3"/>
    <mergeCell ref="BN3:BN4"/>
    <mergeCell ref="BO3:BO4"/>
    <mergeCell ref="BP3:BY3"/>
    <mergeCell ref="CF2:CG3"/>
    <mergeCell ref="CA3:CA4"/>
    <mergeCell ref="Z3:AB3"/>
    <mergeCell ref="AL2:AO3"/>
    <mergeCell ref="AP2:BA2"/>
    <mergeCell ref="H2:AK2"/>
    <mergeCell ref="AC3:AE3"/>
    <mergeCell ref="AF3:AH3"/>
    <mergeCell ref="AI3:AK3"/>
    <mergeCell ref="CM2:CM4"/>
    <mergeCell ref="A1:CM1"/>
    <mergeCell ref="A2:A4"/>
    <mergeCell ref="B2:B4"/>
    <mergeCell ref="C2:C4"/>
    <mergeCell ref="D2:F3"/>
    <mergeCell ref="G2:G4"/>
    <mergeCell ref="BB2:BC3"/>
    <mergeCell ref="BD2:CA2"/>
    <mergeCell ref="CB2:CC3"/>
    <mergeCell ref="CD2:CE3"/>
    <mergeCell ref="AP3:AS3"/>
    <mergeCell ref="AT3:AT4"/>
    <mergeCell ref="AU3:AU4"/>
    <mergeCell ref="AV3:AY3"/>
    <mergeCell ref="BZ3:BZ4"/>
  </mergeCells>
  <pageMargins left="0.7" right="0.7" top="0.75" bottom="0.75" header="0.3" footer="0.3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4">
    <tabColor theme="5" tint="0.79998168889431442"/>
  </sheetPr>
  <dimension ref="A1:V13"/>
  <sheetViews>
    <sheetView rightToLeft="1" zoomScale="75" zoomScaleNormal="75" zoomScaleSheetLayoutView="75" workbookViewId="0">
      <selection activeCell="B6" sqref="B6"/>
    </sheetView>
  </sheetViews>
  <sheetFormatPr defaultRowHeight="18"/>
  <cols>
    <col min="1" max="1" width="13.140625" style="1" customWidth="1"/>
    <col min="2" max="22" width="6.5703125" style="1" customWidth="1"/>
    <col min="23" max="16384" width="9.140625" style="1"/>
  </cols>
  <sheetData>
    <row r="1" spans="1:22" s="5" customFormat="1" ht="15.75">
      <c r="A1" s="403" t="s">
        <v>371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</row>
    <row r="2" spans="1:22" s="5" customFormat="1" ht="22.5" customHeight="1">
      <c r="A2" s="76" t="s">
        <v>0</v>
      </c>
      <c r="B2" s="76"/>
      <c r="C2" s="76"/>
      <c r="D2" s="76"/>
      <c r="E2" s="403">
        <f>'عدد العاملين'!B3</f>
        <v>0</v>
      </c>
      <c r="F2" s="403"/>
      <c r="G2" s="403"/>
      <c r="H2" s="403"/>
      <c r="I2" s="403" t="s">
        <v>47</v>
      </c>
      <c r="J2" s="403"/>
      <c r="K2" s="403">
        <f>'عدد العاملين'!E3</f>
        <v>0</v>
      </c>
      <c r="L2" s="403"/>
      <c r="M2" s="403"/>
      <c r="N2" s="77"/>
      <c r="O2" s="77"/>
      <c r="P2" s="77"/>
      <c r="Q2" s="77"/>
      <c r="R2" s="77"/>
      <c r="S2" s="77"/>
      <c r="T2" s="403"/>
      <c r="U2" s="403"/>
      <c r="V2" s="77"/>
    </row>
    <row r="3" spans="1:22" s="5" customFormat="1" ht="29.1" customHeight="1">
      <c r="A3" s="405" t="s">
        <v>194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5"/>
      <c r="R3" s="405"/>
      <c r="S3" s="405"/>
      <c r="T3" s="405"/>
      <c r="U3" s="405"/>
      <c r="V3" s="405"/>
    </row>
    <row r="4" spans="1:22" ht="29.1" customHeight="1">
      <c r="A4" s="404" t="s">
        <v>1</v>
      </c>
      <c r="B4" s="404" t="s">
        <v>195</v>
      </c>
      <c r="C4" s="404"/>
      <c r="D4" s="404"/>
      <c r="E4" s="404" t="s">
        <v>2</v>
      </c>
      <c r="F4" s="404"/>
      <c r="G4" s="404"/>
      <c r="H4" s="404" t="s">
        <v>3</v>
      </c>
      <c r="I4" s="404"/>
      <c r="J4" s="404"/>
      <c r="K4" s="404" t="s">
        <v>4</v>
      </c>
      <c r="L4" s="404"/>
      <c r="M4" s="404"/>
      <c r="N4" s="404" t="s">
        <v>5</v>
      </c>
      <c r="O4" s="404"/>
      <c r="P4" s="404"/>
      <c r="Q4" s="404" t="s">
        <v>193</v>
      </c>
      <c r="R4" s="404"/>
      <c r="S4" s="404"/>
      <c r="T4" s="404" t="s">
        <v>6</v>
      </c>
      <c r="U4" s="404"/>
      <c r="V4" s="404"/>
    </row>
    <row r="5" spans="1:22" ht="29.1" customHeight="1">
      <c r="A5" s="404"/>
      <c r="B5" s="194" t="s">
        <v>7</v>
      </c>
      <c r="C5" s="195" t="s">
        <v>8</v>
      </c>
      <c r="D5" s="196" t="s">
        <v>9</v>
      </c>
      <c r="E5" s="194" t="s">
        <v>7</v>
      </c>
      <c r="F5" s="195" t="s">
        <v>8</v>
      </c>
      <c r="G5" s="196" t="s">
        <v>9</v>
      </c>
      <c r="H5" s="194" t="s">
        <v>7</v>
      </c>
      <c r="I5" s="195" t="s">
        <v>8</v>
      </c>
      <c r="J5" s="196" t="s">
        <v>9</v>
      </c>
      <c r="K5" s="194" t="s">
        <v>7</v>
      </c>
      <c r="L5" s="195" t="s">
        <v>8</v>
      </c>
      <c r="M5" s="196" t="s">
        <v>9</v>
      </c>
      <c r="N5" s="194" t="s">
        <v>7</v>
      </c>
      <c r="O5" s="195" t="s">
        <v>8</v>
      </c>
      <c r="P5" s="196" t="s">
        <v>9</v>
      </c>
      <c r="Q5" s="194" t="s">
        <v>7</v>
      </c>
      <c r="R5" s="195" t="s">
        <v>8</v>
      </c>
      <c r="S5" s="196" t="s">
        <v>9</v>
      </c>
      <c r="T5" s="194" t="s">
        <v>7</v>
      </c>
      <c r="U5" s="195" t="s">
        <v>8</v>
      </c>
      <c r="V5" s="196" t="s">
        <v>9</v>
      </c>
    </row>
    <row r="6" spans="1:22" ht="47.25" customHeight="1">
      <c r="A6" s="78" t="s">
        <v>10</v>
      </c>
      <c r="B6" s="256"/>
      <c r="C6" s="197"/>
      <c r="D6" s="198">
        <f>SUM(B6:C6)</f>
        <v>0</v>
      </c>
      <c r="E6" s="199"/>
      <c r="F6" s="199"/>
      <c r="G6" s="198">
        <f>SUM(E6:F6)</f>
        <v>0</v>
      </c>
      <c r="H6" s="199"/>
      <c r="I6" s="199"/>
      <c r="J6" s="198">
        <f>SUM(H6:I6)</f>
        <v>0</v>
      </c>
      <c r="K6" s="199"/>
      <c r="L6" s="199"/>
      <c r="M6" s="198">
        <f>SUM(K6:L6)</f>
        <v>0</v>
      </c>
      <c r="N6" s="199"/>
      <c r="O6" s="199"/>
      <c r="P6" s="198">
        <f>SUM(N6:O6)</f>
        <v>0</v>
      </c>
      <c r="Q6" s="199"/>
      <c r="R6" s="199"/>
      <c r="S6" s="198">
        <f>SUM(Q6:R6)</f>
        <v>0</v>
      </c>
      <c r="T6" s="199">
        <f t="shared" ref="T6:U12" si="0">Q6+N6+K6+H6+E6+B6</f>
        <v>0</v>
      </c>
      <c r="U6" s="199">
        <f>R6+O6+L6+I6+F6+C6</f>
        <v>0</v>
      </c>
      <c r="V6" s="201">
        <f>SUM(T6:U6)</f>
        <v>0</v>
      </c>
    </row>
    <row r="7" spans="1:22" ht="47.25" customHeight="1">
      <c r="A7" s="78" t="s">
        <v>11</v>
      </c>
      <c r="B7" s="197"/>
      <c r="C7" s="197"/>
      <c r="D7" s="198">
        <f t="shared" ref="D7:D12" si="1">SUM(B7:C7)</f>
        <v>0</v>
      </c>
      <c r="E7" s="199"/>
      <c r="F7" s="199"/>
      <c r="G7" s="198">
        <f t="shared" ref="G7:G12" si="2">SUM(E7:F7)</f>
        <v>0</v>
      </c>
      <c r="H7" s="199"/>
      <c r="I7" s="199"/>
      <c r="J7" s="198">
        <f t="shared" ref="J7:J12" si="3">SUM(H7:I7)</f>
        <v>0</v>
      </c>
      <c r="K7" s="199"/>
      <c r="L7" s="199"/>
      <c r="M7" s="198">
        <f t="shared" ref="M7:M12" si="4">SUM(K7:L7)</f>
        <v>0</v>
      </c>
      <c r="N7" s="199"/>
      <c r="O7" s="199"/>
      <c r="P7" s="198">
        <f t="shared" ref="P7:P12" si="5">SUM(N7:O7)</f>
        <v>0</v>
      </c>
      <c r="Q7" s="199"/>
      <c r="R7" s="199"/>
      <c r="S7" s="198">
        <f t="shared" ref="S7:S12" si="6">SUM(Q7:R7)</f>
        <v>0</v>
      </c>
      <c r="T7" s="199">
        <f t="shared" si="0"/>
        <v>0</v>
      </c>
      <c r="U7" s="199">
        <f t="shared" si="0"/>
        <v>0</v>
      </c>
      <c r="V7" s="201">
        <f t="shared" ref="V7:V12" si="7">SUM(T7:U7)</f>
        <v>0</v>
      </c>
    </row>
    <row r="8" spans="1:22" ht="47.25" customHeight="1">
      <c r="A8" s="78" t="s">
        <v>88</v>
      </c>
      <c r="B8" s="197"/>
      <c r="C8" s="197"/>
      <c r="D8" s="198">
        <f t="shared" si="1"/>
        <v>0</v>
      </c>
      <c r="E8" s="199"/>
      <c r="F8" s="199"/>
      <c r="G8" s="198">
        <f t="shared" si="2"/>
        <v>0</v>
      </c>
      <c r="H8" s="199"/>
      <c r="I8" s="199"/>
      <c r="J8" s="198">
        <f t="shared" si="3"/>
        <v>0</v>
      </c>
      <c r="K8" s="199"/>
      <c r="L8" s="199"/>
      <c r="M8" s="198">
        <f t="shared" si="4"/>
        <v>0</v>
      </c>
      <c r="N8" s="199"/>
      <c r="O8" s="199"/>
      <c r="P8" s="198">
        <f t="shared" si="5"/>
        <v>0</v>
      </c>
      <c r="Q8" s="199"/>
      <c r="R8" s="199"/>
      <c r="S8" s="198">
        <f t="shared" si="6"/>
        <v>0</v>
      </c>
      <c r="T8" s="199">
        <f t="shared" si="0"/>
        <v>0</v>
      </c>
      <c r="U8" s="199">
        <f t="shared" si="0"/>
        <v>0</v>
      </c>
      <c r="V8" s="201">
        <f t="shared" si="7"/>
        <v>0</v>
      </c>
    </row>
    <row r="9" spans="1:22" ht="47.25" customHeight="1">
      <c r="A9" s="78" t="s">
        <v>12</v>
      </c>
      <c r="B9" s="197"/>
      <c r="C9" s="197"/>
      <c r="D9" s="198">
        <f t="shared" si="1"/>
        <v>0</v>
      </c>
      <c r="E9" s="199"/>
      <c r="F9" s="199"/>
      <c r="G9" s="198">
        <f t="shared" si="2"/>
        <v>0</v>
      </c>
      <c r="H9" s="199"/>
      <c r="I9" s="199"/>
      <c r="J9" s="198">
        <f t="shared" si="3"/>
        <v>0</v>
      </c>
      <c r="K9" s="199"/>
      <c r="L9" s="199"/>
      <c r="M9" s="198">
        <f t="shared" si="4"/>
        <v>0</v>
      </c>
      <c r="N9" s="199"/>
      <c r="O9" s="199"/>
      <c r="P9" s="198">
        <f t="shared" si="5"/>
        <v>0</v>
      </c>
      <c r="Q9" s="199"/>
      <c r="R9" s="199"/>
      <c r="S9" s="198">
        <f t="shared" si="6"/>
        <v>0</v>
      </c>
      <c r="T9" s="199">
        <f t="shared" si="0"/>
        <v>0</v>
      </c>
      <c r="U9" s="199">
        <f t="shared" si="0"/>
        <v>0</v>
      </c>
      <c r="V9" s="201">
        <f t="shared" si="7"/>
        <v>0</v>
      </c>
    </row>
    <row r="10" spans="1:22" ht="47.25" customHeight="1">
      <c r="A10" s="78" t="s">
        <v>13</v>
      </c>
      <c r="B10" s="197"/>
      <c r="C10" s="197"/>
      <c r="D10" s="198">
        <f t="shared" si="1"/>
        <v>0</v>
      </c>
      <c r="E10" s="199"/>
      <c r="F10" s="199"/>
      <c r="G10" s="198">
        <f t="shared" si="2"/>
        <v>0</v>
      </c>
      <c r="H10" s="199"/>
      <c r="I10" s="199"/>
      <c r="J10" s="198">
        <f t="shared" si="3"/>
        <v>0</v>
      </c>
      <c r="K10" s="199"/>
      <c r="L10" s="199"/>
      <c r="M10" s="198">
        <f t="shared" si="4"/>
        <v>0</v>
      </c>
      <c r="N10" s="199"/>
      <c r="O10" s="199"/>
      <c r="P10" s="198">
        <f t="shared" si="5"/>
        <v>0</v>
      </c>
      <c r="Q10" s="199"/>
      <c r="R10" s="199"/>
      <c r="S10" s="198">
        <f t="shared" si="6"/>
        <v>0</v>
      </c>
      <c r="T10" s="199">
        <f t="shared" si="0"/>
        <v>0</v>
      </c>
      <c r="U10" s="199">
        <f t="shared" si="0"/>
        <v>0</v>
      </c>
      <c r="V10" s="201">
        <f t="shared" si="7"/>
        <v>0</v>
      </c>
    </row>
    <row r="11" spans="1:22" ht="47.25" customHeight="1">
      <c r="A11" s="78" t="s">
        <v>14</v>
      </c>
      <c r="B11" s="197"/>
      <c r="C11" s="197"/>
      <c r="D11" s="198">
        <f t="shared" si="1"/>
        <v>0</v>
      </c>
      <c r="E11" s="199"/>
      <c r="F11" s="199"/>
      <c r="G11" s="198">
        <f t="shared" si="2"/>
        <v>0</v>
      </c>
      <c r="H11" s="199"/>
      <c r="I11" s="199"/>
      <c r="J11" s="198">
        <f t="shared" si="3"/>
        <v>0</v>
      </c>
      <c r="K11" s="199"/>
      <c r="L11" s="199"/>
      <c r="M11" s="198">
        <f t="shared" si="4"/>
        <v>0</v>
      </c>
      <c r="N11" s="199"/>
      <c r="O11" s="199"/>
      <c r="P11" s="198">
        <f t="shared" si="5"/>
        <v>0</v>
      </c>
      <c r="Q11" s="199"/>
      <c r="R11" s="199"/>
      <c r="S11" s="198">
        <f t="shared" si="6"/>
        <v>0</v>
      </c>
      <c r="T11" s="199">
        <f t="shared" si="0"/>
        <v>0</v>
      </c>
      <c r="U11" s="199">
        <f t="shared" si="0"/>
        <v>0</v>
      </c>
      <c r="V11" s="201">
        <f t="shared" si="7"/>
        <v>0</v>
      </c>
    </row>
    <row r="12" spans="1:22" ht="47.25" customHeight="1">
      <c r="A12" s="78" t="s">
        <v>15</v>
      </c>
      <c r="B12" s="197"/>
      <c r="C12" s="197"/>
      <c r="D12" s="198">
        <f t="shared" si="1"/>
        <v>0</v>
      </c>
      <c r="E12" s="199"/>
      <c r="F12" s="199"/>
      <c r="G12" s="198">
        <f t="shared" si="2"/>
        <v>0</v>
      </c>
      <c r="H12" s="199"/>
      <c r="I12" s="199"/>
      <c r="J12" s="198">
        <f t="shared" si="3"/>
        <v>0</v>
      </c>
      <c r="K12" s="199"/>
      <c r="L12" s="199"/>
      <c r="M12" s="198">
        <f t="shared" si="4"/>
        <v>0</v>
      </c>
      <c r="N12" s="199"/>
      <c r="O12" s="199"/>
      <c r="P12" s="198">
        <f t="shared" si="5"/>
        <v>0</v>
      </c>
      <c r="Q12" s="199"/>
      <c r="R12" s="199"/>
      <c r="S12" s="198">
        <f t="shared" si="6"/>
        <v>0</v>
      </c>
      <c r="T12" s="199">
        <f t="shared" si="0"/>
        <v>0</v>
      </c>
      <c r="U12" s="199">
        <f t="shared" si="0"/>
        <v>0</v>
      </c>
      <c r="V12" s="201">
        <f t="shared" si="7"/>
        <v>0</v>
      </c>
    </row>
    <row r="13" spans="1:22" ht="47.25" customHeight="1">
      <c r="A13" s="200" t="s">
        <v>6</v>
      </c>
      <c r="B13" s="201">
        <f>SUM(B6:B12)</f>
        <v>0</v>
      </c>
      <c r="C13" s="201">
        <f>SUM(C6:C12)</f>
        <v>0</v>
      </c>
      <c r="D13" s="201">
        <f>SUM(D6:D12)</f>
        <v>0</v>
      </c>
      <c r="E13" s="201">
        <f>SUM(E6:E12)</f>
        <v>0</v>
      </c>
      <c r="F13" s="201">
        <f t="shared" ref="F13:V13" si="8">SUM(F6:F12)</f>
        <v>0</v>
      </c>
      <c r="G13" s="201">
        <f t="shared" si="8"/>
        <v>0</v>
      </c>
      <c r="H13" s="201">
        <f t="shared" si="8"/>
        <v>0</v>
      </c>
      <c r="I13" s="201">
        <f t="shared" si="8"/>
        <v>0</v>
      </c>
      <c r="J13" s="201">
        <f t="shared" si="8"/>
        <v>0</v>
      </c>
      <c r="K13" s="201">
        <f t="shared" si="8"/>
        <v>0</v>
      </c>
      <c r="L13" s="201">
        <f t="shared" si="8"/>
        <v>0</v>
      </c>
      <c r="M13" s="201">
        <f t="shared" si="8"/>
        <v>0</v>
      </c>
      <c r="N13" s="201">
        <f t="shared" si="8"/>
        <v>0</v>
      </c>
      <c r="O13" s="201">
        <f t="shared" si="8"/>
        <v>0</v>
      </c>
      <c r="P13" s="201">
        <f t="shared" si="8"/>
        <v>0</v>
      </c>
      <c r="Q13" s="201">
        <f t="shared" si="8"/>
        <v>0</v>
      </c>
      <c r="R13" s="201">
        <f>SUM(R6:R12)</f>
        <v>0</v>
      </c>
      <c r="S13" s="201">
        <f>SUM(S6:S12)</f>
        <v>0</v>
      </c>
      <c r="T13" s="201">
        <f t="shared" si="8"/>
        <v>0</v>
      </c>
      <c r="U13" s="201">
        <f t="shared" si="8"/>
        <v>0</v>
      </c>
      <c r="V13" s="201">
        <f t="shared" si="8"/>
        <v>0</v>
      </c>
    </row>
  </sheetData>
  <protectedRanges>
    <protectedRange sqref="B6:C12 E6:F12 H6:I12 K6:L12 N6:O12 Q6:R12" name="نطاق1"/>
  </protectedRanges>
  <mergeCells count="14">
    <mergeCell ref="A4:A5"/>
    <mergeCell ref="A3:V3"/>
    <mergeCell ref="N4:P4"/>
    <mergeCell ref="K4:M4"/>
    <mergeCell ref="H4:J4"/>
    <mergeCell ref="T4:V4"/>
    <mergeCell ref="E4:G4"/>
    <mergeCell ref="Q4:S4"/>
    <mergeCell ref="B4:D4"/>
    <mergeCell ref="T2:U2"/>
    <mergeCell ref="A1:V1"/>
    <mergeCell ref="E2:H2"/>
    <mergeCell ref="I2:J2"/>
    <mergeCell ref="K2:M2"/>
  </mergeCells>
  <phoneticPr fontId="0" type="noConversion"/>
  <printOptions horizontalCentered="1" verticalCentered="1"/>
  <pageMargins left="0.35433070866141736" right="0.35433070866141736" top="0.78740157480314965" bottom="0.78740157480314965" header="0.51181102362204722" footer="0.51181102362204722"/>
  <pageSetup paperSize="9" scale="87" orientation="landscape" horizontalDpi="300" verticalDpi="300" r:id="rId1"/>
  <headerFooter alignWithMargins="0">
    <oddFooter>&amp;LForm # QF72-2-19 rev .c&amp;C2/3</oddFooter>
  </headerFooter>
  <ignoredErrors>
    <ignoredError sqref="T6:U12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 tint="-0.499984740745262"/>
  </sheetPr>
  <dimension ref="A1:F127"/>
  <sheetViews>
    <sheetView rightToLeft="1" topLeftCell="A16" zoomScale="90" zoomScaleNormal="90" workbookViewId="0">
      <selection activeCell="I35" sqref="I35"/>
    </sheetView>
  </sheetViews>
  <sheetFormatPr defaultRowHeight="12.75"/>
  <cols>
    <col min="1" max="1" width="26.42578125" style="24" customWidth="1"/>
    <col min="2" max="2" width="10.7109375" style="31" hidden="1" customWidth="1"/>
    <col min="3" max="3" width="9.140625" style="31" hidden="1" customWidth="1"/>
    <col min="4" max="4" width="48" style="22" customWidth="1"/>
    <col min="5" max="5" width="16.5703125" style="18" customWidth="1"/>
    <col min="6" max="6" width="7.5703125" style="18" hidden="1" customWidth="1"/>
    <col min="7" max="16384" width="9.140625" style="18"/>
  </cols>
  <sheetData>
    <row r="1" spans="1:6" ht="32.25" customHeight="1" thickBot="1">
      <c r="A1" s="410" t="str">
        <f>IF(C10=B10,"مطابق بين المؤهل ومجموع العاملين"," غير مطابق بين المؤهل ومجموع العاملين")</f>
        <v>مطابق بين المؤهل ومجموع العاملين</v>
      </c>
      <c r="B1" s="411"/>
      <c r="C1" s="411"/>
      <c r="D1" s="411"/>
      <c r="E1" s="412"/>
    </row>
    <row r="2" spans="1:6" ht="29.25" customHeight="1" thickBot="1">
      <c r="A2" s="218" t="s">
        <v>1</v>
      </c>
      <c r="B2" s="219" t="s">
        <v>174</v>
      </c>
      <c r="C2" s="220" t="s">
        <v>175</v>
      </c>
      <c r="D2" s="417" t="str">
        <f>IF('S1'!AJ9=0,"لم يتم ادخال اعداد الطلبة","تم ادخال اعداد الطلبة")</f>
        <v>لم يتم ادخال اعداد الطلبة</v>
      </c>
      <c r="E2" s="418"/>
    </row>
    <row r="3" spans="1:6" ht="24.95" customHeight="1" thickTop="1">
      <c r="A3" s="101" t="s">
        <v>10</v>
      </c>
      <c r="B3" s="28">
        <f>'Tch 1'!V6</f>
        <v>0</v>
      </c>
      <c r="C3" s="33">
        <f>COUNTIF('اسماء كل العاملين'!K:K,'اسماء كل العاملين'!N152)</f>
        <v>0</v>
      </c>
      <c r="D3" s="247" t="str">
        <f>IF(C3='Tch 1'!V6,"مطابق","غير مطابق")</f>
        <v>مطابق</v>
      </c>
      <c r="E3" s="419" t="s">
        <v>367</v>
      </c>
      <c r="F3" s="42">
        <f>C3</f>
        <v>0</v>
      </c>
    </row>
    <row r="4" spans="1:6" ht="24.95" customHeight="1">
      <c r="A4" s="102" t="s">
        <v>11</v>
      </c>
      <c r="B4" s="29">
        <f>'Tch 1'!V7</f>
        <v>0</v>
      </c>
      <c r="C4" s="32">
        <f>COUNTIF('اسماء كل العاملين'!K:K,'اسماء كل العاملين'!N153)</f>
        <v>0</v>
      </c>
      <c r="D4" s="247" t="str">
        <f>IF(C4='Tch 1'!V7,"مطابق","غير مطابق")</f>
        <v>مطابق</v>
      </c>
      <c r="E4" s="419"/>
      <c r="F4" s="42">
        <f t="shared" ref="F4:F31" si="0">C4</f>
        <v>0</v>
      </c>
    </row>
    <row r="5" spans="1:6" ht="24.95" customHeight="1">
      <c r="A5" s="102" t="s">
        <v>88</v>
      </c>
      <c r="B5" s="29">
        <f>'Tch 1'!V8</f>
        <v>0</v>
      </c>
      <c r="C5" s="32">
        <f>COUNTIF('اسماء كل العاملين'!K:K,'اسماء كل العاملين'!N154)</f>
        <v>0</v>
      </c>
      <c r="D5" s="247" t="str">
        <f>IF(C5='Tch 1'!V8,"مطابق","غير مطابق")</f>
        <v>مطابق</v>
      </c>
      <c r="E5" s="419"/>
      <c r="F5" s="42">
        <f t="shared" si="0"/>
        <v>0</v>
      </c>
    </row>
    <row r="6" spans="1:6" ht="24.95" customHeight="1">
      <c r="A6" s="102" t="s">
        <v>12</v>
      </c>
      <c r="B6" s="29">
        <f>'Tch 1'!V9</f>
        <v>0</v>
      </c>
      <c r="C6" s="32">
        <f>COUNTIF('اسماء كل العاملين'!K:K,'اسماء كل العاملين'!N155)</f>
        <v>0</v>
      </c>
      <c r="D6" s="247" t="str">
        <f>IF(C6='Tch 1'!V9,"مطابق","غير مطابق")</f>
        <v>مطابق</v>
      </c>
      <c r="E6" s="419"/>
      <c r="F6" s="42">
        <f t="shared" si="0"/>
        <v>0</v>
      </c>
    </row>
    <row r="7" spans="1:6" ht="24.95" customHeight="1">
      <c r="A7" s="102" t="s">
        <v>13</v>
      </c>
      <c r="B7" s="29">
        <f>'Tch 1'!V10</f>
        <v>0</v>
      </c>
      <c r="C7" s="32">
        <f>COUNTIF('اسماء كل العاملين'!K:K,'اسماء كل العاملين'!N156)</f>
        <v>0</v>
      </c>
      <c r="D7" s="247" t="str">
        <f>IF(C7='Tch 1'!V10,"مطابق","غير مطابق")</f>
        <v>مطابق</v>
      </c>
      <c r="E7" s="419"/>
      <c r="F7" s="42">
        <f t="shared" si="0"/>
        <v>0</v>
      </c>
    </row>
    <row r="8" spans="1:6" ht="24.95" customHeight="1">
      <c r="A8" s="102" t="s">
        <v>14</v>
      </c>
      <c r="B8" s="29">
        <f>'Tch 1'!V11</f>
        <v>0</v>
      </c>
      <c r="C8" s="32">
        <f>COUNTIF('اسماء كل العاملين'!K:K,'اسماء كل العاملين'!N157)</f>
        <v>0</v>
      </c>
      <c r="D8" s="247" t="str">
        <f>IF(C8=B8,"مطابق","غير مطابق")</f>
        <v>مطابق</v>
      </c>
      <c r="E8" s="419"/>
      <c r="F8" s="42">
        <f t="shared" si="0"/>
        <v>0</v>
      </c>
    </row>
    <row r="9" spans="1:6" ht="24.95" customHeight="1">
      <c r="A9" s="102" t="s">
        <v>15</v>
      </c>
      <c r="B9" s="29">
        <f>'Tch 1'!V12</f>
        <v>0</v>
      </c>
      <c r="C9" s="33">
        <f>COUNTIF('اسماء كل العاملين'!K4:K148,'اسماء كل العاملين'!N158)</f>
        <v>0</v>
      </c>
      <c r="D9" s="247" t="str">
        <f>IF(C9=B9,"مطابق","غير مطابق")</f>
        <v>مطابق</v>
      </c>
      <c r="E9" s="419"/>
      <c r="F9" s="42">
        <f t="shared" si="0"/>
        <v>0</v>
      </c>
    </row>
    <row r="10" spans="1:6" ht="24.95" customHeight="1">
      <c r="A10" s="102" t="s">
        <v>6</v>
      </c>
      <c r="B10" s="43">
        <f>SUM(B3:B9)</f>
        <v>0</v>
      </c>
      <c r="C10" s="43">
        <f>SUM(C3:C9)</f>
        <v>0</v>
      </c>
      <c r="D10" s="247" t="str">
        <f>IF(C10='Tch 1'!V13,"مطابق","غير مطابق")</f>
        <v>مطابق</v>
      </c>
      <c r="E10" s="419"/>
      <c r="F10" s="42">
        <f t="shared" si="0"/>
        <v>0</v>
      </c>
    </row>
    <row r="11" spans="1:6" ht="24.95" customHeight="1">
      <c r="A11" s="221" t="s">
        <v>154</v>
      </c>
      <c r="B11" s="29">
        <f>'عدد العاملين'!B6</f>
        <v>0</v>
      </c>
      <c r="C11" s="99">
        <f>COUNTIF('اسماء كل العاملين'!G:G,A11)</f>
        <v>0</v>
      </c>
      <c r="D11" s="247" t="str">
        <f>IF(C11=B11,"مطابق","ارجو ادخال اسماء العاملين في الصفحة المخصصة")</f>
        <v>مطابق</v>
      </c>
      <c r="E11" s="419"/>
      <c r="F11" s="42">
        <f t="shared" si="0"/>
        <v>0</v>
      </c>
    </row>
    <row r="12" spans="1:6" ht="24.95" customHeight="1">
      <c r="A12" s="102" t="s">
        <v>155</v>
      </c>
      <c r="B12" s="29">
        <f>'عدد العاملين'!B7</f>
        <v>0</v>
      </c>
      <c r="C12" s="32">
        <f>COUNTIF('اسماء كل العاملين'!G:G,A12)</f>
        <v>0</v>
      </c>
      <c r="D12" s="247" t="str">
        <f t="shared" ref="D12:D32" si="1">IF(C12=B12,"مطابق","غير مطابق")</f>
        <v>مطابق</v>
      </c>
      <c r="E12" s="419"/>
      <c r="F12" s="42">
        <f t="shared" si="0"/>
        <v>0</v>
      </c>
    </row>
    <row r="13" spans="1:6" ht="24.95" customHeight="1">
      <c r="A13" s="102" t="s">
        <v>316</v>
      </c>
      <c r="B13" s="29">
        <f>'عدد العاملين'!B8</f>
        <v>0</v>
      </c>
      <c r="C13" s="32">
        <f>COUNTIF('اسماء كل العاملين'!G:G,A13)</f>
        <v>0</v>
      </c>
      <c r="D13" s="247" t="str">
        <f t="shared" si="1"/>
        <v>مطابق</v>
      </c>
      <c r="E13" s="419"/>
      <c r="F13" s="42">
        <f t="shared" si="0"/>
        <v>0</v>
      </c>
    </row>
    <row r="14" spans="1:6" ht="24.95" customHeight="1">
      <c r="A14" s="102" t="s">
        <v>156</v>
      </c>
      <c r="B14" s="29">
        <f>'عدد العاملين'!B9</f>
        <v>0</v>
      </c>
      <c r="C14" s="32">
        <f>COUNTIF('اسماء كل العاملين'!G:G,A14)</f>
        <v>0</v>
      </c>
      <c r="D14" s="247" t="str">
        <f t="shared" si="1"/>
        <v>مطابق</v>
      </c>
      <c r="E14" s="419"/>
      <c r="F14" s="42">
        <f t="shared" si="0"/>
        <v>0</v>
      </c>
    </row>
    <row r="15" spans="1:6" ht="24.95" customHeight="1">
      <c r="A15" s="102" t="s">
        <v>157</v>
      </c>
      <c r="B15" s="29">
        <f>'عدد العاملين'!B10</f>
        <v>0</v>
      </c>
      <c r="C15" s="32">
        <f>COUNTIF('اسماء كل العاملين'!G:G,A15)</f>
        <v>0</v>
      </c>
      <c r="D15" s="247" t="str">
        <f t="shared" si="1"/>
        <v>مطابق</v>
      </c>
      <c r="E15" s="419"/>
      <c r="F15" s="42">
        <f t="shared" si="0"/>
        <v>0</v>
      </c>
    </row>
    <row r="16" spans="1:6" ht="24.95" customHeight="1">
      <c r="A16" s="102" t="s">
        <v>158</v>
      </c>
      <c r="B16" s="29">
        <f>'عدد العاملين'!B11</f>
        <v>0</v>
      </c>
      <c r="C16" s="32">
        <f>COUNTIF('اسماء كل العاملين'!G:G,A16)</f>
        <v>0</v>
      </c>
      <c r="D16" s="247" t="str">
        <f t="shared" si="1"/>
        <v>مطابق</v>
      </c>
      <c r="E16" s="419"/>
      <c r="F16" s="42">
        <f t="shared" si="0"/>
        <v>0</v>
      </c>
    </row>
    <row r="17" spans="1:6" ht="24.95" customHeight="1">
      <c r="A17" s="102" t="s">
        <v>159</v>
      </c>
      <c r="B17" s="29">
        <f>'عدد العاملين'!B12</f>
        <v>0</v>
      </c>
      <c r="C17" s="32">
        <f>COUNTIF('اسماء كل العاملين'!G:G,A17)</f>
        <v>0</v>
      </c>
      <c r="D17" s="247" t="str">
        <f t="shared" si="1"/>
        <v>مطابق</v>
      </c>
      <c r="E17" s="419"/>
      <c r="F17" s="42">
        <f t="shared" si="0"/>
        <v>0</v>
      </c>
    </row>
    <row r="18" spans="1:6" ht="24.95" customHeight="1">
      <c r="A18" s="102" t="s">
        <v>160</v>
      </c>
      <c r="B18" s="29">
        <f>'عدد العاملين'!B13</f>
        <v>0</v>
      </c>
      <c r="C18" s="32">
        <f>COUNTIF('اسماء كل العاملين'!G:G,A18)</f>
        <v>0</v>
      </c>
      <c r="D18" s="247" t="str">
        <f t="shared" si="1"/>
        <v>مطابق</v>
      </c>
      <c r="E18" s="419"/>
      <c r="F18" s="42">
        <f t="shared" si="0"/>
        <v>0</v>
      </c>
    </row>
    <row r="19" spans="1:6" ht="24.95" customHeight="1">
      <c r="A19" s="102" t="s">
        <v>86</v>
      </c>
      <c r="B19" s="29">
        <f>'عدد العاملين'!B14</f>
        <v>0</v>
      </c>
      <c r="C19" s="32">
        <f>COUNTIF('اسماء كل العاملين'!G:G,A19)</f>
        <v>0</v>
      </c>
      <c r="D19" s="247" t="str">
        <f t="shared" si="1"/>
        <v>مطابق</v>
      </c>
      <c r="E19" s="419"/>
      <c r="F19" s="42">
        <f t="shared" si="0"/>
        <v>0</v>
      </c>
    </row>
    <row r="20" spans="1:6" ht="24.95" customHeight="1">
      <c r="A20" s="102" t="s">
        <v>161</v>
      </c>
      <c r="B20" s="29">
        <f>'عدد العاملين'!B15</f>
        <v>0</v>
      </c>
      <c r="C20" s="32">
        <f>COUNTIF('اسماء كل العاملين'!G:G,A20)</f>
        <v>0</v>
      </c>
      <c r="D20" s="247" t="str">
        <f t="shared" si="1"/>
        <v>مطابق</v>
      </c>
      <c r="E20" s="419"/>
      <c r="F20" s="42">
        <f t="shared" si="0"/>
        <v>0</v>
      </c>
    </row>
    <row r="21" spans="1:6" ht="24.95" customHeight="1">
      <c r="A21" s="102" t="s">
        <v>246</v>
      </c>
      <c r="B21" s="29">
        <f>'عدد العاملين'!B16</f>
        <v>0</v>
      </c>
      <c r="C21" s="32">
        <f>COUNTIF('اسماء كل العاملين'!G:G,A21)</f>
        <v>0</v>
      </c>
      <c r="D21" s="247" t="str">
        <f t="shared" si="1"/>
        <v>مطابق</v>
      </c>
      <c r="E21" s="419"/>
      <c r="F21" s="42">
        <f t="shared" si="0"/>
        <v>0</v>
      </c>
    </row>
    <row r="22" spans="1:6" ht="24.95" customHeight="1">
      <c r="A22" s="102" t="s">
        <v>163</v>
      </c>
      <c r="B22" s="29">
        <f>'عدد العاملين'!B17</f>
        <v>0</v>
      </c>
      <c r="C22" s="32">
        <f>COUNTIF('اسماء كل العاملين'!G:G,A22)</f>
        <v>0</v>
      </c>
      <c r="D22" s="247" t="str">
        <f t="shared" si="1"/>
        <v>مطابق</v>
      </c>
      <c r="E22" s="419"/>
      <c r="F22" s="42">
        <f t="shared" si="0"/>
        <v>0</v>
      </c>
    </row>
    <row r="23" spans="1:6" ht="24.95" customHeight="1">
      <c r="A23" s="102" t="s">
        <v>164</v>
      </c>
      <c r="B23" s="29">
        <f>'عدد العاملين'!B18</f>
        <v>0</v>
      </c>
      <c r="C23" s="32">
        <f>COUNTIF('اسماء كل العاملين'!G:G,A23)</f>
        <v>0</v>
      </c>
      <c r="D23" s="247" t="str">
        <f t="shared" si="1"/>
        <v>مطابق</v>
      </c>
      <c r="E23" s="419"/>
      <c r="F23" s="42">
        <f t="shared" si="0"/>
        <v>0</v>
      </c>
    </row>
    <row r="24" spans="1:6" ht="24.95" customHeight="1">
      <c r="A24" s="102" t="s">
        <v>165</v>
      </c>
      <c r="B24" s="29">
        <f>'عدد العاملين'!B19</f>
        <v>0</v>
      </c>
      <c r="C24" s="32">
        <f>COUNTIF('اسماء كل العاملين'!G:G,A24)</f>
        <v>0</v>
      </c>
      <c r="D24" s="247" t="str">
        <f t="shared" si="1"/>
        <v>مطابق</v>
      </c>
      <c r="E24" s="419"/>
      <c r="F24" s="42">
        <f t="shared" si="0"/>
        <v>0</v>
      </c>
    </row>
    <row r="25" spans="1:6" ht="24.95" customHeight="1">
      <c r="A25" s="102" t="s">
        <v>166</v>
      </c>
      <c r="B25" s="29">
        <f>'عدد العاملين'!B20</f>
        <v>0</v>
      </c>
      <c r="C25" s="32">
        <f>COUNTIF('اسماء كل العاملين'!G:G,A25)</f>
        <v>0</v>
      </c>
      <c r="D25" s="247" t="str">
        <f t="shared" si="1"/>
        <v>مطابق</v>
      </c>
      <c r="E25" s="419"/>
      <c r="F25" s="42">
        <f t="shared" si="0"/>
        <v>0</v>
      </c>
    </row>
    <row r="26" spans="1:6" ht="24.95" customHeight="1">
      <c r="A26" s="102" t="s">
        <v>167</v>
      </c>
      <c r="B26" s="29">
        <f>'عدد العاملين'!B21</f>
        <v>0</v>
      </c>
      <c r="C26" s="32">
        <f>COUNTIF('اسماء كل العاملين'!G:G,A26)</f>
        <v>0</v>
      </c>
      <c r="D26" s="247" t="str">
        <f t="shared" si="1"/>
        <v>مطابق</v>
      </c>
      <c r="E26" s="419"/>
      <c r="F26" s="42">
        <f t="shared" si="0"/>
        <v>0</v>
      </c>
    </row>
    <row r="27" spans="1:6" ht="24.95" customHeight="1">
      <c r="A27" s="102" t="s">
        <v>168</v>
      </c>
      <c r="B27" s="29">
        <f>'عدد العاملين'!B22</f>
        <v>0</v>
      </c>
      <c r="C27" s="32">
        <f>COUNTIF('اسماء كل العاملين'!G:G,A27)</f>
        <v>0</v>
      </c>
      <c r="D27" s="247" t="str">
        <f t="shared" si="1"/>
        <v>مطابق</v>
      </c>
      <c r="E27" s="419"/>
      <c r="F27" s="42">
        <f t="shared" si="0"/>
        <v>0</v>
      </c>
    </row>
    <row r="28" spans="1:6" ht="24.95" customHeight="1">
      <c r="A28" s="102" t="s">
        <v>169</v>
      </c>
      <c r="B28" s="29">
        <f>'عدد العاملين'!B23</f>
        <v>0</v>
      </c>
      <c r="C28" s="32">
        <f>COUNTIF('اسماء كل العاملين'!G:G,A28)</f>
        <v>0</v>
      </c>
      <c r="D28" s="247" t="str">
        <f t="shared" si="1"/>
        <v>مطابق</v>
      </c>
      <c r="E28" s="419"/>
      <c r="F28" s="42">
        <f t="shared" si="0"/>
        <v>0</v>
      </c>
    </row>
    <row r="29" spans="1:6" ht="24.95" customHeight="1">
      <c r="A29" s="102" t="s">
        <v>170</v>
      </c>
      <c r="B29" s="29">
        <f>'عدد العاملين'!B24</f>
        <v>0</v>
      </c>
      <c r="C29" s="32">
        <f>COUNTIF('اسماء كل العاملين'!G:G,A29)</f>
        <v>0</v>
      </c>
      <c r="D29" s="247" t="str">
        <f t="shared" si="1"/>
        <v>مطابق</v>
      </c>
      <c r="E29" s="419"/>
      <c r="F29" s="42">
        <f t="shared" si="0"/>
        <v>0</v>
      </c>
    </row>
    <row r="30" spans="1:6" ht="24.95" customHeight="1">
      <c r="A30" s="103" t="s">
        <v>177</v>
      </c>
      <c r="B30" s="29">
        <f>'عدد العاملين'!B25</f>
        <v>0</v>
      </c>
      <c r="C30" s="32">
        <f>COUNTIF('اسماء كل العاملين'!G:G,A30)</f>
        <v>0</v>
      </c>
      <c r="D30" s="247" t="str">
        <f t="shared" si="1"/>
        <v>مطابق</v>
      </c>
      <c r="E30" s="419"/>
      <c r="F30" s="42">
        <f t="shared" si="0"/>
        <v>0</v>
      </c>
    </row>
    <row r="31" spans="1:6" ht="24.95" customHeight="1">
      <c r="A31" s="102" t="s">
        <v>16</v>
      </c>
      <c r="B31" s="44">
        <f>SUM(B11:B30)</f>
        <v>0</v>
      </c>
      <c r="C31" s="29">
        <f>SUM(C11:C29)</f>
        <v>0</v>
      </c>
      <c r="D31" s="247" t="str">
        <f t="shared" si="1"/>
        <v>مطابق</v>
      </c>
      <c r="E31" s="419"/>
      <c r="F31" s="42">
        <f t="shared" si="0"/>
        <v>0</v>
      </c>
    </row>
    <row r="32" spans="1:6" ht="24.95" customHeight="1" thickBot="1">
      <c r="A32" s="103" t="s">
        <v>179</v>
      </c>
      <c r="B32" s="97">
        <f>'Tch 1'!V13</f>
        <v>0</v>
      </c>
      <c r="C32" s="100">
        <f>COUNTA('اسماء كل العاملين'!V4:V148)</f>
        <v>0</v>
      </c>
      <c r="D32" s="248" t="str">
        <f t="shared" si="1"/>
        <v>مطابق</v>
      </c>
      <c r="E32" s="419"/>
      <c r="F32" s="214"/>
    </row>
    <row r="33" spans="1:6" s="22" customFormat="1" ht="33.75" customHeight="1" thickBot="1">
      <c r="A33" s="406" t="str">
        <f>IF(C39=B39,"مطابق مع كل العاملين والمسمى الوظيفي","غير مطابق مع كل العاملين والمسمى الوظيفي")</f>
        <v>مطابق مع كل العاملين والمسمى الوظيفي</v>
      </c>
      <c r="B33" s="407"/>
      <c r="C33" s="407"/>
      <c r="D33" s="408"/>
      <c r="E33" s="409"/>
      <c r="F33" s="214">
        <f>'Tch 1'!V13</f>
        <v>0</v>
      </c>
    </row>
    <row r="34" spans="1:6" s="22" customFormat="1" ht="33.75" customHeight="1" thickBot="1">
      <c r="A34" s="415" t="str">
        <f>IF(F33=F34,"مطابق بين المسمى والمؤهل","ارجو ادخال الوظيفة لكل عامل في المدرسة")</f>
        <v>مطابق بين المسمى والمؤهل</v>
      </c>
      <c r="B34" s="415"/>
      <c r="C34" s="415"/>
      <c r="D34" s="415"/>
      <c r="E34" s="416"/>
      <c r="F34" s="214">
        <f>COUNTA('اسماء كل العاملين'!G4:G148)</f>
        <v>0</v>
      </c>
    </row>
    <row r="35" spans="1:6" ht="93" customHeight="1" thickTop="1" thickBot="1">
      <c r="A35" s="413" t="s">
        <v>176</v>
      </c>
      <c r="B35" s="413"/>
      <c r="C35" s="413"/>
      <c r="D35" s="414"/>
      <c r="E35" s="217">
        <f>COUNTIF(D3:D32,"غير مطابق")</f>
        <v>0</v>
      </c>
    </row>
    <row r="36" spans="1:6" s="19" customFormat="1" ht="21" customHeight="1" thickTop="1">
      <c r="A36" s="23"/>
      <c r="B36" s="23"/>
      <c r="C36" s="23"/>
    </row>
    <row r="37" spans="1:6" s="19" customFormat="1">
      <c r="A37" s="23"/>
      <c r="B37" s="23"/>
      <c r="C37" s="23"/>
    </row>
    <row r="38" spans="1:6" s="19" customFormat="1">
      <c r="A38" s="23"/>
      <c r="B38" s="23"/>
      <c r="C38" s="23"/>
    </row>
    <row r="39" spans="1:6" s="27" customFormat="1">
      <c r="A39" s="34" t="s">
        <v>172</v>
      </c>
      <c r="B39" s="215">
        <f>'Tch 1'!V13</f>
        <v>0</v>
      </c>
      <c r="C39" s="216">
        <f>COUNTA('اسماء كل العاملين'!B4:B148)</f>
        <v>0</v>
      </c>
      <c r="D39" s="19"/>
    </row>
    <row r="40" spans="1:6" s="27" customFormat="1">
      <c r="B40" s="26"/>
      <c r="C40" s="26"/>
    </row>
    <row r="41" spans="1:6" s="27" customFormat="1">
      <c r="A41" s="26"/>
      <c r="B41" s="26"/>
      <c r="C41" s="26"/>
      <c r="D41" s="38"/>
    </row>
    <row r="42" spans="1:6" s="27" customFormat="1">
      <c r="A42" s="26">
        <f>C42-C10</f>
        <v>0</v>
      </c>
      <c r="B42" s="26"/>
      <c r="C42" s="26">
        <f>C31+C39</f>
        <v>0</v>
      </c>
    </row>
    <row r="43" spans="1:6" s="27" customFormat="1">
      <c r="A43" s="26"/>
      <c r="B43" s="26"/>
      <c r="C43" s="26"/>
    </row>
    <row r="44" spans="1:6" s="27" customFormat="1">
      <c r="A44" s="26"/>
      <c r="B44" s="26"/>
      <c r="C44" s="26"/>
    </row>
    <row r="45" spans="1:6" s="39" customFormat="1">
      <c r="A45" s="40"/>
      <c r="B45" s="40"/>
      <c r="C45" s="40"/>
    </row>
    <row r="46" spans="1:6" s="39" customFormat="1">
      <c r="A46" s="40"/>
      <c r="B46" s="40"/>
      <c r="C46" s="40"/>
    </row>
    <row r="47" spans="1:6" s="39" customFormat="1">
      <c r="A47" s="40"/>
      <c r="B47" s="40"/>
      <c r="C47" s="40"/>
    </row>
    <row r="48" spans="1:6" s="39" customFormat="1">
      <c r="A48" s="40"/>
      <c r="B48" s="40"/>
      <c r="C48" s="40"/>
    </row>
    <row r="49" spans="1:4" s="41" customFormat="1">
      <c r="A49" s="24"/>
      <c r="B49" s="24"/>
      <c r="C49" s="24"/>
    </row>
    <row r="50" spans="1:4" s="41" customFormat="1">
      <c r="A50" s="24"/>
      <c r="B50" s="24"/>
      <c r="C50" s="24"/>
    </row>
    <row r="51" spans="1:4" s="41" customFormat="1">
      <c r="A51" s="24"/>
      <c r="B51" s="24"/>
      <c r="C51" s="24"/>
    </row>
    <row r="52" spans="1:4" s="41" customFormat="1">
      <c r="A52" s="24"/>
      <c r="B52" s="24"/>
      <c r="C52" s="24"/>
    </row>
    <row r="53" spans="1:4" s="19" customFormat="1">
      <c r="A53" s="23"/>
      <c r="B53" s="23"/>
      <c r="C53" s="23"/>
    </row>
    <row r="54" spans="1:4" s="19" customFormat="1">
      <c r="A54" s="23"/>
      <c r="B54" s="23"/>
      <c r="C54" s="23"/>
    </row>
    <row r="55" spans="1:4" s="19" customFormat="1">
      <c r="A55" s="23"/>
      <c r="B55" s="23"/>
      <c r="C55" s="23"/>
    </row>
    <row r="56" spans="1:4" s="19" customFormat="1">
      <c r="A56" s="23"/>
      <c r="B56" s="23"/>
      <c r="C56" s="23"/>
    </row>
    <row r="57" spans="1:4" s="19" customFormat="1">
      <c r="A57" s="23"/>
      <c r="B57" s="23"/>
      <c r="C57" s="23"/>
    </row>
    <row r="58" spans="1:4" ht="45">
      <c r="D58" s="37"/>
    </row>
    <row r="112" s="22" customFormat="1"/>
    <row r="113" spans="1:6" s="30" customFormat="1"/>
    <row r="127" spans="1:6" s="22" customFormat="1">
      <c r="A127" s="31"/>
      <c r="B127" s="31"/>
      <c r="C127" s="31"/>
      <c r="E127" s="18"/>
      <c r="F127" s="18"/>
    </row>
  </sheetData>
  <protectedRanges>
    <protectedRange sqref="G127:G65537 G1:G2 G36:G125 F3:F35" name="نطاق1"/>
  </protectedRanges>
  <mergeCells count="6">
    <mergeCell ref="A33:E33"/>
    <mergeCell ref="A1:E1"/>
    <mergeCell ref="A35:D35"/>
    <mergeCell ref="A34:E34"/>
    <mergeCell ref="D2:E2"/>
    <mergeCell ref="E3:E32"/>
  </mergeCells>
  <phoneticPr fontId="4" type="noConversion"/>
  <conditionalFormatting sqref="D127:D65537 D59:D111 D38:D41 D43:D57">
    <cfRule type="cellIs" dxfId="17" priority="5" stopIfTrue="1" operator="equal">
      <formula>$D$11</formula>
    </cfRule>
  </conditionalFormatting>
  <conditionalFormatting sqref="A34:E34">
    <cfRule type="cellIs" dxfId="16" priority="6" stopIfTrue="1" operator="equal">
      <formula>"مطابق بين المسمى والمؤهل"</formula>
    </cfRule>
    <cfRule type="cellIs" dxfId="15" priority="1" stopIfTrue="1" operator="equal">
      <formula>"ارجو ادخال الوظيفة لكل عامل في المدرسة"</formula>
    </cfRule>
  </conditionalFormatting>
  <conditionalFormatting sqref="A33:E33">
    <cfRule type="cellIs" dxfId="14" priority="7" stopIfTrue="1" operator="equal">
      <formula>"مطابق مع كل العاملين والمسمى الوظيفي"</formula>
    </cfRule>
    <cfRule type="cellIs" dxfId="13" priority="8" stopIfTrue="1" operator="equal">
      <formula>"غير مطابق مع كل العاملين والمسمى الوظيفي"</formula>
    </cfRule>
  </conditionalFormatting>
  <conditionalFormatting sqref="D58">
    <cfRule type="cellIs" dxfId="12" priority="9" stopIfTrue="1" operator="greaterThan">
      <formula>0</formula>
    </cfRule>
  </conditionalFormatting>
  <conditionalFormatting sqref="E35">
    <cfRule type="cellIs" dxfId="11" priority="15" stopIfTrue="1" operator="greaterThan">
      <formula>0</formula>
    </cfRule>
    <cfRule type="cellIs" dxfId="10" priority="16" stopIfTrue="1" operator="equal">
      <formula>0</formula>
    </cfRule>
  </conditionalFormatting>
  <conditionalFormatting sqref="F3:F31">
    <cfRule type="cellIs" dxfId="9" priority="17" stopIfTrue="1" operator="equal">
      <formula>0</formula>
    </cfRule>
  </conditionalFormatting>
  <conditionalFormatting sqref="D2">
    <cfRule type="cellIs" dxfId="8" priority="18" stopIfTrue="1" operator="equal">
      <formula>$D$2</formula>
    </cfRule>
  </conditionalFormatting>
  <conditionalFormatting sqref="D2:E2">
    <cfRule type="cellIs" dxfId="7" priority="4" stopIfTrue="1" operator="equal">
      <formula>$D$2</formula>
    </cfRule>
  </conditionalFormatting>
  <conditionalFormatting sqref="A1:E1">
    <cfRule type="cellIs" dxfId="6" priority="3" stopIfTrue="1" operator="equal">
      <formula>$A$1</formula>
    </cfRule>
    <cfRule type="cellIs" dxfId="5" priority="2" stopIfTrue="1" operator="equal">
      <formula>$A$1</formula>
    </cfRule>
  </conditionalFormatting>
  <conditionalFormatting sqref="D3:D32">
    <cfRule type="cellIs" dxfId="4" priority="10" stopIfTrue="1" operator="equal">
      <formula>"مطابق"</formula>
    </cfRule>
    <cfRule type="cellIs" dxfId="3" priority="11" stopIfTrue="1" operator="equal">
      <formula>"غير مطابق"</formula>
    </cfRule>
  </conditionalFormatting>
  <dataValidations count="2">
    <dataValidation type="textLength" allowBlank="1" showInputMessage="1" showErrorMessage="1" sqref="C39">
      <formula1>1</formula1>
      <formula2>150</formula2>
    </dataValidation>
    <dataValidation type="whole" allowBlank="1" showInputMessage="1" showErrorMessage="1" errorTitle="ادخل رقم" sqref="C11:C30">
      <formula1>0</formula1>
      <formula2>99</formula2>
    </dataValidation>
  </dataValidations>
  <pageMargins left="0.75" right="0.75" top="1" bottom="1" header="0.5" footer="0.5"/>
  <pageSetup paperSize="9" scale="66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6">
    <tabColor theme="5" tint="-0.249977111117893"/>
  </sheetPr>
  <dimension ref="A1:AI7"/>
  <sheetViews>
    <sheetView rightToLeft="1" topLeftCell="A5" zoomScale="80" zoomScaleNormal="80" workbookViewId="0">
      <selection activeCell="Q13" sqref="Q13"/>
    </sheetView>
  </sheetViews>
  <sheetFormatPr defaultRowHeight="12.75"/>
  <cols>
    <col min="1" max="32" width="5.42578125" customWidth="1"/>
    <col min="33" max="33" width="5.7109375" customWidth="1"/>
    <col min="34" max="34" width="4.85546875" customWidth="1"/>
    <col min="35" max="35" width="5.5703125" customWidth="1"/>
    <col min="36" max="40" width="3.42578125" customWidth="1"/>
  </cols>
  <sheetData>
    <row r="1" spans="1:35" ht="15" hidden="1" customHeight="1">
      <c r="A1" s="420"/>
      <c r="B1" s="421"/>
      <c r="C1" s="420" t="s">
        <v>17</v>
      </c>
      <c r="D1" s="427"/>
      <c r="E1" s="427"/>
      <c r="F1" s="427"/>
      <c r="G1" s="427"/>
      <c r="H1" s="427"/>
      <c r="I1" s="427"/>
      <c r="J1" s="427"/>
      <c r="K1" s="427"/>
      <c r="L1" s="421"/>
      <c r="M1" s="424" t="s">
        <v>18</v>
      </c>
      <c r="N1" s="431" t="s">
        <v>50</v>
      </c>
      <c r="O1" s="432"/>
      <c r="P1" s="432"/>
      <c r="Q1" s="432"/>
      <c r="R1" s="432"/>
      <c r="S1" s="432"/>
      <c r="T1" s="432"/>
      <c r="U1" s="432"/>
      <c r="V1" s="432"/>
      <c r="W1" s="432"/>
      <c r="X1" s="432"/>
      <c r="Y1" s="432"/>
      <c r="Z1" s="432"/>
      <c r="AA1" s="432"/>
      <c r="AB1" s="432"/>
      <c r="AC1" s="432"/>
      <c r="AD1" s="432"/>
      <c r="AE1" s="432"/>
      <c r="AF1" s="432"/>
      <c r="AG1" s="432"/>
      <c r="AH1" s="432"/>
    </row>
    <row r="2" spans="1:35" ht="15" hidden="1" customHeight="1">
      <c r="A2" s="422"/>
      <c r="B2" s="423"/>
      <c r="C2" s="422"/>
      <c r="D2" s="428"/>
      <c r="E2" s="428"/>
      <c r="F2" s="428"/>
      <c r="G2" s="428"/>
      <c r="H2" s="428"/>
      <c r="I2" s="428"/>
      <c r="J2" s="428"/>
      <c r="K2" s="428"/>
      <c r="L2" s="423"/>
      <c r="M2" s="425"/>
      <c r="N2" s="429" t="s">
        <v>48</v>
      </c>
      <c r="O2" s="430"/>
      <c r="P2" s="430"/>
      <c r="Q2" s="430"/>
      <c r="R2" s="430"/>
      <c r="S2" s="430"/>
      <c r="T2" s="430"/>
      <c r="U2" s="433" t="s">
        <v>49</v>
      </c>
      <c r="V2" s="433"/>
      <c r="W2" s="433"/>
      <c r="X2" s="433"/>
      <c r="Y2" s="433"/>
      <c r="Z2" s="433"/>
      <c r="AA2" s="433"/>
      <c r="AB2" s="433"/>
      <c r="AC2" s="433"/>
      <c r="AD2" s="433"/>
      <c r="AE2" s="433"/>
      <c r="AF2" s="433"/>
      <c r="AG2" s="433"/>
    </row>
    <row r="3" spans="1:35" ht="96" hidden="1" customHeight="1">
      <c r="A3" s="62" t="s">
        <v>44</v>
      </c>
      <c r="B3" s="64" t="s">
        <v>9</v>
      </c>
      <c r="C3" s="63" t="s">
        <v>23</v>
      </c>
      <c r="D3" s="64" t="s">
        <v>24</v>
      </c>
      <c r="E3" s="64" t="s">
        <v>25</v>
      </c>
      <c r="F3" s="64" t="s">
        <v>26</v>
      </c>
      <c r="G3" s="64" t="s">
        <v>27</v>
      </c>
      <c r="H3" s="64" t="s">
        <v>28</v>
      </c>
      <c r="I3" s="64" t="s">
        <v>29</v>
      </c>
      <c r="J3" s="64" t="s">
        <v>30</v>
      </c>
      <c r="K3" s="64" t="s">
        <v>31</v>
      </c>
      <c r="L3" s="64" t="s">
        <v>32</v>
      </c>
      <c r="M3" s="426"/>
      <c r="N3" s="4" t="s">
        <v>346</v>
      </c>
      <c r="O3" s="4" t="s">
        <v>347</v>
      </c>
      <c r="P3" s="4" t="s">
        <v>16</v>
      </c>
      <c r="Q3" s="4" t="s">
        <v>348</v>
      </c>
      <c r="R3" s="225" t="s">
        <v>349</v>
      </c>
      <c r="S3" s="225" t="s">
        <v>16</v>
      </c>
      <c r="T3" s="225" t="s">
        <v>360</v>
      </c>
      <c r="U3" s="225" t="s">
        <v>350</v>
      </c>
      <c r="V3" s="225" t="s">
        <v>351</v>
      </c>
      <c r="W3" s="225" t="s">
        <v>352</v>
      </c>
      <c r="X3" s="225" t="s">
        <v>353</v>
      </c>
      <c r="Y3" s="225" t="s">
        <v>354</v>
      </c>
      <c r="Z3" s="225" t="s">
        <v>16</v>
      </c>
      <c r="AA3" s="225" t="s">
        <v>355</v>
      </c>
      <c r="AB3" s="225" t="s">
        <v>356</v>
      </c>
      <c r="AC3" s="225" t="s">
        <v>357</v>
      </c>
      <c r="AD3" s="225" t="s">
        <v>358</v>
      </c>
      <c r="AE3" s="225" t="s">
        <v>359</v>
      </c>
      <c r="AF3" s="225" t="s">
        <v>9</v>
      </c>
      <c r="AG3" s="225" t="s">
        <v>361</v>
      </c>
      <c r="AH3" s="225" t="s">
        <v>363</v>
      </c>
      <c r="AI3" s="225" t="s">
        <v>364</v>
      </c>
    </row>
    <row r="4" spans="1:35" s="13" customFormat="1" ht="74.25" hidden="1" customHeight="1">
      <c r="A4" s="227">
        <f>'S2'!E12+'S2'!F12</f>
        <v>0</v>
      </c>
      <c r="B4" s="227">
        <f>'S2'!G12</f>
        <v>0</v>
      </c>
      <c r="C4" s="227">
        <f>'S2'!H12+'S2'!I12</f>
        <v>0</v>
      </c>
      <c r="D4" s="227">
        <f>'S2'!J12+'S2'!K12</f>
        <v>0</v>
      </c>
      <c r="E4" s="227">
        <f>'S2'!L12+'S2'!M12</f>
        <v>0</v>
      </c>
      <c r="F4" s="227">
        <f>'S2'!N12+'S2'!O12</f>
        <v>0</v>
      </c>
      <c r="G4" s="227">
        <f>'S2'!P12+'S2'!Q12</f>
        <v>0</v>
      </c>
      <c r="H4" s="227">
        <f>'S2'!R12+'S2'!S12</f>
        <v>0</v>
      </c>
      <c r="I4" s="227">
        <f>'S2'!T12+'S2'!U12</f>
        <v>0</v>
      </c>
      <c r="J4" s="227">
        <f>'S2'!V12+'S2'!W12</f>
        <v>0</v>
      </c>
      <c r="K4" s="227">
        <f>'S2'!X12+'S2'!Y12</f>
        <v>0</v>
      </c>
      <c r="L4" s="227">
        <f>'S2'!Z12+'S2'!AA12</f>
        <v>0</v>
      </c>
      <c r="M4" s="227">
        <f>'S2'!AD12</f>
        <v>0</v>
      </c>
      <c r="N4" s="227">
        <f>'S2'!AE12</f>
        <v>0</v>
      </c>
      <c r="O4" s="227">
        <f>'S2'!AF12</f>
        <v>0</v>
      </c>
      <c r="P4" s="227">
        <f>'S2'!AG12</f>
        <v>0</v>
      </c>
      <c r="Q4" s="227">
        <f>'S2'!AH12</f>
        <v>0</v>
      </c>
      <c r="R4" s="226">
        <f>'S2'!AI12</f>
        <v>0</v>
      </c>
      <c r="S4" s="226">
        <f>'S2'!AJ12</f>
        <v>0</v>
      </c>
      <c r="T4" s="226">
        <f>'S2'!AK12</f>
        <v>0</v>
      </c>
      <c r="U4" s="226">
        <f>'S2'!AL12</f>
        <v>0</v>
      </c>
      <c r="V4" s="226">
        <f>'S2'!AM12</f>
        <v>0</v>
      </c>
      <c r="W4" s="226">
        <f>'S2'!AN12</f>
        <v>0</v>
      </c>
      <c r="X4" s="226">
        <f>'S2'!AO12</f>
        <v>0</v>
      </c>
      <c r="Y4" s="226">
        <f>'S2'!AP12</f>
        <v>0</v>
      </c>
      <c r="Z4" s="226">
        <f>'S2'!AQ12</f>
        <v>0</v>
      </c>
      <c r="AA4" s="226">
        <f>'S2'!AR12</f>
        <v>0</v>
      </c>
      <c r="AB4" s="226">
        <f>'S2'!AS12</f>
        <v>0</v>
      </c>
      <c r="AC4" s="226">
        <f>'S2'!AT12</f>
        <v>0</v>
      </c>
      <c r="AD4" s="226">
        <f>'S2'!AU12</f>
        <v>0</v>
      </c>
      <c r="AE4" s="226">
        <f>'S2'!AV12</f>
        <v>0</v>
      </c>
      <c r="AF4" s="226">
        <f>'S2'!AW12</f>
        <v>0</v>
      </c>
      <c r="AG4" s="225">
        <f>'S2'!AX12</f>
        <v>0</v>
      </c>
      <c r="AH4" s="225">
        <f>'S2'!AY12</f>
        <v>0</v>
      </c>
      <c r="AI4" s="225">
        <f>'S2'!AZ12</f>
        <v>0</v>
      </c>
    </row>
    <row r="6" spans="1:35" ht="117.75" customHeight="1">
      <c r="A6" s="98" t="s">
        <v>44</v>
      </c>
      <c r="B6" s="70" t="s">
        <v>9</v>
      </c>
      <c r="C6" s="71" t="s">
        <v>23</v>
      </c>
      <c r="D6" s="72" t="s">
        <v>24</v>
      </c>
      <c r="E6" s="72" t="s">
        <v>25</v>
      </c>
      <c r="F6" s="72" t="s">
        <v>26</v>
      </c>
      <c r="G6" s="72" t="s">
        <v>27</v>
      </c>
      <c r="H6" s="72" t="s">
        <v>28</v>
      </c>
      <c r="I6" s="72" t="s">
        <v>29</v>
      </c>
      <c r="J6" s="72" t="s">
        <v>30</v>
      </c>
      <c r="K6" s="72" t="s">
        <v>31</v>
      </c>
      <c r="L6" s="72" t="s">
        <v>32</v>
      </c>
      <c r="M6" s="224" t="s">
        <v>362</v>
      </c>
      <c r="N6" s="223" t="s">
        <v>346</v>
      </c>
      <c r="O6" s="223" t="s">
        <v>347</v>
      </c>
      <c r="P6" s="70" t="s">
        <v>9</v>
      </c>
      <c r="Q6" s="223" t="s">
        <v>348</v>
      </c>
      <c r="R6" s="223" t="s">
        <v>349</v>
      </c>
      <c r="S6" s="70" t="s">
        <v>9</v>
      </c>
      <c r="T6" s="224" t="s">
        <v>360</v>
      </c>
      <c r="U6" s="223" t="s">
        <v>350</v>
      </c>
      <c r="V6" s="223" t="s">
        <v>351</v>
      </c>
      <c r="W6" s="223" t="s">
        <v>352</v>
      </c>
      <c r="X6" s="223" t="s">
        <v>353</v>
      </c>
      <c r="Y6" s="223" t="s">
        <v>354</v>
      </c>
      <c r="Z6" s="73" t="s">
        <v>16</v>
      </c>
      <c r="AA6" s="223" t="s">
        <v>355</v>
      </c>
      <c r="AB6" s="223" t="s">
        <v>356</v>
      </c>
      <c r="AC6" s="223" t="s">
        <v>357</v>
      </c>
      <c r="AD6" s="223" t="s">
        <v>358</v>
      </c>
      <c r="AE6" s="223" t="s">
        <v>359</v>
      </c>
      <c r="AF6" s="73" t="s">
        <v>9</v>
      </c>
      <c r="AG6" s="73" t="s">
        <v>361</v>
      </c>
      <c r="AH6" s="73" t="s">
        <v>363</v>
      </c>
      <c r="AI6" s="73" t="s">
        <v>364</v>
      </c>
    </row>
    <row r="7" spans="1:35" s="36" customFormat="1" ht="309.75" customHeight="1">
      <c r="A7" s="231" t="str">
        <f>IF(AND('S2'!E12='S3'!D5,'S2'!F12='S3'!E5),"تطابق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B7" s="231" t="str">
        <f>IF('S1'!F9='تدقيق طلاب'!B4,"تطابق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C7" s="231" t="str">
        <f>IF(AND('S2'!H12='S3'!H5,'S2'!I12='S3'!I5),"تطابق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D7" s="231" t="str">
        <f>IF(AND('S2'!J12='S3'!K5,'S2'!K12='S3'!L5),"تطابق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E7" s="231" t="str">
        <f>IF(AND('S2'!L12='S3'!N5,'S2'!M12='S3'!O5),"تطابق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F7" s="231" t="str">
        <f>IF(AND('S2'!N12='S3'!Q5,'S2'!O12='S3'!R5),"تطابق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G7" s="231" t="str">
        <f>IF(AND('S2'!P12='S3'!T5,'S2'!Q12='S3'!U5),"تطابق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H7" s="231" t="str">
        <f>IF(AND('S2'!R12='S3'!W5,'S2'!S12='S3'!X5),"تطابق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I7" s="231" t="str">
        <f>IF(AND('S2'!T12='S3'!Z5,'S2'!U12='S3'!AA5),"تطابق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J7" s="231" t="str">
        <f>IF(AND('S2'!V12='S3'!AC5,'S2'!W12='S3'!AD5),"تطابق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K7" s="231" t="str">
        <f>IF(AND('S2'!X12='S3'!AF5,'S2'!Y12='S3'!AG5),"تطابق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L7" s="231" t="str">
        <f>IF(AND('S2'!Z12='S3'!AI5,'S2'!AA12='S3'!AJ5),"تطابق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M7" s="231" t="str">
        <f>IF('S1'!Q9='تدقيق طلاب'!M4,"تطابق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N7" s="231" t="str">
        <f>IF('S1'!R9='تدقيق طلاب'!N4,"تطابق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O7" s="231" t="str">
        <f>IF('S1'!S9='تدقيق طلاب'!O4,"تطابق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P7" s="231" t="str">
        <f>IF('S1'!T9='تدقيق طلاب'!P4,"تطابق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Q7" s="231" t="str">
        <f>IF('S1'!U9='تدقيق طلاب'!Q4,"تطابق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R7" s="231" t="str">
        <f>IF('S1'!V9='تدقيق طلاب'!R4,"تطابق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S7" s="231" t="str">
        <f>IF('S1'!W9='تدقيق طلاب'!S4,"تطابق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T7" s="231" t="str">
        <f>IF('S3'!BB5='تدقيق طلاب'!T4,"تطابق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U7" s="231" t="str">
        <f>IF('S1'!X9='تدقيق طلاب'!U4,"تطابق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V7" s="231" t="str">
        <f>IF('S1'!Y9='تدقيق طلاب'!V4,"تطابق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W7" s="231" t="str">
        <f>IF('S1'!Z9='تدقيق طلاب'!W4,"تطابق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X7" s="231" t="str">
        <f>IF('S1'!AA9='تدقيق طلاب'!X4,"تطابق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Y7" s="231" t="str">
        <f>IF('S1'!AB9='تدقيق طلاب'!Y4,"تطابق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Z7" s="231" t="str">
        <f>IF('S1'!AC9='تدقيق طلاب'!Z4,"تطابق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AA7" s="231" t="str">
        <f>IF('S1'!AD9='تدقيق طلاب'!AA4,"تطابق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AB7" s="231" t="str">
        <f>IF('S1'!AE9='تدقيق طلاب'!AB4,"تطابق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AC7" s="231" t="str">
        <f>IF('S1'!AF9='تدقيق طلاب'!AC4,"تطابق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AD7" s="231" t="str">
        <f>IF('S1'!AG9='تدقيق طلاب'!AD4,"تطابق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AE7" s="231" t="str">
        <f>IF('S1'!AH9='تدقيق طلاب'!AE4,"تطابق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AF7" s="231" t="str">
        <f>IF('S1'!AI9='تدقيق طلاب'!AF4,"تطابق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AG7" s="231" t="str">
        <f>IF('S3'!CB5='تدقيق طلاب'!AG4,"تطابق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AH7" s="231" t="str">
        <f>IF('S3'!CD5='تدقيق طلاب'!AH4,"تطابق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  <c r="AI7" s="231" t="str">
        <f>IF('S1'!AJ9='تدقيق طلاب'!AI4,"تطابق بين صفحة الجنسية و صفحة الطلاب ","عدم تطابق بين عدد الطلبة في صفحة الجنسيات وصفحة الطلاب ")</f>
        <v xml:space="preserve">تطابق بين صفحة الجنسية و صفحة الطلاب </v>
      </c>
    </row>
  </sheetData>
  <mergeCells count="6">
    <mergeCell ref="A1:B2"/>
    <mergeCell ref="M1:M3"/>
    <mergeCell ref="C1:L2"/>
    <mergeCell ref="N2:T2"/>
    <mergeCell ref="N1:AH1"/>
    <mergeCell ref="U2:AG2"/>
  </mergeCells>
  <phoneticPr fontId="4" type="noConversion"/>
  <conditionalFormatting sqref="A7:AI7">
    <cfRule type="cellIs" dxfId="2" priority="2" stopIfTrue="1" operator="equal">
      <formula>"عدم تطابق بين عدد الطلبة في صفحة الجنسيات وصفحة الطلاب "</formula>
    </cfRule>
    <cfRule type="cellIs" dxfId="1" priority="3" stopIfTrue="1" operator="equal">
      <formula>"تطابق بين صفحة الجنسية و صفحة الطلاب "</formula>
    </cfRule>
  </conditionalFormatting>
  <pageMargins left="0.75" right="0.75" top="1" bottom="1" header="0.5" footer="0.5"/>
  <pageSetup scale="6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8</vt:i4>
      </vt:variant>
      <vt:variant>
        <vt:lpstr>نطاقات تمت تسميتها</vt:lpstr>
      </vt:variant>
      <vt:variant>
        <vt:i4>1</vt:i4>
      </vt:variant>
    </vt:vector>
  </HeadingPairs>
  <TitlesOfParts>
    <vt:vector size="9" baseType="lpstr">
      <vt:lpstr>عدد العاملين</vt:lpstr>
      <vt:lpstr>اسماء كل العاملين</vt:lpstr>
      <vt:lpstr>S1</vt:lpstr>
      <vt:lpstr>S2</vt:lpstr>
      <vt:lpstr>S3</vt:lpstr>
      <vt:lpstr>Tch 1</vt:lpstr>
      <vt:lpstr>تدقيق عاملين</vt:lpstr>
      <vt:lpstr>تدقيق طلاب</vt:lpstr>
      <vt:lpstr>'عدد العاملين'!Print_Area</vt:lpstr>
    </vt:vector>
  </TitlesOfParts>
  <Company>moe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PLN</dc:subject>
  <dc:creator>Yaser ALRASHED;Mohammad Alzoubi</dc:creator>
  <cp:lastModifiedBy>OpenEmis Plus</cp:lastModifiedBy>
  <cp:lastPrinted>2020-11-18T09:36:15Z</cp:lastPrinted>
  <dcterms:created xsi:type="dcterms:W3CDTF">2006-05-17T09:57:49Z</dcterms:created>
  <dcterms:modified xsi:type="dcterms:W3CDTF">2023-04-17T07:55:06Z</dcterms:modified>
  <cp:category>ISTAT</cp:category>
</cp:coreProperties>
</file>