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330" windowHeight="4485" tabRatio="621" activeTab="3"/>
  </bookViews>
  <sheets>
    <sheet name="بطاقة توزيع الحصص" sheetId="32" r:id="rId1"/>
    <sheet name="احصائية 1" sheetId="29" r:id="rId2"/>
    <sheet name="احصائية 2" sheetId="30" r:id="rId3"/>
    <sheet name="معلمين رتب" sheetId="27" r:id="rId4"/>
  </sheets>
  <definedNames>
    <definedName name="_xlnm.Print_Area" localSheetId="2">'احصائية 2'!$A$1:$L$186</definedName>
    <definedName name="_xlnm.Print_Titles" localSheetId="1">'احصائية 1'!$4:$5</definedName>
    <definedName name="_xlnm.Print_Titles" localSheetId="2">'احصائية 2'!$5:$5</definedName>
    <definedName name="Z_C15FC9FA_5DB4_4FCE_ACB9_44BC4603FA01_.wvu.Cols" localSheetId="0" hidden="1">'بطاقة توزيع الحصص'!$BT:$BT</definedName>
  </definedNames>
  <calcPr calcId="145621" refMode="R1C1"/>
</workbook>
</file>

<file path=xl/calcChain.xml><?xml version="1.0" encoding="utf-8"?>
<calcChain xmlns="http://schemas.openxmlformats.org/spreadsheetml/2006/main">
  <c r="G42" i="32" l="1"/>
  <c r="I42" i="32" s="1"/>
  <c r="H42" i="32"/>
  <c r="J42" i="32"/>
  <c r="G43" i="32"/>
  <c r="H43" i="32"/>
  <c r="J43" i="32"/>
  <c r="G44" i="32"/>
  <c r="I44" i="32" s="1"/>
  <c r="H44" i="32"/>
  <c r="J44" i="32"/>
  <c r="G45" i="32"/>
  <c r="H45" i="32"/>
  <c r="J45" i="32"/>
  <c r="J41" i="32"/>
  <c r="H41" i="32"/>
  <c r="G41" i="32"/>
  <c r="J40" i="32"/>
  <c r="H40" i="32"/>
  <c r="G40" i="32"/>
  <c r="J39" i="32"/>
  <c r="H39" i="32"/>
  <c r="G39" i="32"/>
  <c r="I43" i="32" l="1"/>
  <c r="I45" i="32"/>
  <c r="J38" i="32"/>
  <c r="V38" i="32" s="1"/>
  <c r="H38" i="32"/>
  <c r="G38" i="32"/>
  <c r="J29" i="32"/>
  <c r="J30" i="32"/>
  <c r="V30" i="32" s="1"/>
  <c r="J31" i="32"/>
  <c r="AR31" i="32" s="1"/>
  <c r="J32" i="32"/>
  <c r="J33" i="32"/>
  <c r="AF33" i="32" s="1"/>
  <c r="G29" i="32"/>
  <c r="H29" i="32"/>
  <c r="G30" i="32"/>
  <c r="H30" i="32"/>
  <c r="I30" i="32" s="1"/>
  <c r="G31" i="32"/>
  <c r="H31" i="32"/>
  <c r="G32" i="32"/>
  <c r="H32" i="32"/>
  <c r="I32" i="32" s="1"/>
  <c r="G33" i="32"/>
  <c r="H33" i="32"/>
  <c r="J28" i="32"/>
  <c r="H28" i="32"/>
  <c r="G28" i="32"/>
  <c r="J27" i="32"/>
  <c r="G27" i="32"/>
  <c r="H27" i="32"/>
  <c r="I27" i="32" s="1"/>
  <c r="J26" i="32"/>
  <c r="H26" i="32"/>
  <c r="G26" i="32"/>
  <c r="J17" i="32"/>
  <c r="J18" i="32"/>
  <c r="J19" i="32"/>
  <c r="AC19" i="32" s="1"/>
  <c r="J20" i="32"/>
  <c r="AD20" i="32" s="1"/>
  <c r="J21" i="32"/>
  <c r="J22" i="32"/>
  <c r="AF22" i="32" s="1"/>
  <c r="J23" i="32"/>
  <c r="AG23" i="32" s="1"/>
  <c r="J24" i="32"/>
  <c r="AE24" i="32" s="1"/>
  <c r="G17" i="32"/>
  <c r="H17" i="32"/>
  <c r="G18" i="32"/>
  <c r="I18" i="32" s="1"/>
  <c r="H18" i="32"/>
  <c r="G19" i="32"/>
  <c r="H19" i="32"/>
  <c r="G20" i="32"/>
  <c r="H20" i="32"/>
  <c r="G21" i="32"/>
  <c r="H21" i="32"/>
  <c r="G22" i="32"/>
  <c r="H22" i="32"/>
  <c r="G23" i="32"/>
  <c r="H23" i="32"/>
  <c r="G24" i="32"/>
  <c r="I24" i="32" s="1"/>
  <c r="H24" i="32"/>
  <c r="J16" i="32"/>
  <c r="H16" i="32"/>
  <c r="G16" i="32"/>
  <c r="J15" i="32"/>
  <c r="H15" i="32"/>
  <c r="G15" i="32"/>
  <c r="J13" i="32"/>
  <c r="J12" i="32"/>
  <c r="H13" i="32"/>
  <c r="G13" i="32"/>
  <c r="H12" i="32"/>
  <c r="G12" i="32"/>
  <c r="BR60" i="32"/>
  <c r="BQ60" i="32"/>
  <c r="BH60" i="32"/>
  <c r="BF60" i="32"/>
  <c r="BE60" i="32"/>
  <c r="BC60" i="32"/>
  <c r="BB60" i="32"/>
  <c r="AZ60" i="32"/>
  <c r="AY60" i="32"/>
  <c r="AX60" i="32"/>
  <c r="AW60" i="32"/>
  <c r="AV60" i="32"/>
  <c r="AT60" i="32"/>
  <c r="BJ60" i="32" s="1"/>
  <c r="AR60" i="32"/>
  <c r="AQ60" i="32"/>
  <c r="AP60" i="32"/>
  <c r="AO60" i="32"/>
  <c r="AN60" i="32"/>
  <c r="AM60" i="32"/>
  <c r="AL60" i="32"/>
  <c r="AK60" i="32"/>
  <c r="AJ60" i="32"/>
  <c r="AI60" i="32"/>
  <c r="AH60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M60" i="32"/>
  <c r="L60" i="32"/>
  <c r="K60" i="32"/>
  <c r="AS60" i="32" s="1"/>
  <c r="BR59" i="32"/>
  <c r="BQ59" i="32"/>
  <c r="BH59" i="32"/>
  <c r="BF59" i="32"/>
  <c r="BE59" i="32"/>
  <c r="BC59" i="32"/>
  <c r="BB59" i="32"/>
  <c r="AZ59" i="32"/>
  <c r="AY59" i="32"/>
  <c r="AX59" i="32"/>
  <c r="AW59" i="32"/>
  <c r="AV59" i="32"/>
  <c r="AT59" i="32"/>
  <c r="AR59" i="32"/>
  <c r="AQ59" i="32"/>
  <c r="AP59" i="32"/>
  <c r="AO59" i="32"/>
  <c r="AN59" i="32"/>
  <c r="AM59" i="32"/>
  <c r="AL59" i="32"/>
  <c r="AK59" i="32"/>
  <c r="AJ59" i="32"/>
  <c r="AI59" i="32"/>
  <c r="AH59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M59" i="32"/>
  <c r="L59" i="32"/>
  <c r="K59" i="32"/>
  <c r="BJ58" i="32"/>
  <c r="AS58" i="32"/>
  <c r="BM58" i="32" s="1"/>
  <c r="BJ57" i="32"/>
  <c r="BM57" i="32" s="1"/>
  <c r="AS57" i="32"/>
  <c r="BF56" i="32"/>
  <c r="BE56" i="32"/>
  <c r="BC56" i="32"/>
  <c r="L56" i="32"/>
  <c r="BP50" i="32"/>
  <c r="BN50" i="32"/>
  <c r="BH50" i="32"/>
  <c r="BE50" i="32"/>
  <c r="AZ50" i="32"/>
  <c r="AG50" i="32"/>
  <c r="AE50" i="32"/>
  <c r="AD50" i="32"/>
  <c r="AB50" i="32"/>
  <c r="W50" i="32"/>
  <c r="P50" i="32"/>
  <c r="N50" i="32"/>
  <c r="N51" i="32" s="1"/>
  <c r="F50" i="32"/>
  <c r="D50" i="32"/>
  <c r="C50" i="32"/>
  <c r="AR45" i="32"/>
  <c r="AQ45" i="32"/>
  <c r="AH45" i="32"/>
  <c r="Z45" i="32"/>
  <c r="Y45" i="32"/>
  <c r="T45" i="32"/>
  <c r="S45" i="32"/>
  <c r="O45" i="32"/>
  <c r="M45" i="32"/>
  <c r="E45" i="32"/>
  <c r="AR44" i="32"/>
  <c r="AP44" i="32"/>
  <c r="AH44" i="32"/>
  <c r="Z44" i="32"/>
  <c r="Y44" i="32"/>
  <c r="T44" i="32"/>
  <c r="S44" i="32"/>
  <c r="O44" i="32"/>
  <c r="M44" i="32"/>
  <c r="E44" i="32"/>
  <c r="AR43" i="32"/>
  <c r="AO43" i="32"/>
  <c r="AH43" i="32"/>
  <c r="Z43" i="32"/>
  <c r="Y43" i="32"/>
  <c r="T43" i="32"/>
  <c r="S43" i="32"/>
  <c r="O43" i="32"/>
  <c r="M43" i="32"/>
  <c r="E43" i="32"/>
  <c r="BH42" i="32"/>
  <c r="BE42" i="32"/>
  <c r="AR42" i="32"/>
  <c r="AN42" i="32"/>
  <c r="AH42" i="32"/>
  <c r="V42" i="32"/>
  <c r="U42" i="32"/>
  <c r="T42" i="32"/>
  <c r="S42" i="32"/>
  <c r="O42" i="32"/>
  <c r="M42" i="32"/>
  <c r="E42" i="32"/>
  <c r="AR41" i="32"/>
  <c r="AM41" i="32"/>
  <c r="AH41" i="32"/>
  <c r="Z41" i="32"/>
  <c r="Y41" i="32"/>
  <c r="T41" i="32"/>
  <c r="S41" i="32"/>
  <c r="O41" i="32"/>
  <c r="M41" i="32"/>
  <c r="I41" i="32"/>
  <c r="E41" i="32"/>
  <c r="AR40" i="32"/>
  <c r="AL40" i="32"/>
  <c r="AH40" i="32"/>
  <c r="X40" i="32"/>
  <c r="V40" i="32"/>
  <c r="T40" i="32"/>
  <c r="S40" i="32"/>
  <c r="O40" i="32"/>
  <c r="M40" i="32"/>
  <c r="I40" i="32"/>
  <c r="E40" i="32"/>
  <c r="AH39" i="32"/>
  <c r="AC39" i="32"/>
  <c r="V39" i="32"/>
  <c r="T39" i="32"/>
  <c r="S39" i="32"/>
  <c r="O39" i="32"/>
  <c r="M39" i="32"/>
  <c r="I39" i="32"/>
  <c r="E39" i="32"/>
  <c r="AC38" i="32"/>
  <c r="O38" i="32"/>
  <c r="I38" i="32"/>
  <c r="E38" i="32"/>
  <c r="AR33" i="32"/>
  <c r="AQ33" i="32"/>
  <c r="AQ50" i="32" s="1"/>
  <c r="AQ51" i="32" s="1"/>
  <c r="AQ56" i="32" s="1"/>
  <c r="AC33" i="32"/>
  <c r="Z33" i="32"/>
  <c r="Y33" i="32"/>
  <c r="S33" i="32"/>
  <c r="O33" i="32"/>
  <c r="M33" i="32"/>
  <c r="I33" i="32"/>
  <c r="E33" i="32"/>
  <c r="AR32" i="32"/>
  <c r="AP32" i="32"/>
  <c r="AP50" i="32" s="1"/>
  <c r="AP51" i="32" s="1"/>
  <c r="AF32" i="32"/>
  <c r="AC32" i="32"/>
  <c r="Z32" i="32"/>
  <c r="Y32" i="32"/>
  <c r="T32" i="32"/>
  <c r="S32" i="32"/>
  <c r="O32" i="32"/>
  <c r="M32" i="32"/>
  <c r="E32" i="32"/>
  <c r="AF31" i="32"/>
  <c r="T31" i="32"/>
  <c r="I31" i="32"/>
  <c r="E31" i="32"/>
  <c r="AN30" i="32"/>
  <c r="AN50" i="32" s="1"/>
  <c r="AN51" i="32" s="1"/>
  <c r="AF30" i="32"/>
  <c r="U30" i="32"/>
  <c r="U50" i="32" s="1"/>
  <c r="T30" i="32"/>
  <c r="M30" i="32"/>
  <c r="E30" i="32"/>
  <c r="AR29" i="32"/>
  <c r="AM29" i="32"/>
  <c r="AF29" i="32"/>
  <c r="AC29" i="32"/>
  <c r="Z29" i="32"/>
  <c r="Y29" i="32"/>
  <c r="T29" i="32"/>
  <c r="S29" i="32"/>
  <c r="O29" i="32"/>
  <c r="M29" i="32"/>
  <c r="I29" i="32"/>
  <c r="E29" i="32"/>
  <c r="AR28" i="32"/>
  <c r="AL28" i="32"/>
  <c r="AF28" i="32"/>
  <c r="AC28" i="32"/>
  <c r="X28" i="32"/>
  <c r="V28" i="32"/>
  <c r="T28" i="32"/>
  <c r="S28" i="32"/>
  <c r="O28" i="32"/>
  <c r="M28" i="32"/>
  <c r="I28" i="32"/>
  <c r="E28" i="32"/>
  <c r="AF27" i="32"/>
  <c r="AC27" i="32"/>
  <c r="V27" i="32"/>
  <c r="T27" i="32"/>
  <c r="S27" i="32"/>
  <c r="R27" i="32"/>
  <c r="R50" i="32" s="1"/>
  <c r="Q27" i="32"/>
  <c r="Q50" i="32" s="1"/>
  <c r="O27" i="32"/>
  <c r="M27" i="32"/>
  <c r="E27" i="32"/>
  <c r="AF26" i="32"/>
  <c r="AC26" i="32"/>
  <c r="AA26" i="32"/>
  <c r="AA50" i="32" s="1"/>
  <c r="Z26" i="32"/>
  <c r="Y26" i="32"/>
  <c r="X26" i="32"/>
  <c r="V26" i="32"/>
  <c r="T26" i="32"/>
  <c r="S26" i="32"/>
  <c r="O26" i="32"/>
  <c r="M26" i="32"/>
  <c r="E26" i="32"/>
  <c r="U25" i="32"/>
  <c r="H25" i="32"/>
  <c r="G25" i="32"/>
  <c r="F25" i="32"/>
  <c r="D25" i="32"/>
  <c r="C25" i="32"/>
  <c r="AF24" i="32"/>
  <c r="AB24" i="32"/>
  <c r="X24" i="32"/>
  <c r="Q24" i="32"/>
  <c r="E24" i="32"/>
  <c r="AE23" i="32"/>
  <c r="AD23" i="32"/>
  <c r="AA23" i="32"/>
  <c r="Z23" i="32"/>
  <c r="V23" i="32"/>
  <c r="T23" i="32"/>
  <c r="P23" i="32"/>
  <c r="O23" i="32"/>
  <c r="I23" i="32"/>
  <c r="E23" i="32"/>
  <c r="AG22" i="32"/>
  <c r="AE22" i="32"/>
  <c r="AD22" i="32"/>
  <c r="AC22" i="32"/>
  <c r="W22" i="32"/>
  <c r="V22" i="32"/>
  <c r="T22" i="32"/>
  <c r="Q22" i="32"/>
  <c r="P22" i="32"/>
  <c r="O22" i="32"/>
  <c r="I22" i="32"/>
  <c r="E22" i="32"/>
  <c r="AG21" i="32"/>
  <c r="AF21" i="32"/>
  <c r="AE21" i="32"/>
  <c r="AD21" i="32"/>
  <c r="AC21" i="32"/>
  <c r="AB21" i="32"/>
  <c r="W21" i="32"/>
  <c r="V21" i="32"/>
  <c r="T21" i="32"/>
  <c r="R21" i="32"/>
  <c r="Q21" i="32"/>
  <c r="P21" i="32"/>
  <c r="O21" i="32"/>
  <c r="M21" i="32"/>
  <c r="I21" i="32"/>
  <c r="E21" i="32"/>
  <c r="AE20" i="32"/>
  <c r="W20" i="32"/>
  <c r="Q20" i="32"/>
  <c r="I20" i="32"/>
  <c r="E20" i="32"/>
  <c r="BP19" i="32"/>
  <c r="BN19" i="32"/>
  <c r="BM19" i="32"/>
  <c r="BL19" i="32"/>
  <c r="BK19" i="32"/>
  <c r="AE19" i="32"/>
  <c r="AD19" i="32"/>
  <c r="W19" i="32"/>
  <c r="V19" i="32"/>
  <c r="O19" i="32"/>
  <c r="M19" i="32"/>
  <c r="I19" i="32"/>
  <c r="E19" i="32"/>
  <c r="AE18" i="32"/>
  <c r="AD18" i="32"/>
  <c r="AB18" i="32"/>
  <c r="W18" i="32"/>
  <c r="W25" i="32" s="1"/>
  <c r="V18" i="32"/>
  <c r="P18" i="32"/>
  <c r="O18" i="32"/>
  <c r="M18" i="32"/>
  <c r="E18" i="32"/>
  <c r="T17" i="32"/>
  <c r="L17" i="32"/>
  <c r="I17" i="32"/>
  <c r="E17" i="32"/>
  <c r="T16" i="32"/>
  <c r="L16" i="32"/>
  <c r="I16" i="32"/>
  <c r="E16" i="32"/>
  <c r="T15" i="32"/>
  <c r="L15" i="32"/>
  <c r="L25" i="32" s="1"/>
  <c r="E15" i="32"/>
  <c r="K14" i="32"/>
  <c r="K51" i="32" s="1"/>
  <c r="J14" i="32"/>
  <c r="K56" i="32" s="1"/>
  <c r="H14" i="32"/>
  <c r="F14" i="32"/>
  <c r="D14" i="32"/>
  <c r="C14" i="32"/>
  <c r="AS13" i="32"/>
  <c r="I13" i="32"/>
  <c r="E13" i="32"/>
  <c r="AS12" i="32"/>
  <c r="E12" i="32"/>
  <c r="AS14" i="32" l="1"/>
  <c r="AE25" i="32"/>
  <c r="BH19" i="32"/>
  <c r="E50" i="32"/>
  <c r="F51" i="32"/>
  <c r="BJ59" i="32"/>
  <c r="U51" i="32"/>
  <c r="AS32" i="32"/>
  <c r="J25" i="32"/>
  <c r="E14" i="32"/>
  <c r="E25" i="32"/>
  <c r="AS26" i="32"/>
  <c r="AS16" i="32"/>
  <c r="AS17" i="32"/>
  <c r="AS29" i="32"/>
  <c r="C51" i="32"/>
  <c r="BM60" i="32"/>
  <c r="I15" i="32"/>
  <c r="AS44" i="32"/>
  <c r="D51" i="32"/>
  <c r="AS59" i="32"/>
  <c r="AP56" i="32"/>
  <c r="AS43" i="32"/>
  <c r="AS45" i="32"/>
  <c r="AS42" i="32"/>
  <c r="AM50" i="32"/>
  <c r="AM51" i="32" s="1"/>
  <c r="AM56" i="32" s="1"/>
  <c r="AS41" i="32"/>
  <c r="AL50" i="32"/>
  <c r="AL51" i="32" s="1"/>
  <c r="AS40" i="32"/>
  <c r="AS39" i="32"/>
  <c r="S38" i="32"/>
  <c r="AF38" i="32"/>
  <c r="AF50" i="32" s="1"/>
  <c r="T38" i="32"/>
  <c r="AH38" i="32"/>
  <c r="AH50" i="32" s="1"/>
  <c r="AH51" i="32" s="1"/>
  <c r="M38" i="32"/>
  <c r="J50" i="32"/>
  <c r="J51" i="32" s="1"/>
  <c r="AT56" i="32" s="1"/>
  <c r="M31" i="32"/>
  <c r="Y31" i="32"/>
  <c r="AO31" i="32"/>
  <c r="AO50" i="32" s="1"/>
  <c r="AO51" i="32" s="1"/>
  <c r="AO56" i="32" s="1"/>
  <c r="O30" i="32"/>
  <c r="O50" i="32" s="1"/>
  <c r="AR30" i="32"/>
  <c r="AN56" i="32" s="1"/>
  <c r="O31" i="32"/>
  <c r="Z31" i="32"/>
  <c r="S30" i="32"/>
  <c r="AC30" i="32"/>
  <c r="AC50" i="32" s="1"/>
  <c r="S31" i="32"/>
  <c r="AC31" i="32"/>
  <c r="T33" i="32"/>
  <c r="AS33" i="32" s="1"/>
  <c r="Y50" i="32"/>
  <c r="G50" i="32"/>
  <c r="AS28" i="32"/>
  <c r="AL56" i="32"/>
  <c r="X50" i="32"/>
  <c r="AS27" i="32"/>
  <c r="H50" i="32"/>
  <c r="V50" i="32"/>
  <c r="Z50" i="32"/>
  <c r="I26" i="32"/>
  <c r="I50" i="32" s="1"/>
  <c r="W51" i="32"/>
  <c r="M20" i="32"/>
  <c r="R20" i="32"/>
  <c r="AB20" i="32"/>
  <c r="M24" i="32"/>
  <c r="R24" i="32"/>
  <c r="Y24" i="32"/>
  <c r="AC24" i="32"/>
  <c r="AG24" i="32"/>
  <c r="AG25" i="32" s="1"/>
  <c r="AG51" i="32" s="1"/>
  <c r="AG56" i="32" s="1"/>
  <c r="P19" i="32"/>
  <c r="AB19" i="32"/>
  <c r="O20" i="32"/>
  <c r="T20" i="32"/>
  <c r="AC20" i="32"/>
  <c r="Q23" i="32"/>
  <c r="Q25" i="32" s="1"/>
  <c r="Q51" i="32" s="1"/>
  <c r="X23" i="32"/>
  <c r="X25" i="32" s="1"/>
  <c r="AB23" i="32"/>
  <c r="AF23" i="32"/>
  <c r="O24" i="32"/>
  <c r="T24" i="32"/>
  <c r="Z24" i="32"/>
  <c r="Z25" i="32" s="1"/>
  <c r="AD24" i="32"/>
  <c r="AD25" i="32" s="1"/>
  <c r="AD51" i="32" s="1"/>
  <c r="AD56" i="32" s="1"/>
  <c r="T18" i="32"/>
  <c r="AC18" i="32"/>
  <c r="AS18" i="32" s="1"/>
  <c r="T19" i="32"/>
  <c r="P20" i="32"/>
  <c r="V20" i="32"/>
  <c r="V25" i="32" s="1"/>
  <c r="AS21" i="32"/>
  <c r="AF25" i="32"/>
  <c r="M22" i="32"/>
  <c r="R22" i="32"/>
  <c r="AB22" i="32"/>
  <c r="M23" i="32"/>
  <c r="AS23" i="32" s="1"/>
  <c r="R23" i="32"/>
  <c r="Y23" i="32"/>
  <c r="Y25" i="32" s="1"/>
  <c r="AC23" i="32"/>
  <c r="P24" i="32"/>
  <c r="V24" i="32"/>
  <c r="AA24" i="32"/>
  <c r="AA25" i="32" s="1"/>
  <c r="AA51" i="32" s="1"/>
  <c r="AE51" i="32"/>
  <c r="I25" i="32"/>
  <c r="AS15" i="32"/>
  <c r="G14" i="32"/>
  <c r="H51" i="32"/>
  <c r="I12" i="32"/>
  <c r="I14" i="32" s="1"/>
  <c r="E51" i="32"/>
  <c r="L51" i="32"/>
  <c r="U56" i="32"/>
  <c r="M50" i="32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" i="29"/>
  <c r="C1" i="29" s="1"/>
  <c r="F2" i="29" s="1"/>
  <c r="T25" i="32" l="1"/>
  <c r="AB25" i="32"/>
  <c r="AB51" i="32" s="1"/>
  <c r="AB56" i="32" s="1"/>
  <c r="AS20" i="32"/>
  <c r="X51" i="32"/>
  <c r="Y51" i="32"/>
  <c r="BM59" i="32"/>
  <c r="T50" i="32"/>
  <c r="AS38" i="32"/>
  <c r="AS30" i="32"/>
  <c r="S50" i="32"/>
  <c r="S51" i="32" s="1"/>
  <c r="AF51" i="32"/>
  <c r="AY56" i="32" s="1"/>
  <c r="AR50" i="32"/>
  <c r="AR51" i="32" s="1"/>
  <c r="AS31" i="32"/>
  <c r="G51" i="32"/>
  <c r="T51" i="32"/>
  <c r="T56" i="32" s="1"/>
  <c r="V51" i="32"/>
  <c r="V56" i="32" s="1"/>
  <c r="Z51" i="32"/>
  <c r="AS24" i="32"/>
  <c r="AS19" i="32"/>
  <c r="O25" i="32"/>
  <c r="O51" i="32" s="1"/>
  <c r="M25" i="32"/>
  <c r="AS22" i="32"/>
  <c r="P25" i="32"/>
  <c r="P51" i="32" s="1"/>
  <c r="R25" i="32"/>
  <c r="R51" i="32" s="1"/>
  <c r="AC25" i="32"/>
  <c r="AC51" i="32" s="1"/>
  <c r="AC56" i="32" s="1"/>
  <c r="I51" i="32"/>
  <c r="AW56" i="32" s="1"/>
  <c r="M51" i="32"/>
  <c r="M56" i="32" s="1"/>
  <c r="AX56" i="32" l="1"/>
  <c r="AF56" i="32"/>
  <c r="W56" i="32"/>
  <c r="AS50" i="32"/>
  <c r="P56" i="32"/>
  <c r="AS25" i="32"/>
  <c r="O56" i="32"/>
  <c r="BR56" i="32"/>
  <c r="BB56" i="32"/>
  <c r="AV56" i="32"/>
  <c r="AZ56" i="32"/>
  <c r="AS51" i="32"/>
  <c r="AS56" i="32" l="1"/>
  <c r="BJ56" i="32"/>
  <c r="BM56" i="32" l="1"/>
</calcChain>
</file>

<file path=xl/sharedStrings.xml><?xml version="1.0" encoding="utf-8"?>
<sst xmlns="http://schemas.openxmlformats.org/spreadsheetml/2006/main" count="315" uniqueCount="240">
  <si>
    <t>الصفوف والطلبة والشعب</t>
  </si>
  <si>
    <t>المرحلة</t>
  </si>
  <si>
    <t>الصف</t>
  </si>
  <si>
    <t>الطلبة</t>
  </si>
  <si>
    <t>الشعب</t>
  </si>
  <si>
    <t>روضة</t>
  </si>
  <si>
    <t>معلم صف</t>
  </si>
  <si>
    <t>تربية اجتماعية</t>
  </si>
  <si>
    <t>تـــاريخ</t>
  </si>
  <si>
    <t>جغرافيــــــا</t>
  </si>
  <si>
    <t>لغة فرنسية</t>
  </si>
  <si>
    <t>رياضيات</t>
  </si>
  <si>
    <t>علــــوم</t>
  </si>
  <si>
    <t>فيزيــــــاء</t>
  </si>
  <si>
    <t>كيميـــاء</t>
  </si>
  <si>
    <t>احيــــاء</t>
  </si>
  <si>
    <t>علوم ارض</t>
  </si>
  <si>
    <t>تربية رياضية</t>
  </si>
  <si>
    <t>تربية مهنيه</t>
  </si>
  <si>
    <t>حــــاسوب</t>
  </si>
  <si>
    <t>محاسبة</t>
  </si>
  <si>
    <t>متميزون وموهوبون</t>
  </si>
  <si>
    <t>صعوبات تعلم</t>
  </si>
  <si>
    <t>علوم صناعية</t>
  </si>
  <si>
    <t>علوم زراعية</t>
  </si>
  <si>
    <t>علوم فندقية</t>
  </si>
  <si>
    <t>تجميل</t>
  </si>
  <si>
    <t>انتاج ملابس</t>
  </si>
  <si>
    <t>تدريب عملي</t>
  </si>
  <si>
    <t>مجموع الحصص</t>
  </si>
  <si>
    <t>ذكور</t>
  </si>
  <si>
    <t>اناث</t>
  </si>
  <si>
    <t>مجموع</t>
  </si>
  <si>
    <t>الروضة</t>
  </si>
  <si>
    <t>سنة اولى</t>
  </si>
  <si>
    <t>سنة ثانية</t>
  </si>
  <si>
    <t>الاول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</si>
  <si>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</si>
  <si>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</si>
  <si>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</si>
  <si>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</si>
  <si>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</si>
  <si>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</si>
  <si>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</si>
  <si>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</si>
  <si>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</si>
  <si>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مجموع ( الطلبة / الشعب / الحصص )</t>
  </si>
  <si>
    <t>الاول الثانوي العلمي</t>
  </si>
  <si>
    <t>الاول الثانوي الادبي</t>
  </si>
  <si>
    <t>الثاني الثانوي العلمي</t>
  </si>
  <si>
    <t>الثاني الثانوي الادبي</t>
  </si>
  <si>
    <t>المسمى الاداري</t>
  </si>
  <si>
    <t>التخصص</t>
  </si>
  <si>
    <t>المراكز التعليمية والأدارية والفنية</t>
  </si>
  <si>
    <t>نوع المركز</t>
  </si>
  <si>
    <t>مجموع المراكز التعليمية</t>
  </si>
  <si>
    <t>مساعد</t>
  </si>
  <si>
    <t>فني مختبر علوم</t>
  </si>
  <si>
    <t>فني مختبر حاسوب</t>
  </si>
  <si>
    <t>بسم الله الرحمــــــــن الرحيم</t>
  </si>
  <si>
    <t>نموذج رقم (   1   )</t>
  </si>
  <si>
    <t>دوام المدرسة                         :</t>
  </si>
  <si>
    <t>المدارس الرافدة</t>
  </si>
  <si>
    <t>الرقم</t>
  </si>
  <si>
    <t>اسم المدرسة الرافدة</t>
  </si>
  <si>
    <t>اعلى صف فيها</t>
  </si>
  <si>
    <t>العدد</t>
  </si>
  <si>
    <t>المجموع</t>
  </si>
  <si>
    <t>المدارس المرفودة</t>
  </si>
  <si>
    <t>اسم المدرسة المرفودة</t>
  </si>
  <si>
    <t>بعدها عن المدرسة</t>
  </si>
  <si>
    <t>توفر المواصلات</t>
  </si>
  <si>
    <t>المساحة</t>
  </si>
  <si>
    <t>البناء المدرسي</t>
  </si>
  <si>
    <t>الغرف الصفية</t>
  </si>
  <si>
    <t>الغرف الادارية والمرافق والمشاغل</t>
  </si>
  <si>
    <t>المساحة بالمتر المربع</t>
  </si>
  <si>
    <t>العدد حسب الملكية</t>
  </si>
  <si>
    <t>المرافق</t>
  </si>
  <si>
    <t xml:space="preserve">ملك </t>
  </si>
  <si>
    <t>مستأجر</t>
  </si>
  <si>
    <t>ملك</t>
  </si>
  <si>
    <t xml:space="preserve">دون 20 </t>
  </si>
  <si>
    <t>ادارة</t>
  </si>
  <si>
    <t>25   -   20</t>
  </si>
  <si>
    <t>معلمون</t>
  </si>
  <si>
    <t>30   -   26</t>
  </si>
  <si>
    <t>36   -    31</t>
  </si>
  <si>
    <t>مكتبة</t>
  </si>
  <si>
    <t>42   -    37</t>
  </si>
  <si>
    <t>مرشد</t>
  </si>
  <si>
    <t>مستودع</t>
  </si>
  <si>
    <t>مقصف</t>
  </si>
  <si>
    <t>اذاعة</t>
  </si>
  <si>
    <t>المختبرات</t>
  </si>
  <si>
    <t>المساحة حسب الملكية</t>
  </si>
  <si>
    <t>مختبر حاسوب</t>
  </si>
  <si>
    <t>مختبر فيزياء</t>
  </si>
  <si>
    <t>مختبر كيمياء</t>
  </si>
  <si>
    <t>مختبر علوم</t>
  </si>
  <si>
    <t>مدير</t>
  </si>
  <si>
    <t>امين مكتبة</t>
  </si>
  <si>
    <t>مرشد تربوي</t>
  </si>
  <si>
    <t>محاسب</t>
  </si>
  <si>
    <t>امين مستودع</t>
  </si>
  <si>
    <t>مشرف سكن داخلي</t>
  </si>
  <si>
    <t>مجموع المراكز الادارية</t>
  </si>
  <si>
    <t>مجمــــــوع المراكــــــــــز التعليمية والادارية</t>
  </si>
  <si>
    <t>آذن</t>
  </si>
  <si>
    <t>اسم التجمع السكاني             :</t>
  </si>
  <si>
    <t>التصنيع المنزلي</t>
  </si>
  <si>
    <t>حارس</t>
  </si>
  <si>
    <t>المختبر</t>
  </si>
  <si>
    <t>الاسم</t>
  </si>
  <si>
    <t>الرقم الوزاري</t>
  </si>
  <si>
    <t>ملاحظات</t>
  </si>
  <si>
    <t>معلومات عامة عن المدرسة والمنطقة والاحتياجات</t>
  </si>
  <si>
    <t>حالة البناء الأنشائية</t>
  </si>
  <si>
    <t>توفر الأراضي / ملك الوزارة</t>
  </si>
  <si>
    <t>رقم القطعة</t>
  </si>
  <si>
    <t>رقم الحوض</t>
  </si>
  <si>
    <t xml:space="preserve">ارض المدرسة </t>
  </si>
  <si>
    <t>ارض في المنطقة القريبة</t>
  </si>
  <si>
    <t>اخرى</t>
  </si>
  <si>
    <t>حاجة البلدة او المنطقة من المدارس</t>
  </si>
  <si>
    <t>مدير المدرسة</t>
  </si>
  <si>
    <t>رئيس قسم التخطيط التربوي</t>
  </si>
  <si>
    <t>رئيس قسم شؤون الموظفين</t>
  </si>
  <si>
    <t>رئيس قسم التعليم العام وشؤون الطلبة</t>
  </si>
  <si>
    <t>رئيس قسم التعليم المهني</t>
  </si>
  <si>
    <t>الاسم    :</t>
  </si>
  <si>
    <t>صفحة (   2   )</t>
  </si>
  <si>
    <t>المؤهل العلمي</t>
  </si>
  <si>
    <t>التوقيع  :</t>
  </si>
  <si>
    <t>ثقافة مالية</t>
  </si>
  <si>
    <t>تاريخ الأردن</t>
  </si>
  <si>
    <t>مساعد ثانٍ</t>
  </si>
  <si>
    <t>الرقم المتسلسل للمدرسة               :</t>
  </si>
  <si>
    <t>الرقم الوطني للمدرسة                            :</t>
  </si>
  <si>
    <t>هاتف المدرسة                        :</t>
  </si>
  <si>
    <t>عنوان المدرسة /الحي/الشارع    :</t>
  </si>
  <si>
    <t>الأســـاسية</t>
  </si>
  <si>
    <t xml:space="preserve">أول ثانوي اكاديمي </t>
  </si>
  <si>
    <t xml:space="preserve">ثاني ثانوي اكاديمي </t>
  </si>
  <si>
    <t xml:space="preserve"> 48 فأكثر </t>
  </si>
  <si>
    <t>مجموع  ( الطلبة / الشعب / الحصص)</t>
  </si>
  <si>
    <t>المجموع  العام ( الطلبة /  الشعب / الحصص )</t>
  </si>
  <si>
    <t>عدد الحصص
 ( اجباري)</t>
  </si>
  <si>
    <t xml:space="preserve">أمين لوازم مدرسية /كاتب </t>
  </si>
  <si>
    <t xml:space="preserve">ممرض </t>
  </si>
  <si>
    <t>التربية الإسلامية</t>
  </si>
  <si>
    <t>العلوم الإسلامية</t>
  </si>
  <si>
    <t xml:space="preserve">اللغة العربية </t>
  </si>
  <si>
    <t>اللغة الإنجليزية</t>
  </si>
  <si>
    <t>تربية فنية والموسيقية</t>
  </si>
  <si>
    <t>إدارة التخطيط والبحث التربوي</t>
  </si>
  <si>
    <t>مديرية التربية والتعليم                          :</t>
  </si>
  <si>
    <t>اسم المدرسة                                     :</t>
  </si>
  <si>
    <t xml:space="preserve">المحافظة                       : </t>
  </si>
  <si>
    <t xml:space="preserve">اللواء    / القضاء              : </t>
  </si>
  <si>
    <t>جنس المدرسة                                    :</t>
  </si>
  <si>
    <t>المدينة   / القرية               :</t>
  </si>
  <si>
    <t xml:space="preserve">اسم المدرسة الشريكة في البناء        : </t>
  </si>
  <si>
    <t>المباحث الأكاديمية والمهنية  وعدد الحصص</t>
  </si>
  <si>
    <t>الوقت الحر(نشاط) **</t>
  </si>
  <si>
    <t>الإرشاد التربوي *</t>
  </si>
  <si>
    <t xml:space="preserve">أول ثانوي مهني </t>
  </si>
  <si>
    <t xml:space="preserve">الاول الثانوي الصناعي </t>
  </si>
  <si>
    <t xml:space="preserve">الاول الثانوي الزراعي </t>
  </si>
  <si>
    <t xml:space="preserve">الاول الثانوي الفندقي </t>
  </si>
  <si>
    <t xml:space="preserve">الاول الثانوي انتاج ملابس </t>
  </si>
  <si>
    <t xml:space="preserve">الاول الثانوي تجميل </t>
  </si>
  <si>
    <t xml:space="preserve">الاول الثانوي تصنيع منزلي </t>
  </si>
  <si>
    <t xml:space="preserve">ثاني ثانوي مهني </t>
  </si>
  <si>
    <t xml:space="preserve">الثاني الثانوي الصناعي </t>
  </si>
  <si>
    <t xml:space="preserve">الثاني الثانوي الزراعي </t>
  </si>
  <si>
    <t xml:space="preserve">الثاني الثانوي الفندقي </t>
  </si>
  <si>
    <t xml:space="preserve">الثاني الثانوي انتاج ملابس </t>
  </si>
  <si>
    <t xml:space="preserve">الثاني الثانوي تجميل </t>
  </si>
  <si>
    <t xml:space="preserve">الثاني الثانوي تصنيع منزلي </t>
  </si>
  <si>
    <t>اللغة العربية</t>
  </si>
  <si>
    <t>المقرر الحاسوبي
(تجريبي)</t>
  </si>
  <si>
    <t>المقرر</t>
  </si>
  <si>
    <t>المتوفر</t>
  </si>
  <si>
    <t>النقص</t>
  </si>
  <si>
    <t>أمين مكتبة</t>
  </si>
  <si>
    <t>الزيادة</t>
  </si>
  <si>
    <t>رتبة المعلم</t>
  </si>
  <si>
    <t>نصاب الحصص الأسبوعي للمعلم</t>
  </si>
  <si>
    <t>أسماء المعلمين الحاصلين على رتبة معلم أول أو معلم خبير أو معلم قائد</t>
  </si>
  <si>
    <t>المبحث الذي يقوم بتدريسه</t>
  </si>
  <si>
    <t>تاريخ الترفيع إلى الرتبة</t>
  </si>
  <si>
    <t>سنة إنشاء البناء</t>
  </si>
  <si>
    <t>ملاحظة</t>
  </si>
  <si>
    <t>حاجة المدرسة لإنشاء إضافات الصفية</t>
  </si>
  <si>
    <t>نسبة اشغال البناء المدرسي اجمالي عدد الطلبة على اجمالي مساحات الغرف الصفية</t>
  </si>
  <si>
    <t xml:space="preserve"> Form QF95-38 rev.b</t>
  </si>
  <si>
    <t>أرجو العلم بأنه لن يتم اعتماد نصاب الحصص الأسبوعي لرتب المعلمين في حال عدم تعبئة الجدول المرفق وخصوصاً خانة تاريخ الترفيع إلى الرتبة</t>
  </si>
  <si>
    <t>`</t>
  </si>
  <si>
    <t>صفحة (  1   )</t>
  </si>
  <si>
    <t>مساحة الغرفة 
م2</t>
  </si>
  <si>
    <t>عدد الطلبة</t>
  </si>
  <si>
    <t xml:space="preserve">الختم و التوقيع : </t>
  </si>
  <si>
    <t>تسلم باليد لقسم التخطيط / ورقيا معبأه بقلم رصاص والكترونيا على cd</t>
  </si>
  <si>
    <t xml:space="preserve">اسم المدرسة : </t>
  </si>
  <si>
    <t xml:space="preserve">الرقم الوطني للمدرسة : </t>
  </si>
  <si>
    <t xml:space="preserve">نوع البناء: ملك /  </t>
  </si>
  <si>
    <t xml:space="preserve">الرقم </t>
  </si>
  <si>
    <t>اسم المعلم / الاداري
الاصيل ( رباعي)</t>
  </si>
  <si>
    <t>الوظيفة</t>
  </si>
  <si>
    <t xml:space="preserve">تاريخ الالتحاق 
بالمدرسة </t>
  </si>
  <si>
    <t>تاريخ التعيين</t>
  </si>
  <si>
    <t>المواد التي يدرسها</t>
  </si>
  <si>
    <t>نصاب المعلم 
(عدد الحصص)</t>
  </si>
  <si>
    <t>الدورات التي انهاها 
بنجاح</t>
  </si>
  <si>
    <t xml:space="preserve">الزوائد من المعلمين والاداريين </t>
  </si>
  <si>
    <t>النواقص من المعلمين و الادرايين</t>
  </si>
  <si>
    <t>اسم المعلم رباعي</t>
  </si>
  <si>
    <t>المؤهل و التخصص</t>
  </si>
  <si>
    <t>الوظيفة التي يشغلها</t>
  </si>
  <si>
    <t>المبحث</t>
  </si>
  <si>
    <t>الا</t>
  </si>
  <si>
    <t>الاذنة و الحراس</t>
  </si>
  <si>
    <t>التعليم الاضافي</t>
  </si>
  <si>
    <t>اسم رباعي</t>
  </si>
  <si>
    <t>اسم المعلم الاضافي</t>
  </si>
  <si>
    <t>سبب التكليف
 (شاغر ، امومه ، مريض، مجاز )</t>
  </si>
  <si>
    <t xml:space="preserve">مدير المدرسة : </t>
  </si>
  <si>
    <t xml:space="preserve">هاتف مدير المدرسة : </t>
  </si>
  <si>
    <t xml:space="preserve">عدد الطلاب الاردنيين : </t>
  </si>
  <si>
    <t>عدد الشعب :</t>
  </si>
  <si>
    <t>عدد الطلاب من الجنسيات الاخرى  :</t>
  </si>
  <si>
    <t>عدد الطلاب الكلي :</t>
  </si>
  <si>
    <t>2022 /  2021</t>
  </si>
  <si>
    <t>بطاقة التشكيلات المدرسية للعام الدراسي 2022 - 2023 م</t>
  </si>
  <si>
    <t>2023 /  2022</t>
  </si>
  <si>
    <t xml:space="preserve">* يقوم المرشد التربوي باعطاء حصص الارشاد التربوي وفي حال عدم وجود مرشد توزع الحصص على الإداريين المكلفين بالحصص أو المعلمين غير مستكملي النصاب </t>
  </si>
  <si>
    <t xml:space="preserve"> Form QF95-38 rev.a</t>
  </si>
  <si>
    <t>حصص الوقت الحر ( النشاط ) يتم توزيعها على المعلمين غير مستكملي النصاب أو الإداريين المكلفين بإعطاء حصص وحسب نوع النشاط **</t>
  </si>
  <si>
    <t>ملاحظة: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</si>
</sst>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name val="Arial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0"/>
      <name val="Arial"/>
      <family val="2"/>
      <charset val="178"/>
    </font>
    <font>
      <b/>
      <sz val="12"/>
      <name val="Arial"/>
      <family val="2"/>
      <charset val="178"/>
    </font>
    <font>
      <b/>
      <sz val="14"/>
      <name val="Arial"/>
      <family val="2"/>
      <charset val="178"/>
    </font>
    <font>
      <b/>
      <sz val="11"/>
      <name val="Arial"/>
      <family val="2"/>
      <charset val="178"/>
    </font>
    <font>
      <b/>
      <sz val="16"/>
      <name val="Arabic Transparent"/>
      <charset val="178"/>
    </font>
    <font>
      <b/>
      <sz val="28"/>
      <name val="DecoType Naskh"/>
      <charset val="178"/>
    </font>
    <font>
      <b/>
      <sz val="16"/>
      <name val="Arial"/>
      <family val="2"/>
      <charset val="178"/>
    </font>
    <font>
      <b/>
      <sz val="26"/>
      <name val="DecoType Naskh"/>
      <charset val="178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  <charset val="178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22"/>
      <name val="Traditional Arabic"/>
      <family val="1"/>
    </font>
    <font>
      <b/>
      <sz val="26"/>
      <name val="Arial"/>
      <family val="2"/>
      <charset val="178"/>
    </font>
    <font>
      <b/>
      <sz val="24"/>
      <name val="Arial"/>
      <family val="2"/>
      <charset val="178"/>
    </font>
    <font>
      <b/>
      <sz val="20"/>
      <name val="Arial"/>
      <family val="2"/>
      <charset val="178"/>
    </font>
    <font>
      <sz val="11"/>
      <name val="Arial"/>
      <family val="2"/>
    </font>
    <font>
      <b/>
      <sz val="36"/>
      <name val="Arial"/>
      <family val="2"/>
      <charset val="178"/>
    </font>
    <font>
      <b/>
      <sz val="22"/>
      <name val="Arial"/>
      <family val="2"/>
      <charset val="178"/>
    </font>
    <font>
      <sz val="20"/>
      <name val="Arial"/>
      <family val="2"/>
      <charset val="178"/>
    </font>
    <font>
      <b/>
      <sz val="18"/>
      <name val="Arabic Transparent"/>
      <charset val="178"/>
    </font>
    <font>
      <b/>
      <sz val="18"/>
      <name val="Arial"/>
      <family val="2"/>
      <charset val="178"/>
    </font>
    <font>
      <b/>
      <sz val="15"/>
      <name val="Arial"/>
      <family val="2"/>
      <charset val="178"/>
    </font>
    <font>
      <sz val="15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28"/>
      <name val="Arial"/>
      <family val="2"/>
      <charset val="178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3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8" fillId="0" borderId="0"/>
    <xf numFmtId="0" fontId="1" fillId="0" borderId="0"/>
  </cellStyleXfs>
  <cellXfs count="618">
    <xf numFmtId="0" fontId="0" fillId="0" borderId="0" xfId="0"/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Protection="1"/>
    <xf numFmtId="0" fontId="10" fillId="0" borderId="0" xfId="0" applyFont="1" applyAlignment="1" applyProtection="1">
      <alignment vertical="top"/>
    </xf>
    <xf numFmtId="0" fontId="0" fillId="0" borderId="0" xfId="0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7" fillId="0" borderId="0" xfId="0" applyFont="1" applyAlignment="1" applyProtection="1"/>
    <xf numFmtId="0" fontId="12" fillId="0" borderId="0" xfId="0" applyFont="1" applyBorder="1" applyAlignment="1" applyProtection="1"/>
    <xf numFmtId="0" fontId="0" fillId="0" borderId="0" xfId="0" applyFill="1" applyProtection="1"/>
    <xf numFmtId="0" fontId="0" fillId="0" borderId="0" xfId="0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3" fillId="0" borderId="0" xfId="0" applyFont="1" applyAlignment="1"/>
    <xf numFmtId="0" fontId="1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21" fillId="0" borderId="0" xfId="0" applyFont="1" applyAlignment="1">
      <alignment vertical="center"/>
    </xf>
    <xf numFmtId="0" fontId="17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top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textRotation="90" wrapText="1"/>
    </xf>
    <xf numFmtId="0" fontId="4" fillId="0" borderId="5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26" fillId="2" borderId="9" xfId="0" applyFont="1" applyFill="1" applyBorder="1" applyAlignment="1" applyProtection="1">
      <alignment horizontal="center" vertical="center" shrinkToFit="1"/>
      <protection locked="0"/>
    </xf>
    <xf numFmtId="0" fontId="26" fillId="2" borderId="10" xfId="0" applyFont="1" applyFill="1" applyBorder="1" applyAlignment="1" applyProtection="1">
      <alignment horizontal="center" vertical="center" shrinkToFit="1"/>
      <protection locked="0"/>
    </xf>
    <xf numFmtId="0" fontId="5" fillId="0" borderId="5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shrinkToFit="1"/>
      <protection locked="0"/>
    </xf>
    <xf numFmtId="0" fontId="5" fillId="3" borderId="5" xfId="0" applyFont="1" applyFill="1" applyBorder="1" applyAlignment="1" applyProtection="1">
      <alignment horizontal="center" vertical="center" shrinkToFit="1"/>
    </xf>
    <xf numFmtId="1" fontId="5" fillId="3" borderId="5" xfId="0" applyNumberFormat="1" applyFont="1" applyFill="1" applyBorder="1" applyAlignment="1" applyProtection="1">
      <alignment horizontal="center" vertical="center" shrinkToFit="1"/>
    </xf>
    <xf numFmtId="1" fontId="5" fillId="2" borderId="5" xfId="0" applyNumberFormat="1" applyFont="1" applyFill="1" applyBorder="1" applyAlignment="1" applyProtection="1">
      <alignment horizontal="center" vertical="center" shrinkToFit="1"/>
      <protection locked="0"/>
    </xf>
    <xf numFmtId="1" fontId="5" fillId="0" borderId="5" xfId="0" applyNumberFormat="1" applyFont="1" applyFill="1" applyBorder="1" applyAlignment="1" applyProtection="1">
      <alignment horizontal="center" vertical="center" shrinkToFit="1"/>
    </xf>
    <xf numFmtId="1" fontId="17" fillId="0" borderId="4" xfId="0" applyNumberFormat="1" applyFont="1" applyBorder="1" applyAlignment="1" applyProtection="1">
      <alignment horizontal="center" vertical="center" shrinkToFit="1"/>
    </xf>
    <xf numFmtId="0" fontId="5" fillId="2" borderId="5" xfId="0" applyFont="1" applyFill="1" applyBorder="1" applyAlignment="1" applyProtection="1">
      <alignment horizontal="center" vertical="center" shrinkToFit="1"/>
      <protection locked="0"/>
    </xf>
    <xf numFmtId="0" fontId="5" fillId="0" borderId="5" xfId="0" applyFont="1" applyFill="1" applyBorder="1" applyAlignment="1" applyProtection="1">
      <alignment horizontal="center" vertical="center" shrinkToFit="1"/>
      <protection locked="0"/>
    </xf>
    <xf numFmtId="0" fontId="17" fillId="0" borderId="5" xfId="0" applyFont="1" applyBorder="1" applyAlignment="1" applyProtection="1">
      <alignment horizontal="center" vertical="center" shrinkToFit="1"/>
    </xf>
    <xf numFmtId="0" fontId="17" fillId="0" borderId="5" xfId="0" applyFont="1" applyBorder="1" applyAlignment="1" applyProtection="1">
      <alignment horizontal="center" vertical="center" shrinkToFit="1"/>
      <protection locked="0"/>
    </xf>
    <xf numFmtId="0" fontId="30" fillId="0" borderId="0" xfId="0" applyFont="1" applyAlignment="1" applyProtection="1">
      <alignment vertical="center"/>
    </xf>
    <xf numFmtId="0" fontId="8" fillId="2" borderId="0" xfId="0" applyFont="1" applyFill="1" applyAlignment="1" applyProtection="1">
      <alignment horizontal="right" vertical="center"/>
      <protection locked="0"/>
    </xf>
    <xf numFmtId="0" fontId="13" fillId="0" borderId="0" xfId="0" applyFont="1" applyBorder="1" applyAlignment="1">
      <alignment horizontal="center"/>
    </xf>
    <xf numFmtId="0" fontId="32" fillId="0" borderId="11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" vertical="center" shrinkToFit="1"/>
      <protection locked="0"/>
    </xf>
    <xf numFmtId="0" fontId="16" fillId="0" borderId="13" xfId="0" applyFont="1" applyBorder="1" applyAlignment="1" applyProtection="1">
      <alignment horizontal="center" vertical="center" shrinkToFit="1"/>
      <protection locked="0"/>
    </xf>
    <xf numFmtId="0" fontId="16" fillId="0" borderId="14" xfId="0" applyFont="1" applyBorder="1" applyAlignment="1" applyProtection="1">
      <alignment horizontal="center" vertical="center" shrinkToFit="1"/>
    </xf>
    <xf numFmtId="0" fontId="16" fillId="0" borderId="11" xfId="0" applyFont="1" applyBorder="1" applyAlignment="1" applyProtection="1">
      <alignment horizontal="center" vertical="center" shrinkToFit="1"/>
      <protection locked="0"/>
    </xf>
    <xf numFmtId="0" fontId="16" fillId="5" borderId="13" xfId="0" applyFont="1" applyFill="1" applyBorder="1" applyAlignment="1" applyProtection="1">
      <alignment horizontal="center" vertical="center" shrinkToFit="1"/>
    </xf>
    <xf numFmtId="0" fontId="16" fillId="5" borderId="14" xfId="0" applyFont="1" applyFill="1" applyBorder="1" applyAlignment="1" applyProtection="1">
      <alignment horizontal="center" vertical="center" shrinkToFit="1"/>
    </xf>
    <xf numFmtId="0" fontId="16" fillId="3" borderId="15" xfId="0" applyFont="1" applyFill="1" applyBorder="1" applyAlignment="1" applyProtection="1">
      <alignment horizontal="center" vertical="center" shrinkToFit="1"/>
    </xf>
    <xf numFmtId="0" fontId="32" fillId="0" borderId="16" xfId="0" applyFont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 shrinkToFit="1"/>
      <protection locked="0"/>
    </xf>
    <xf numFmtId="0" fontId="16" fillId="0" borderId="18" xfId="0" applyFont="1" applyBorder="1" applyAlignment="1" applyProtection="1">
      <alignment horizontal="center" vertical="center" shrinkToFit="1"/>
      <protection locked="0"/>
    </xf>
    <xf numFmtId="0" fontId="16" fillId="0" borderId="19" xfId="0" applyFont="1" applyBorder="1" applyAlignment="1" applyProtection="1">
      <alignment horizontal="center" vertical="center" shrinkToFit="1"/>
    </xf>
    <xf numFmtId="0" fontId="16" fillId="0" borderId="16" xfId="0" applyFont="1" applyBorder="1" applyAlignment="1" applyProtection="1">
      <alignment horizontal="center" vertical="center" shrinkToFit="1"/>
      <protection locked="0"/>
    </xf>
    <xf numFmtId="0" fontId="16" fillId="5" borderId="18" xfId="0" applyFont="1" applyFill="1" applyBorder="1" applyAlignment="1" applyProtection="1">
      <alignment horizontal="center" vertical="center" shrinkToFit="1"/>
    </xf>
    <xf numFmtId="0" fontId="16" fillId="5" borderId="19" xfId="0" applyFont="1" applyFill="1" applyBorder="1" applyAlignment="1" applyProtection="1">
      <alignment horizontal="center" vertical="center" shrinkToFit="1"/>
    </xf>
    <xf numFmtId="0" fontId="16" fillId="3" borderId="16" xfId="0" applyFont="1" applyFill="1" applyBorder="1" applyAlignment="1" applyProtection="1">
      <alignment horizontal="center" vertical="center" shrinkToFit="1"/>
    </xf>
    <xf numFmtId="0" fontId="33" fillId="0" borderId="20" xfId="0" applyFont="1" applyBorder="1" applyAlignment="1" applyProtection="1">
      <alignment horizontal="center" vertical="center" shrinkToFit="1"/>
    </xf>
    <xf numFmtId="0" fontId="33" fillId="0" borderId="21" xfId="0" applyFont="1" applyBorder="1" applyAlignment="1" applyProtection="1">
      <alignment horizontal="center" vertical="center" shrinkToFit="1"/>
    </xf>
    <xf numFmtId="0" fontId="33" fillId="0" borderId="22" xfId="0" applyFont="1" applyBorder="1" applyAlignment="1" applyProtection="1">
      <alignment horizontal="center" vertical="center" shrinkToFit="1"/>
    </xf>
    <xf numFmtId="0" fontId="33" fillId="0" borderId="5" xfId="0" applyFont="1" applyBorder="1" applyAlignment="1" applyProtection="1">
      <alignment horizontal="center" vertical="center" shrinkToFit="1"/>
    </xf>
    <xf numFmtId="0" fontId="34" fillId="0" borderId="23" xfId="0" applyFont="1" applyBorder="1" applyAlignment="1" applyProtection="1">
      <alignment horizontal="center" vertical="center" shrinkToFit="1"/>
    </xf>
    <xf numFmtId="0" fontId="16" fillId="5" borderId="21" xfId="0" applyFont="1" applyFill="1" applyBorder="1" applyAlignment="1" applyProtection="1">
      <alignment horizontal="center" vertical="center" shrinkToFit="1"/>
    </xf>
    <xf numFmtId="0" fontId="16" fillId="5" borderId="22" xfId="0" applyFont="1" applyFill="1" applyBorder="1" applyAlignment="1" applyProtection="1">
      <alignment horizontal="center" vertical="center" shrinkToFit="1"/>
    </xf>
    <xf numFmtId="0" fontId="16" fillId="3" borderId="5" xfId="0" applyFont="1" applyFill="1" applyBorder="1" applyAlignment="1" applyProtection="1">
      <alignment horizontal="center" vertical="center" shrinkToFit="1"/>
    </xf>
    <xf numFmtId="0" fontId="16" fillId="5" borderId="24" xfId="0" applyFont="1" applyFill="1" applyBorder="1" applyAlignment="1" applyProtection="1">
      <alignment horizontal="center" vertical="center" shrinkToFit="1"/>
    </xf>
    <xf numFmtId="0" fontId="16" fillId="0" borderId="25" xfId="0" applyFont="1" applyBorder="1" applyAlignment="1" applyProtection="1">
      <alignment horizontal="center" vertical="center" shrinkToFit="1"/>
    </xf>
    <xf numFmtId="0" fontId="16" fillId="5" borderId="25" xfId="0" applyFont="1" applyFill="1" applyBorder="1" applyAlignment="1" applyProtection="1">
      <alignment horizontal="center" vertical="center" shrinkToFit="1"/>
    </xf>
    <xf numFmtId="0" fontId="16" fillId="3" borderId="25" xfId="0" applyFont="1" applyFill="1" applyBorder="1" applyAlignment="1" applyProtection="1">
      <alignment horizontal="center" vertical="center" shrinkToFit="1"/>
    </xf>
    <xf numFmtId="0" fontId="16" fillId="5" borderId="26" xfId="0" applyFont="1" applyFill="1" applyBorder="1" applyAlignment="1" applyProtection="1">
      <alignment horizontal="center" vertical="center" shrinkToFit="1"/>
    </xf>
    <xf numFmtId="0" fontId="32" fillId="0" borderId="27" xfId="0" applyFont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 vertical="center" shrinkToFit="1"/>
      <protection locked="0"/>
    </xf>
    <xf numFmtId="0" fontId="16" fillId="0" borderId="28" xfId="0" applyFont="1" applyBorder="1" applyAlignment="1" applyProtection="1">
      <alignment horizontal="center" vertical="center" shrinkToFit="1"/>
      <protection locked="0"/>
    </xf>
    <xf numFmtId="0" fontId="16" fillId="0" borderId="29" xfId="0" applyFont="1" applyBorder="1" applyAlignment="1" applyProtection="1">
      <alignment horizontal="center" vertical="center" shrinkToFit="1"/>
    </xf>
    <xf numFmtId="0" fontId="16" fillId="0" borderId="27" xfId="0" applyFont="1" applyBorder="1" applyAlignment="1" applyProtection="1">
      <alignment horizontal="center" vertical="center" shrinkToFit="1"/>
      <protection locked="0"/>
    </xf>
    <xf numFmtId="0" fontId="16" fillId="5" borderId="30" xfId="0" applyFont="1" applyFill="1" applyBorder="1" applyAlignment="1" applyProtection="1">
      <alignment horizontal="center" vertical="center" shrinkToFit="1"/>
    </xf>
    <xf numFmtId="0" fontId="16" fillId="0" borderId="28" xfId="0" applyFont="1" applyBorder="1" applyAlignment="1" applyProtection="1">
      <alignment horizontal="center" vertical="center" shrinkToFit="1"/>
    </xf>
    <xf numFmtId="0" fontId="16" fillId="5" borderId="28" xfId="0" applyFont="1" applyFill="1" applyBorder="1" applyAlignment="1" applyProtection="1">
      <alignment horizontal="center" vertical="center" shrinkToFit="1"/>
    </xf>
    <xf numFmtId="0" fontId="16" fillId="3" borderId="28" xfId="0" applyFont="1" applyFill="1" applyBorder="1" applyAlignment="1" applyProtection="1">
      <alignment horizontal="center" vertical="center" shrinkToFit="1"/>
    </xf>
    <xf numFmtId="0" fontId="16" fillId="5" borderId="29" xfId="0" applyFont="1" applyFill="1" applyBorder="1" applyAlignment="1" applyProtection="1">
      <alignment horizontal="center" vertical="center" shrinkToFit="1"/>
    </xf>
    <xf numFmtId="0" fontId="16" fillId="3" borderId="27" xfId="0" applyFont="1" applyFill="1" applyBorder="1" applyAlignment="1" applyProtection="1">
      <alignment horizontal="center" vertical="center" shrinkToFit="1"/>
    </xf>
    <xf numFmtId="0" fontId="16" fillId="2" borderId="28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2" fillId="0" borderId="31" xfId="0" applyFont="1" applyBorder="1" applyAlignment="1" applyProtection="1">
      <alignment horizontal="center" vertical="center"/>
    </xf>
    <xf numFmtId="0" fontId="16" fillId="0" borderId="32" xfId="0" applyFont="1" applyBorder="1" applyAlignment="1" applyProtection="1">
      <alignment horizontal="center" vertical="center" shrinkToFit="1"/>
      <protection locked="0"/>
    </xf>
    <xf numFmtId="0" fontId="16" fillId="0" borderId="33" xfId="0" applyFont="1" applyBorder="1" applyAlignment="1" applyProtection="1">
      <alignment horizontal="center" vertical="center" shrinkToFit="1"/>
      <protection locked="0"/>
    </xf>
    <xf numFmtId="0" fontId="16" fillId="0" borderId="34" xfId="0" applyFont="1" applyBorder="1" applyAlignment="1" applyProtection="1">
      <alignment horizontal="center" vertical="center" shrinkToFit="1"/>
    </xf>
    <xf numFmtId="0" fontId="16" fillId="0" borderId="31" xfId="0" applyFont="1" applyBorder="1" applyAlignment="1" applyProtection="1">
      <alignment horizontal="center" vertical="center" shrinkToFit="1"/>
      <protection locked="0"/>
    </xf>
    <xf numFmtId="0" fontId="16" fillId="5" borderId="35" xfId="0" applyFont="1" applyFill="1" applyBorder="1" applyAlignment="1" applyProtection="1">
      <alignment horizontal="center" vertical="center" shrinkToFit="1"/>
    </xf>
    <xf numFmtId="0" fontId="16" fillId="5" borderId="36" xfId="0" applyFont="1" applyFill="1" applyBorder="1" applyAlignment="1" applyProtection="1">
      <alignment horizontal="center" vertical="center" shrinkToFit="1"/>
    </xf>
    <xf numFmtId="0" fontId="16" fillId="0" borderId="36" xfId="0" applyFont="1" applyBorder="1" applyAlignment="1" applyProtection="1">
      <alignment horizontal="center" vertical="center" shrinkToFit="1"/>
    </xf>
    <xf numFmtId="0" fontId="16" fillId="3" borderId="36" xfId="0" applyFont="1" applyFill="1" applyBorder="1" applyAlignment="1" applyProtection="1">
      <alignment horizontal="center" vertical="center" shrinkToFit="1"/>
    </xf>
    <xf numFmtId="0" fontId="16" fillId="2" borderId="36" xfId="0" applyFont="1" applyFill="1" applyBorder="1" applyAlignment="1" applyProtection="1">
      <alignment horizontal="center" vertical="center" shrinkToFit="1"/>
      <protection locked="0"/>
    </xf>
    <xf numFmtId="0" fontId="16" fillId="0" borderId="33" xfId="0" applyFont="1" applyBorder="1" applyAlignment="1" applyProtection="1">
      <alignment horizontal="center" vertical="center" shrinkToFit="1"/>
    </xf>
    <xf numFmtId="0" fontId="16" fillId="5" borderId="37" xfId="0" applyFont="1" applyFill="1" applyBorder="1" applyAlignment="1" applyProtection="1">
      <alignment horizontal="center" vertical="center" shrinkToFit="1"/>
    </xf>
    <xf numFmtId="0" fontId="33" fillId="0" borderId="6" xfId="0" applyFont="1" applyBorder="1" applyAlignment="1" applyProtection="1">
      <alignment horizontal="center" vertical="center" shrinkToFit="1"/>
    </xf>
    <xf numFmtId="0" fontId="33" fillId="0" borderId="38" xfId="0" applyFont="1" applyBorder="1" applyAlignment="1" applyProtection="1">
      <alignment horizontal="center" vertical="center" shrinkToFit="1"/>
    </xf>
    <xf numFmtId="0" fontId="33" fillId="0" borderId="39" xfId="0" applyFont="1" applyBorder="1" applyAlignment="1" applyProtection="1">
      <alignment horizontal="center" vertical="center" shrinkToFit="1"/>
    </xf>
    <xf numFmtId="0" fontId="16" fillId="5" borderId="40" xfId="0" applyFont="1" applyFill="1" applyBorder="1" applyAlignment="1" applyProtection="1">
      <alignment horizontal="center" vertical="center" shrinkToFit="1"/>
    </xf>
    <xf numFmtId="0" fontId="16" fillId="3" borderId="41" xfId="0" applyFont="1" applyFill="1" applyBorder="1" applyAlignment="1" applyProtection="1">
      <alignment horizontal="center" vertical="center" shrinkToFit="1"/>
    </xf>
    <xf numFmtId="0" fontId="16" fillId="5" borderId="41" xfId="0" applyFont="1" applyFill="1" applyBorder="1" applyAlignment="1" applyProtection="1">
      <alignment horizontal="center" vertical="center" shrinkToFit="1"/>
    </xf>
    <xf numFmtId="0" fontId="16" fillId="5" borderId="42" xfId="0" applyFont="1" applyFill="1" applyBorder="1" applyAlignment="1" applyProtection="1">
      <alignment horizontal="center" vertical="center" shrinkToFit="1"/>
    </xf>
    <xf numFmtId="0" fontId="32" fillId="0" borderId="43" xfId="0" applyFont="1" applyBorder="1" applyAlignment="1" applyProtection="1">
      <alignment horizontal="center" vertical="center"/>
    </xf>
    <xf numFmtId="0" fontId="16" fillId="0" borderId="25" xfId="0" applyFont="1" applyBorder="1" applyAlignment="1" applyProtection="1">
      <alignment horizontal="center" vertical="center" shrinkToFit="1"/>
      <protection locked="0"/>
    </xf>
    <xf numFmtId="0" fontId="16" fillId="5" borderId="12" xfId="0" applyFont="1" applyFill="1" applyBorder="1" applyAlignment="1" applyProtection="1">
      <alignment horizontal="center" vertical="center" shrinkToFit="1"/>
    </xf>
    <xf numFmtId="0" fontId="16" fillId="0" borderId="45" xfId="0" applyFont="1" applyBorder="1" applyAlignment="1" applyProtection="1">
      <alignment horizontal="center" vertical="center" shrinkToFit="1"/>
    </xf>
    <xf numFmtId="0" fontId="16" fillId="0" borderId="13" xfId="0" applyFont="1" applyBorder="1" applyAlignment="1" applyProtection="1">
      <alignment horizontal="center" vertical="center" shrinkToFit="1"/>
    </xf>
    <xf numFmtId="0" fontId="16" fillId="5" borderId="46" xfId="0" applyFont="1" applyFill="1" applyBorder="1" applyAlignment="1" applyProtection="1">
      <alignment horizontal="center" vertical="center" shrinkToFit="1"/>
    </xf>
    <xf numFmtId="0" fontId="16" fillId="3" borderId="11" xfId="0" applyFont="1" applyFill="1" applyBorder="1" applyAlignment="1" applyProtection="1">
      <alignment horizontal="center" vertical="center" shrinkToFit="1"/>
    </xf>
    <xf numFmtId="0" fontId="32" fillId="0" borderId="47" xfId="0" applyFont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 shrinkToFit="1"/>
    </xf>
    <xf numFmtId="0" fontId="16" fillId="5" borderId="33" xfId="0" applyFont="1" applyFill="1" applyBorder="1" applyAlignment="1" applyProtection="1">
      <alignment horizontal="center" vertical="center" shrinkToFit="1"/>
    </xf>
    <xf numFmtId="0" fontId="16" fillId="2" borderId="33" xfId="0" applyFont="1" applyFill="1" applyBorder="1" applyAlignment="1" applyProtection="1">
      <alignment horizontal="center" vertical="center" shrinkToFit="1"/>
      <protection locked="0"/>
    </xf>
    <xf numFmtId="0" fontId="16" fillId="5" borderId="49" xfId="0" applyFont="1" applyFill="1" applyBorder="1" applyAlignment="1" applyProtection="1">
      <alignment horizontal="center" vertical="center" shrinkToFit="1"/>
    </xf>
    <xf numFmtId="0" fontId="32" fillId="0" borderId="11" xfId="0" applyFont="1" applyFill="1" applyBorder="1" applyAlignment="1" applyProtection="1">
      <alignment horizontal="center" vertical="center"/>
    </xf>
    <xf numFmtId="0" fontId="16" fillId="0" borderId="9" xfId="0" applyFont="1" applyFill="1" applyBorder="1" applyAlignment="1" applyProtection="1">
      <alignment horizontal="center" vertical="center" shrinkToFit="1"/>
      <protection locked="0"/>
    </xf>
    <xf numFmtId="0" fontId="16" fillId="0" borderId="13" xfId="0" applyFont="1" applyFill="1" applyBorder="1" applyAlignment="1" applyProtection="1">
      <alignment horizontal="center" vertical="center" shrinkToFit="1"/>
      <protection locked="0"/>
    </xf>
    <xf numFmtId="0" fontId="16" fillId="0" borderId="14" xfId="0" applyFont="1" applyFill="1" applyBorder="1" applyAlignment="1" applyProtection="1">
      <alignment horizontal="center" vertical="center" shrinkToFit="1"/>
    </xf>
    <xf numFmtId="0" fontId="16" fillId="0" borderId="11" xfId="0" applyFont="1" applyFill="1" applyBorder="1" applyAlignment="1" applyProtection="1">
      <alignment horizontal="center" vertical="center" shrinkToFit="1"/>
      <protection locked="0"/>
    </xf>
    <xf numFmtId="0" fontId="16" fillId="5" borderId="50" xfId="0" applyFont="1" applyFill="1" applyBorder="1" applyAlignment="1" applyProtection="1">
      <alignment horizontal="center" vertical="center" shrinkToFit="1"/>
    </xf>
    <xf numFmtId="0" fontId="16" fillId="0" borderId="41" xfId="0" applyFont="1" applyBorder="1" applyAlignment="1" applyProtection="1">
      <alignment horizontal="center" vertical="center" shrinkToFit="1"/>
    </xf>
    <xf numFmtId="0" fontId="16" fillId="0" borderId="25" xfId="0" applyFont="1" applyFill="1" applyBorder="1" applyAlignment="1" applyProtection="1">
      <alignment horizontal="center" vertical="center" shrinkToFit="1"/>
    </xf>
    <xf numFmtId="0" fontId="16" fillId="0" borderId="26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>
      <alignment horizontal="center"/>
    </xf>
    <xf numFmtId="0" fontId="16" fillId="0" borderId="30" xfId="0" applyFont="1" applyBorder="1" applyAlignment="1" applyProtection="1">
      <alignment horizontal="center" vertical="center" shrinkToFit="1"/>
      <protection locked="0"/>
    </xf>
    <xf numFmtId="0" fontId="16" fillId="0" borderId="27" xfId="0" applyFont="1" applyFill="1" applyBorder="1" applyAlignment="1" applyProtection="1">
      <alignment horizontal="center" vertical="center" shrinkToFit="1"/>
      <protection locked="0"/>
    </xf>
    <xf numFmtId="0" fontId="16" fillId="5" borderId="3" xfId="0" applyFont="1" applyFill="1" applyBorder="1" applyAlignment="1" applyProtection="1">
      <alignment horizontal="center" vertical="center" shrinkToFit="1"/>
    </xf>
    <xf numFmtId="0" fontId="16" fillId="0" borderId="28" xfId="0" applyFont="1" applyFill="1" applyBorder="1" applyAlignment="1" applyProtection="1">
      <alignment horizontal="center" vertical="center" shrinkToFit="1"/>
    </xf>
    <xf numFmtId="0" fontId="32" fillId="0" borderId="27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 shrinkToFit="1"/>
      <protection locked="0"/>
    </xf>
    <xf numFmtId="0" fontId="16" fillId="0" borderId="28" xfId="0" applyFont="1" applyFill="1" applyBorder="1" applyAlignment="1" applyProtection="1">
      <alignment horizontal="center" vertical="center" shrinkToFit="1"/>
      <protection locked="0"/>
    </xf>
    <xf numFmtId="0" fontId="16" fillId="0" borderId="29" xfId="0" applyFont="1" applyFill="1" applyBorder="1" applyAlignment="1" applyProtection="1">
      <alignment horizontal="center" vertical="center" shrinkToFit="1"/>
    </xf>
    <xf numFmtId="0" fontId="16" fillId="4" borderId="28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2" fillId="0" borderId="31" xfId="0" applyFont="1" applyFill="1" applyBorder="1" applyAlignment="1" applyProtection="1">
      <alignment horizontal="center" vertical="center"/>
    </xf>
    <xf numFmtId="0" fontId="16" fillId="0" borderId="51" xfId="0" applyFont="1" applyFill="1" applyBorder="1" applyAlignment="1" applyProtection="1">
      <alignment horizontal="center" vertical="center" shrinkToFit="1"/>
      <protection locked="0"/>
    </xf>
    <xf numFmtId="0" fontId="16" fillId="0" borderId="33" xfId="0" applyFont="1" applyFill="1" applyBorder="1" applyAlignment="1" applyProtection="1">
      <alignment horizontal="center" vertical="center" shrinkToFit="1"/>
      <protection locked="0"/>
    </xf>
    <xf numFmtId="0" fontId="16" fillId="0" borderId="34" xfId="0" applyFont="1" applyFill="1" applyBorder="1" applyAlignment="1" applyProtection="1">
      <alignment horizontal="center" vertical="center" shrinkToFit="1"/>
    </xf>
    <xf numFmtId="0" fontId="16" fillId="0" borderId="31" xfId="0" applyFont="1" applyFill="1" applyBorder="1" applyAlignment="1" applyProtection="1">
      <alignment horizontal="center" vertical="center" shrinkToFit="1"/>
      <protection locked="0"/>
    </xf>
    <xf numFmtId="0" fontId="16" fillId="5" borderId="51" xfId="0" applyFont="1" applyFill="1" applyBorder="1" applyAlignment="1" applyProtection="1">
      <alignment horizontal="center" vertical="center" shrinkToFit="1"/>
    </xf>
    <xf numFmtId="0" fontId="16" fillId="4" borderId="33" xfId="0" applyFont="1" applyFill="1" applyBorder="1" applyAlignment="1" applyProtection="1">
      <alignment horizontal="center" vertical="center" shrinkToFit="1"/>
    </xf>
    <xf numFmtId="0" fontId="16" fillId="0" borderId="33" xfId="0" applyFont="1" applyFill="1" applyBorder="1" applyAlignment="1" applyProtection="1">
      <alignment horizontal="center" vertical="center" shrinkToFit="1"/>
    </xf>
    <xf numFmtId="0" fontId="16" fillId="3" borderId="31" xfId="0" applyFont="1" applyFill="1" applyBorder="1" applyAlignment="1" applyProtection="1">
      <alignment horizontal="center" vertical="center" shrinkToFit="1"/>
    </xf>
    <xf numFmtId="0" fontId="5" fillId="5" borderId="52" xfId="0" applyFont="1" applyFill="1" applyBorder="1" applyAlignment="1" applyProtection="1">
      <alignment horizontal="center" vertical="center"/>
    </xf>
    <xf numFmtId="0" fontId="16" fillId="5" borderId="15" xfId="0" applyFont="1" applyFill="1" applyBorder="1" applyAlignment="1" applyProtection="1">
      <alignment horizontal="center" vertical="center" shrinkToFit="1"/>
    </xf>
    <xf numFmtId="0" fontId="16" fillId="5" borderId="53" xfId="0" applyFont="1" applyFill="1" applyBorder="1" applyAlignment="1" applyProtection="1">
      <alignment horizontal="center" vertical="center" shrinkToFit="1"/>
    </xf>
    <xf numFmtId="0" fontId="5" fillId="5" borderId="54" xfId="0" applyFont="1" applyFill="1" applyBorder="1" applyAlignment="1" applyProtection="1">
      <alignment horizontal="center" vertical="center"/>
    </xf>
    <xf numFmtId="0" fontId="16" fillId="5" borderId="27" xfId="0" applyFont="1" applyFill="1" applyBorder="1" applyAlignment="1" applyProtection="1">
      <alignment horizontal="center" vertical="center" shrinkToFit="1"/>
    </xf>
    <xf numFmtId="0" fontId="16" fillId="5" borderId="55" xfId="0" applyFont="1" applyFill="1" applyBorder="1" applyAlignment="1" applyProtection="1">
      <alignment horizontal="center" vertical="center" shrinkToFit="1"/>
    </xf>
    <xf numFmtId="0" fontId="5" fillId="5" borderId="31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 shrinkToFit="1"/>
    </xf>
    <xf numFmtId="0" fontId="16" fillId="5" borderId="31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>
      <alignment horizontal="center"/>
    </xf>
    <xf numFmtId="0" fontId="32" fillId="0" borderId="52" xfId="0" applyFont="1" applyBorder="1" applyAlignment="1" applyProtection="1">
      <alignment horizontal="center" vertical="center"/>
    </xf>
    <xf numFmtId="0" fontId="16" fillId="0" borderId="50" xfId="0" applyFont="1" applyBorder="1" applyAlignment="1" applyProtection="1">
      <alignment horizontal="center" vertical="center" shrinkToFit="1"/>
      <protection locked="0"/>
    </xf>
    <xf numFmtId="0" fontId="16" fillId="0" borderId="26" xfId="0" applyFont="1" applyBorder="1" applyAlignment="1" applyProtection="1">
      <alignment horizontal="center" vertical="center" shrinkToFit="1"/>
    </xf>
    <xf numFmtId="0" fontId="16" fillId="0" borderId="15" xfId="0" applyFont="1" applyBorder="1" applyAlignment="1" applyProtection="1">
      <alignment horizontal="center" vertical="center" shrinkToFit="1"/>
      <protection locked="0"/>
    </xf>
    <xf numFmtId="0" fontId="16" fillId="0" borderId="53" xfId="0" applyFont="1" applyFill="1" applyBorder="1" applyAlignment="1" applyProtection="1">
      <alignment horizontal="center" vertical="center" shrinkToFit="1"/>
      <protection locked="0"/>
    </xf>
    <xf numFmtId="0" fontId="16" fillId="0" borderId="13" xfId="0" applyFont="1" applyFill="1" applyBorder="1" applyAlignment="1" applyProtection="1">
      <alignment horizontal="center" vertical="center" shrinkToFit="1"/>
    </xf>
    <xf numFmtId="0" fontId="16" fillId="0" borderId="48" xfId="0" applyFont="1" applyFill="1" applyBorder="1" applyAlignment="1" applyProtection="1">
      <alignment horizontal="center" vertical="center" shrinkToFit="1"/>
      <protection locked="0"/>
    </xf>
    <xf numFmtId="0" fontId="16" fillId="5" borderId="17" xfId="0" applyFont="1" applyFill="1" applyBorder="1" applyAlignment="1" applyProtection="1">
      <alignment horizontal="center" vertical="center" shrinkToFit="1"/>
    </xf>
    <xf numFmtId="0" fontId="16" fillId="0" borderId="18" xfId="0" applyFont="1" applyBorder="1" applyAlignment="1" applyProtection="1">
      <alignment horizontal="center" vertical="center" shrinkToFit="1"/>
    </xf>
    <xf numFmtId="0" fontId="16" fillId="2" borderId="18" xfId="0" applyFont="1" applyFill="1" applyBorder="1" applyAlignment="1" applyProtection="1">
      <alignment horizontal="center" vertical="center" shrinkToFit="1"/>
      <protection locked="0"/>
    </xf>
    <xf numFmtId="0" fontId="16" fillId="3" borderId="56" xfId="0" applyFont="1" applyFill="1" applyBorder="1" applyAlignment="1" applyProtection="1">
      <alignment horizontal="center" vertical="center" shrinkToFit="1"/>
    </xf>
    <xf numFmtId="0" fontId="32" fillId="0" borderId="14" xfId="0" applyFont="1" applyFill="1" applyBorder="1" applyAlignment="1" applyProtection="1">
      <alignment horizontal="center" vertical="center"/>
    </xf>
    <xf numFmtId="0" fontId="16" fillId="0" borderId="12" xfId="0" applyFont="1" applyFill="1" applyBorder="1" applyAlignment="1" applyProtection="1">
      <alignment horizontal="center" vertical="center" shrinkToFit="1"/>
      <protection locked="0"/>
    </xf>
    <xf numFmtId="0" fontId="16" fillId="5" borderId="9" xfId="0" applyFont="1" applyFill="1" applyBorder="1" applyAlignment="1" applyProtection="1">
      <alignment horizontal="center" vertical="center" shrinkToFit="1"/>
    </xf>
    <xf numFmtId="0" fontId="16" fillId="3" borderId="13" xfId="0" applyFont="1" applyFill="1" applyBorder="1" applyAlignment="1" applyProtection="1">
      <alignment horizontal="center" vertical="center" shrinkToFit="1"/>
    </xf>
    <xf numFmtId="0" fontId="32" fillId="0" borderId="29" xfId="0" applyFont="1" applyBorder="1" applyAlignment="1" applyProtection="1">
      <alignment horizontal="center" vertical="center"/>
    </xf>
    <xf numFmtId="0" fontId="32" fillId="0" borderId="29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 shrinkToFit="1"/>
      <protection locked="0"/>
    </xf>
    <xf numFmtId="0" fontId="32" fillId="0" borderId="19" xfId="0" applyFont="1" applyFill="1" applyBorder="1" applyAlignment="1" applyProtection="1">
      <alignment horizontal="center" vertical="center"/>
    </xf>
    <xf numFmtId="0" fontId="16" fillId="0" borderId="18" xfId="0" applyFont="1" applyFill="1" applyBorder="1" applyAlignment="1" applyProtection="1">
      <alignment horizontal="center" vertical="center" shrinkToFit="1"/>
    </xf>
    <xf numFmtId="0" fontId="5" fillId="5" borderId="43" xfId="0" applyFont="1" applyFill="1" applyBorder="1" applyAlignment="1" applyProtection="1">
      <alignment horizontal="center" vertical="center"/>
    </xf>
    <xf numFmtId="1" fontId="16" fillId="5" borderId="12" xfId="0" applyNumberFormat="1" applyFont="1" applyFill="1" applyBorder="1" applyAlignment="1" applyProtection="1">
      <alignment horizontal="center" vertical="center" shrinkToFit="1"/>
    </xf>
    <xf numFmtId="1" fontId="16" fillId="5" borderId="13" xfId="0" applyNumberFormat="1" applyFont="1" applyFill="1" applyBorder="1" applyAlignment="1" applyProtection="1">
      <alignment horizontal="center" vertical="center" shrinkToFit="1"/>
    </xf>
    <xf numFmtId="1" fontId="16" fillId="5" borderId="14" xfId="0" applyNumberFormat="1" applyFont="1" applyFill="1" applyBorder="1" applyAlignment="1" applyProtection="1">
      <alignment horizontal="center" vertical="center" shrinkToFit="1"/>
    </xf>
    <xf numFmtId="1" fontId="16" fillId="5" borderId="11" xfId="0" applyNumberFormat="1" applyFont="1" applyFill="1" applyBorder="1" applyAlignment="1" applyProtection="1">
      <alignment horizontal="center" vertical="center" shrinkToFit="1"/>
    </xf>
    <xf numFmtId="1" fontId="16" fillId="5" borderId="9" xfId="0" applyNumberFormat="1" applyFont="1" applyFill="1" applyBorder="1" applyAlignment="1" applyProtection="1">
      <alignment horizontal="center" vertical="center" shrinkToFit="1"/>
    </xf>
    <xf numFmtId="0" fontId="16" fillId="5" borderId="45" xfId="0" applyFont="1" applyFill="1" applyBorder="1" applyAlignment="1" applyProtection="1">
      <alignment horizontal="center" vertical="center" shrinkToFit="1"/>
    </xf>
    <xf numFmtId="0" fontId="16" fillId="5" borderId="11" xfId="0" applyFont="1" applyFill="1" applyBorder="1" applyAlignment="1" applyProtection="1">
      <alignment horizontal="center" vertical="center" shrinkToFit="1"/>
    </xf>
    <xf numFmtId="1" fontId="16" fillId="5" borderId="3" xfId="0" applyNumberFormat="1" applyFont="1" applyFill="1" applyBorder="1" applyAlignment="1" applyProtection="1">
      <alignment horizontal="center" vertical="center" shrinkToFit="1"/>
    </xf>
    <xf numFmtId="1" fontId="16" fillId="5" borderId="28" xfId="0" applyNumberFormat="1" applyFont="1" applyFill="1" applyBorder="1" applyAlignment="1" applyProtection="1">
      <alignment horizontal="center" vertical="center" shrinkToFit="1"/>
    </xf>
    <xf numFmtId="1" fontId="16" fillId="5" borderId="29" xfId="0" applyNumberFormat="1" applyFont="1" applyFill="1" applyBorder="1" applyAlignment="1" applyProtection="1">
      <alignment horizontal="center" vertical="center" shrinkToFit="1"/>
    </xf>
    <xf numFmtId="1" fontId="16" fillId="5" borderId="27" xfId="0" applyNumberFormat="1" applyFont="1" applyFill="1" applyBorder="1" applyAlignment="1" applyProtection="1">
      <alignment horizontal="center" vertical="center" shrinkToFit="1"/>
    </xf>
    <xf numFmtId="1" fontId="16" fillId="5" borderId="30" xfId="0" applyNumberFormat="1" applyFont="1" applyFill="1" applyBorder="1" applyAlignment="1" applyProtection="1">
      <alignment horizontal="center" vertical="center" shrinkToFit="1"/>
    </xf>
    <xf numFmtId="0" fontId="5" fillId="5" borderId="57" xfId="0" applyFont="1" applyFill="1" applyBorder="1" applyAlignment="1" applyProtection="1">
      <alignment horizontal="center" vertical="center"/>
    </xf>
    <xf numFmtId="1" fontId="16" fillId="5" borderId="32" xfId="0" applyNumberFormat="1" applyFont="1" applyFill="1" applyBorder="1" applyAlignment="1" applyProtection="1">
      <alignment horizontal="center" vertical="center" shrinkToFit="1"/>
    </xf>
    <xf numFmtId="1" fontId="16" fillId="5" borderId="33" xfId="0" applyNumberFormat="1" applyFont="1" applyFill="1" applyBorder="1" applyAlignment="1" applyProtection="1">
      <alignment horizontal="center" vertical="center" shrinkToFit="1"/>
    </xf>
    <xf numFmtId="1" fontId="16" fillId="5" borderId="34" xfId="0" applyNumberFormat="1" applyFont="1" applyFill="1" applyBorder="1" applyAlignment="1" applyProtection="1">
      <alignment horizontal="center" vertical="center" shrinkToFit="1"/>
    </xf>
    <xf numFmtId="1" fontId="16" fillId="5" borderId="31" xfId="0" applyNumberFormat="1" applyFont="1" applyFill="1" applyBorder="1" applyAlignment="1" applyProtection="1">
      <alignment horizontal="center" vertical="center" shrinkToFit="1"/>
    </xf>
    <xf numFmtId="1" fontId="16" fillId="5" borderId="51" xfId="0" applyNumberFormat="1" applyFont="1" applyFill="1" applyBorder="1" applyAlignment="1" applyProtection="1">
      <alignment horizontal="center" vertical="center" shrinkToFit="1"/>
    </xf>
    <xf numFmtId="0" fontId="33" fillId="0" borderId="35" xfId="0" applyFont="1" applyBorder="1" applyAlignment="1" applyProtection="1">
      <alignment horizontal="center" vertical="center" shrinkToFit="1"/>
    </xf>
    <xf numFmtId="0" fontId="33" fillId="0" borderId="58" xfId="0" applyFont="1" applyBorder="1" applyAlignment="1" applyProtection="1">
      <alignment horizontal="center" vertical="center" shrinkToFit="1"/>
    </xf>
    <xf numFmtId="0" fontId="33" fillId="0" borderId="59" xfId="0" applyFont="1" applyBorder="1" applyAlignment="1" applyProtection="1">
      <alignment horizontal="center" vertical="center" shrinkToFit="1"/>
    </xf>
    <xf numFmtId="0" fontId="33" fillId="0" borderId="4" xfId="0" applyFont="1" applyBorder="1" applyAlignment="1" applyProtection="1">
      <alignment horizontal="center" vertical="center" shrinkToFit="1"/>
    </xf>
    <xf numFmtId="0" fontId="33" fillId="0" borderId="60" xfId="0" applyFont="1" applyBorder="1" applyAlignment="1" applyProtection="1">
      <alignment horizontal="center" vertical="center" shrinkToFit="1"/>
    </xf>
    <xf numFmtId="0" fontId="16" fillId="5" borderId="5" xfId="0" applyFont="1" applyFill="1" applyBorder="1" applyAlignment="1" applyProtection="1">
      <alignment horizontal="center" vertical="center" shrinkToFit="1"/>
    </xf>
    <xf numFmtId="0" fontId="33" fillId="0" borderId="23" xfId="0" applyFont="1" applyBorder="1" applyAlignment="1" applyProtection="1">
      <alignment horizontal="center" vertical="center" shrinkToFit="1"/>
    </xf>
    <xf numFmtId="0" fontId="16" fillId="5" borderId="20" xfId="0" applyFont="1" applyFill="1" applyBorder="1" applyAlignment="1" applyProtection="1">
      <alignment horizontal="center" vertical="center" shrinkToFit="1"/>
    </xf>
    <xf numFmtId="0" fontId="16" fillId="5" borderId="6" xfId="0" applyFont="1" applyFill="1" applyBorder="1" applyAlignment="1" applyProtection="1">
      <alignment horizontal="center" vertical="center" shrinkToFit="1"/>
    </xf>
    <xf numFmtId="0" fontId="33" fillId="3" borderId="5" xfId="0" applyFont="1" applyFill="1" applyBorder="1" applyAlignment="1" applyProtection="1">
      <alignment horizontal="center" vertical="center" shrinkToFit="1"/>
    </xf>
    <xf numFmtId="0" fontId="33" fillId="0" borderId="61" xfId="0" applyFont="1" applyBorder="1" applyAlignment="1" applyProtection="1">
      <alignment horizontal="center" vertical="center" shrinkToFit="1"/>
    </xf>
    <xf numFmtId="1" fontId="33" fillId="3" borderId="4" xfId="0" applyNumberFormat="1" applyFont="1" applyFill="1" applyBorder="1" applyAlignment="1" applyProtection="1">
      <alignment horizontal="center" vertical="center" shrinkToFit="1"/>
    </xf>
    <xf numFmtId="0" fontId="5" fillId="0" borderId="0" xfId="0" applyFont="1" applyBorder="1" applyAlignment="1">
      <alignment horizontal="center" vertical="center" textRotation="90"/>
    </xf>
    <xf numFmtId="0" fontId="11" fillId="0" borderId="0" xfId="0" applyFont="1" applyBorder="1" applyAlignment="1" applyProtection="1"/>
    <xf numFmtId="0" fontId="5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  <protection locked="0"/>
    </xf>
    <xf numFmtId="0" fontId="5" fillId="0" borderId="0" xfId="0" applyFont="1" applyFill="1" applyBorder="1" applyAlignment="1">
      <alignment vertical="top"/>
    </xf>
    <xf numFmtId="0" fontId="0" fillId="0" borderId="0" xfId="0" applyFill="1" applyBorder="1"/>
    <xf numFmtId="0" fontId="2" fillId="0" borderId="0" xfId="1"/>
    <xf numFmtId="0" fontId="37" fillId="0" borderId="0" xfId="1" applyFont="1"/>
    <xf numFmtId="0" fontId="38" fillId="0" borderId="0" xfId="1" applyFont="1"/>
    <xf numFmtId="0" fontId="39" fillId="0" borderId="5" xfId="1" applyFont="1" applyBorder="1" applyAlignment="1">
      <alignment horizontal="center" vertical="center" wrapText="1" readingOrder="2"/>
    </xf>
    <xf numFmtId="0" fontId="38" fillId="0" borderId="28" xfId="1" applyFont="1" applyBorder="1"/>
    <xf numFmtId="14" fontId="38" fillId="0" borderId="28" xfId="1" applyNumberFormat="1" applyFont="1" applyBorder="1"/>
    <xf numFmtId="0" fontId="2" fillId="0" borderId="28" xfId="1" applyBorder="1"/>
    <xf numFmtId="0" fontId="38" fillId="0" borderId="28" xfId="1" applyFont="1" applyFill="1" applyBorder="1"/>
    <xf numFmtId="0" fontId="38" fillId="0" borderId="28" xfId="1" applyFont="1" applyBorder="1" applyAlignment="1">
      <alignment wrapText="1"/>
    </xf>
    <xf numFmtId="0" fontId="39" fillId="0" borderId="5" xfId="1" applyFont="1" applyBorder="1" applyAlignment="1">
      <alignment horizontal="center" vertical="center" wrapText="1" shrinkToFit="1" readingOrder="2"/>
    </xf>
    <xf numFmtId="0" fontId="39" fillId="0" borderId="0" xfId="1" applyFont="1" applyBorder="1" applyAlignment="1">
      <alignment horizontal="center" vertical="center" wrapText="1" readingOrder="2"/>
    </xf>
    <xf numFmtId="0" fontId="39" fillId="0" borderId="0" xfId="1" applyFont="1" applyBorder="1" applyAlignment="1">
      <alignment horizontal="center" vertical="center" shrinkToFit="1" readingOrder="2"/>
    </xf>
    <xf numFmtId="14" fontId="39" fillId="0" borderId="0" xfId="1" applyNumberFormat="1" applyFont="1" applyBorder="1" applyAlignment="1">
      <alignment horizontal="center" vertical="center" shrinkToFit="1" readingOrder="2"/>
    </xf>
    <xf numFmtId="0" fontId="39" fillId="0" borderId="11" xfId="1" applyFont="1" applyBorder="1" applyAlignment="1">
      <alignment horizontal="center" vertical="center" wrapText="1" readingOrder="2"/>
    </xf>
    <xf numFmtId="0" fontId="39" fillId="0" borderId="11" xfId="1" applyFont="1" applyBorder="1" applyAlignment="1">
      <alignment horizontal="center" vertical="center" shrinkToFit="1" readingOrder="2"/>
    </xf>
    <xf numFmtId="14" fontId="39" fillId="0" borderId="11" xfId="1" applyNumberFormat="1" applyFont="1" applyBorder="1" applyAlignment="1">
      <alignment horizontal="center" vertical="center" shrinkToFit="1" readingOrder="2"/>
    </xf>
    <xf numFmtId="0" fontId="39" fillId="0" borderId="27" xfId="1" applyFont="1" applyBorder="1" applyAlignment="1">
      <alignment horizontal="center" vertical="center" wrapText="1" readingOrder="2"/>
    </xf>
    <xf numFmtId="0" fontId="39" fillId="0" borderId="27" xfId="1" applyFont="1" applyBorder="1" applyAlignment="1">
      <alignment horizontal="center" vertical="center" shrinkToFit="1" readingOrder="2"/>
    </xf>
    <xf numFmtId="14" fontId="39" fillId="0" borderId="27" xfId="1" applyNumberFormat="1" applyFont="1" applyBorder="1" applyAlignment="1">
      <alignment horizontal="center" vertical="center" shrinkToFit="1" readingOrder="2"/>
    </xf>
    <xf numFmtId="0" fontId="39" fillId="0" borderId="27" xfId="1" applyFont="1" applyFill="1" applyBorder="1" applyAlignment="1">
      <alignment horizontal="center" vertical="center" shrinkToFit="1" readingOrder="2"/>
    </xf>
    <xf numFmtId="0" fontId="40" fillId="0" borderId="27" xfId="1" applyFont="1" applyBorder="1" applyAlignment="1">
      <alignment horizontal="center" vertical="center" shrinkToFit="1" readingOrder="2"/>
    </xf>
    <xf numFmtId="0" fontId="39" fillId="0" borderId="31" xfId="1" applyFont="1" applyBorder="1" applyAlignment="1">
      <alignment horizontal="center" vertical="center" wrapText="1" readingOrder="2"/>
    </xf>
    <xf numFmtId="0" fontId="39" fillId="0" borderId="31" xfId="1" applyFont="1" applyBorder="1" applyAlignment="1">
      <alignment horizontal="center" vertical="center" shrinkToFit="1" readingOrder="2"/>
    </xf>
    <xf numFmtId="14" fontId="39" fillId="0" borderId="31" xfId="1" applyNumberFormat="1" applyFont="1" applyBorder="1" applyAlignment="1">
      <alignment horizontal="center" vertical="center" shrinkToFit="1" readingOrder="2"/>
    </xf>
    <xf numFmtId="0" fontId="41" fillId="0" borderId="0" xfId="1" applyFont="1"/>
    <xf numFmtId="0" fontId="41" fillId="0" borderId="0" xfId="1" applyFont="1" applyBorder="1" applyAlignment="1">
      <alignment horizontal="center"/>
    </xf>
    <xf numFmtId="0" fontId="41" fillId="0" borderId="67" xfId="1" applyFont="1" applyBorder="1" applyAlignment="1">
      <alignment horizontal="center"/>
    </xf>
    <xf numFmtId="0" fontId="41" fillId="0" borderId="0" xfId="1" applyFont="1" applyAlignment="1">
      <alignment horizontal="center"/>
    </xf>
    <xf numFmtId="0" fontId="41" fillId="7" borderId="28" xfId="1" applyFont="1" applyFill="1" applyBorder="1" applyAlignment="1">
      <alignment horizontal="center"/>
    </xf>
    <xf numFmtId="0" fontId="41" fillId="0" borderId="28" xfId="1" applyFont="1" applyBorder="1"/>
    <xf numFmtId="0" fontId="42" fillId="0" borderId="28" xfId="1" applyFont="1" applyBorder="1" applyAlignment="1">
      <alignment horizontal="center"/>
    </xf>
    <xf numFmtId="0" fontId="41" fillId="0" borderId="28" xfId="1" applyFont="1" applyBorder="1" applyAlignment="1">
      <alignment horizontal="center"/>
    </xf>
    <xf numFmtId="0" fontId="41" fillId="0" borderId="0" xfId="1" applyFont="1" applyAlignment="1">
      <alignment horizontal="right"/>
    </xf>
    <xf numFmtId="0" fontId="41" fillId="0" borderId="0" xfId="1" applyFont="1" applyAlignment="1">
      <alignment horizontal="center"/>
    </xf>
    <xf numFmtId="0" fontId="41" fillId="0" borderId="0" xfId="1" applyFont="1" applyBorder="1" applyAlignment="1">
      <alignment horizontal="right"/>
    </xf>
    <xf numFmtId="0" fontId="41" fillId="0" borderId="0" xfId="1" applyFont="1" applyBorder="1" applyAlignment="1"/>
    <xf numFmtId="0" fontId="5" fillId="0" borderId="8" xfId="0" applyFont="1" applyBorder="1" applyAlignment="1" applyProtection="1">
      <alignment horizontal="center" vertical="center" shrinkToFit="1"/>
    </xf>
    <xf numFmtId="0" fontId="17" fillId="0" borderId="8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8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/>
    </xf>
    <xf numFmtId="0" fontId="0" fillId="0" borderId="0" xfId="0"/>
    <xf numFmtId="0" fontId="9" fillId="0" borderId="7" xfId="0" applyFont="1" applyBorder="1" applyAlignment="1" applyProtection="1">
      <alignment horizontal="center" vertical="center"/>
    </xf>
    <xf numFmtId="0" fontId="0" fillId="0" borderId="0" xfId="0"/>
    <xf numFmtId="0" fontId="16" fillId="0" borderId="46" xfId="0" applyFont="1" applyBorder="1" applyAlignment="1" applyProtection="1">
      <alignment horizontal="center" vertical="center" shrinkToFit="1"/>
      <protection locked="0"/>
    </xf>
    <xf numFmtId="0" fontId="16" fillId="0" borderId="69" xfId="0" applyFont="1" applyBorder="1" applyAlignment="1" applyProtection="1">
      <alignment horizontal="center" vertical="center" shrinkToFit="1"/>
      <protection locked="0"/>
    </xf>
    <xf numFmtId="0" fontId="16" fillId="0" borderId="69" xfId="0" applyFont="1" applyFill="1" applyBorder="1" applyAlignment="1" applyProtection="1">
      <alignment horizontal="center" vertical="center" shrinkToFit="1"/>
      <protection locked="0"/>
    </xf>
    <xf numFmtId="0" fontId="16" fillId="0" borderId="32" xfId="0" applyFont="1" applyFill="1" applyBorder="1" applyAlignment="1" applyProtection="1">
      <alignment horizontal="center" vertical="center" shrinkToFit="1"/>
      <protection locked="0"/>
    </xf>
    <xf numFmtId="0" fontId="16" fillId="0" borderId="49" xfId="0" applyFont="1" applyFill="1" applyBorder="1" applyAlignment="1" applyProtection="1">
      <alignment horizontal="center" vertical="center" shrinkToFit="1"/>
      <protection locked="0"/>
    </xf>
    <xf numFmtId="0" fontId="16" fillId="0" borderId="46" xfId="0" applyFont="1" applyBorder="1" applyAlignment="1" applyProtection="1">
      <alignment horizontal="center" vertical="center" shrinkToFit="1"/>
    </xf>
    <xf numFmtId="0" fontId="16" fillId="0" borderId="49" xfId="0" applyFont="1" applyBorder="1" applyAlignment="1" applyProtection="1">
      <alignment horizontal="center" vertical="center" shrinkToFit="1"/>
    </xf>
    <xf numFmtId="0" fontId="0" fillId="0" borderId="0" xfId="0"/>
    <xf numFmtId="0" fontId="0" fillId="0" borderId="0" xfId="0" applyProtection="1"/>
    <xf numFmtId="0" fontId="14" fillId="0" borderId="0" xfId="0" applyFont="1" applyAlignment="1" applyProtection="1">
      <alignment horizontal="center" vertical="center"/>
    </xf>
    <xf numFmtId="0" fontId="11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6" borderId="1" xfId="0" applyFont="1" applyFill="1" applyBorder="1" applyAlignment="1" applyProtection="1">
      <alignment horizontal="center" vertical="center" wrapText="1"/>
    </xf>
    <xf numFmtId="0" fontId="36" fillId="6" borderId="0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Alignment="1" applyProtection="1">
      <alignment horizontal="center" vertical="center"/>
    </xf>
    <xf numFmtId="0" fontId="43" fillId="0" borderId="0" xfId="0" applyFont="1" applyBorder="1" applyAlignment="1" applyProtection="1">
      <alignment horizontal="center" vertical="center" wrapText="1"/>
    </xf>
    <xf numFmtId="0" fontId="43" fillId="0" borderId="1" xfId="0" applyFont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right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  <protection locked="0"/>
    </xf>
    <xf numFmtId="0" fontId="9" fillId="0" borderId="64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38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9" fillId="0" borderId="61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top"/>
    </xf>
    <xf numFmtId="0" fontId="9" fillId="0" borderId="0" xfId="0" applyFont="1" applyBorder="1" applyAlignment="1" applyProtection="1">
      <alignment horizontal="right" vertical="center"/>
    </xf>
    <xf numFmtId="0" fontId="9" fillId="0" borderId="64" xfId="0" applyFont="1" applyBorder="1" applyAlignment="1" applyProtection="1">
      <alignment horizontal="right" vertical="center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38" xfId="0" applyFont="1" applyBorder="1" applyAlignment="1" applyProtection="1">
      <alignment horizontal="center" vertical="center"/>
      <protection locked="0"/>
    </xf>
    <xf numFmtId="0" fontId="23" fillId="0" borderId="8" xfId="0" applyFont="1" applyBorder="1" applyAlignment="1" applyProtection="1">
      <alignment horizontal="center" vertical="center"/>
      <protection locked="0"/>
    </xf>
    <xf numFmtId="0" fontId="31" fillId="0" borderId="6" xfId="0" applyFont="1" applyBorder="1" applyAlignment="1" applyProtection="1">
      <alignment horizontal="center" vertical="center"/>
      <protection locked="0"/>
    </xf>
    <xf numFmtId="0" fontId="31" fillId="0" borderId="38" xfId="0" applyFont="1" applyBorder="1" applyAlignment="1" applyProtection="1">
      <alignment horizontal="center" vertical="center"/>
      <protection locked="0"/>
    </xf>
    <xf numFmtId="0" fontId="31" fillId="0" borderId="8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38" xfId="0" applyFont="1" applyBorder="1" applyAlignment="1" applyProtection="1">
      <alignment horizontal="center" vertical="center"/>
      <protection locked="0"/>
    </xf>
    <xf numFmtId="0" fontId="16" fillId="0" borderId="8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62" xfId="0" applyFont="1" applyBorder="1" applyAlignment="1" applyProtection="1">
      <alignment horizontal="center" vertical="center"/>
    </xf>
    <xf numFmtId="0" fontId="23" fillId="0" borderId="59" xfId="0" applyFont="1" applyBorder="1" applyAlignment="1" applyProtection="1">
      <alignment horizontal="center" vertical="center"/>
    </xf>
    <xf numFmtId="0" fontId="23" fillId="0" borderId="61" xfId="0" applyFont="1" applyBorder="1" applyAlignment="1" applyProtection="1">
      <alignment horizontal="center" vertical="center"/>
    </xf>
    <xf numFmtId="0" fontId="23" fillId="0" borderId="60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 textRotation="90"/>
    </xf>
    <xf numFmtId="0" fontId="23" fillId="0" borderId="56" xfId="0" applyFont="1" applyBorder="1" applyAlignment="1" applyProtection="1">
      <alignment horizontal="center" vertical="center" textRotation="90"/>
    </xf>
    <xf numFmtId="0" fontId="23" fillId="0" borderId="4" xfId="0" applyFont="1" applyBorder="1" applyAlignment="1" applyProtection="1">
      <alignment horizontal="center" vertical="center" textRotation="90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56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38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38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62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3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1" fontId="32" fillId="3" borderId="7" xfId="0" applyNumberFormat="1" applyFont="1" applyFill="1" applyBorder="1" applyAlignment="1" applyProtection="1">
      <alignment horizontal="center" vertical="center" textRotation="90"/>
    </xf>
    <xf numFmtId="1" fontId="32" fillId="3" borderId="56" xfId="0" applyNumberFormat="1" applyFont="1" applyFill="1" applyBorder="1" applyAlignment="1" applyProtection="1">
      <alignment horizontal="center" vertical="center" textRotation="90"/>
    </xf>
    <xf numFmtId="0" fontId="32" fillId="3" borderId="7" xfId="0" applyFont="1" applyFill="1" applyBorder="1" applyAlignment="1" applyProtection="1">
      <alignment horizontal="center" vertical="center" textRotation="90"/>
    </xf>
    <xf numFmtId="0" fontId="32" fillId="3" borderId="56" xfId="0" applyFont="1" applyFill="1" applyBorder="1" applyAlignment="1" applyProtection="1">
      <alignment horizontal="center" vertical="center" textRotation="90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38" xfId="0" applyFont="1" applyBorder="1" applyAlignment="1" applyProtection="1">
      <alignment horizontal="center" vertical="center" shrinkToFit="1"/>
      <protection locked="0"/>
    </xf>
    <xf numFmtId="0" fontId="13" fillId="0" borderId="6" xfId="0" applyFont="1" applyBorder="1" applyAlignment="1" applyProtection="1">
      <alignment horizontal="center" shrinkToFit="1"/>
      <protection locked="0"/>
    </xf>
    <xf numFmtId="0" fontId="13" fillId="0" borderId="38" xfId="0" applyFont="1" applyBorder="1" applyAlignment="1" applyProtection="1">
      <alignment horizontal="center" shrinkToFit="1"/>
      <protection locked="0"/>
    </xf>
    <xf numFmtId="0" fontId="13" fillId="0" borderId="8" xfId="0" applyFont="1" applyBorder="1" applyAlignment="1" applyProtection="1">
      <alignment horizontal="center" shrinkToFit="1"/>
      <protection locked="0"/>
    </xf>
    <xf numFmtId="0" fontId="9" fillId="0" borderId="6" xfId="0" applyFont="1" applyBorder="1" applyAlignment="1" applyProtection="1">
      <alignment horizontal="center" vertical="center"/>
    </xf>
    <xf numFmtId="0" fontId="9" fillId="0" borderId="38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56" xfId="0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 textRotation="90"/>
    </xf>
    <xf numFmtId="0" fontId="32" fillId="0" borderId="63" xfId="0" applyFont="1" applyBorder="1" applyAlignment="1" applyProtection="1">
      <alignment horizontal="center" vertical="center" textRotation="90"/>
    </xf>
    <xf numFmtId="0" fontId="9" fillId="3" borderId="11" xfId="0" applyFont="1" applyFill="1" applyBorder="1" applyAlignment="1" applyProtection="1">
      <alignment horizontal="center" vertical="center" textRotation="90" wrapText="1"/>
    </xf>
    <xf numFmtId="0" fontId="9" fillId="3" borderId="31" xfId="0" applyFont="1" applyFill="1" applyBorder="1" applyAlignment="1" applyProtection="1">
      <alignment horizontal="center" vertical="center" textRotation="90" wrapText="1"/>
    </xf>
    <xf numFmtId="0" fontId="4" fillId="0" borderId="8" xfId="0" applyFont="1" applyBorder="1" applyAlignment="1" applyProtection="1">
      <alignment horizontal="center" vertical="center" shrinkToFit="1"/>
      <protection locked="0"/>
    </xf>
    <xf numFmtId="0" fontId="24" fillId="0" borderId="2" xfId="0" applyFont="1" applyBorder="1" applyAlignment="1" applyProtection="1">
      <alignment horizontal="center" vertical="center" textRotation="90" wrapText="1"/>
    </xf>
    <xf numFmtId="0" fontId="0" fillId="0" borderId="1" xfId="0" applyBorder="1"/>
    <xf numFmtId="0" fontId="0" fillId="0" borderId="62" xfId="0" applyBorder="1"/>
    <xf numFmtId="0" fontId="0" fillId="0" borderId="63" xfId="0" applyBorder="1"/>
    <xf numFmtId="0" fontId="0" fillId="0" borderId="0" xfId="0"/>
    <xf numFmtId="0" fontId="0" fillId="0" borderId="64" xfId="0" applyBorder="1"/>
    <xf numFmtId="0" fontId="0" fillId="0" borderId="59" xfId="0" applyBorder="1"/>
    <xf numFmtId="0" fontId="0" fillId="0" borderId="61" xfId="0" applyBorder="1"/>
    <xf numFmtId="0" fontId="0" fillId="0" borderId="60" xfId="0" applyBorder="1"/>
    <xf numFmtId="0" fontId="27" fillId="0" borderId="7" xfId="0" applyFont="1" applyBorder="1" applyAlignment="1" applyProtection="1">
      <alignment horizontal="center" vertical="center" textRotation="90" wrapText="1"/>
    </xf>
    <xf numFmtId="0" fontId="27" fillId="0" borderId="56" xfId="0" applyFont="1" applyBorder="1" applyAlignment="1" applyProtection="1">
      <alignment horizontal="center" vertical="center" textRotation="90" wrapText="1"/>
    </xf>
    <xf numFmtId="0" fontId="27" fillId="0" borderId="4" xfId="0" applyFont="1" applyBorder="1" applyAlignment="1" applyProtection="1">
      <alignment horizontal="center" vertical="center" textRotation="90" wrapText="1"/>
    </xf>
    <xf numFmtId="0" fontId="25" fillId="0" borderId="7" xfId="0" applyFont="1" applyBorder="1" applyAlignment="1" applyProtection="1">
      <alignment horizontal="center" vertical="center" textRotation="90"/>
    </xf>
    <xf numFmtId="0" fontId="25" fillId="0" borderId="56" xfId="0" applyFont="1" applyBorder="1" applyAlignment="1" applyProtection="1">
      <alignment horizontal="center" vertical="center" textRotation="90"/>
    </xf>
    <xf numFmtId="0" fontId="25" fillId="0" borderId="4" xfId="0" applyFont="1" applyBorder="1" applyAlignment="1" applyProtection="1">
      <alignment horizontal="center" vertical="center" textRotation="90"/>
    </xf>
    <xf numFmtId="0" fontId="9" fillId="0" borderId="8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 shrinkToFit="1"/>
    </xf>
    <xf numFmtId="0" fontId="5" fillId="0" borderId="8" xfId="0" applyFont="1" applyBorder="1" applyAlignment="1" applyProtection="1">
      <alignment horizontal="center" vertical="center" shrinkToFit="1"/>
    </xf>
    <xf numFmtId="0" fontId="17" fillId="0" borderId="6" xfId="0" applyFont="1" applyBorder="1" applyAlignment="1" applyProtection="1">
      <alignment horizontal="center" vertical="center" shrinkToFit="1"/>
    </xf>
    <xf numFmtId="0" fontId="17" fillId="0" borderId="38" xfId="0" applyFont="1" applyBorder="1" applyAlignment="1" applyProtection="1">
      <alignment horizontal="center" vertical="center" shrinkToFit="1"/>
    </xf>
    <xf numFmtId="0" fontId="17" fillId="0" borderId="8" xfId="0" applyFont="1" applyBorder="1" applyAlignment="1" applyProtection="1">
      <alignment horizontal="center" vertical="center" shrinkToFit="1"/>
    </xf>
    <xf numFmtId="0" fontId="5" fillId="0" borderId="6" xfId="0" applyFont="1" applyBorder="1" applyAlignment="1" applyProtection="1">
      <alignment horizontal="center" vertical="center" shrinkToFit="1"/>
      <protection locked="0"/>
    </xf>
    <xf numFmtId="0" fontId="5" fillId="0" borderId="38" xfId="0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 applyProtection="1">
      <alignment horizontal="center" vertical="center" shrinkToFit="1"/>
      <protection locked="0"/>
    </xf>
    <xf numFmtId="0" fontId="5" fillId="0" borderId="39" xfId="0" applyFont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0" borderId="62" xfId="0" applyFont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 applyProtection="1">
      <alignment horizontal="center" vertical="center" shrinkToFit="1"/>
      <protection locked="0"/>
    </xf>
    <xf numFmtId="0" fontId="17" fillId="0" borderId="38" xfId="0" applyFont="1" applyBorder="1" applyAlignment="1" applyProtection="1">
      <alignment horizontal="center" vertical="center" shrinkToFit="1"/>
      <protection locked="0"/>
    </xf>
    <xf numFmtId="0" fontId="17" fillId="0" borderId="8" xfId="0" applyFont="1" applyBorder="1" applyAlignment="1" applyProtection="1">
      <alignment horizontal="center" vertical="center" shrinkToFit="1"/>
      <protection locked="0"/>
    </xf>
    <xf numFmtId="0" fontId="4" fillId="0" borderId="6" xfId="0" applyFont="1" applyBorder="1" applyAlignment="1" applyProtection="1">
      <alignment horizontal="center" vertical="center"/>
    </xf>
    <xf numFmtId="0" fontId="4" fillId="0" borderId="38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38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textRotation="90" wrapText="1"/>
    </xf>
    <xf numFmtId="0" fontId="5" fillId="0" borderId="4" xfId="0" applyFont="1" applyBorder="1" applyAlignment="1" applyProtection="1">
      <alignment horizontal="center" vertical="center" textRotation="90" wrapText="1"/>
    </xf>
    <xf numFmtId="0" fontId="5" fillId="0" borderId="22" xfId="0" applyFont="1" applyBorder="1" applyAlignment="1" applyProtection="1">
      <alignment horizontal="center" vertical="center" shrinkToFit="1"/>
      <protection locked="0"/>
    </xf>
    <xf numFmtId="0" fontId="28" fillId="0" borderId="7" xfId="0" applyFont="1" applyFill="1" applyBorder="1" applyAlignment="1" applyProtection="1">
      <alignment horizontal="center" vertical="center" textRotation="90" wrapText="1"/>
    </xf>
    <xf numFmtId="0" fontId="28" fillId="0" borderId="56" xfId="0" applyFont="1" applyFill="1" applyBorder="1" applyAlignment="1" applyProtection="1">
      <alignment horizontal="center" vertical="center" textRotation="90" wrapText="1"/>
    </xf>
    <xf numFmtId="0" fontId="28" fillId="0" borderId="4" xfId="0" applyFont="1" applyFill="1" applyBorder="1" applyAlignment="1" applyProtection="1">
      <alignment horizontal="center" vertical="center" textRotation="90" wrapText="1"/>
    </xf>
    <xf numFmtId="0" fontId="4" fillId="0" borderId="0" xfId="0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Fill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62" xfId="0" applyFont="1" applyBorder="1" applyAlignment="1" applyProtection="1">
      <alignment horizontal="center" vertical="center" wrapText="1"/>
    </xf>
    <xf numFmtId="0" fontId="9" fillId="0" borderId="59" xfId="0" applyFont="1" applyBorder="1" applyAlignment="1" applyProtection="1">
      <alignment horizontal="center" vertical="center" wrapText="1"/>
    </xf>
    <xf numFmtId="0" fontId="9" fillId="0" borderId="61" xfId="0" applyFont="1" applyBorder="1" applyAlignment="1" applyProtection="1">
      <alignment horizontal="center" vertical="center" wrapText="1"/>
    </xf>
    <xf numFmtId="0" fontId="9" fillId="0" borderId="60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/>
    </xf>
    <xf numFmtId="0" fontId="11" fillId="0" borderId="38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62" xfId="0" applyFont="1" applyBorder="1" applyAlignment="1" applyProtection="1">
      <alignment horizontal="center" vertical="center"/>
    </xf>
    <xf numFmtId="0" fontId="9" fillId="0" borderId="59" xfId="0" applyFont="1" applyBorder="1" applyAlignment="1" applyProtection="1">
      <alignment horizontal="center" vertical="center"/>
    </xf>
    <xf numFmtId="0" fontId="9" fillId="0" borderId="60" xfId="0" applyFont="1" applyBorder="1" applyAlignment="1" applyProtection="1">
      <alignment horizontal="center" vertical="center"/>
    </xf>
    <xf numFmtId="0" fontId="28" fillId="5" borderId="56" xfId="0" applyFont="1" applyFill="1" applyBorder="1" applyAlignment="1" applyProtection="1">
      <alignment horizontal="center" vertical="center" textRotation="90" wrapText="1"/>
    </xf>
    <xf numFmtId="0" fontId="28" fillId="5" borderId="4" xfId="0" applyFont="1" applyFill="1" applyBorder="1" applyAlignment="1" applyProtection="1">
      <alignment horizontal="center" vertical="center" textRotation="90" wrapText="1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38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5" fillId="0" borderId="56" xfId="0" applyFont="1" applyBorder="1" applyAlignment="1" applyProtection="1">
      <alignment horizontal="center" vertical="center" textRotation="90" wrapText="1"/>
    </xf>
    <xf numFmtId="0" fontId="28" fillId="0" borderId="12" xfId="0" applyFont="1" applyBorder="1" applyAlignment="1" applyProtection="1">
      <alignment horizontal="center" vertical="center" textRotation="90" wrapText="1"/>
    </xf>
    <xf numFmtId="0" fontId="28" fillId="0" borderId="3" xfId="0" applyFont="1" applyBorder="1" applyAlignment="1" applyProtection="1">
      <alignment horizontal="center" vertical="center" textRotation="90" wrapText="1"/>
    </xf>
    <xf numFmtId="0" fontId="28" fillId="0" borderId="17" xfId="0" applyFont="1" applyBorder="1" applyAlignment="1" applyProtection="1">
      <alignment horizontal="center" vertical="center" textRotation="90" wrapText="1"/>
    </xf>
    <xf numFmtId="0" fontId="5" fillId="0" borderId="38" xfId="0" applyFont="1" applyBorder="1" applyAlignment="1" applyProtection="1">
      <alignment horizontal="center" vertical="center" shrinkToFit="1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28" fillId="5" borderId="7" xfId="0" applyFont="1" applyFill="1" applyBorder="1" applyAlignment="1" applyProtection="1">
      <alignment horizontal="center" vertical="center" textRotation="90" wrapText="1"/>
    </xf>
    <xf numFmtId="0" fontId="12" fillId="0" borderId="2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62" xfId="0" applyFont="1" applyBorder="1" applyAlignment="1" applyProtection="1">
      <alignment horizontal="center" vertical="center"/>
    </xf>
    <xf numFmtId="0" fontId="12" fillId="0" borderId="59" xfId="0" applyFont="1" applyBorder="1" applyAlignment="1" applyProtection="1">
      <alignment horizontal="center" vertical="center"/>
    </xf>
    <xf numFmtId="0" fontId="12" fillId="0" borderId="61" xfId="0" applyFont="1" applyBorder="1" applyAlignment="1" applyProtection="1">
      <alignment horizontal="center" vertical="center"/>
    </xf>
    <xf numFmtId="0" fontId="12" fillId="0" borderId="60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 shrinkToFit="1"/>
    </xf>
    <xf numFmtId="0" fontId="9" fillId="0" borderId="8" xfId="0" applyFont="1" applyBorder="1" applyAlignment="1" applyProtection="1">
      <alignment horizontal="center" vertical="center" shrinkToFit="1"/>
    </xf>
    <xf numFmtId="0" fontId="9" fillId="0" borderId="38" xfId="0" applyFont="1" applyBorder="1" applyAlignment="1" applyProtection="1">
      <alignment horizontal="center" vertical="center" shrinkToFit="1"/>
    </xf>
    <xf numFmtId="0" fontId="5" fillId="0" borderId="7" xfId="0" applyFont="1" applyBorder="1" applyAlignment="1" applyProtection="1">
      <alignment horizontal="center" vertical="center" wrapText="1"/>
    </xf>
    <xf numFmtId="0" fontId="17" fillId="0" borderId="4" xfId="0" applyFont="1" applyBorder="1"/>
    <xf numFmtId="0" fontId="25" fillId="0" borderId="7" xfId="0" applyFont="1" applyBorder="1" applyAlignment="1" applyProtection="1">
      <alignment horizontal="center" vertical="center" wrapText="1"/>
    </xf>
    <xf numFmtId="0" fontId="29" fillId="0" borderId="4" xfId="0" applyFont="1" applyBorder="1"/>
    <xf numFmtId="0" fontId="25" fillId="0" borderId="2" xfId="0" applyFont="1" applyBorder="1" applyAlignment="1" applyProtection="1">
      <alignment horizontal="center" vertical="center" wrapText="1"/>
    </xf>
    <xf numFmtId="0" fontId="29" fillId="0" borderId="1" xfId="0" applyFont="1" applyBorder="1"/>
    <xf numFmtId="0" fontId="29" fillId="0" borderId="62" xfId="0" applyFont="1" applyBorder="1"/>
    <xf numFmtId="0" fontId="29" fillId="0" borderId="59" xfId="0" applyFont="1" applyBorder="1"/>
    <xf numFmtId="0" fontId="29" fillId="0" borderId="61" xfId="0" applyFont="1" applyBorder="1"/>
    <xf numFmtId="0" fontId="29" fillId="0" borderId="60" xfId="0" applyFont="1" applyBorder="1"/>
    <xf numFmtId="0" fontId="9" fillId="0" borderId="63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64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/>
    </xf>
    <xf numFmtId="0" fontId="25" fillId="0" borderId="62" xfId="0" applyFont="1" applyBorder="1" applyAlignment="1" applyProtection="1">
      <alignment horizontal="center" vertical="center"/>
    </xf>
    <xf numFmtId="0" fontId="25" fillId="0" borderId="59" xfId="0" applyFont="1" applyBorder="1" applyAlignment="1" applyProtection="1">
      <alignment horizontal="center" vertical="center"/>
    </xf>
    <xf numFmtId="0" fontId="25" fillId="0" borderId="60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38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32" fillId="3" borderId="4" xfId="0" applyFont="1" applyFill="1" applyBorder="1" applyAlignment="1" applyProtection="1">
      <alignment horizontal="center" vertical="center" textRotation="90"/>
    </xf>
    <xf numFmtId="0" fontId="32" fillId="0" borderId="7" xfId="0" applyFont="1" applyBorder="1" applyAlignment="1" applyProtection="1">
      <alignment horizontal="center" vertical="center" wrapText="1"/>
    </xf>
    <xf numFmtId="0" fontId="32" fillId="0" borderId="4" xfId="0" applyFont="1" applyBorder="1" applyAlignment="1" applyProtection="1">
      <alignment horizontal="center" vertical="center" wrapText="1"/>
    </xf>
    <xf numFmtId="0" fontId="32" fillId="0" borderId="2" xfId="0" applyFont="1" applyBorder="1" applyAlignment="1" applyProtection="1">
      <alignment horizontal="center" vertical="center" textRotation="90" wrapText="1"/>
    </xf>
    <xf numFmtId="0" fontId="32" fillId="0" borderId="62" xfId="0" applyFont="1" applyBorder="1" applyAlignment="1" applyProtection="1">
      <alignment horizontal="center" vertical="center" textRotation="90" wrapText="1"/>
    </xf>
    <xf numFmtId="0" fontId="32" fillId="0" borderId="59" xfId="0" applyFont="1" applyBorder="1" applyAlignment="1" applyProtection="1">
      <alignment horizontal="center" vertical="center" textRotation="90" wrapText="1"/>
    </xf>
    <xf numFmtId="0" fontId="32" fillId="0" borderId="60" xfId="0" applyFont="1" applyBorder="1" applyAlignment="1" applyProtection="1">
      <alignment horizontal="center" vertical="center" textRotation="90" wrapText="1"/>
    </xf>
    <xf numFmtId="0" fontId="32" fillId="0" borderId="7" xfId="0" applyFont="1" applyBorder="1" applyAlignment="1" applyProtection="1">
      <alignment horizontal="center" vertical="center" textRotation="90"/>
    </xf>
    <xf numFmtId="0" fontId="32" fillId="0" borderId="4" xfId="0" applyFont="1" applyBorder="1" applyAlignment="1" applyProtection="1">
      <alignment horizontal="center" vertical="center" textRotation="90"/>
    </xf>
    <xf numFmtId="0" fontId="32" fillId="0" borderId="2" xfId="0" applyFont="1" applyBorder="1" applyAlignment="1" applyProtection="1">
      <alignment horizontal="center" vertical="center" textRotation="90"/>
      <protection locked="0"/>
    </xf>
    <xf numFmtId="0" fontId="32" fillId="0" borderId="62" xfId="0" applyFont="1" applyBorder="1" applyAlignment="1" applyProtection="1">
      <alignment horizontal="center" vertical="center" textRotation="90"/>
      <protection locked="0"/>
    </xf>
    <xf numFmtId="0" fontId="32" fillId="0" borderId="59" xfId="0" applyFont="1" applyBorder="1" applyAlignment="1" applyProtection="1">
      <alignment horizontal="center" vertical="center" textRotation="90"/>
      <protection locked="0"/>
    </xf>
    <xf numFmtId="0" fontId="32" fillId="0" borderId="60" xfId="0" applyFont="1" applyBorder="1" applyAlignment="1" applyProtection="1">
      <alignment horizontal="center" vertical="center" textRotation="90"/>
      <protection locked="0"/>
    </xf>
    <xf numFmtId="0" fontId="32" fillId="0" borderId="62" xfId="0" applyFont="1" applyBorder="1" applyAlignment="1" applyProtection="1">
      <alignment horizontal="center" vertical="center" textRotation="90"/>
    </xf>
    <xf numFmtId="0" fontId="32" fillId="0" borderId="59" xfId="0" applyFont="1" applyBorder="1" applyAlignment="1" applyProtection="1">
      <alignment horizontal="center" vertical="center" textRotation="90"/>
    </xf>
    <xf numFmtId="0" fontId="32" fillId="0" borderId="60" xfId="0" applyFont="1" applyBorder="1" applyAlignment="1" applyProtection="1">
      <alignment horizontal="center" vertical="center" textRotation="90"/>
    </xf>
    <xf numFmtId="0" fontId="5" fillId="0" borderId="7" xfId="0" applyFont="1" applyBorder="1" applyAlignment="1" applyProtection="1">
      <alignment horizontal="center" vertical="center" textRotation="90"/>
    </xf>
    <xf numFmtId="0" fontId="5" fillId="0" borderId="4" xfId="0" applyFont="1" applyBorder="1" applyAlignment="1" applyProtection="1">
      <alignment horizontal="center" vertical="center" textRotation="90"/>
    </xf>
    <xf numFmtId="0" fontId="6" fillId="2" borderId="6" xfId="0" applyFont="1" applyFill="1" applyBorder="1" applyAlignment="1" applyProtection="1">
      <alignment horizontal="center" vertical="center" shrinkToFit="1"/>
      <protection locked="0"/>
    </xf>
    <xf numFmtId="0" fontId="6" fillId="2" borderId="8" xfId="0" applyFont="1" applyFill="1" applyBorder="1" applyAlignment="1" applyProtection="1">
      <alignment horizontal="center" vertical="center" shrinkToFit="1"/>
      <protection locked="0"/>
    </xf>
    <xf numFmtId="1" fontId="5" fillId="0" borderId="6" xfId="0" applyNumberFormat="1" applyFont="1" applyBorder="1" applyAlignment="1" applyProtection="1">
      <alignment horizontal="center" vertical="center" shrinkToFit="1"/>
    </xf>
    <xf numFmtId="1" fontId="5" fillId="0" borderId="38" xfId="0" applyNumberFormat="1" applyFont="1" applyBorder="1" applyAlignment="1" applyProtection="1">
      <alignment horizontal="center" vertical="center" shrinkToFit="1"/>
    </xf>
    <xf numFmtId="1" fontId="5" fillId="0" borderId="8" xfId="0" applyNumberFormat="1" applyFont="1" applyBorder="1" applyAlignment="1" applyProtection="1">
      <alignment horizontal="center" vertical="center" shrinkToFit="1"/>
    </xf>
    <xf numFmtId="0" fontId="24" fillId="0" borderId="6" xfId="0" applyFont="1" applyBorder="1" applyAlignment="1" applyProtection="1">
      <alignment horizontal="center" vertical="center"/>
    </xf>
    <xf numFmtId="0" fontId="24" fillId="0" borderId="8" xfId="0" applyFont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horizontal="center" vertical="center" shrinkToFit="1"/>
      <protection locked="0"/>
    </xf>
    <xf numFmtId="0" fontId="17" fillId="0" borderId="62" xfId="0" applyFont="1" applyBorder="1" applyAlignment="1" applyProtection="1">
      <alignment horizontal="center" vertical="center" shrinkToFit="1"/>
      <protection locked="0"/>
    </xf>
    <xf numFmtId="0" fontId="0" fillId="0" borderId="38" xfId="0" applyBorder="1" applyAlignment="1" applyProtection="1">
      <alignment shrinkToFit="1"/>
      <protection locked="0"/>
    </xf>
    <xf numFmtId="0" fontId="0" fillId="0" borderId="8" xfId="0" applyBorder="1" applyAlignment="1" applyProtection="1">
      <alignment shrinkToFit="1"/>
      <protection locked="0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/>
    </xf>
    <xf numFmtId="0" fontId="25" fillId="0" borderId="6" xfId="0" applyFont="1" applyBorder="1" applyAlignment="1" applyProtection="1">
      <alignment horizontal="center" vertical="center"/>
    </xf>
    <xf numFmtId="0" fontId="25" fillId="0" borderId="8" xfId="0" applyFont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shrinkToFit="1"/>
      <protection locked="0"/>
    </xf>
    <xf numFmtId="0" fontId="5" fillId="0" borderId="38" xfId="0" applyFont="1" applyFill="1" applyBorder="1" applyAlignment="1" applyProtection="1">
      <alignment horizontal="center" vertical="center" shrinkToFit="1"/>
      <protection locked="0"/>
    </xf>
    <xf numFmtId="0" fontId="5" fillId="0" borderId="8" xfId="0" applyFont="1" applyFill="1" applyBorder="1" applyAlignment="1" applyProtection="1">
      <alignment horizontal="center" vertical="center" shrinkToFit="1"/>
      <protection locked="0"/>
    </xf>
    <xf numFmtId="0" fontId="41" fillId="0" borderId="0" xfId="1" applyFont="1" applyBorder="1" applyAlignment="1">
      <alignment horizontal="center"/>
    </xf>
    <xf numFmtId="0" fontId="41" fillId="0" borderId="0" xfId="1" applyFont="1" applyBorder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 applyAlignment="1">
      <alignment horizontal="center"/>
    </xf>
    <xf numFmtId="0" fontId="41" fillId="7" borderId="28" xfId="1" applyFont="1" applyFill="1" applyBorder="1" applyAlignment="1">
      <alignment horizontal="center" vertical="center"/>
    </xf>
    <xf numFmtId="0" fontId="41" fillId="7" borderId="28" xfId="1" applyFont="1" applyFill="1" applyBorder="1" applyAlignment="1">
      <alignment horizontal="center" vertical="center" wrapText="1"/>
    </xf>
    <xf numFmtId="0" fontId="41" fillId="7" borderId="19" xfId="1" applyFont="1" applyFill="1" applyBorder="1" applyAlignment="1">
      <alignment horizontal="center" vertical="center"/>
    </xf>
    <xf numFmtId="0" fontId="41" fillId="7" borderId="10" xfId="1" applyFont="1" applyFill="1" applyBorder="1" applyAlignment="1">
      <alignment horizontal="center" vertical="center"/>
    </xf>
    <xf numFmtId="0" fontId="41" fillId="7" borderId="26" xfId="1" applyFont="1" applyFill="1" applyBorder="1" applyAlignment="1">
      <alignment horizontal="center" vertical="center"/>
    </xf>
    <xf numFmtId="0" fontId="41" fillId="7" borderId="24" xfId="1" applyFont="1" applyFill="1" applyBorder="1" applyAlignment="1">
      <alignment horizontal="center" vertical="center"/>
    </xf>
    <xf numFmtId="0" fontId="41" fillId="0" borderId="29" xfId="1" applyFont="1" applyBorder="1" applyAlignment="1">
      <alignment horizontal="center"/>
    </xf>
    <xf numFmtId="0" fontId="41" fillId="0" borderId="30" xfId="1" applyFont="1" applyBorder="1" applyAlignment="1">
      <alignment horizontal="center"/>
    </xf>
    <xf numFmtId="0" fontId="38" fillId="0" borderId="29" xfId="1" applyFont="1" applyBorder="1" applyAlignment="1">
      <alignment horizontal="center"/>
    </xf>
    <xf numFmtId="0" fontId="38" fillId="0" borderId="68" xfId="1" applyFont="1" applyBorder="1" applyAlignment="1">
      <alignment horizontal="center"/>
    </xf>
    <xf numFmtId="0" fontId="38" fillId="0" borderId="30" xfId="1" applyFont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68" xfId="1" applyBorder="1" applyAlignment="1">
      <alignment horizontal="center"/>
    </xf>
    <xf numFmtId="0" fontId="2" fillId="0" borderId="30" xfId="1" applyBorder="1" applyAlignment="1">
      <alignment horizontal="center"/>
    </xf>
    <xf numFmtId="0" fontId="38" fillId="0" borderId="0" xfId="1" applyFont="1" applyAlignment="1">
      <alignment horizontal="center"/>
    </xf>
    <xf numFmtId="0" fontId="39" fillId="0" borderId="6" xfId="1" applyFont="1" applyBorder="1" applyAlignment="1">
      <alignment horizontal="center" vertical="center" wrapText="1" shrinkToFit="1" readingOrder="2"/>
    </xf>
    <xf numFmtId="0" fontId="39" fillId="0" borderId="38" xfId="1" applyFont="1" applyBorder="1" applyAlignment="1">
      <alignment horizontal="center" vertical="center" wrapText="1" shrinkToFit="1" readingOrder="2"/>
    </xf>
    <xf numFmtId="0" fontId="39" fillId="0" borderId="8" xfId="1" applyFont="1" applyBorder="1" applyAlignment="1">
      <alignment horizontal="center" vertical="center" wrapText="1" shrinkToFit="1" readingOrder="2"/>
    </xf>
    <xf numFmtId="0" fontId="3" fillId="0" borderId="0" xfId="0" applyFont="1" applyAlignment="1">
      <alignment horizontal="center"/>
    </xf>
    <xf numFmtId="0" fontId="5" fillId="0" borderId="47" xfId="0" applyFont="1" applyFill="1" applyBorder="1" applyAlignment="1" applyProtection="1">
      <alignment horizontal="center" vertical="top"/>
    </xf>
    <xf numFmtId="0" fontId="5" fillId="0" borderId="66" xfId="0" applyFont="1" applyFill="1" applyBorder="1" applyAlignment="1" applyProtection="1">
      <alignment horizontal="center" vertical="top"/>
    </xf>
    <xf numFmtId="0" fontId="5" fillId="0" borderId="48" xfId="0" applyFont="1" applyFill="1" applyBorder="1" applyAlignment="1" applyProtection="1">
      <alignment horizontal="center" vertical="top"/>
    </xf>
    <xf numFmtId="0" fontId="5" fillId="0" borderId="63" xfId="0" applyFont="1" applyFill="1" applyBorder="1" applyAlignment="1" applyProtection="1">
      <alignment horizontal="center" vertical="top"/>
    </xf>
    <xf numFmtId="0" fontId="5" fillId="0" borderId="0" xfId="0" applyFont="1" applyFill="1" applyBorder="1" applyAlignment="1" applyProtection="1">
      <alignment horizontal="center" vertical="top"/>
    </xf>
    <xf numFmtId="0" fontId="5" fillId="0" borderId="64" xfId="0" applyFont="1" applyFill="1" applyBorder="1" applyAlignment="1" applyProtection="1">
      <alignment horizontal="center" vertical="top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56" xfId="0" applyFont="1" applyBorder="1" applyAlignment="1">
      <alignment horizontal="center" vertical="center" textRotation="90" wrapText="1"/>
    </xf>
    <xf numFmtId="0" fontId="31" fillId="0" borderId="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62" xfId="0" applyFont="1" applyFill="1" applyBorder="1" applyAlignment="1" applyProtection="1">
      <alignment horizontal="center"/>
      <protection locked="0"/>
    </xf>
    <xf numFmtId="0" fontId="5" fillId="0" borderId="63" xfId="0" applyFont="1" applyFill="1" applyBorder="1" applyAlignment="1" applyProtection="1">
      <alignment horizontal="center"/>
      <protection locked="0"/>
    </xf>
    <xf numFmtId="0" fontId="5" fillId="0" borderId="64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63" xfId="0" applyFont="1" applyFill="1" applyBorder="1" applyAlignment="1">
      <alignment horizontal="center"/>
    </xf>
    <xf numFmtId="0" fontId="17" fillId="0" borderId="64" xfId="0" applyFont="1" applyFill="1" applyBorder="1" applyAlignment="1">
      <alignment horizontal="center"/>
    </xf>
    <xf numFmtId="0" fontId="17" fillId="0" borderId="59" xfId="0" applyFont="1" applyFill="1" applyBorder="1" applyAlignment="1">
      <alignment horizontal="center"/>
    </xf>
    <xf numFmtId="0" fontId="17" fillId="0" borderId="6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35" fillId="0" borderId="0" xfId="0" applyFont="1" applyBorder="1" applyAlignment="1" applyProtection="1">
      <alignment horizontal="center"/>
    </xf>
    <xf numFmtId="0" fontId="5" fillId="0" borderId="43" xfId="0" applyFont="1" applyFill="1" applyBorder="1" applyAlignment="1" applyProtection="1">
      <alignment horizontal="center" vertical="top"/>
    </xf>
    <xf numFmtId="0" fontId="5" fillId="0" borderId="65" xfId="0" applyFont="1" applyFill="1" applyBorder="1" applyAlignment="1" applyProtection="1">
      <alignment horizontal="center" vertical="top"/>
    </xf>
    <xf numFmtId="0" fontId="5" fillId="0" borderId="44" xfId="0" applyFont="1" applyFill="1" applyBorder="1" applyAlignment="1" applyProtection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2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5" fillId="0" borderId="64" xfId="0" applyFont="1" applyFill="1" applyBorder="1" applyAlignment="1">
      <alignment horizontal="center"/>
    </xf>
    <xf numFmtId="0" fontId="5" fillId="0" borderId="59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 vertical="center"/>
    </xf>
    <xf numFmtId="0" fontId="5" fillId="0" borderId="43" xfId="0" applyFont="1" applyBorder="1" applyAlignment="1">
      <alignment horizontal="center" vertical="top"/>
    </xf>
    <xf numFmtId="0" fontId="5" fillId="0" borderId="65" xfId="0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0" fontId="5" fillId="0" borderId="63" xfId="0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horizontal="center" vertical="top"/>
      <protection locked="0"/>
    </xf>
    <xf numFmtId="0" fontId="5" fillId="0" borderId="64" xfId="0" applyFont="1" applyBorder="1" applyAlignment="1" applyProtection="1">
      <alignment horizontal="center" vertical="top"/>
      <protection locked="0"/>
    </xf>
    <xf numFmtId="0" fontId="5" fillId="0" borderId="59" xfId="0" applyFont="1" applyBorder="1" applyAlignment="1" applyProtection="1">
      <alignment horizontal="center" vertical="top"/>
      <protection locked="0"/>
    </xf>
    <xf numFmtId="0" fontId="5" fillId="0" borderId="61" xfId="0" applyFont="1" applyBorder="1" applyAlignment="1" applyProtection="1">
      <alignment horizontal="center" vertical="top"/>
      <protection locked="0"/>
    </xf>
    <xf numFmtId="0" fontId="5" fillId="0" borderId="60" xfId="0" applyFont="1" applyBorder="1" applyAlignment="1" applyProtection="1">
      <alignment horizontal="center" vertical="top"/>
      <protection locked="0"/>
    </xf>
    <xf numFmtId="0" fontId="5" fillId="0" borderId="63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5" fillId="0" borderId="64" xfId="0" applyFont="1" applyFill="1" applyBorder="1" applyAlignment="1">
      <alignment horizontal="center" vertical="top"/>
    </xf>
    <xf numFmtId="0" fontId="5" fillId="0" borderId="59" xfId="0" applyFont="1" applyFill="1" applyBorder="1" applyAlignment="1">
      <alignment horizontal="center" vertical="top"/>
    </xf>
    <xf numFmtId="0" fontId="5" fillId="0" borderId="61" xfId="0" applyFont="1" applyFill="1" applyBorder="1" applyAlignment="1">
      <alignment horizontal="center" vertical="top"/>
    </xf>
    <xf numFmtId="0" fontId="5" fillId="0" borderId="60" xfId="0" applyFont="1" applyFill="1" applyBorder="1" applyAlignment="1">
      <alignment horizontal="center" vertical="top"/>
    </xf>
    <xf numFmtId="0" fontId="5" fillId="0" borderId="43" xfId="0" applyFont="1" applyFill="1" applyBorder="1" applyAlignment="1">
      <alignment horizontal="center" vertical="top"/>
    </xf>
    <xf numFmtId="0" fontId="5" fillId="0" borderId="65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5" fillId="0" borderId="46" xfId="0" applyFont="1" applyFill="1" applyBorder="1" applyAlignment="1">
      <alignment horizontal="center" vertical="top"/>
    </xf>
    <xf numFmtId="0" fontId="5" fillId="0" borderId="63" xfId="0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 applyProtection="1">
      <alignment horizontal="center" vertical="top"/>
      <protection locked="0"/>
    </xf>
    <xf numFmtId="0" fontId="5" fillId="0" borderId="64" xfId="0" applyFont="1" applyFill="1" applyBorder="1" applyAlignment="1" applyProtection="1">
      <alignment horizontal="center" vertical="top"/>
      <protection locked="0"/>
    </xf>
    <xf numFmtId="0" fontId="5" fillId="0" borderId="59" xfId="0" applyFont="1" applyFill="1" applyBorder="1" applyAlignment="1" applyProtection="1">
      <alignment horizontal="center" vertical="top"/>
      <protection locked="0"/>
    </xf>
    <xf numFmtId="0" fontId="5" fillId="0" borderId="61" xfId="0" applyFont="1" applyFill="1" applyBorder="1" applyAlignment="1" applyProtection="1">
      <alignment horizontal="center" vertical="top"/>
      <protection locked="0"/>
    </xf>
    <xf numFmtId="0" fontId="5" fillId="0" borderId="60" xfId="0" applyFont="1" applyFill="1" applyBorder="1" applyAlignment="1" applyProtection="1">
      <alignment horizontal="center" vertical="top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V66"/>
  <sheetViews>
    <sheetView rightToLeft="1" view="pageBreakPreview" zoomScale="53" zoomScaleNormal="50" zoomScaleSheetLayoutView="53" workbookViewId="0">
      <selection activeCell="B61" sqref="B61:AQ63"/>
    </sheetView>
  </sheetViews>
  <sheetFormatPr defaultRowHeight="12.75" x14ac:dyDescent="0.2"/>
  <cols>
    <col min="1" max="1" width="19.5703125" style="278" customWidth="1"/>
    <col min="2" max="2" width="49.85546875" style="278" customWidth="1"/>
    <col min="3" max="4" width="7.7109375" style="278" customWidth="1"/>
    <col min="5" max="6" width="9.7109375" style="278" customWidth="1"/>
    <col min="7" max="8" width="7.7109375" style="278" customWidth="1"/>
    <col min="9" max="10" width="9.7109375" style="278" customWidth="1"/>
    <col min="11" max="44" width="6.7109375" style="278" customWidth="1"/>
    <col min="45" max="45" width="9.7109375" style="278" customWidth="1"/>
    <col min="46" max="46" width="2.5703125" style="278" customWidth="1"/>
    <col min="47" max="47" width="4.28515625" style="278" customWidth="1"/>
    <col min="48" max="51" width="5.7109375" style="278" customWidth="1"/>
    <col min="52" max="53" width="3.28515625" style="278" customWidth="1"/>
    <col min="54" max="54" width="5.7109375" style="278" customWidth="1"/>
    <col min="55" max="56" width="3.28515625" style="278" customWidth="1"/>
    <col min="57" max="57" width="5.7109375" style="278" customWidth="1"/>
    <col min="58" max="62" width="3.28515625" style="278" customWidth="1"/>
    <col min="63" max="63" width="3.7109375" style="278" customWidth="1"/>
    <col min="64" max="64" width="6.42578125" style="278" customWidth="1"/>
    <col min="65" max="65" width="5.7109375" style="278" customWidth="1"/>
    <col min="66" max="66" width="6.7109375" style="278" customWidth="1"/>
    <col min="67" max="68" width="3.7109375" style="278" customWidth="1"/>
    <col min="69" max="69" width="3.28515625" style="278" customWidth="1"/>
    <col min="70" max="70" width="4.28515625" style="278" customWidth="1"/>
    <col min="71" max="71" width="4.5703125" style="278" customWidth="1"/>
    <col min="72" max="72" width="0.42578125" style="278" customWidth="1"/>
    <col min="73" max="73" width="2.140625" style="278" customWidth="1"/>
    <col min="74" max="256" width="9.140625" style="278"/>
    <col min="257" max="257" width="11" style="278" customWidth="1"/>
    <col min="258" max="258" width="62" style="278" customWidth="1"/>
    <col min="259" max="260" width="7.7109375" style="278" customWidth="1"/>
    <col min="261" max="262" width="9.7109375" style="278" customWidth="1"/>
    <col min="263" max="264" width="7.7109375" style="278" customWidth="1"/>
    <col min="265" max="266" width="9.7109375" style="278" customWidth="1"/>
    <col min="267" max="300" width="6.7109375" style="278" customWidth="1"/>
    <col min="301" max="301" width="9.7109375" style="278" customWidth="1"/>
    <col min="302" max="302" width="2.5703125" style="278" customWidth="1"/>
    <col min="303" max="303" width="4.28515625" style="278" customWidth="1"/>
    <col min="304" max="307" width="5.7109375" style="278" customWidth="1"/>
    <col min="308" max="309" width="3.28515625" style="278" customWidth="1"/>
    <col min="310" max="310" width="5.7109375" style="278" customWidth="1"/>
    <col min="311" max="312" width="3.28515625" style="278" customWidth="1"/>
    <col min="313" max="313" width="5.7109375" style="278" customWidth="1"/>
    <col min="314" max="318" width="3.28515625" style="278" customWidth="1"/>
    <col min="319" max="319" width="3.7109375" style="278" customWidth="1"/>
    <col min="320" max="320" width="6.42578125" style="278" customWidth="1"/>
    <col min="321" max="321" width="5.7109375" style="278" customWidth="1"/>
    <col min="322" max="322" width="6.7109375" style="278" customWidth="1"/>
    <col min="323" max="324" width="3.7109375" style="278" customWidth="1"/>
    <col min="325" max="325" width="3.28515625" style="278" customWidth="1"/>
    <col min="326" max="326" width="4.28515625" style="278" customWidth="1"/>
    <col min="327" max="327" width="4.5703125" style="278" customWidth="1"/>
    <col min="328" max="328" width="0.42578125" style="278" customWidth="1"/>
    <col min="329" max="329" width="2.140625" style="278" customWidth="1"/>
    <col min="330" max="512" width="9.140625" style="278"/>
    <col min="513" max="513" width="11" style="278" customWidth="1"/>
    <col min="514" max="514" width="62" style="278" customWidth="1"/>
    <col min="515" max="516" width="7.7109375" style="278" customWidth="1"/>
    <col min="517" max="518" width="9.7109375" style="278" customWidth="1"/>
    <col min="519" max="520" width="7.7109375" style="278" customWidth="1"/>
    <col min="521" max="522" width="9.7109375" style="278" customWidth="1"/>
    <col min="523" max="556" width="6.7109375" style="278" customWidth="1"/>
    <col min="557" max="557" width="9.7109375" style="278" customWidth="1"/>
    <col min="558" max="558" width="2.5703125" style="278" customWidth="1"/>
    <col min="559" max="559" width="4.28515625" style="278" customWidth="1"/>
    <col min="560" max="563" width="5.7109375" style="278" customWidth="1"/>
    <col min="564" max="565" width="3.28515625" style="278" customWidth="1"/>
    <col min="566" max="566" width="5.7109375" style="278" customWidth="1"/>
    <col min="567" max="568" width="3.28515625" style="278" customWidth="1"/>
    <col min="569" max="569" width="5.7109375" style="278" customWidth="1"/>
    <col min="570" max="574" width="3.28515625" style="278" customWidth="1"/>
    <col min="575" max="575" width="3.7109375" style="278" customWidth="1"/>
    <col min="576" max="576" width="6.42578125" style="278" customWidth="1"/>
    <col min="577" max="577" width="5.7109375" style="278" customWidth="1"/>
    <col min="578" max="578" width="6.7109375" style="278" customWidth="1"/>
    <col min="579" max="580" width="3.7109375" style="278" customWidth="1"/>
    <col min="581" max="581" width="3.28515625" style="278" customWidth="1"/>
    <col min="582" max="582" width="4.28515625" style="278" customWidth="1"/>
    <col min="583" max="583" width="4.5703125" style="278" customWidth="1"/>
    <col min="584" max="584" width="0.42578125" style="278" customWidth="1"/>
    <col min="585" max="585" width="2.140625" style="278" customWidth="1"/>
    <col min="586" max="768" width="9.140625" style="278"/>
    <col min="769" max="769" width="11" style="278" customWidth="1"/>
    <col min="770" max="770" width="62" style="278" customWidth="1"/>
    <col min="771" max="772" width="7.7109375" style="278" customWidth="1"/>
    <col min="773" max="774" width="9.7109375" style="278" customWidth="1"/>
    <col min="775" max="776" width="7.7109375" style="278" customWidth="1"/>
    <col min="777" max="778" width="9.7109375" style="278" customWidth="1"/>
    <col min="779" max="812" width="6.7109375" style="278" customWidth="1"/>
    <col min="813" max="813" width="9.7109375" style="278" customWidth="1"/>
    <col min="814" max="814" width="2.5703125" style="278" customWidth="1"/>
    <col min="815" max="815" width="4.28515625" style="278" customWidth="1"/>
    <col min="816" max="819" width="5.7109375" style="278" customWidth="1"/>
    <col min="820" max="821" width="3.28515625" style="278" customWidth="1"/>
    <col min="822" max="822" width="5.7109375" style="278" customWidth="1"/>
    <col min="823" max="824" width="3.28515625" style="278" customWidth="1"/>
    <col min="825" max="825" width="5.7109375" style="278" customWidth="1"/>
    <col min="826" max="830" width="3.28515625" style="278" customWidth="1"/>
    <col min="831" max="831" width="3.7109375" style="278" customWidth="1"/>
    <col min="832" max="832" width="6.42578125" style="278" customWidth="1"/>
    <col min="833" max="833" width="5.7109375" style="278" customWidth="1"/>
    <col min="834" max="834" width="6.7109375" style="278" customWidth="1"/>
    <col min="835" max="836" width="3.7109375" style="278" customWidth="1"/>
    <col min="837" max="837" width="3.28515625" style="278" customWidth="1"/>
    <col min="838" max="838" width="4.28515625" style="278" customWidth="1"/>
    <col min="839" max="839" width="4.5703125" style="278" customWidth="1"/>
    <col min="840" max="840" width="0.42578125" style="278" customWidth="1"/>
    <col min="841" max="841" width="2.140625" style="278" customWidth="1"/>
    <col min="842" max="1024" width="9.140625" style="278"/>
    <col min="1025" max="1025" width="11" style="278" customWidth="1"/>
    <col min="1026" max="1026" width="62" style="278" customWidth="1"/>
    <col min="1027" max="1028" width="7.7109375" style="278" customWidth="1"/>
    <col min="1029" max="1030" width="9.7109375" style="278" customWidth="1"/>
    <col min="1031" max="1032" width="7.7109375" style="278" customWidth="1"/>
    <col min="1033" max="1034" width="9.7109375" style="278" customWidth="1"/>
    <col min="1035" max="1068" width="6.7109375" style="278" customWidth="1"/>
    <col min="1069" max="1069" width="9.7109375" style="278" customWidth="1"/>
    <col min="1070" max="1070" width="2.5703125" style="278" customWidth="1"/>
    <col min="1071" max="1071" width="4.28515625" style="278" customWidth="1"/>
    <col min="1072" max="1075" width="5.7109375" style="278" customWidth="1"/>
    <col min="1076" max="1077" width="3.28515625" style="278" customWidth="1"/>
    <col min="1078" max="1078" width="5.7109375" style="278" customWidth="1"/>
    <col min="1079" max="1080" width="3.28515625" style="278" customWidth="1"/>
    <col min="1081" max="1081" width="5.7109375" style="278" customWidth="1"/>
    <col min="1082" max="1086" width="3.28515625" style="278" customWidth="1"/>
    <col min="1087" max="1087" width="3.7109375" style="278" customWidth="1"/>
    <col min="1088" max="1088" width="6.42578125" style="278" customWidth="1"/>
    <col min="1089" max="1089" width="5.7109375" style="278" customWidth="1"/>
    <col min="1090" max="1090" width="6.7109375" style="278" customWidth="1"/>
    <col min="1091" max="1092" width="3.7109375" style="278" customWidth="1"/>
    <col min="1093" max="1093" width="3.28515625" style="278" customWidth="1"/>
    <col min="1094" max="1094" width="4.28515625" style="278" customWidth="1"/>
    <col min="1095" max="1095" width="4.5703125" style="278" customWidth="1"/>
    <col min="1096" max="1096" width="0.42578125" style="278" customWidth="1"/>
    <col min="1097" max="1097" width="2.140625" style="278" customWidth="1"/>
    <col min="1098" max="1280" width="9.140625" style="278"/>
    <col min="1281" max="1281" width="11" style="278" customWidth="1"/>
    <col min="1282" max="1282" width="62" style="278" customWidth="1"/>
    <col min="1283" max="1284" width="7.7109375" style="278" customWidth="1"/>
    <col min="1285" max="1286" width="9.7109375" style="278" customWidth="1"/>
    <col min="1287" max="1288" width="7.7109375" style="278" customWidth="1"/>
    <col min="1289" max="1290" width="9.7109375" style="278" customWidth="1"/>
    <col min="1291" max="1324" width="6.7109375" style="278" customWidth="1"/>
    <col min="1325" max="1325" width="9.7109375" style="278" customWidth="1"/>
    <col min="1326" max="1326" width="2.5703125" style="278" customWidth="1"/>
    <col min="1327" max="1327" width="4.28515625" style="278" customWidth="1"/>
    <col min="1328" max="1331" width="5.7109375" style="278" customWidth="1"/>
    <col min="1332" max="1333" width="3.28515625" style="278" customWidth="1"/>
    <col min="1334" max="1334" width="5.7109375" style="278" customWidth="1"/>
    <col min="1335" max="1336" width="3.28515625" style="278" customWidth="1"/>
    <col min="1337" max="1337" width="5.7109375" style="278" customWidth="1"/>
    <col min="1338" max="1342" width="3.28515625" style="278" customWidth="1"/>
    <col min="1343" max="1343" width="3.7109375" style="278" customWidth="1"/>
    <col min="1344" max="1344" width="6.42578125" style="278" customWidth="1"/>
    <col min="1345" max="1345" width="5.7109375" style="278" customWidth="1"/>
    <col min="1346" max="1346" width="6.7109375" style="278" customWidth="1"/>
    <col min="1347" max="1348" width="3.7109375" style="278" customWidth="1"/>
    <col min="1349" max="1349" width="3.28515625" style="278" customWidth="1"/>
    <col min="1350" max="1350" width="4.28515625" style="278" customWidth="1"/>
    <col min="1351" max="1351" width="4.5703125" style="278" customWidth="1"/>
    <col min="1352" max="1352" width="0.42578125" style="278" customWidth="1"/>
    <col min="1353" max="1353" width="2.140625" style="278" customWidth="1"/>
    <col min="1354" max="1536" width="9.140625" style="278"/>
    <col min="1537" max="1537" width="11" style="278" customWidth="1"/>
    <col min="1538" max="1538" width="62" style="278" customWidth="1"/>
    <col min="1539" max="1540" width="7.7109375" style="278" customWidth="1"/>
    <col min="1541" max="1542" width="9.7109375" style="278" customWidth="1"/>
    <col min="1543" max="1544" width="7.7109375" style="278" customWidth="1"/>
    <col min="1545" max="1546" width="9.7109375" style="278" customWidth="1"/>
    <col min="1547" max="1580" width="6.7109375" style="278" customWidth="1"/>
    <col min="1581" max="1581" width="9.7109375" style="278" customWidth="1"/>
    <col min="1582" max="1582" width="2.5703125" style="278" customWidth="1"/>
    <col min="1583" max="1583" width="4.28515625" style="278" customWidth="1"/>
    <col min="1584" max="1587" width="5.7109375" style="278" customWidth="1"/>
    <col min="1588" max="1589" width="3.28515625" style="278" customWidth="1"/>
    <col min="1590" max="1590" width="5.7109375" style="278" customWidth="1"/>
    <col min="1591" max="1592" width="3.28515625" style="278" customWidth="1"/>
    <col min="1593" max="1593" width="5.7109375" style="278" customWidth="1"/>
    <col min="1594" max="1598" width="3.28515625" style="278" customWidth="1"/>
    <col min="1599" max="1599" width="3.7109375" style="278" customWidth="1"/>
    <col min="1600" max="1600" width="6.42578125" style="278" customWidth="1"/>
    <col min="1601" max="1601" width="5.7109375" style="278" customWidth="1"/>
    <col min="1602" max="1602" width="6.7109375" style="278" customWidth="1"/>
    <col min="1603" max="1604" width="3.7109375" style="278" customWidth="1"/>
    <col min="1605" max="1605" width="3.28515625" style="278" customWidth="1"/>
    <col min="1606" max="1606" width="4.28515625" style="278" customWidth="1"/>
    <col min="1607" max="1607" width="4.5703125" style="278" customWidth="1"/>
    <col min="1608" max="1608" width="0.42578125" style="278" customWidth="1"/>
    <col min="1609" max="1609" width="2.140625" style="278" customWidth="1"/>
    <col min="1610" max="1792" width="9.140625" style="278"/>
    <col min="1793" max="1793" width="11" style="278" customWidth="1"/>
    <col min="1794" max="1794" width="62" style="278" customWidth="1"/>
    <col min="1795" max="1796" width="7.7109375" style="278" customWidth="1"/>
    <col min="1797" max="1798" width="9.7109375" style="278" customWidth="1"/>
    <col min="1799" max="1800" width="7.7109375" style="278" customWidth="1"/>
    <col min="1801" max="1802" width="9.7109375" style="278" customWidth="1"/>
    <col min="1803" max="1836" width="6.7109375" style="278" customWidth="1"/>
    <col min="1837" max="1837" width="9.7109375" style="278" customWidth="1"/>
    <col min="1838" max="1838" width="2.5703125" style="278" customWidth="1"/>
    <col min="1839" max="1839" width="4.28515625" style="278" customWidth="1"/>
    <col min="1840" max="1843" width="5.7109375" style="278" customWidth="1"/>
    <col min="1844" max="1845" width="3.28515625" style="278" customWidth="1"/>
    <col min="1846" max="1846" width="5.7109375" style="278" customWidth="1"/>
    <col min="1847" max="1848" width="3.28515625" style="278" customWidth="1"/>
    <col min="1849" max="1849" width="5.7109375" style="278" customWidth="1"/>
    <col min="1850" max="1854" width="3.28515625" style="278" customWidth="1"/>
    <col min="1855" max="1855" width="3.7109375" style="278" customWidth="1"/>
    <col min="1856" max="1856" width="6.42578125" style="278" customWidth="1"/>
    <col min="1857" max="1857" width="5.7109375" style="278" customWidth="1"/>
    <col min="1858" max="1858" width="6.7109375" style="278" customWidth="1"/>
    <col min="1859" max="1860" width="3.7109375" style="278" customWidth="1"/>
    <col min="1861" max="1861" width="3.28515625" style="278" customWidth="1"/>
    <col min="1862" max="1862" width="4.28515625" style="278" customWidth="1"/>
    <col min="1863" max="1863" width="4.5703125" style="278" customWidth="1"/>
    <col min="1864" max="1864" width="0.42578125" style="278" customWidth="1"/>
    <col min="1865" max="1865" width="2.140625" style="278" customWidth="1"/>
    <col min="1866" max="2048" width="9.140625" style="278"/>
    <col min="2049" max="2049" width="11" style="278" customWidth="1"/>
    <col min="2050" max="2050" width="62" style="278" customWidth="1"/>
    <col min="2051" max="2052" width="7.7109375" style="278" customWidth="1"/>
    <col min="2053" max="2054" width="9.7109375" style="278" customWidth="1"/>
    <col min="2055" max="2056" width="7.7109375" style="278" customWidth="1"/>
    <col min="2057" max="2058" width="9.7109375" style="278" customWidth="1"/>
    <col min="2059" max="2092" width="6.7109375" style="278" customWidth="1"/>
    <col min="2093" max="2093" width="9.7109375" style="278" customWidth="1"/>
    <col min="2094" max="2094" width="2.5703125" style="278" customWidth="1"/>
    <col min="2095" max="2095" width="4.28515625" style="278" customWidth="1"/>
    <col min="2096" max="2099" width="5.7109375" style="278" customWidth="1"/>
    <col min="2100" max="2101" width="3.28515625" style="278" customWidth="1"/>
    <col min="2102" max="2102" width="5.7109375" style="278" customWidth="1"/>
    <col min="2103" max="2104" width="3.28515625" style="278" customWidth="1"/>
    <col min="2105" max="2105" width="5.7109375" style="278" customWidth="1"/>
    <col min="2106" max="2110" width="3.28515625" style="278" customWidth="1"/>
    <col min="2111" max="2111" width="3.7109375" style="278" customWidth="1"/>
    <col min="2112" max="2112" width="6.42578125" style="278" customWidth="1"/>
    <col min="2113" max="2113" width="5.7109375" style="278" customWidth="1"/>
    <col min="2114" max="2114" width="6.7109375" style="278" customWidth="1"/>
    <col min="2115" max="2116" width="3.7109375" style="278" customWidth="1"/>
    <col min="2117" max="2117" width="3.28515625" style="278" customWidth="1"/>
    <col min="2118" max="2118" width="4.28515625" style="278" customWidth="1"/>
    <col min="2119" max="2119" width="4.5703125" style="278" customWidth="1"/>
    <col min="2120" max="2120" width="0.42578125" style="278" customWidth="1"/>
    <col min="2121" max="2121" width="2.140625" style="278" customWidth="1"/>
    <col min="2122" max="2304" width="9.140625" style="278"/>
    <col min="2305" max="2305" width="11" style="278" customWidth="1"/>
    <col min="2306" max="2306" width="62" style="278" customWidth="1"/>
    <col min="2307" max="2308" width="7.7109375" style="278" customWidth="1"/>
    <col min="2309" max="2310" width="9.7109375" style="278" customWidth="1"/>
    <col min="2311" max="2312" width="7.7109375" style="278" customWidth="1"/>
    <col min="2313" max="2314" width="9.7109375" style="278" customWidth="1"/>
    <col min="2315" max="2348" width="6.7109375" style="278" customWidth="1"/>
    <col min="2349" max="2349" width="9.7109375" style="278" customWidth="1"/>
    <col min="2350" max="2350" width="2.5703125" style="278" customWidth="1"/>
    <col min="2351" max="2351" width="4.28515625" style="278" customWidth="1"/>
    <col min="2352" max="2355" width="5.7109375" style="278" customWidth="1"/>
    <col min="2356" max="2357" width="3.28515625" style="278" customWidth="1"/>
    <col min="2358" max="2358" width="5.7109375" style="278" customWidth="1"/>
    <col min="2359" max="2360" width="3.28515625" style="278" customWidth="1"/>
    <col min="2361" max="2361" width="5.7109375" style="278" customWidth="1"/>
    <col min="2362" max="2366" width="3.28515625" style="278" customWidth="1"/>
    <col min="2367" max="2367" width="3.7109375" style="278" customWidth="1"/>
    <col min="2368" max="2368" width="6.42578125" style="278" customWidth="1"/>
    <col min="2369" max="2369" width="5.7109375" style="278" customWidth="1"/>
    <col min="2370" max="2370" width="6.7109375" style="278" customWidth="1"/>
    <col min="2371" max="2372" width="3.7109375" style="278" customWidth="1"/>
    <col min="2373" max="2373" width="3.28515625" style="278" customWidth="1"/>
    <col min="2374" max="2374" width="4.28515625" style="278" customWidth="1"/>
    <col min="2375" max="2375" width="4.5703125" style="278" customWidth="1"/>
    <col min="2376" max="2376" width="0.42578125" style="278" customWidth="1"/>
    <col min="2377" max="2377" width="2.140625" style="278" customWidth="1"/>
    <col min="2378" max="2560" width="9.140625" style="278"/>
    <col min="2561" max="2561" width="11" style="278" customWidth="1"/>
    <col min="2562" max="2562" width="62" style="278" customWidth="1"/>
    <col min="2563" max="2564" width="7.7109375" style="278" customWidth="1"/>
    <col min="2565" max="2566" width="9.7109375" style="278" customWidth="1"/>
    <col min="2567" max="2568" width="7.7109375" style="278" customWidth="1"/>
    <col min="2569" max="2570" width="9.7109375" style="278" customWidth="1"/>
    <col min="2571" max="2604" width="6.7109375" style="278" customWidth="1"/>
    <col min="2605" max="2605" width="9.7109375" style="278" customWidth="1"/>
    <col min="2606" max="2606" width="2.5703125" style="278" customWidth="1"/>
    <col min="2607" max="2607" width="4.28515625" style="278" customWidth="1"/>
    <col min="2608" max="2611" width="5.7109375" style="278" customWidth="1"/>
    <col min="2612" max="2613" width="3.28515625" style="278" customWidth="1"/>
    <col min="2614" max="2614" width="5.7109375" style="278" customWidth="1"/>
    <col min="2615" max="2616" width="3.28515625" style="278" customWidth="1"/>
    <col min="2617" max="2617" width="5.7109375" style="278" customWidth="1"/>
    <col min="2618" max="2622" width="3.28515625" style="278" customWidth="1"/>
    <col min="2623" max="2623" width="3.7109375" style="278" customWidth="1"/>
    <col min="2624" max="2624" width="6.42578125" style="278" customWidth="1"/>
    <col min="2625" max="2625" width="5.7109375" style="278" customWidth="1"/>
    <col min="2626" max="2626" width="6.7109375" style="278" customWidth="1"/>
    <col min="2627" max="2628" width="3.7109375" style="278" customWidth="1"/>
    <col min="2629" max="2629" width="3.28515625" style="278" customWidth="1"/>
    <col min="2630" max="2630" width="4.28515625" style="278" customWidth="1"/>
    <col min="2631" max="2631" width="4.5703125" style="278" customWidth="1"/>
    <col min="2632" max="2632" width="0.42578125" style="278" customWidth="1"/>
    <col min="2633" max="2633" width="2.140625" style="278" customWidth="1"/>
    <col min="2634" max="2816" width="9.140625" style="278"/>
    <col min="2817" max="2817" width="11" style="278" customWidth="1"/>
    <col min="2818" max="2818" width="62" style="278" customWidth="1"/>
    <col min="2819" max="2820" width="7.7109375" style="278" customWidth="1"/>
    <col min="2821" max="2822" width="9.7109375" style="278" customWidth="1"/>
    <col min="2823" max="2824" width="7.7109375" style="278" customWidth="1"/>
    <col min="2825" max="2826" width="9.7109375" style="278" customWidth="1"/>
    <col min="2827" max="2860" width="6.7109375" style="278" customWidth="1"/>
    <col min="2861" max="2861" width="9.7109375" style="278" customWidth="1"/>
    <col min="2862" max="2862" width="2.5703125" style="278" customWidth="1"/>
    <col min="2863" max="2863" width="4.28515625" style="278" customWidth="1"/>
    <col min="2864" max="2867" width="5.7109375" style="278" customWidth="1"/>
    <col min="2868" max="2869" width="3.28515625" style="278" customWidth="1"/>
    <col min="2870" max="2870" width="5.7109375" style="278" customWidth="1"/>
    <col min="2871" max="2872" width="3.28515625" style="278" customWidth="1"/>
    <col min="2873" max="2873" width="5.7109375" style="278" customWidth="1"/>
    <col min="2874" max="2878" width="3.28515625" style="278" customWidth="1"/>
    <col min="2879" max="2879" width="3.7109375" style="278" customWidth="1"/>
    <col min="2880" max="2880" width="6.42578125" style="278" customWidth="1"/>
    <col min="2881" max="2881" width="5.7109375" style="278" customWidth="1"/>
    <col min="2882" max="2882" width="6.7109375" style="278" customWidth="1"/>
    <col min="2883" max="2884" width="3.7109375" style="278" customWidth="1"/>
    <col min="2885" max="2885" width="3.28515625" style="278" customWidth="1"/>
    <col min="2886" max="2886" width="4.28515625" style="278" customWidth="1"/>
    <col min="2887" max="2887" width="4.5703125" style="278" customWidth="1"/>
    <col min="2888" max="2888" width="0.42578125" style="278" customWidth="1"/>
    <col min="2889" max="2889" width="2.140625" style="278" customWidth="1"/>
    <col min="2890" max="3072" width="9.140625" style="278"/>
    <col min="3073" max="3073" width="11" style="278" customWidth="1"/>
    <col min="3074" max="3074" width="62" style="278" customWidth="1"/>
    <col min="3075" max="3076" width="7.7109375" style="278" customWidth="1"/>
    <col min="3077" max="3078" width="9.7109375" style="278" customWidth="1"/>
    <col min="3079" max="3080" width="7.7109375" style="278" customWidth="1"/>
    <col min="3081" max="3082" width="9.7109375" style="278" customWidth="1"/>
    <col min="3083" max="3116" width="6.7109375" style="278" customWidth="1"/>
    <col min="3117" max="3117" width="9.7109375" style="278" customWidth="1"/>
    <col min="3118" max="3118" width="2.5703125" style="278" customWidth="1"/>
    <col min="3119" max="3119" width="4.28515625" style="278" customWidth="1"/>
    <col min="3120" max="3123" width="5.7109375" style="278" customWidth="1"/>
    <col min="3124" max="3125" width="3.28515625" style="278" customWidth="1"/>
    <col min="3126" max="3126" width="5.7109375" style="278" customWidth="1"/>
    <col min="3127" max="3128" width="3.28515625" style="278" customWidth="1"/>
    <col min="3129" max="3129" width="5.7109375" style="278" customWidth="1"/>
    <col min="3130" max="3134" width="3.28515625" style="278" customWidth="1"/>
    <col min="3135" max="3135" width="3.7109375" style="278" customWidth="1"/>
    <col min="3136" max="3136" width="6.42578125" style="278" customWidth="1"/>
    <col min="3137" max="3137" width="5.7109375" style="278" customWidth="1"/>
    <col min="3138" max="3138" width="6.7109375" style="278" customWidth="1"/>
    <col min="3139" max="3140" width="3.7109375" style="278" customWidth="1"/>
    <col min="3141" max="3141" width="3.28515625" style="278" customWidth="1"/>
    <col min="3142" max="3142" width="4.28515625" style="278" customWidth="1"/>
    <col min="3143" max="3143" width="4.5703125" style="278" customWidth="1"/>
    <col min="3144" max="3144" width="0.42578125" style="278" customWidth="1"/>
    <col min="3145" max="3145" width="2.140625" style="278" customWidth="1"/>
    <col min="3146" max="3328" width="9.140625" style="278"/>
    <col min="3329" max="3329" width="11" style="278" customWidth="1"/>
    <col min="3330" max="3330" width="62" style="278" customWidth="1"/>
    <col min="3331" max="3332" width="7.7109375" style="278" customWidth="1"/>
    <col min="3333" max="3334" width="9.7109375" style="278" customWidth="1"/>
    <col min="3335" max="3336" width="7.7109375" style="278" customWidth="1"/>
    <col min="3337" max="3338" width="9.7109375" style="278" customWidth="1"/>
    <col min="3339" max="3372" width="6.7109375" style="278" customWidth="1"/>
    <col min="3373" max="3373" width="9.7109375" style="278" customWidth="1"/>
    <col min="3374" max="3374" width="2.5703125" style="278" customWidth="1"/>
    <col min="3375" max="3375" width="4.28515625" style="278" customWidth="1"/>
    <col min="3376" max="3379" width="5.7109375" style="278" customWidth="1"/>
    <col min="3380" max="3381" width="3.28515625" style="278" customWidth="1"/>
    <col min="3382" max="3382" width="5.7109375" style="278" customWidth="1"/>
    <col min="3383" max="3384" width="3.28515625" style="278" customWidth="1"/>
    <col min="3385" max="3385" width="5.7109375" style="278" customWidth="1"/>
    <col min="3386" max="3390" width="3.28515625" style="278" customWidth="1"/>
    <col min="3391" max="3391" width="3.7109375" style="278" customWidth="1"/>
    <col min="3392" max="3392" width="6.42578125" style="278" customWidth="1"/>
    <col min="3393" max="3393" width="5.7109375" style="278" customWidth="1"/>
    <col min="3394" max="3394" width="6.7109375" style="278" customWidth="1"/>
    <col min="3395" max="3396" width="3.7109375" style="278" customWidth="1"/>
    <col min="3397" max="3397" width="3.28515625" style="278" customWidth="1"/>
    <col min="3398" max="3398" width="4.28515625" style="278" customWidth="1"/>
    <col min="3399" max="3399" width="4.5703125" style="278" customWidth="1"/>
    <col min="3400" max="3400" width="0.42578125" style="278" customWidth="1"/>
    <col min="3401" max="3401" width="2.140625" style="278" customWidth="1"/>
    <col min="3402" max="3584" width="9.140625" style="278"/>
    <col min="3585" max="3585" width="11" style="278" customWidth="1"/>
    <col min="3586" max="3586" width="62" style="278" customWidth="1"/>
    <col min="3587" max="3588" width="7.7109375" style="278" customWidth="1"/>
    <col min="3589" max="3590" width="9.7109375" style="278" customWidth="1"/>
    <col min="3591" max="3592" width="7.7109375" style="278" customWidth="1"/>
    <col min="3593" max="3594" width="9.7109375" style="278" customWidth="1"/>
    <col min="3595" max="3628" width="6.7109375" style="278" customWidth="1"/>
    <col min="3629" max="3629" width="9.7109375" style="278" customWidth="1"/>
    <col min="3630" max="3630" width="2.5703125" style="278" customWidth="1"/>
    <col min="3631" max="3631" width="4.28515625" style="278" customWidth="1"/>
    <col min="3632" max="3635" width="5.7109375" style="278" customWidth="1"/>
    <col min="3636" max="3637" width="3.28515625" style="278" customWidth="1"/>
    <col min="3638" max="3638" width="5.7109375" style="278" customWidth="1"/>
    <col min="3639" max="3640" width="3.28515625" style="278" customWidth="1"/>
    <col min="3641" max="3641" width="5.7109375" style="278" customWidth="1"/>
    <col min="3642" max="3646" width="3.28515625" style="278" customWidth="1"/>
    <col min="3647" max="3647" width="3.7109375" style="278" customWidth="1"/>
    <col min="3648" max="3648" width="6.42578125" style="278" customWidth="1"/>
    <col min="3649" max="3649" width="5.7109375" style="278" customWidth="1"/>
    <col min="3650" max="3650" width="6.7109375" style="278" customWidth="1"/>
    <col min="3651" max="3652" width="3.7109375" style="278" customWidth="1"/>
    <col min="3653" max="3653" width="3.28515625" style="278" customWidth="1"/>
    <col min="3654" max="3654" width="4.28515625" style="278" customWidth="1"/>
    <col min="3655" max="3655" width="4.5703125" style="278" customWidth="1"/>
    <col min="3656" max="3656" width="0.42578125" style="278" customWidth="1"/>
    <col min="3657" max="3657" width="2.140625" style="278" customWidth="1"/>
    <col min="3658" max="3840" width="9.140625" style="278"/>
    <col min="3841" max="3841" width="11" style="278" customWidth="1"/>
    <col min="3842" max="3842" width="62" style="278" customWidth="1"/>
    <col min="3843" max="3844" width="7.7109375" style="278" customWidth="1"/>
    <col min="3845" max="3846" width="9.7109375" style="278" customWidth="1"/>
    <col min="3847" max="3848" width="7.7109375" style="278" customWidth="1"/>
    <col min="3849" max="3850" width="9.7109375" style="278" customWidth="1"/>
    <col min="3851" max="3884" width="6.7109375" style="278" customWidth="1"/>
    <col min="3885" max="3885" width="9.7109375" style="278" customWidth="1"/>
    <col min="3886" max="3886" width="2.5703125" style="278" customWidth="1"/>
    <col min="3887" max="3887" width="4.28515625" style="278" customWidth="1"/>
    <col min="3888" max="3891" width="5.7109375" style="278" customWidth="1"/>
    <col min="3892" max="3893" width="3.28515625" style="278" customWidth="1"/>
    <col min="3894" max="3894" width="5.7109375" style="278" customWidth="1"/>
    <col min="3895" max="3896" width="3.28515625" style="278" customWidth="1"/>
    <col min="3897" max="3897" width="5.7109375" style="278" customWidth="1"/>
    <col min="3898" max="3902" width="3.28515625" style="278" customWidth="1"/>
    <col min="3903" max="3903" width="3.7109375" style="278" customWidth="1"/>
    <col min="3904" max="3904" width="6.42578125" style="278" customWidth="1"/>
    <col min="3905" max="3905" width="5.7109375" style="278" customWidth="1"/>
    <col min="3906" max="3906" width="6.7109375" style="278" customWidth="1"/>
    <col min="3907" max="3908" width="3.7109375" style="278" customWidth="1"/>
    <col min="3909" max="3909" width="3.28515625" style="278" customWidth="1"/>
    <col min="3910" max="3910" width="4.28515625" style="278" customWidth="1"/>
    <col min="3911" max="3911" width="4.5703125" style="278" customWidth="1"/>
    <col min="3912" max="3912" width="0.42578125" style="278" customWidth="1"/>
    <col min="3913" max="3913" width="2.140625" style="278" customWidth="1"/>
    <col min="3914" max="4096" width="9.140625" style="278"/>
    <col min="4097" max="4097" width="11" style="278" customWidth="1"/>
    <col min="4098" max="4098" width="62" style="278" customWidth="1"/>
    <col min="4099" max="4100" width="7.7109375" style="278" customWidth="1"/>
    <col min="4101" max="4102" width="9.7109375" style="278" customWidth="1"/>
    <col min="4103" max="4104" width="7.7109375" style="278" customWidth="1"/>
    <col min="4105" max="4106" width="9.7109375" style="278" customWidth="1"/>
    <col min="4107" max="4140" width="6.7109375" style="278" customWidth="1"/>
    <col min="4141" max="4141" width="9.7109375" style="278" customWidth="1"/>
    <col min="4142" max="4142" width="2.5703125" style="278" customWidth="1"/>
    <col min="4143" max="4143" width="4.28515625" style="278" customWidth="1"/>
    <col min="4144" max="4147" width="5.7109375" style="278" customWidth="1"/>
    <col min="4148" max="4149" width="3.28515625" style="278" customWidth="1"/>
    <col min="4150" max="4150" width="5.7109375" style="278" customWidth="1"/>
    <col min="4151" max="4152" width="3.28515625" style="278" customWidth="1"/>
    <col min="4153" max="4153" width="5.7109375" style="278" customWidth="1"/>
    <col min="4154" max="4158" width="3.28515625" style="278" customWidth="1"/>
    <col min="4159" max="4159" width="3.7109375" style="278" customWidth="1"/>
    <col min="4160" max="4160" width="6.42578125" style="278" customWidth="1"/>
    <col min="4161" max="4161" width="5.7109375" style="278" customWidth="1"/>
    <col min="4162" max="4162" width="6.7109375" style="278" customWidth="1"/>
    <col min="4163" max="4164" width="3.7109375" style="278" customWidth="1"/>
    <col min="4165" max="4165" width="3.28515625" style="278" customWidth="1"/>
    <col min="4166" max="4166" width="4.28515625" style="278" customWidth="1"/>
    <col min="4167" max="4167" width="4.5703125" style="278" customWidth="1"/>
    <col min="4168" max="4168" width="0.42578125" style="278" customWidth="1"/>
    <col min="4169" max="4169" width="2.140625" style="278" customWidth="1"/>
    <col min="4170" max="4352" width="9.140625" style="278"/>
    <col min="4353" max="4353" width="11" style="278" customWidth="1"/>
    <col min="4354" max="4354" width="62" style="278" customWidth="1"/>
    <col min="4355" max="4356" width="7.7109375" style="278" customWidth="1"/>
    <col min="4357" max="4358" width="9.7109375" style="278" customWidth="1"/>
    <col min="4359" max="4360" width="7.7109375" style="278" customWidth="1"/>
    <col min="4361" max="4362" width="9.7109375" style="278" customWidth="1"/>
    <col min="4363" max="4396" width="6.7109375" style="278" customWidth="1"/>
    <col min="4397" max="4397" width="9.7109375" style="278" customWidth="1"/>
    <col min="4398" max="4398" width="2.5703125" style="278" customWidth="1"/>
    <col min="4399" max="4399" width="4.28515625" style="278" customWidth="1"/>
    <col min="4400" max="4403" width="5.7109375" style="278" customWidth="1"/>
    <col min="4404" max="4405" width="3.28515625" style="278" customWidth="1"/>
    <col min="4406" max="4406" width="5.7109375" style="278" customWidth="1"/>
    <col min="4407" max="4408" width="3.28515625" style="278" customWidth="1"/>
    <col min="4409" max="4409" width="5.7109375" style="278" customWidth="1"/>
    <col min="4410" max="4414" width="3.28515625" style="278" customWidth="1"/>
    <col min="4415" max="4415" width="3.7109375" style="278" customWidth="1"/>
    <col min="4416" max="4416" width="6.42578125" style="278" customWidth="1"/>
    <col min="4417" max="4417" width="5.7109375" style="278" customWidth="1"/>
    <col min="4418" max="4418" width="6.7109375" style="278" customWidth="1"/>
    <col min="4419" max="4420" width="3.7109375" style="278" customWidth="1"/>
    <col min="4421" max="4421" width="3.28515625" style="278" customWidth="1"/>
    <col min="4422" max="4422" width="4.28515625" style="278" customWidth="1"/>
    <col min="4423" max="4423" width="4.5703125" style="278" customWidth="1"/>
    <col min="4424" max="4424" width="0.42578125" style="278" customWidth="1"/>
    <col min="4425" max="4425" width="2.140625" style="278" customWidth="1"/>
    <col min="4426" max="4608" width="9.140625" style="278"/>
    <col min="4609" max="4609" width="11" style="278" customWidth="1"/>
    <col min="4610" max="4610" width="62" style="278" customWidth="1"/>
    <col min="4611" max="4612" width="7.7109375" style="278" customWidth="1"/>
    <col min="4613" max="4614" width="9.7109375" style="278" customWidth="1"/>
    <col min="4615" max="4616" width="7.7109375" style="278" customWidth="1"/>
    <col min="4617" max="4618" width="9.7109375" style="278" customWidth="1"/>
    <col min="4619" max="4652" width="6.7109375" style="278" customWidth="1"/>
    <col min="4653" max="4653" width="9.7109375" style="278" customWidth="1"/>
    <col min="4654" max="4654" width="2.5703125" style="278" customWidth="1"/>
    <col min="4655" max="4655" width="4.28515625" style="278" customWidth="1"/>
    <col min="4656" max="4659" width="5.7109375" style="278" customWidth="1"/>
    <col min="4660" max="4661" width="3.28515625" style="278" customWidth="1"/>
    <col min="4662" max="4662" width="5.7109375" style="278" customWidth="1"/>
    <col min="4663" max="4664" width="3.28515625" style="278" customWidth="1"/>
    <col min="4665" max="4665" width="5.7109375" style="278" customWidth="1"/>
    <col min="4666" max="4670" width="3.28515625" style="278" customWidth="1"/>
    <col min="4671" max="4671" width="3.7109375" style="278" customWidth="1"/>
    <col min="4672" max="4672" width="6.42578125" style="278" customWidth="1"/>
    <col min="4673" max="4673" width="5.7109375" style="278" customWidth="1"/>
    <col min="4674" max="4674" width="6.7109375" style="278" customWidth="1"/>
    <col min="4675" max="4676" width="3.7109375" style="278" customWidth="1"/>
    <col min="4677" max="4677" width="3.28515625" style="278" customWidth="1"/>
    <col min="4678" max="4678" width="4.28515625" style="278" customWidth="1"/>
    <col min="4679" max="4679" width="4.5703125" style="278" customWidth="1"/>
    <col min="4680" max="4680" width="0.42578125" style="278" customWidth="1"/>
    <col min="4681" max="4681" width="2.140625" style="278" customWidth="1"/>
    <col min="4682" max="4864" width="9.140625" style="278"/>
    <col min="4865" max="4865" width="11" style="278" customWidth="1"/>
    <col min="4866" max="4866" width="62" style="278" customWidth="1"/>
    <col min="4867" max="4868" width="7.7109375" style="278" customWidth="1"/>
    <col min="4869" max="4870" width="9.7109375" style="278" customWidth="1"/>
    <col min="4871" max="4872" width="7.7109375" style="278" customWidth="1"/>
    <col min="4873" max="4874" width="9.7109375" style="278" customWidth="1"/>
    <col min="4875" max="4908" width="6.7109375" style="278" customWidth="1"/>
    <col min="4909" max="4909" width="9.7109375" style="278" customWidth="1"/>
    <col min="4910" max="4910" width="2.5703125" style="278" customWidth="1"/>
    <col min="4911" max="4911" width="4.28515625" style="278" customWidth="1"/>
    <col min="4912" max="4915" width="5.7109375" style="278" customWidth="1"/>
    <col min="4916" max="4917" width="3.28515625" style="278" customWidth="1"/>
    <col min="4918" max="4918" width="5.7109375" style="278" customWidth="1"/>
    <col min="4919" max="4920" width="3.28515625" style="278" customWidth="1"/>
    <col min="4921" max="4921" width="5.7109375" style="278" customWidth="1"/>
    <col min="4922" max="4926" width="3.28515625" style="278" customWidth="1"/>
    <col min="4927" max="4927" width="3.7109375" style="278" customWidth="1"/>
    <col min="4928" max="4928" width="6.42578125" style="278" customWidth="1"/>
    <col min="4929" max="4929" width="5.7109375" style="278" customWidth="1"/>
    <col min="4930" max="4930" width="6.7109375" style="278" customWidth="1"/>
    <col min="4931" max="4932" width="3.7109375" style="278" customWidth="1"/>
    <col min="4933" max="4933" width="3.28515625" style="278" customWidth="1"/>
    <col min="4934" max="4934" width="4.28515625" style="278" customWidth="1"/>
    <col min="4935" max="4935" width="4.5703125" style="278" customWidth="1"/>
    <col min="4936" max="4936" width="0.42578125" style="278" customWidth="1"/>
    <col min="4937" max="4937" width="2.140625" style="278" customWidth="1"/>
    <col min="4938" max="5120" width="9.140625" style="278"/>
    <col min="5121" max="5121" width="11" style="278" customWidth="1"/>
    <col min="5122" max="5122" width="62" style="278" customWidth="1"/>
    <col min="5123" max="5124" width="7.7109375" style="278" customWidth="1"/>
    <col min="5125" max="5126" width="9.7109375" style="278" customWidth="1"/>
    <col min="5127" max="5128" width="7.7109375" style="278" customWidth="1"/>
    <col min="5129" max="5130" width="9.7109375" style="278" customWidth="1"/>
    <col min="5131" max="5164" width="6.7109375" style="278" customWidth="1"/>
    <col min="5165" max="5165" width="9.7109375" style="278" customWidth="1"/>
    <col min="5166" max="5166" width="2.5703125" style="278" customWidth="1"/>
    <col min="5167" max="5167" width="4.28515625" style="278" customWidth="1"/>
    <col min="5168" max="5171" width="5.7109375" style="278" customWidth="1"/>
    <col min="5172" max="5173" width="3.28515625" style="278" customWidth="1"/>
    <col min="5174" max="5174" width="5.7109375" style="278" customWidth="1"/>
    <col min="5175" max="5176" width="3.28515625" style="278" customWidth="1"/>
    <col min="5177" max="5177" width="5.7109375" style="278" customWidth="1"/>
    <col min="5178" max="5182" width="3.28515625" style="278" customWidth="1"/>
    <col min="5183" max="5183" width="3.7109375" style="278" customWidth="1"/>
    <col min="5184" max="5184" width="6.42578125" style="278" customWidth="1"/>
    <col min="5185" max="5185" width="5.7109375" style="278" customWidth="1"/>
    <col min="5186" max="5186" width="6.7109375" style="278" customWidth="1"/>
    <col min="5187" max="5188" width="3.7109375" style="278" customWidth="1"/>
    <col min="5189" max="5189" width="3.28515625" style="278" customWidth="1"/>
    <col min="5190" max="5190" width="4.28515625" style="278" customWidth="1"/>
    <col min="5191" max="5191" width="4.5703125" style="278" customWidth="1"/>
    <col min="5192" max="5192" width="0.42578125" style="278" customWidth="1"/>
    <col min="5193" max="5193" width="2.140625" style="278" customWidth="1"/>
    <col min="5194" max="5376" width="9.140625" style="278"/>
    <col min="5377" max="5377" width="11" style="278" customWidth="1"/>
    <col min="5378" max="5378" width="62" style="278" customWidth="1"/>
    <col min="5379" max="5380" width="7.7109375" style="278" customWidth="1"/>
    <col min="5381" max="5382" width="9.7109375" style="278" customWidth="1"/>
    <col min="5383" max="5384" width="7.7109375" style="278" customWidth="1"/>
    <col min="5385" max="5386" width="9.7109375" style="278" customWidth="1"/>
    <col min="5387" max="5420" width="6.7109375" style="278" customWidth="1"/>
    <col min="5421" max="5421" width="9.7109375" style="278" customWidth="1"/>
    <col min="5422" max="5422" width="2.5703125" style="278" customWidth="1"/>
    <col min="5423" max="5423" width="4.28515625" style="278" customWidth="1"/>
    <col min="5424" max="5427" width="5.7109375" style="278" customWidth="1"/>
    <col min="5428" max="5429" width="3.28515625" style="278" customWidth="1"/>
    <col min="5430" max="5430" width="5.7109375" style="278" customWidth="1"/>
    <col min="5431" max="5432" width="3.28515625" style="278" customWidth="1"/>
    <col min="5433" max="5433" width="5.7109375" style="278" customWidth="1"/>
    <col min="5434" max="5438" width="3.28515625" style="278" customWidth="1"/>
    <col min="5439" max="5439" width="3.7109375" style="278" customWidth="1"/>
    <col min="5440" max="5440" width="6.42578125" style="278" customWidth="1"/>
    <col min="5441" max="5441" width="5.7109375" style="278" customWidth="1"/>
    <col min="5442" max="5442" width="6.7109375" style="278" customWidth="1"/>
    <col min="5443" max="5444" width="3.7109375" style="278" customWidth="1"/>
    <col min="5445" max="5445" width="3.28515625" style="278" customWidth="1"/>
    <col min="5446" max="5446" width="4.28515625" style="278" customWidth="1"/>
    <col min="5447" max="5447" width="4.5703125" style="278" customWidth="1"/>
    <col min="5448" max="5448" width="0.42578125" style="278" customWidth="1"/>
    <col min="5449" max="5449" width="2.140625" style="278" customWidth="1"/>
    <col min="5450" max="5632" width="9.140625" style="278"/>
    <col min="5633" max="5633" width="11" style="278" customWidth="1"/>
    <col min="5634" max="5634" width="62" style="278" customWidth="1"/>
    <col min="5635" max="5636" width="7.7109375" style="278" customWidth="1"/>
    <col min="5637" max="5638" width="9.7109375" style="278" customWidth="1"/>
    <col min="5639" max="5640" width="7.7109375" style="278" customWidth="1"/>
    <col min="5641" max="5642" width="9.7109375" style="278" customWidth="1"/>
    <col min="5643" max="5676" width="6.7109375" style="278" customWidth="1"/>
    <col min="5677" max="5677" width="9.7109375" style="278" customWidth="1"/>
    <col min="5678" max="5678" width="2.5703125" style="278" customWidth="1"/>
    <col min="5679" max="5679" width="4.28515625" style="278" customWidth="1"/>
    <col min="5680" max="5683" width="5.7109375" style="278" customWidth="1"/>
    <col min="5684" max="5685" width="3.28515625" style="278" customWidth="1"/>
    <col min="5686" max="5686" width="5.7109375" style="278" customWidth="1"/>
    <col min="5687" max="5688" width="3.28515625" style="278" customWidth="1"/>
    <col min="5689" max="5689" width="5.7109375" style="278" customWidth="1"/>
    <col min="5690" max="5694" width="3.28515625" style="278" customWidth="1"/>
    <col min="5695" max="5695" width="3.7109375" style="278" customWidth="1"/>
    <col min="5696" max="5696" width="6.42578125" style="278" customWidth="1"/>
    <col min="5697" max="5697" width="5.7109375" style="278" customWidth="1"/>
    <col min="5698" max="5698" width="6.7109375" style="278" customWidth="1"/>
    <col min="5699" max="5700" width="3.7109375" style="278" customWidth="1"/>
    <col min="5701" max="5701" width="3.28515625" style="278" customWidth="1"/>
    <col min="5702" max="5702" width="4.28515625" style="278" customWidth="1"/>
    <col min="5703" max="5703" width="4.5703125" style="278" customWidth="1"/>
    <col min="5704" max="5704" width="0.42578125" style="278" customWidth="1"/>
    <col min="5705" max="5705" width="2.140625" style="278" customWidth="1"/>
    <col min="5706" max="5888" width="9.140625" style="278"/>
    <col min="5889" max="5889" width="11" style="278" customWidth="1"/>
    <col min="5890" max="5890" width="62" style="278" customWidth="1"/>
    <col min="5891" max="5892" width="7.7109375" style="278" customWidth="1"/>
    <col min="5893" max="5894" width="9.7109375" style="278" customWidth="1"/>
    <col min="5895" max="5896" width="7.7109375" style="278" customWidth="1"/>
    <col min="5897" max="5898" width="9.7109375" style="278" customWidth="1"/>
    <col min="5899" max="5932" width="6.7109375" style="278" customWidth="1"/>
    <col min="5933" max="5933" width="9.7109375" style="278" customWidth="1"/>
    <col min="5934" max="5934" width="2.5703125" style="278" customWidth="1"/>
    <col min="5935" max="5935" width="4.28515625" style="278" customWidth="1"/>
    <col min="5936" max="5939" width="5.7109375" style="278" customWidth="1"/>
    <col min="5940" max="5941" width="3.28515625" style="278" customWidth="1"/>
    <col min="5942" max="5942" width="5.7109375" style="278" customWidth="1"/>
    <col min="5943" max="5944" width="3.28515625" style="278" customWidth="1"/>
    <col min="5945" max="5945" width="5.7109375" style="278" customWidth="1"/>
    <col min="5946" max="5950" width="3.28515625" style="278" customWidth="1"/>
    <col min="5951" max="5951" width="3.7109375" style="278" customWidth="1"/>
    <col min="5952" max="5952" width="6.42578125" style="278" customWidth="1"/>
    <col min="5953" max="5953" width="5.7109375" style="278" customWidth="1"/>
    <col min="5954" max="5954" width="6.7109375" style="278" customWidth="1"/>
    <col min="5955" max="5956" width="3.7109375" style="278" customWidth="1"/>
    <col min="5957" max="5957" width="3.28515625" style="278" customWidth="1"/>
    <col min="5958" max="5958" width="4.28515625" style="278" customWidth="1"/>
    <col min="5959" max="5959" width="4.5703125" style="278" customWidth="1"/>
    <col min="5960" max="5960" width="0.42578125" style="278" customWidth="1"/>
    <col min="5961" max="5961" width="2.140625" style="278" customWidth="1"/>
    <col min="5962" max="6144" width="9.140625" style="278"/>
    <col min="6145" max="6145" width="11" style="278" customWidth="1"/>
    <col min="6146" max="6146" width="62" style="278" customWidth="1"/>
    <col min="6147" max="6148" width="7.7109375" style="278" customWidth="1"/>
    <col min="6149" max="6150" width="9.7109375" style="278" customWidth="1"/>
    <col min="6151" max="6152" width="7.7109375" style="278" customWidth="1"/>
    <col min="6153" max="6154" width="9.7109375" style="278" customWidth="1"/>
    <col min="6155" max="6188" width="6.7109375" style="278" customWidth="1"/>
    <col min="6189" max="6189" width="9.7109375" style="278" customWidth="1"/>
    <col min="6190" max="6190" width="2.5703125" style="278" customWidth="1"/>
    <col min="6191" max="6191" width="4.28515625" style="278" customWidth="1"/>
    <col min="6192" max="6195" width="5.7109375" style="278" customWidth="1"/>
    <col min="6196" max="6197" width="3.28515625" style="278" customWidth="1"/>
    <col min="6198" max="6198" width="5.7109375" style="278" customWidth="1"/>
    <col min="6199" max="6200" width="3.28515625" style="278" customWidth="1"/>
    <col min="6201" max="6201" width="5.7109375" style="278" customWidth="1"/>
    <col min="6202" max="6206" width="3.28515625" style="278" customWidth="1"/>
    <col min="6207" max="6207" width="3.7109375" style="278" customWidth="1"/>
    <col min="6208" max="6208" width="6.42578125" style="278" customWidth="1"/>
    <col min="6209" max="6209" width="5.7109375" style="278" customWidth="1"/>
    <col min="6210" max="6210" width="6.7109375" style="278" customWidth="1"/>
    <col min="6211" max="6212" width="3.7109375" style="278" customWidth="1"/>
    <col min="6213" max="6213" width="3.28515625" style="278" customWidth="1"/>
    <col min="6214" max="6214" width="4.28515625" style="278" customWidth="1"/>
    <col min="6215" max="6215" width="4.5703125" style="278" customWidth="1"/>
    <col min="6216" max="6216" width="0.42578125" style="278" customWidth="1"/>
    <col min="6217" max="6217" width="2.140625" style="278" customWidth="1"/>
    <col min="6218" max="6400" width="9.140625" style="278"/>
    <col min="6401" max="6401" width="11" style="278" customWidth="1"/>
    <col min="6402" max="6402" width="62" style="278" customWidth="1"/>
    <col min="6403" max="6404" width="7.7109375" style="278" customWidth="1"/>
    <col min="6405" max="6406" width="9.7109375" style="278" customWidth="1"/>
    <col min="6407" max="6408" width="7.7109375" style="278" customWidth="1"/>
    <col min="6409" max="6410" width="9.7109375" style="278" customWidth="1"/>
    <col min="6411" max="6444" width="6.7109375" style="278" customWidth="1"/>
    <col min="6445" max="6445" width="9.7109375" style="278" customWidth="1"/>
    <col min="6446" max="6446" width="2.5703125" style="278" customWidth="1"/>
    <col min="6447" max="6447" width="4.28515625" style="278" customWidth="1"/>
    <col min="6448" max="6451" width="5.7109375" style="278" customWidth="1"/>
    <col min="6452" max="6453" width="3.28515625" style="278" customWidth="1"/>
    <col min="6454" max="6454" width="5.7109375" style="278" customWidth="1"/>
    <col min="6455" max="6456" width="3.28515625" style="278" customWidth="1"/>
    <col min="6457" max="6457" width="5.7109375" style="278" customWidth="1"/>
    <col min="6458" max="6462" width="3.28515625" style="278" customWidth="1"/>
    <col min="6463" max="6463" width="3.7109375" style="278" customWidth="1"/>
    <col min="6464" max="6464" width="6.42578125" style="278" customWidth="1"/>
    <col min="6465" max="6465" width="5.7109375" style="278" customWidth="1"/>
    <col min="6466" max="6466" width="6.7109375" style="278" customWidth="1"/>
    <col min="6467" max="6468" width="3.7109375" style="278" customWidth="1"/>
    <col min="6469" max="6469" width="3.28515625" style="278" customWidth="1"/>
    <col min="6470" max="6470" width="4.28515625" style="278" customWidth="1"/>
    <col min="6471" max="6471" width="4.5703125" style="278" customWidth="1"/>
    <col min="6472" max="6472" width="0.42578125" style="278" customWidth="1"/>
    <col min="6473" max="6473" width="2.140625" style="278" customWidth="1"/>
    <col min="6474" max="6656" width="9.140625" style="278"/>
    <col min="6657" max="6657" width="11" style="278" customWidth="1"/>
    <col min="6658" max="6658" width="62" style="278" customWidth="1"/>
    <col min="6659" max="6660" width="7.7109375" style="278" customWidth="1"/>
    <col min="6661" max="6662" width="9.7109375" style="278" customWidth="1"/>
    <col min="6663" max="6664" width="7.7109375" style="278" customWidth="1"/>
    <col min="6665" max="6666" width="9.7109375" style="278" customWidth="1"/>
    <col min="6667" max="6700" width="6.7109375" style="278" customWidth="1"/>
    <col min="6701" max="6701" width="9.7109375" style="278" customWidth="1"/>
    <col min="6702" max="6702" width="2.5703125" style="278" customWidth="1"/>
    <col min="6703" max="6703" width="4.28515625" style="278" customWidth="1"/>
    <col min="6704" max="6707" width="5.7109375" style="278" customWidth="1"/>
    <col min="6708" max="6709" width="3.28515625" style="278" customWidth="1"/>
    <col min="6710" max="6710" width="5.7109375" style="278" customWidth="1"/>
    <col min="6711" max="6712" width="3.28515625" style="278" customWidth="1"/>
    <col min="6713" max="6713" width="5.7109375" style="278" customWidth="1"/>
    <col min="6714" max="6718" width="3.28515625" style="278" customWidth="1"/>
    <col min="6719" max="6719" width="3.7109375" style="278" customWidth="1"/>
    <col min="6720" max="6720" width="6.42578125" style="278" customWidth="1"/>
    <col min="6721" max="6721" width="5.7109375" style="278" customWidth="1"/>
    <col min="6722" max="6722" width="6.7109375" style="278" customWidth="1"/>
    <col min="6723" max="6724" width="3.7109375" style="278" customWidth="1"/>
    <col min="6725" max="6725" width="3.28515625" style="278" customWidth="1"/>
    <col min="6726" max="6726" width="4.28515625" style="278" customWidth="1"/>
    <col min="6727" max="6727" width="4.5703125" style="278" customWidth="1"/>
    <col min="6728" max="6728" width="0.42578125" style="278" customWidth="1"/>
    <col min="6729" max="6729" width="2.140625" style="278" customWidth="1"/>
    <col min="6730" max="6912" width="9.140625" style="278"/>
    <col min="6913" max="6913" width="11" style="278" customWidth="1"/>
    <col min="6914" max="6914" width="62" style="278" customWidth="1"/>
    <col min="6915" max="6916" width="7.7109375" style="278" customWidth="1"/>
    <col min="6917" max="6918" width="9.7109375" style="278" customWidth="1"/>
    <col min="6919" max="6920" width="7.7109375" style="278" customWidth="1"/>
    <col min="6921" max="6922" width="9.7109375" style="278" customWidth="1"/>
    <col min="6923" max="6956" width="6.7109375" style="278" customWidth="1"/>
    <col min="6957" max="6957" width="9.7109375" style="278" customWidth="1"/>
    <col min="6958" max="6958" width="2.5703125" style="278" customWidth="1"/>
    <col min="6959" max="6959" width="4.28515625" style="278" customWidth="1"/>
    <col min="6960" max="6963" width="5.7109375" style="278" customWidth="1"/>
    <col min="6964" max="6965" width="3.28515625" style="278" customWidth="1"/>
    <col min="6966" max="6966" width="5.7109375" style="278" customWidth="1"/>
    <col min="6967" max="6968" width="3.28515625" style="278" customWidth="1"/>
    <col min="6969" max="6969" width="5.7109375" style="278" customWidth="1"/>
    <col min="6970" max="6974" width="3.28515625" style="278" customWidth="1"/>
    <col min="6975" max="6975" width="3.7109375" style="278" customWidth="1"/>
    <col min="6976" max="6976" width="6.42578125" style="278" customWidth="1"/>
    <col min="6977" max="6977" width="5.7109375" style="278" customWidth="1"/>
    <col min="6978" max="6978" width="6.7109375" style="278" customWidth="1"/>
    <col min="6979" max="6980" width="3.7109375" style="278" customWidth="1"/>
    <col min="6981" max="6981" width="3.28515625" style="278" customWidth="1"/>
    <col min="6982" max="6982" width="4.28515625" style="278" customWidth="1"/>
    <col min="6983" max="6983" width="4.5703125" style="278" customWidth="1"/>
    <col min="6984" max="6984" width="0.42578125" style="278" customWidth="1"/>
    <col min="6985" max="6985" width="2.140625" style="278" customWidth="1"/>
    <col min="6986" max="7168" width="9.140625" style="278"/>
    <col min="7169" max="7169" width="11" style="278" customWidth="1"/>
    <col min="7170" max="7170" width="62" style="278" customWidth="1"/>
    <col min="7171" max="7172" width="7.7109375" style="278" customWidth="1"/>
    <col min="7173" max="7174" width="9.7109375" style="278" customWidth="1"/>
    <col min="7175" max="7176" width="7.7109375" style="278" customWidth="1"/>
    <col min="7177" max="7178" width="9.7109375" style="278" customWidth="1"/>
    <col min="7179" max="7212" width="6.7109375" style="278" customWidth="1"/>
    <col min="7213" max="7213" width="9.7109375" style="278" customWidth="1"/>
    <col min="7214" max="7214" width="2.5703125" style="278" customWidth="1"/>
    <col min="7215" max="7215" width="4.28515625" style="278" customWidth="1"/>
    <col min="7216" max="7219" width="5.7109375" style="278" customWidth="1"/>
    <col min="7220" max="7221" width="3.28515625" style="278" customWidth="1"/>
    <col min="7222" max="7222" width="5.7109375" style="278" customWidth="1"/>
    <col min="7223" max="7224" width="3.28515625" style="278" customWidth="1"/>
    <col min="7225" max="7225" width="5.7109375" style="278" customWidth="1"/>
    <col min="7226" max="7230" width="3.28515625" style="278" customWidth="1"/>
    <col min="7231" max="7231" width="3.7109375" style="278" customWidth="1"/>
    <col min="7232" max="7232" width="6.42578125" style="278" customWidth="1"/>
    <col min="7233" max="7233" width="5.7109375" style="278" customWidth="1"/>
    <col min="7234" max="7234" width="6.7109375" style="278" customWidth="1"/>
    <col min="7235" max="7236" width="3.7109375" style="278" customWidth="1"/>
    <col min="7237" max="7237" width="3.28515625" style="278" customWidth="1"/>
    <col min="7238" max="7238" width="4.28515625" style="278" customWidth="1"/>
    <col min="7239" max="7239" width="4.5703125" style="278" customWidth="1"/>
    <col min="7240" max="7240" width="0.42578125" style="278" customWidth="1"/>
    <col min="7241" max="7241" width="2.140625" style="278" customWidth="1"/>
    <col min="7242" max="7424" width="9.140625" style="278"/>
    <col min="7425" max="7425" width="11" style="278" customWidth="1"/>
    <col min="7426" max="7426" width="62" style="278" customWidth="1"/>
    <col min="7427" max="7428" width="7.7109375" style="278" customWidth="1"/>
    <col min="7429" max="7430" width="9.7109375" style="278" customWidth="1"/>
    <col min="7431" max="7432" width="7.7109375" style="278" customWidth="1"/>
    <col min="7433" max="7434" width="9.7109375" style="278" customWidth="1"/>
    <col min="7435" max="7468" width="6.7109375" style="278" customWidth="1"/>
    <col min="7469" max="7469" width="9.7109375" style="278" customWidth="1"/>
    <col min="7470" max="7470" width="2.5703125" style="278" customWidth="1"/>
    <col min="7471" max="7471" width="4.28515625" style="278" customWidth="1"/>
    <col min="7472" max="7475" width="5.7109375" style="278" customWidth="1"/>
    <col min="7476" max="7477" width="3.28515625" style="278" customWidth="1"/>
    <col min="7478" max="7478" width="5.7109375" style="278" customWidth="1"/>
    <col min="7479" max="7480" width="3.28515625" style="278" customWidth="1"/>
    <col min="7481" max="7481" width="5.7109375" style="278" customWidth="1"/>
    <col min="7482" max="7486" width="3.28515625" style="278" customWidth="1"/>
    <col min="7487" max="7487" width="3.7109375" style="278" customWidth="1"/>
    <col min="7488" max="7488" width="6.42578125" style="278" customWidth="1"/>
    <col min="7489" max="7489" width="5.7109375" style="278" customWidth="1"/>
    <col min="7490" max="7490" width="6.7109375" style="278" customWidth="1"/>
    <col min="7491" max="7492" width="3.7109375" style="278" customWidth="1"/>
    <col min="7493" max="7493" width="3.28515625" style="278" customWidth="1"/>
    <col min="7494" max="7494" width="4.28515625" style="278" customWidth="1"/>
    <col min="7495" max="7495" width="4.5703125" style="278" customWidth="1"/>
    <col min="7496" max="7496" width="0.42578125" style="278" customWidth="1"/>
    <col min="7497" max="7497" width="2.140625" style="278" customWidth="1"/>
    <col min="7498" max="7680" width="9.140625" style="278"/>
    <col min="7681" max="7681" width="11" style="278" customWidth="1"/>
    <col min="7682" max="7682" width="62" style="278" customWidth="1"/>
    <col min="7683" max="7684" width="7.7109375" style="278" customWidth="1"/>
    <col min="7685" max="7686" width="9.7109375" style="278" customWidth="1"/>
    <col min="7687" max="7688" width="7.7109375" style="278" customWidth="1"/>
    <col min="7689" max="7690" width="9.7109375" style="278" customWidth="1"/>
    <col min="7691" max="7724" width="6.7109375" style="278" customWidth="1"/>
    <col min="7725" max="7725" width="9.7109375" style="278" customWidth="1"/>
    <col min="7726" max="7726" width="2.5703125" style="278" customWidth="1"/>
    <col min="7727" max="7727" width="4.28515625" style="278" customWidth="1"/>
    <col min="7728" max="7731" width="5.7109375" style="278" customWidth="1"/>
    <col min="7732" max="7733" width="3.28515625" style="278" customWidth="1"/>
    <col min="7734" max="7734" width="5.7109375" style="278" customWidth="1"/>
    <col min="7735" max="7736" width="3.28515625" style="278" customWidth="1"/>
    <col min="7737" max="7737" width="5.7109375" style="278" customWidth="1"/>
    <col min="7738" max="7742" width="3.28515625" style="278" customWidth="1"/>
    <col min="7743" max="7743" width="3.7109375" style="278" customWidth="1"/>
    <col min="7744" max="7744" width="6.42578125" style="278" customWidth="1"/>
    <col min="7745" max="7745" width="5.7109375" style="278" customWidth="1"/>
    <col min="7746" max="7746" width="6.7109375" style="278" customWidth="1"/>
    <col min="7747" max="7748" width="3.7109375" style="278" customWidth="1"/>
    <col min="7749" max="7749" width="3.28515625" style="278" customWidth="1"/>
    <col min="7750" max="7750" width="4.28515625" style="278" customWidth="1"/>
    <col min="7751" max="7751" width="4.5703125" style="278" customWidth="1"/>
    <col min="7752" max="7752" width="0.42578125" style="278" customWidth="1"/>
    <col min="7753" max="7753" width="2.140625" style="278" customWidth="1"/>
    <col min="7754" max="7936" width="9.140625" style="278"/>
    <col min="7937" max="7937" width="11" style="278" customWidth="1"/>
    <col min="7938" max="7938" width="62" style="278" customWidth="1"/>
    <col min="7939" max="7940" width="7.7109375" style="278" customWidth="1"/>
    <col min="7941" max="7942" width="9.7109375" style="278" customWidth="1"/>
    <col min="7943" max="7944" width="7.7109375" style="278" customWidth="1"/>
    <col min="7945" max="7946" width="9.7109375" style="278" customWidth="1"/>
    <col min="7947" max="7980" width="6.7109375" style="278" customWidth="1"/>
    <col min="7981" max="7981" width="9.7109375" style="278" customWidth="1"/>
    <col min="7982" max="7982" width="2.5703125" style="278" customWidth="1"/>
    <col min="7983" max="7983" width="4.28515625" style="278" customWidth="1"/>
    <col min="7984" max="7987" width="5.7109375" style="278" customWidth="1"/>
    <col min="7988" max="7989" width="3.28515625" style="278" customWidth="1"/>
    <col min="7990" max="7990" width="5.7109375" style="278" customWidth="1"/>
    <col min="7991" max="7992" width="3.28515625" style="278" customWidth="1"/>
    <col min="7993" max="7993" width="5.7109375" style="278" customWidth="1"/>
    <col min="7994" max="7998" width="3.28515625" style="278" customWidth="1"/>
    <col min="7999" max="7999" width="3.7109375" style="278" customWidth="1"/>
    <col min="8000" max="8000" width="6.42578125" style="278" customWidth="1"/>
    <col min="8001" max="8001" width="5.7109375" style="278" customWidth="1"/>
    <col min="8002" max="8002" width="6.7109375" style="278" customWidth="1"/>
    <col min="8003" max="8004" width="3.7109375" style="278" customWidth="1"/>
    <col min="8005" max="8005" width="3.28515625" style="278" customWidth="1"/>
    <col min="8006" max="8006" width="4.28515625" style="278" customWidth="1"/>
    <col min="8007" max="8007" width="4.5703125" style="278" customWidth="1"/>
    <col min="8008" max="8008" width="0.42578125" style="278" customWidth="1"/>
    <col min="8009" max="8009" width="2.140625" style="278" customWidth="1"/>
    <col min="8010" max="8192" width="9.140625" style="278"/>
    <col min="8193" max="8193" width="11" style="278" customWidth="1"/>
    <col min="8194" max="8194" width="62" style="278" customWidth="1"/>
    <col min="8195" max="8196" width="7.7109375" style="278" customWidth="1"/>
    <col min="8197" max="8198" width="9.7109375" style="278" customWidth="1"/>
    <col min="8199" max="8200" width="7.7109375" style="278" customWidth="1"/>
    <col min="8201" max="8202" width="9.7109375" style="278" customWidth="1"/>
    <col min="8203" max="8236" width="6.7109375" style="278" customWidth="1"/>
    <col min="8237" max="8237" width="9.7109375" style="278" customWidth="1"/>
    <col min="8238" max="8238" width="2.5703125" style="278" customWidth="1"/>
    <col min="8239" max="8239" width="4.28515625" style="278" customWidth="1"/>
    <col min="8240" max="8243" width="5.7109375" style="278" customWidth="1"/>
    <col min="8244" max="8245" width="3.28515625" style="278" customWidth="1"/>
    <col min="8246" max="8246" width="5.7109375" style="278" customWidth="1"/>
    <col min="8247" max="8248" width="3.28515625" style="278" customWidth="1"/>
    <col min="8249" max="8249" width="5.7109375" style="278" customWidth="1"/>
    <col min="8250" max="8254" width="3.28515625" style="278" customWidth="1"/>
    <col min="8255" max="8255" width="3.7109375" style="278" customWidth="1"/>
    <col min="8256" max="8256" width="6.42578125" style="278" customWidth="1"/>
    <col min="8257" max="8257" width="5.7109375" style="278" customWidth="1"/>
    <col min="8258" max="8258" width="6.7109375" style="278" customWidth="1"/>
    <col min="8259" max="8260" width="3.7109375" style="278" customWidth="1"/>
    <col min="8261" max="8261" width="3.28515625" style="278" customWidth="1"/>
    <col min="8262" max="8262" width="4.28515625" style="278" customWidth="1"/>
    <col min="8263" max="8263" width="4.5703125" style="278" customWidth="1"/>
    <col min="8264" max="8264" width="0.42578125" style="278" customWidth="1"/>
    <col min="8265" max="8265" width="2.140625" style="278" customWidth="1"/>
    <col min="8266" max="8448" width="9.140625" style="278"/>
    <col min="8449" max="8449" width="11" style="278" customWidth="1"/>
    <col min="8450" max="8450" width="62" style="278" customWidth="1"/>
    <col min="8451" max="8452" width="7.7109375" style="278" customWidth="1"/>
    <col min="8453" max="8454" width="9.7109375" style="278" customWidth="1"/>
    <col min="8455" max="8456" width="7.7109375" style="278" customWidth="1"/>
    <col min="8457" max="8458" width="9.7109375" style="278" customWidth="1"/>
    <col min="8459" max="8492" width="6.7109375" style="278" customWidth="1"/>
    <col min="8493" max="8493" width="9.7109375" style="278" customWidth="1"/>
    <col min="8494" max="8494" width="2.5703125" style="278" customWidth="1"/>
    <col min="8495" max="8495" width="4.28515625" style="278" customWidth="1"/>
    <col min="8496" max="8499" width="5.7109375" style="278" customWidth="1"/>
    <col min="8500" max="8501" width="3.28515625" style="278" customWidth="1"/>
    <col min="8502" max="8502" width="5.7109375" style="278" customWidth="1"/>
    <col min="8503" max="8504" width="3.28515625" style="278" customWidth="1"/>
    <col min="8505" max="8505" width="5.7109375" style="278" customWidth="1"/>
    <col min="8506" max="8510" width="3.28515625" style="278" customWidth="1"/>
    <col min="8511" max="8511" width="3.7109375" style="278" customWidth="1"/>
    <col min="8512" max="8512" width="6.42578125" style="278" customWidth="1"/>
    <col min="8513" max="8513" width="5.7109375" style="278" customWidth="1"/>
    <col min="8514" max="8514" width="6.7109375" style="278" customWidth="1"/>
    <col min="8515" max="8516" width="3.7109375" style="278" customWidth="1"/>
    <col min="8517" max="8517" width="3.28515625" style="278" customWidth="1"/>
    <col min="8518" max="8518" width="4.28515625" style="278" customWidth="1"/>
    <col min="8519" max="8519" width="4.5703125" style="278" customWidth="1"/>
    <col min="8520" max="8520" width="0.42578125" style="278" customWidth="1"/>
    <col min="8521" max="8521" width="2.140625" style="278" customWidth="1"/>
    <col min="8522" max="8704" width="9.140625" style="278"/>
    <col min="8705" max="8705" width="11" style="278" customWidth="1"/>
    <col min="8706" max="8706" width="62" style="278" customWidth="1"/>
    <col min="8707" max="8708" width="7.7109375" style="278" customWidth="1"/>
    <col min="8709" max="8710" width="9.7109375" style="278" customWidth="1"/>
    <col min="8711" max="8712" width="7.7109375" style="278" customWidth="1"/>
    <col min="8713" max="8714" width="9.7109375" style="278" customWidth="1"/>
    <col min="8715" max="8748" width="6.7109375" style="278" customWidth="1"/>
    <col min="8749" max="8749" width="9.7109375" style="278" customWidth="1"/>
    <col min="8750" max="8750" width="2.5703125" style="278" customWidth="1"/>
    <col min="8751" max="8751" width="4.28515625" style="278" customWidth="1"/>
    <col min="8752" max="8755" width="5.7109375" style="278" customWidth="1"/>
    <col min="8756" max="8757" width="3.28515625" style="278" customWidth="1"/>
    <col min="8758" max="8758" width="5.7109375" style="278" customWidth="1"/>
    <col min="8759" max="8760" width="3.28515625" style="278" customWidth="1"/>
    <col min="8761" max="8761" width="5.7109375" style="278" customWidth="1"/>
    <col min="8762" max="8766" width="3.28515625" style="278" customWidth="1"/>
    <col min="8767" max="8767" width="3.7109375" style="278" customWidth="1"/>
    <col min="8768" max="8768" width="6.42578125" style="278" customWidth="1"/>
    <col min="8769" max="8769" width="5.7109375" style="278" customWidth="1"/>
    <col min="8770" max="8770" width="6.7109375" style="278" customWidth="1"/>
    <col min="8771" max="8772" width="3.7109375" style="278" customWidth="1"/>
    <col min="8773" max="8773" width="3.28515625" style="278" customWidth="1"/>
    <col min="8774" max="8774" width="4.28515625" style="278" customWidth="1"/>
    <col min="8775" max="8775" width="4.5703125" style="278" customWidth="1"/>
    <col min="8776" max="8776" width="0.42578125" style="278" customWidth="1"/>
    <col min="8777" max="8777" width="2.140625" style="278" customWidth="1"/>
    <col min="8778" max="8960" width="9.140625" style="278"/>
    <col min="8961" max="8961" width="11" style="278" customWidth="1"/>
    <col min="8962" max="8962" width="62" style="278" customWidth="1"/>
    <col min="8963" max="8964" width="7.7109375" style="278" customWidth="1"/>
    <col min="8965" max="8966" width="9.7109375" style="278" customWidth="1"/>
    <col min="8967" max="8968" width="7.7109375" style="278" customWidth="1"/>
    <col min="8969" max="8970" width="9.7109375" style="278" customWidth="1"/>
    <col min="8971" max="9004" width="6.7109375" style="278" customWidth="1"/>
    <col min="9005" max="9005" width="9.7109375" style="278" customWidth="1"/>
    <col min="9006" max="9006" width="2.5703125" style="278" customWidth="1"/>
    <col min="9007" max="9007" width="4.28515625" style="278" customWidth="1"/>
    <col min="9008" max="9011" width="5.7109375" style="278" customWidth="1"/>
    <col min="9012" max="9013" width="3.28515625" style="278" customWidth="1"/>
    <col min="9014" max="9014" width="5.7109375" style="278" customWidth="1"/>
    <col min="9015" max="9016" width="3.28515625" style="278" customWidth="1"/>
    <col min="9017" max="9017" width="5.7109375" style="278" customWidth="1"/>
    <col min="9018" max="9022" width="3.28515625" style="278" customWidth="1"/>
    <col min="9023" max="9023" width="3.7109375" style="278" customWidth="1"/>
    <col min="9024" max="9024" width="6.42578125" style="278" customWidth="1"/>
    <col min="9025" max="9025" width="5.7109375" style="278" customWidth="1"/>
    <col min="9026" max="9026" width="6.7109375" style="278" customWidth="1"/>
    <col min="9027" max="9028" width="3.7109375" style="278" customWidth="1"/>
    <col min="9029" max="9029" width="3.28515625" style="278" customWidth="1"/>
    <col min="9030" max="9030" width="4.28515625" style="278" customWidth="1"/>
    <col min="9031" max="9031" width="4.5703125" style="278" customWidth="1"/>
    <col min="9032" max="9032" width="0.42578125" style="278" customWidth="1"/>
    <col min="9033" max="9033" width="2.140625" style="278" customWidth="1"/>
    <col min="9034" max="9216" width="9.140625" style="278"/>
    <col min="9217" max="9217" width="11" style="278" customWidth="1"/>
    <col min="9218" max="9218" width="62" style="278" customWidth="1"/>
    <col min="9219" max="9220" width="7.7109375" style="278" customWidth="1"/>
    <col min="9221" max="9222" width="9.7109375" style="278" customWidth="1"/>
    <col min="9223" max="9224" width="7.7109375" style="278" customWidth="1"/>
    <col min="9225" max="9226" width="9.7109375" style="278" customWidth="1"/>
    <col min="9227" max="9260" width="6.7109375" style="278" customWidth="1"/>
    <col min="9261" max="9261" width="9.7109375" style="278" customWidth="1"/>
    <col min="9262" max="9262" width="2.5703125" style="278" customWidth="1"/>
    <col min="9263" max="9263" width="4.28515625" style="278" customWidth="1"/>
    <col min="9264" max="9267" width="5.7109375" style="278" customWidth="1"/>
    <col min="9268" max="9269" width="3.28515625" style="278" customWidth="1"/>
    <col min="9270" max="9270" width="5.7109375" style="278" customWidth="1"/>
    <col min="9271" max="9272" width="3.28515625" style="278" customWidth="1"/>
    <col min="9273" max="9273" width="5.7109375" style="278" customWidth="1"/>
    <col min="9274" max="9278" width="3.28515625" style="278" customWidth="1"/>
    <col min="9279" max="9279" width="3.7109375" style="278" customWidth="1"/>
    <col min="9280" max="9280" width="6.42578125" style="278" customWidth="1"/>
    <col min="9281" max="9281" width="5.7109375" style="278" customWidth="1"/>
    <col min="9282" max="9282" width="6.7109375" style="278" customWidth="1"/>
    <col min="9283" max="9284" width="3.7109375" style="278" customWidth="1"/>
    <col min="9285" max="9285" width="3.28515625" style="278" customWidth="1"/>
    <col min="9286" max="9286" width="4.28515625" style="278" customWidth="1"/>
    <col min="9287" max="9287" width="4.5703125" style="278" customWidth="1"/>
    <col min="9288" max="9288" width="0.42578125" style="278" customWidth="1"/>
    <col min="9289" max="9289" width="2.140625" style="278" customWidth="1"/>
    <col min="9290" max="9472" width="9.140625" style="278"/>
    <col min="9473" max="9473" width="11" style="278" customWidth="1"/>
    <col min="9474" max="9474" width="62" style="278" customWidth="1"/>
    <col min="9475" max="9476" width="7.7109375" style="278" customWidth="1"/>
    <col min="9477" max="9478" width="9.7109375" style="278" customWidth="1"/>
    <col min="9479" max="9480" width="7.7109375" style="278" customWidth="1"/>
    <col min="9481" max="9482" width="9.7109375" style="278" customWidth="1"/>
    <col min="9483" max="9516" width="6.7109375" style="278" customWidth="1"/>
    <col min="9517" max="9517" width="9.7109375" style="278" customWidth="1"/>
    <col min="9518" max="9518" width="2.5703125" style="278" customWidth="1"/>
    <col min="9519" max="9519" width="4.28515625" style="278" customWidth="1"/>
    <col min="9520" max="9523" width="5.7109375" style="278" customWidth="1"/>
    <col min="9524" max="9525" width="3.28515625" style="278" customWidth="1"/>
    <col min="9526" max="9526" width="5.7109375" style="278" customWidth="1"/>
    <col min="9527" max="9528" width="3.28515625" style="278" customWidth="1"/>
    <col min="9529" max="9529" width="5.7109375" style="278" customWidth="1"/>
    <col min="9530" max="9534" width="3.28515625" style="278" customWidth="1"/>
    <col min="9535" max="9535" width="3.7109375" style="278" customWidth="1"/>
    <col min="9536" max="9536" width="6.42578125" style="278" customWidth="1"/>
    <col min="9537" max="9537" width="5.7109375" style="278" customWidth="1"/>
    <col min="9538" max="9538" width="6.7109375" style="278" customWidth="1"/>
    <col min="9539" max="9540" width="3.7109375" style="278" customWidth="1"/>
    <col min="9541" max="9541" width="3.28515625" style="278" customWidth="1"/>
    <col min="9542" max="9542" width="4.28515625" style="278" customWidth="1"/>
    <col min="9543" max="9543" width="4.5703125" style="278" customWidth="1"/>
    <col min="9544" max="9544" width="0.42578125" style="278" customWidth="1"/>
    <col min="9545" max="9545" width="2.140625" style="278" customWidth="1"/>
    <col min="9546" max="9728" width="9.140625" style="278"/>
    <col min="9729" max="9729" width="11" style="278" customWidth="1"/>
    <col min="9730" max="9730" width="62" style="278" customWidth="1"/>
    <col min="9731" max="9732" width="7.7109375" style="278" customWidth="1"/>
    <col min="9733" max="9734" width="9.7109375" style="278" customWidth="1"/>
    <col min="9735" max="9736" width="7.7109375" style="278" customWidth="1"/>
    <col min="9737" max="9738" width="9.7109375" style="278" customWidth="1"/>
    <col min="9739" max="9772" width="6.7109375" style="278" customWidth="1"/>
    <col min="9773" max="9773" width="9.7109375" style="278" customWidth="1"/>
    <col min="9774" max="9774" width="2.5703125" style="278" customWidth="1"/>
    <col min="9775" max="9775" width="4.28515625" style="278" customWidth="1"/>
    <col min="9776" max="9779" width="5.7109375" style="278" customWidth="1"/>
    <col min="9780" max="9781" width="3.28515625" style="278" customWidth="1"/>
    <col min="9782" max="9782" width="5.7109375" style="278" customWidth="1"/>
    <col min="9783" max="9784" width="3.28515625" style="278" customWidth="1"/>
    <col min="9785" max="9785" width="5.7109375" style="278" customWidth="1"/>
    <col min="9786" max="9790" width="3.28515625" style="278" customWidth="1"/>
    <col min="9791" max="9791" width="3.7109375" style="278" customWidth="1"/>
    <col min="9792" max="9792" width="6.42578125" style="278" customWidth="1"/>
    <col min="9793" max="9793" width="5.7109375" style="278" customWidth="1"/>
    <col min="9794" max="9794" width="6.7109375" style="278" customWidth="1"/>
    <col min="9795" max="9796" width="3.7109375" style="278" customWidth="1"/>
    <col min="9797" max="9797" width="3.28515625" style="278" customWidth="1"/>
    <col min="9798" max="9798" width="4.28515625" style="278" customWidth="1"/>
    <col min="9799" max="9799" width="4.5703125" style="278" customWidth="1"/>
    <col min="9800" max="9800" width="0.42578125" style="278" customWidth="1"/>
    <col min="9801" max="9801" width="2.140625" style="278" customWidth="1"/>
    <col min="9802" max="9984" width="9.140625" style="278"/>
    <col min="9985" max="9985" width="11" style="278" customWidth="1"/>
    <col min="9986" max="9986" width="62" style="278" customWidth="1"/>
    <col min="9987" max="9988" width="7.7109375" style="278" customWidth="1"/>
    <col min="9989" max="9990" width="9.7109375" style="278" customWidth="1"/>
    <col min="9991" max="9992" width="7.7109375" style="278" customWidth="1"/>
    <col min="9993" max="9994" width="9.7109375" style="278" customWidth="1"/>
    <col min="9995" max="10028" width="6.7109375" style="278" customWidth="1"/>
    <col min="10029" max="10029" width="9.7109375" style="278" customWidth="1"/>
    <col min="10030" max="10030" width="2.5703125" style="278" customWidth="1"/>
    <col min="10031" max="10031" width="4.28515625" style="278" customWidth="1"/>
    <col min="10032" max="10035" width="5.7109375" style="278" customWidth="1"/>
    <col min="10036" max="10037" width="3.28515625" style="278" customWidth="1"/>
    <col min="10038" max="10038" width="5.7109375" style="278" customWidth="1"/>
    <col min="10039" max="10040" width="3.28515625" style="278" customWidth="1"/>
    <col min="10041" max="10041" width="5.7109375" style="278" customWidth="1"/>
    <col min="10042" max="10046" width="3.28515625" style="278" customWidth="1"/>
    <col min="10047" max="10047" width="3.7109375" style="278" customWidth="1"/>
    <col min="10048" max="10048" width="6.42578125" style="278" customWidth="1"/>
    <col min="10049" max="10049" width="5.7109375" style="278" customWidth="1"/>
    <col min="10050" max="10050" width="6.7109375" style="278" customWidth="1"/>
    <col min="10051" max="10052" width="3.7109375" style="278" customWidth="1"/>
    <col min="10053" max="10053" width="3.28515625" style="278" customWidth="1"/>
    <col min="10054" max="10054" width="4.28515625" style="278" customWidth="1"/>
    <col min="10055" max="10055" width="4.5703125" style="278" customWidth="1"/>
    <col min="10056" max="10056" width="0.42578125" style="278" customWidth="1"/>
    <col min="10057" max="10057" width="2.140625" style="278" customWidth="1"/>
    <col min="10058" max="10240" width="9.140625" style="278"/>
    <col min="10241" max="10241" width="11" style="278" customWidth="1"/>
    <col min="10242" max="10242" width="62" style="278" customWidth="1"/>
    <col min="10243" max="10244" width="7.7109375" style="278" customWidth="1"/>
    <col min="10245" max="10246" width="9.7109375" style="278" customWidth="1"/>
    <col min="10247" max="10248" width="7.7109375" style="278" customWidth="1"/>
    <col min="10249" max="10250" width="9.7109375" style="278" customWidth="1"/>
    <col min="10251" max="10284" width="6.7109375" style="278" customWidth="1"/>
    <col min="10285" max="10285" width="9.7109375" style="278" customWidth="1"/>
    <col min="10286" max="10286" width="2.5703125" style="278" customWidth="1"/>
    <col min="10287" max="10287" width="4.28515625" style="278" customWidth="1"/>
    <col min="10288" max="10291" width="5.7109375" style="278" customWidth="1"/>
    <col min="10292" max="10293" width="3.28515625" style="278" customWidth="1"/>
    <col min="10294" max="10294" width="5.7109375" style="278" customWidth="1"/>
    <col min="10295" max="10296" width="3.28515625" style="278" customWidth="1"/>
    <col min="10297" max="10297" width="5.7109375" style="278" customWidth="1"/>
    <col min="10298" max="10302" width="3.28515625" style="278" customWidth="1"/>
    <col min="10303" max="10303" width="3.7109375" style="278" customWidth="1"/>
    <col min="10304" max="10304" width="6.42578125" style="278" customWidth="1"/>
    <col min="10305" max="10305" width="5.7109375" style="278" customWidth="1"/>
    <col min="10306" max="10306" width="6.7109375" style="278" customWidth="1"/>
    <col min="10307" max="10308" width="3.7109375" style="278" customWidth="1"/>
    <col min="10309" max="10309" width="3.28515625" style="278" customWidth="1"/>
    <col min="10310" max="10310" width="4.28515625" style="278" customWidth="1"/>
    <col min="10311" max="10311" width="4.5703125" style="278" customWidth="1"/>
    <col min="10312" max="10312" width="0.42578125" style="278" customWidth="1"/>
    <col min="10313" max="10313" width="2.140625" style="278" customWidth="1"/>
    <col min="10314" max="10496" width="9.140625" style="278"/>
    <col min="10497" max="10497" width="11" style="278" customWidth="1"/>
    <col min="10498" max="10498" width="62" style="278" customWidth="1"/>
    <col min="10499" max="10500" width="7.7109375" style="278" customWidth="1"/>
    <col min="10501" max="10502" width="9.7109375" style="278" customWidth="1"/>
    <col min="10503" max="10504" width="7.7109375" style="278" customWidth="1"/>
    <col min="10505" max="10506" width="9.7109375" style="278" customWidth="1"/>
    <col min="10507" max="10540" width="6.7109375" style="278" customWidth="1"/>
    <col min="10541" max="10541" width="9.7109375" style="278" customWidth="1"/>
    <col min="10542" max="10542" width="2.5703125" style="278" customWidth="1"/>
    <col min="10543" max="10543" width="4.28515625" style="278" customWidth="1"/>
    <col min="10544" max="10547" width="5.7109375" style="278" customWidth="1"/>
    <col min="10548" max="10549" width="3.28515625" style="278" customWidth="1"/>
    <col min="10550" max="10550" width="5.7109375" style="278" customWidth="1"/>
    <col min="10551" max="10552" width="3.28515625" style="278" customWidth="1"/>
    <col min="10553" max="10553" width="5.7109375" style="278" customWidth="1"/>
    <col min="10554" max="10558" width="3.28515625" style="278" customWidth="1"/>
    <col min="10559" max="10559" width="3.7109375" style="278" customWidth="1"/>
    <col min="10560" max="10560" width="6.42578125" style="278" customWidth="1"/>
    <col min="10561" max="10561" width="5.7109375" style="278" customWidth="1"/>
    <col min="10562" max="10562" width="6.7109375" style="278" customWidth="1"/>
    <col min="10563" max="10564" width="3.7109375" style="278" customWidth="1"/>
    <col min="10565" max="10565" width="3.28515625" style="278" customWidth="1"/>
    <col min="10566" max="10566" width="4.28515625" style="278" customWidth="1"/>
    <col min="10567" max="10567" width="4.5703125" style="278" customWidth="1"/>
    <col min="10568" max="10568" width="0.42578125" style="278" customWidth="1"/>
    <col min="10569" max="10569" width="2.140625" style="278" customWidth="1"/>
    <col min="10570" max="10752" width="9.140625" style="278"/>
    <col min="10753" max="10753" width="11" style="278" customWidth="1"/>
    <col min="10754" max="10754" width="62" style="278" customWidth="1"/>
    <col min="10755" max="10756" width="7.7109375" style="278" customWidth="1"/>
    <col min="10757" max="10758" width="9.7109375" style="278" customWidth="1"/>
    <col min="10759" max="10760" width="7.7109375" style="278" customWidth="1"/>
    <col min="10761" max="10762" width="9.7109375" style="278" customWidth="1"/>
    <col min="10763" max="10796" width="6.7109375" style="278" customWidth="1"/>
    <col min="10797" max="10797" width="9.7109375" style="278" customWidth="1"/>
    <col min="10798" max="10798" width="2.5703125" style="278" customWidth="1"/>
    <col min="10799" max="10799" width="4.28515625" style="278" customWidth="1"/>
    <col min="10800" max="10803" width="5.7109375" style="278" customWidth="1"/>
    <col min="10804" max="10805" width="3.28515625" style="278" customWidth="1"/>
    <col min="10806" max="10806" width="5.7109375" style="278" customWidth="1"/>
    <col min="10807" max="10808" width="3.28515625" style="278" customWidth="1"/>
    <col min="10809" max="10809" width="5.7109375" style="278" customWidth="1"/>
    <col min="10810" max="10814" width="3.28515625" style="278" customWidth="1"/>
    <col min="10815" max="10815" width="3.7109375" style="278" customWidth="1"/>
    <col min="10816" max="10816" width="6.42578125" style="278" customWidth="1"/>
    <col min="10817" max="10817" width="5.7109375" style="278" customWidth="1"/>
    <col min="10818" max="10818" width="6.7109375" style="278" customWidth="1"/>
    <col min="10819" max="10820" width="3.7109375" style="278" customWidth="1"/>
    <col min="10821" max="10821" width="3.28515625" style="278" customWidth="1"/>
    <col min="10822" max="10822" width="4.28515625" style="278" customWidth="1"/>
    <col min="10823" max="10823" width="4.5703125" style="278" customWidth="1"/>
    <col min="10824" max="10824" width="0.42578125" style="278" customWidth="1"/>
    <col min="10825" max="10825" width="2.140625" style="278" customWidth="1"/>
    <col min="10826" max="11008" width="9.140625" style="278"/>
    <col min="11009" max="11009" width="11" style="278" customWidth="1"/>
    <col min="11010" max="11010" width="62" style="278" customWidth="1"/>
    <col min="11011" max="11012" width="7.7109375" style="278" customWidth="1"/>
    <col min="11013" max="11014" width="9.7109375" style="278" customWidth="1"/>
    <col min="11015" max="11016" width="7.7109375" style="278" customWidth="1"/>
    <col min="11017" max="11018" width="9.7109375" style="278" customWidth="1"/>
    <col min="11019" max="11052" width="6.7109375" style="278" customWidth="1"/>
    <col min="11053" max="11053" width="9.7109375" style="278" customWidth="1"/>
    <col min="11054" max="11054" width="2.5703125" style="278" customWidth="1"/>
    <col min="11055" max="11055" width="4.28515625" style="278" customWidth="1"/>
    <col min="11056" max="11059" width="5.7109375" style="278" customWidth="1"/>
    <col min="11060" max="11061" width="3.28515625" style="278" customWidth="1"/>
    <col min="11062" max="11062" width="5.7109375" style="278" customWidth="1"/>
    <col min="11063" max="11064" width="3.28515625" style="278" customWidth="1"/>
    <col min="11065" max="11065" width="5.7109375" style="278" customWidth="1"/>
    <col min="11066" max="11070" width="3.28515625" style="278" customWidth="1"/>
    <col min="11071" max="11071" width="3.7109375" style="278" customWidth="1"/>
    <col min="11072" max="11072" width="6.42578125" style="278" customWidth="1"/>
    <col min="11073" max="11073" width="5.7109375" style="278" customWidth="1"/>
    <col min="11074" max="11074" width="6.7109375" style="278" customWidth="1"/>
    <col min="11075" max="11076" width="3.7109375" style="278" customWidth="1"/>
    <col min="11077" max="11077" width="3.28515625" style="278" customWidth="1"/>
    <col min="11078" max="11078" width="4.28515625" style="278" customWidth="1"/>
    <col min="11079" max="11079" width="4.5703125" style="278" customWidth="1"/>
    <col min="11080" max="11080" width="0.42578125" style="278" customWidth="1"/>
    <col min="11081" max="11081" width="2.140625" style="278" customWidth="1"/>
    <col min="11082" max="11264" width="9.140625" style="278"/>
    <col min="11265" max="11265" width="11" style="278" customWidth="1"/>
    <col min="11266" max="11266" width="62" style="278" customWidth="1"/>
    <col min="11267" max="11268" width="7.7109375" style="278" customWidth="1"/>
    <col min="11269" max="11270" width="9.7109375" style="278" customWidth="1"/>
    <col min="11271" max="11272" width="7.7109375" style="278" customWidth="1"/>
    <col min="11273" max="11274" width="9.7109375" style="278" customWidth="1"/>
    <col min="11275" max="11308" width="6.7109375" style="278" customWidth="1"/>
    <col min="11309" max="11309" width="9.7109375" style="278" customWidth="1"/>
    <col min="11310" max="11310" width="2.5703125" style="278" customWidth="1"/>
    <col min="11311" max="11311" width="4.28515625" style="278" customWidth="1"/>
    <col min="11312" max="11315" width="5.7109375" style="278" customWidth="1"/>
    <col min="11316" max="11317" width="3.28515625" style="278" customWidth="1"/>
    <col min="11318" max="11318" width="5.7109375" style="278" customWidth="1"/>
    <col min="11319" max="11320" width="3.28515625" style="278" customWidth="1"/>
    <col min="11321" max="11321" width="5.7109375" style="278" customWidth="1"/>
    <col min="11322" max="11326" width="3.28515625" style="278" customWidth="1"/>
    <col min="11327" max="11327" width="3.7109375" style="278" customWidth="1"/>
    <col min="11328" max="11328" width="6.42578125" style="278" customWidth="1"/>
    <col min="11329" max="11329" width="5.7109375" style="278" customWidth="1"/>
    <col min="11330" max="11330" width="6.7109375" style="278" customWidth="1"/>
    <col min="11331" max="11332" width="3.7109375" style="278" customWidth="1"/>
    <col min="11333" max="11333" width="3.28515625" style="278" customWidth="1"/>
    <col min="11334" max="11334" width="4.28515625" style="278" customWidth="1"/>
    <col min="11335" max="11335" width="4.5703125" style="278" customWidth="1"/>
    <col min="11336" max="11336" width="0.42578125" style="278" customWidth="1"/>
    <col min="11337" max="11337" width="2.140625" style="278" customWidth="1"/>
    <col min="11338" max="11520" width="9.140625" style="278"/>
    <col min="11521" max="11521" width="11" style="278" customWidth="1"/>
    <col min="11522" max="11522" width="62" style="278" customWidth="1"/>
    <col min="11523" max="11524" width="7.7109375" style="278" customWidth="1"/>
    <col min="11525" max="11526" width="9.7109375" style="278" customWidth="1"/>
    <col min="11527" max="11528" width="7.7109375" style="278" customWidth="1"/>
    <col min="11529" max="11530" width="9.7109375" style="278" customWidth="1"/>
    <col min="11531" max="11564" width="6.7109375" style="278" customWidth="1"/>
    <col min="11565" max="11565" width="9.7109375" style="278" customWidth="1"/>
    <col min="11566" max="11566" width="2.5703125" style="278" customWidth="1"/>
    <col min="11567" max="11567" width="4.28515625" style="278" customWidth="1"/>
    <col min="11568" max="11571" width="5.7109375" style="278" customWidth="1"/>
    <col min="11572" max="11573" width="3.28515625" style="278" customWidth="1"/>
    <col min="11574" max="11574" width="5.7109375" style="278" customWidth="1"/>
    <col min="11575" max="11576" width="3.28515625" style="278" customWidth="1"/>
    <col min="11577" max="11577" width="5.7109375" style="278" customWidth="1"/>
    <col min="11578" max="11582" width="3.28515625" style="278" customWidth="1"/>
    <col min="11583" max="11583" width="3.7109375" style="278" customWidth="1"/>
    <col min="11584" max="11584" width="6.42578125" style="278" customWidth="1"/>
    <col min="11585" max="11585" width="5.7109375" style="278" customWidth="1"/>
    <col min="11586" max="11586" width="6.7109375" style="278" customWidth="1"/>
    <col min="11587" max="11588" width="3.7109375" style="278" customWidth="1"/>
    <col min="11589" max="11589" width="3.28515625" style="278" customWidth="1"/>
    <col min="11590" max="11590" width="4.28515625" style="278" customWidth="1"/>
    <col min="11591" max="11591" width="4.5703125" style="278" customWidth="1"/>
    <col min="11592" max="11592" width="0.42578125" style="278" customWidth="1"/>
    <col min="11593" max="11593" width="2.140625" style="278" customWidth="1"/>
    <col min="11594" max="11776" width="9.140625" style="278"/>
    <col min="11777" max="11777" width="11" style="278" customWidth="1"/>
    <col min="11778" max="11778" width="62" style="278" customWidth="1"/>
    <col min="11779" max="11780" width="7.7109375" style="278" customWidth="1"/>
    <col min="11781" max="11782" width="9.7109375" style="278" customWidth="1"/>
    <col min="11783" max="11784" width="7.7109375" style="278" customWidth="1"/>
    <col min="11785" max="11786" width="9.7109375" style="278" customWidth="1"/>
    <col min="11787" max="11820" width="6.7109375" style="278" customWidth="1"/>
    <col min="11821" max="11821" width="9.7109375" style="278" customWidth="1"/>
    <col min="11822" max="11822" width="2.5703125" style="278" customWidth="1"/>
    <col min="11823" max="11823" width="4.28515625" style="278" customWidth="1"/>
    <col min="11824" max="11827" width="5.7109375" style="278" customWidth="1"/>
    <col min="11828" max="11829" width="3.28515625" style="278" customWidth="1"/>
    <col min="11830" max="11830" width="5.7109375" style="278" customWidth="1"/>
    <col min="11831" max="11832" width="3.28515625" style="278" customWidth="1"/>
    <col min="11833" max="11833" width="5.7109375" style="278" customWidth="1"/>
    <col min="11834" max="11838" width="3.28515625" style="278" customWidth="1"/>
    <col min="11839" max="11839" width="3.7109375" style="278" customWidth="1"/>
    <col min="11840" max="11840" width="6.42578125" style="278" customWidth="1"/>
    <col min="11841" max="11841" width="5.7109375" style="278" customWidth="1"/>
    <col min="11842" max="11842" width="6.7109375" style="278" customWidth="1"/>
    <col min="11843" max="11844" width="3.7109375" style="278" customWidth="1"/>
    <col min="11845" max="11845" width="3.28515625" style="278" customWidth="1"/>
    <col min="11846" max="11846" width="4.28515625" style="278" customWidth="1"/>
    <col min="11847" max="11847" width="4.5703125" style="278" customWidth="1"/>
    <col min="11848" max="11848" width="0.42578125" style="278" customWidth="1"/>
    <col min="11849" max="11849" width="2.140625" style="278" customWidth="1"/>
    <col min="11850" max="12032" width="9.140625" style="278"/>
    <col min="12033" max="12033" width="11" style="278" customWidth="1"/>
    <col min="12034" max="12034" width="62" style="278" customWidth="1"/>
    <col min="12035" max="12036" width="7.7109375" style="278" customWidth="1"/>
    <col min="12037" max="12038" width="9.7109375" style="278" customWidth="1"/>
    <col min="12039" max="12040" width="7.7109375" style="278" customWidth="1"/>
    <col min="12041" max="12042" width="9.7109375" style="278" customWidth="1"/>
    <col min="12043" max="12076" width="6.7109375" style="278" customWidth="1"/>
    <col min="12077" max="12077" width="9.7109375" style="278" customWidth="1"/>
    <col min="12078" max="12078" width="2.5703125" style="278" customWidth="1"/>
    <col min="12079" max="12079" width="4.28515625" style="278" customWidth="1"/>
    <col min="12080" max="12083" width="5.7109375" style="278" customWidth="1"/>
    <col min="12084" max="12085" width="3.28515625" style="278" customWidth="1"/>
    <col min="12086" max="12086" width="5.7109375" style="278" customWidth="1"/>
    <col min="12087" max="12088" width="3.28515625" style="278" customWidth="1"/>
    <col min="12089" max="12089" width="5.7109375" style="278" customWidth="1"/>
    <col min="12090" max="12094" width="3.28515625" style="278" customWidth="1"/>
    <col min="12095" max="12095" width="3.7109375" style="278" customWidth="1"/>
    <col min="12096" max="12096" width="6.42578125" style="278" customWidth="1"/>
    <col min="12097" max="12097" width="5.7109375" style="278" customWidth="1"/>
    <col min="12098" max="12098" width="6.7109375" style="278" customWidth="1"/>
    <col min="12099" max="12100" width="3.7109375" style="278" customWidth="1"/>
    <col min="12101" max="12101" width="3.28515625" style="278" customWidth="1"/>
    <col min="12102" max="12102" width="4.28515625" style="278" customWidth="1"/>
    <col min="12103" max="12103" width="4.5703125" style="278" customWidth="1"/>
    <col min="12104" max="12104" width="0.42578125" style="278" customWidth="1"/>
    <col min="12105" max="12105" width="2.140625" style="278" customWidth="1"/>
    <col min="12106" max="12288" width="9.140625" style="278"/>
    <col min="12289" max="12289" width="11" style="278" customWidth="1"/>
    <col min="12290" max="12290" width="62" style="278" customWidth="1"/>
    <col min="12291" max="12292" width="7.7109375" style="278" customWidth="1"/>
    <col min="12293" max="12294" width="9.7109375" style="278" customWidth="1"/>
    <col min="12295" max="12296" width="7.7109375" style="278" customWidth="1"/>
    <col min="12297" max="12298" width="9.7109375" style="278" customWidth="1"/>
    <col min="12299" max="12332" width="6.7109375" style="278" customWidth="1"/>
    <col min="12333" max="12333" width="9.7109375" style="278" customWidth="1"/>
    <col min="12334" max="12334" width="2.5703125" style="278" customWidth="1"/>
    <col min="12335" max="12335" width="4.28515625" style="278" customWidth="1"/>
    <col min="12336" max="12339" width="5.7109375" style="278" customWidth="1"/>
    <col min="12340" max="12341" width="3.28515625" style="278" customWidth="1"/>
    <col min="12342" max="12342" width="5.7109375" style="278" customWidth="1"/>
    <col min="12343" max="12344" width="3.28515625" style="278" customWidth="1"/>
    <col min="12345" max="12345" width="5.7109375" style="278" customWidth="1"/>
    <col min="12346" max="12350" width="3.28515625" style="278" customWidth="1"/>
    <col min="12351" max="12351" width="3.7109375" style="278" customWidth="1"/>
    <col min="12352" max="12352" width="6.42578125" style="278" customWidth="1"/>
    <col min="12353" max="12353" width="5.7109375" style="278" customWidth="1"/>
    <col min="12354" max="12354" width="6.7109375" style="278" customWidth="1"/>
    <col min="12355" max="12356" width="3.7109375" style="278" customWidth="1"/>
    <col min="12357" max="12357" width="3.28515625" style="278" customWidth="1"/>
    <col min="12358" max="12358" width="4.28515625" style="278" customWidth="1"/>
    <col min="12359" max="12359" width="4.5703125" style="278" customWidth="1"/>
    <col min="12360" max="12360" width="0.42578125" style="278" customWidth="1"/>
    <col min="12361" max="12361" width="2.140625" style="278" customWidth="1"/>
    <col min="12362" max="12544" width="9.140625" style="278"/>
    <col min="12545" max="12545" width="11" style="278" customWidth="1"/>
    <col min="12546" max="12546" width="62" style="278" customWidth="1"/>
    <col min="12547" max="12548" width="7.7109375" style="278" customWidth="1"/>
    <col min="12549" max="12550" width="9.7109375" style="278" customWidth="1"/>
    <col min="12551" max="12552" width="7.7109375" style="278" customWidth="1"/>
    <col min="12553" max="12554" width="9.7109375" style="278" customWidth="1"/>
    <col min="12555" max="12588" width="6.7109375" style="278" customWidth="1"/>
    <col min="12589" max="12589" width="9.7109375" style="278" customWidth="1"/>
    <col min="12590" max="12590" width="2.5703125" style="278" customWidth="1"/>
    <col min="12591" max="12591" width="4.28515625" style="278" customWidth="1"/>
    <col min="12592" max="12595" width="5.7109375" style="278" customWidth="1"/>
    <col min="12596" max="12597" width="3.28515625" style="278" customWidth="1"/>
    <col min="12598" max="12598" width="5.7109375" style="278" customWidth="1"/>
    <col min="12599" max="12600" width="3.28515625" style="278" customWidth="1"/>
    <col min="12601" max="12601" width="5.7109375" style="278" customWidth="1"/>
    <col min="12602" max="12606" width="3.28515625" style="278" customWidth="1"/>
    <col min="12607" max="12607" width="3.7109375" style="278" customWidth="1"/>
    <col min="12608" max="12608" width="6.42578125" style="278" customWidth="1"/>
    <col min="12609" max="12609" width="5.7109375" style="278" customWidth="1"/>
    <col min="12610" max="12610" width="6.7109375" style="278" customWidth="1"/>
    <col min="12611" max="12612" width="3.7109375" style="278" customWidth="1"/>
    <col min="12613" max="12613" width="3.28515625" style="278" customWidth="1"/>
    <col min="12614" max="12614" width="4.28515625" style="278" customWidth="1"/>
    <col min="12615" max="12615" width="4.5703125" style="278" customWidth="1"/>
    <col min="12616" max="12616" width="0.42578125" style="278" customWidth="1"/>
    <col min="12617" max="12617" width="2.140625" style="278" customWidth="1"/>
    <col min="12618" max="12800" width="9.140625" style="278"/>
    <col min="12801" max="12801" width="11" style="278" customWidth="1"/>
    <col min="12802" max="12802" width="62" style="278" customWidth="1"/>
    <col min="12803" max="12804" width="7.7109375" style="278" customWidth="1"/>
    <col min="12805" max="12806" width="9.7109375" style="278" customWidth="1"/>
    <col min="12807" max="12808" width="7.7109375" style="278" customWidth="1"/>
    <col min="12809" max="12810" width="9.7109375" style="278" customWidth="1"/>
    <col min="12811" max="12844" width="6.7109375" style="278" customWidth="1"/>
    <col min="12845" max="12845" width="9.7109375" style="278" customWidth="1"/>
    <col min="12846" max="12846" width="2.5703125" style="278" customWidth="1"/>
    <col min="12847" max="12847" width="4.28515625" style="278" customWidth="1"/>
    <col min="12848" max="12851" width="5.7109375" style="278" customWidth="1"/>
    <col min="12852" max="12853" width="3.28515625" style="278" customWidth="1"/>
    <col min="12854" max="12854" width="5.7109375" style="278" customWidth="1"/>
    <col min="12855" max="12856" width="3.28515625" style="278" customWidth="1"/>
    <col min="12857" max="12857" width="5.7109375" style="278" customWidth="1"/>
    <col min="12858" max="12862" width="3.28515625" style="278" customWidth="1"/>
    <col min="12863" max="12863" width="3.7109375" style="278" customWidth="1"/>
    <col min="12864" max="12864" width="6.42578125" style="278" customWidth="1"/>
    <col min="12865" max="12865" width="5.7109375" style="278" customWidth="1"/>
    <col min="12866" max="12866" width="6.7109375" style="278" customWidth="1"/>
    <col min="12867" max="12868" width="3.7109375" style="278" customWidth="1"/>
    <col min="12869" max="12869" width="3.28515625" style="278" customWidth="1"/>
    <col min="12870" max="12870" width="4.28515625" style="278" customWidth="1"/>
    <col min="12871" max="12871" width="4.5703125" style="278" customWidth="1"/>
    <col min="12872" max="12872" width="0.42578125" style="278" customWidth="1"/>
    <col min="12873" max="12873" width="2.140625" style="278" customWidth="1"/>
    <col min="12874" max="13056" width="9.140625" style="278"/>
    <col min="13057" max="13057" width="11" style="278" customWidth="1"/>
    <col min="13058" max="13058" width="62" style="278" customWidth="1"/>
    <col min="13059" max="13060" width="7.7109375" style="278" customWidth="1"/>
    <col min="13061" max="13062" width="9.7109375" style="278" customWidth="1"/>
    <col min="13063" max="13064" width="7.7109375" style="278" customWidth="1"/>
    <col min="13065" max="13066" width="9.7109375" style="278" customWidth="1"/>
    <col min="13067" max="13100" width="6.7109375" style="278" customWidth="1"/>
    <col min="13101" max="13101" width="9.7109375" style="278" customWidth="1"/>
    <col min="13102" max="13102" width="2.5703125" style="278" customWidth="1"/>
    <col min="13103" max="13103" width="4.28515625" style="278" customWidth="1"/>
    <col min="13104" max="13107" width="5.7109375" style="278" customWidth="1"/>
    <col min="13108" max="13109" width="3.28515625" style="278" customWidth="1"/>
    <col min="13110" max="13110" width="5.7109375" style="278" customWidth="1"/>
    <col min="13111" max="13112" width="3.28515625" style="278" customWidth="1"/>
    <col min="13113" max="13113" width="5.7109375" style="278" customWidth="1"/>
    <col min="13114" max="13118" width="3.28515625" style="278" customWidth="1"/>
    <col min="13119" max="13119" width="3.7109375" style="278" customWidth="1"/>
    <col min="13120" max="13120" width="6.42578125" style="278" customWidth="1"/>
    <col min="13121" max="13121" width="5.7109375" style="278" customWidth="1"/>
    <col min="13122" max="13122" width="6.7109375" style="278" customWidth="1"/>
    <col min="13123" max="13124" width="3.7109375" style="278" customWidth="1"/>
    <col min="13125" max="13125" width="3.28515625" style="278" customWidth="1"/>
    <col min="13126" max="13126" width="4.28515625" style="278" customWidth="1"/>
    <col min="13127" max="13127" width="4.5703125" style="278" customWidth="1"/>
    <col min="13128" max="13128" width="0.42578125" style="278" customWidth="1"/>
    <col min="13129" max="13129" width="2.140625" style="278" customWidth="1"/>
    <col min="13130" max="13312" width="9.140625" style="278"/>
    <col min="13313" max="13313" width="11" style="278" customWidth="1"/>
    <col min="13314" max="13314" width="62" style="278" customWidth="1"/>
    <col min="13315" max="13316" width="7.7109375" style="278" customWidth="1"/>
    <col min="13317" max="13318" width="9.7109375" style="278" customWidth="1"/>
    <col min="13319" max="13320" width="7.7109375" style="278" customWidth="1"/>
    <col min="13321" max="13322" width="9.7109375" style="278" customWidth="1"/>
    <col min="13323" max="13356" width="6.7109375" style="278" customWidth="1"/>
    <col min="13357" max="13357" width="9.7109375" style="278" customWidth="1"/>
    <col min="13358" max="13358" width="2.5703125" style="278" customWidth="1"/>
    <col min="13359" max="13359" width="4.28515625" style="278" customWidth="1"/>
    <col min="13360" max="13363" width="5.7109375" style="278" customWidth="1"/>
    <col min="13364" max="13365" width="3.28515625" style="278" customWidth="1"/>
    <col min="13366" max="13366" width="5.7109375" style="278" customWidth="1"/>
    <col min="13367" max="13368" width="3.28515625" style="278" customWidth="1"/>
    <col min="13369" max="13369" width="5.7109375" style="278" customWidth="1"/>
    <col min="13370" max="13374" width="3.28515625" style="278" customWidth="1"/>
    <col min="13375" max="13375" width="3.7109375" style="278" customWidth="1"/>
    <col min="13376" max="13376" width="6.42578125" style="278" customWidth="1"/>
    <col min="13377" max="13377" width="5.7109375" style="278" customWidth="1"/>
    <col min="13378" max="13378" width="6.7109375" style="278" customWidth="1"/>
    <col min="13379" max="13380" width="3.7109375" style="278" customWidth="1"/>
    <col min="13381" max="13381" width="3.28515625" style="278" customWidth="1"/>
    <col min="13382" max="13382" width="4.28515625" style="278" customWidth="1"/>
    <col min="13383" max="13383" width="4.5703125" style="278" customWidth="1"/>
    <col min="13384" max="13384" width="0.42578125" style="278" customWidth="1"/>
    <col min="13385" max="13385" width="2.140625" style="278" customWidth="1"/>
    <col min="13386" max="13568" width="9.140625" style="278"/>
    <col min="13569" max="13569" width="11" style="278" customWidth="1"/>
    <col min="13570" max="13570" width="62" style="278" customWidth="1"/>
    <col min="13571" max="13572" width="7.7109375" style="278" customWidth="1"/>
    <col min="13573" max="13574" width="9.7109375" style="278" customWidth="1"/>
    <col min="13575" max="13576" width="7.7109375" style="278" customWidth="1"/>
    <col min="13577" max="13578" width="9.7109375" style="278" customWidth="1"/>
    <col min="13579" max="13612" width="6.7109375" style="278" customWidth="1"/>
    <col min="13613" max="13613" width="9.7109375" style="278" customWidth="1"/>
    <col min="13614" max="13614" width="2.5703125" style="278" customWidth="1"/>
    <col min="13615" max="13615" width="4.28515625" style="278" customWidth="1"/>
    <col min="13616" max="13619" width="5.7109375" style="278" customWidth="1"/>
    <col min="13620" max="13621" width="3.28515625" style="278" customWidth="1"/>
    <col min="13622" max="13622" width="5.7109375" style="278" customWidth="1"/>
    <col min="13623" max="13624" width="3.28515625" style="278" customWidth="1"/>
    <col min="13625" max="13625" width="5.7109375" style="278" customWidth="1"/>
    <col min="13626" max="13630" width="3.28515625" style="278" customWidth="1"/>
    <col min="13631" max="13631" width="3.7109375" style="278" customWidth="1"/>
    <col min="13632" max="13632" width="6.42578125" style="278" customWidth="1"/>
    <col min="13633" max="13633" width="5.7109375" style="278" customWidth="1"/>
    <col min="13634" max="13634" width="6.7109375" style="278" customWidth="1"/>
    <col min="13635" max="13636" width="3.7109375" style="278" customWidth="1"/>
    <col min="13637" max="13637" width="3.28515625" style="278" customWidth="1"/>
    <col min="13638" max="13638" width="4.28515625" style="278" customWidth="1"/>
    <col min="13639" max="13639" width="4.5703125" style="278" customWidth="1"/>
    <col min="13640" max="13640" width="0.42578125" style="278" customWidth="1"/>
    <col min="13641" max="13641" width="2.140625" style="278" customWidth="1"/>
    <col min="13642" max="13824" width="9.140625" style="278"/>
    <col min="13825" max="13825" width="11" style="278" customWidth="1"/>
    <col min="13826" max="13826" width="62" style="278" customWidth="1"/>
    <col min="13827" max="13828" width="7.7109375" style="278" customWidth="1"/>
    <col min="13829" max="13830" width="9.7109375" style="278" customWidth="1"/>
    <col min="13831" max="13832" width="7.7109375" style="278" customWidth="1"/>
    <col min="13833" max="13834" width="9.7109375" style="278" customWidth="1"/>
    <col min="13835" max="13868" width="6.7109375" style="278" customWidth="1"/>
    <col min="13869" max="13869" width="9.7109375" style="278" customWidth="1"/>
    <col min="13870" max="13870" width="2.5703125" style="278" customWidth="1"/>
    <col min="13871" max="13871" width="4.28515625" style="278" customWidth="1"/>
    <col min="13872" max="13875" width="5.7109375" style="278" customWidth="1"/>
    <col min="13876" max="13877" width="3.28515625" style="278" customWidth="1"/>
    <col min="13878" max="13878" width="5.7109375" style="278" customWidth="1"/>
    <col min="13879" max="13880" width="3.28515625" style="278" customWidth="1"/>
    <col min="13881" max="13881" width="5.7109375" style="278" customWidth="1"/>
    <col min="13882" max="13886" width="3.28515625" style="278" customWidth="1"/>
    <col min="13887" max="13887" width="3.7109375" style="278" customWidth="1"/>
    <col min="13888" max="13888" width="6.42578125" style="278" customWidth="1"/>
    <col min="13889" max="13889" width="5.7109375" style="278" customWidth="1"/>
    <col min="13890" max="13890" width="6.7109375" style="278" customWidth="1"/>
    <col min="13891" max="13892" width="3.7109375" style="278" customWidth="1"/>
    <col min="13893" max="13893" width="3.28515625" style="278" customWidth="1"/>
    <col min="13894" max="13894" width="4.28515625" style="278" customWidth="1"/>
    <col min="13895" max="13895" width="4.5703125" style="278" customWidth="1"/>
    <col min="13896" max="13896" width="0.42578125" style="278" customWidth="1"/>
    <col min="13897" max="13897" width="2.140625" style="278" customWidth="1"/>
    <col min="13898" max="14080" width="9.140625" style="278"/>
    <col min="14081" max="14081" width="11" style="278" customWidth="1"/>
    <col min="14082" max="14082" width="62" style="278" customWidth="1"/>
    <col min="14083" max="14084" width="7.7109375" style="278" customWidth="1"/>
    <col min="14085" max="14086" width="9.7109375" style="278" customWidth="1"/>
    <col min="14087" max="14088" width="7.7109375" style="278" customWidth="1"/>
    <col min="14089" max="14090" width="9.7109375" style="278" customWidth="1"/>
    <col min="14091" max="14124" width="6.7109375" style="278" customWidth="1"/>
    <col min="14125" max="14125" width="9.7109375" style="278" customWidth="1"/>
    <col min="14126" max="14126" width="2.5703125" style="278" customWidth="1"/>
    <col min="14127" max="14127" width="4.28515625" style="278" customWidth="1"/>
    <col min="14128" max="14131" width="5.7109375" style="278" customWidth="1"/>
    <col min="14132" max="14133" width="3.28515625" style="278" customWidth="1"/>
    <col min="14134" max="14134" width="5.7109375" style="278" customWidth="1"/>
    <col min="14135" max="14136" width="3.28515625" style="278" customWidth="1"/>
    <col min="14137" max="14137" width="5.7109375" style="278" customWidth="1"/>
    <col min="14138" max="14142" width="3.28515625" style="278" customWidth="1"/>
    <col min="14143" max="14143" width="3.7109375" style="278" customWidth="1"/>
    <col min="14144" max="14144" width="6.42578125" style="278" customWidth="1"/>
    <col min="14145" max="14145" width="5.7109375" style="278" customWidth="1"/>
    <col min="14146" max="14146" width="6.7109375" style="278" customWidth="1"/>
    <col min="14147" max="14148" width="3.7109375" style="278" customWidth="1"/>
    <col min="14149" max="14149" width="3.28515625" style="278" customWidth="1"/>
    <col min="14150" max="14150" width="4.28515625" style="278" customWidth="1"/>
    <col min="14151" max="14151" width="4.5703125" style="278" customWidth="1"/>
    <col min="14152" max="14152" width="0.42578125" style="278" customWidth="1"/>
    <col min="14153" max="14153" width="2.140625" style="278" customWidth="1"/>
    <col min="14154" max="14336" width="9.140625" style="278"/>
    <col min="14337" max="14337" width="11" style="278" customWidth="1"/>
    <col min="14338" max="14338" width="62" style="278" customWidth="1"/>
    <col min="14339" max="14340" width="7.7109375" style="278" customWidth="1"/>
    <col min="14341" max="14342" width="9.7109375" style="278" customWidth="1"/>
    <col min="14343" max="14344" width="7.7109375" style="278" customWidth="1"/>
    <col min="14345" max="14346" width="9.7109375" style="278" customWidth="1"/>
    <col min="14347" max="14380" width="6.7109375" style="278" customWidth="1"/>
    <col min="14381" max="14381" width="9.7109375" style="278" customWidth="1"/>
    <col min="14382" max="14382" width="2.5703125" style="278" customWidth="1"/>
    <col min="14383" max="14383" width="4.28515625" style="278" customWidth="1"/>
    <col min="14384" max="14387" width="5.7109375" style="278" customWidth="1"/>
    <col min="14388" max="14389" width="3.28515625" style="278" customWidth="1"/>
    <col min="14390" max="14390" width="5.7109375" style="278" customWidth="1"/>
    <col min="14391" max="14392" width="3.28515625" style="278" customWidth="1"/>
    <col min="14393" max="14393" width="5.7109375" style="278" customWidth="1"/>
    <col min="14394" max="14398" width="3.28515625" style="278" customWidth="1"/>
    <col min="14399" max="14399" width="3.7109375" style="278" customWidth="1"/>
    <col min="14400" max="14400" width="6.42578125" style="278" customWidth="1"/>
    <col min="14401" max="14401" width="5.7109375" style="278" customWidth="1"/>
    <col min="14402" max="14402" width="6.7109375" style="278" customWidth="1"/>
    <col min="14403" max="14404" width="3.7109375" style="278" customWidth="1"/>
    <col min="14405" max="14405" width="3.28515625" style="278" customWidth="1"/>
    <col min="14406" max="14406" width="4.28515625" style="278" customWidth="1"/>
    <col min="14407" max="14407" width="4.5703125" style="278" customWidth="1"/>
    <col min="14408" max="14408" width="0.42578125" style="278" customWidth="1"/>
    <col min="14409" max="14409" width="2.140625" style="278" customWidth="1"/>
    <col min="14410" max="14592" width="9.140625" style="278"/>
    <col min="14593" max="14593" width="11" style="278" customWidth="1"/>
    <col min="14594" max="14594" width="62" style="278" customWidth="1"/>
    <col min="14595" max="14596" width="7.7109375" style="278" customWidth="1"/>
    <col min="14597" max="14598" width="9.7109375" style="278" customWidth="1"/>
    <col min="14599" max="14600" width="7.7109375" style="278" customWidth="1"/>
    <col min="14601" max="14602" width="9.7109375" style="278" customWidth="1"/>
    <col min="14603" max="14636" width="6.7109375" style="278" customWidth="1"/>
    <col min="14637" max="14637" width="9.7109375" style="278" customWidth="1"/>
    <col min="14638" max="14638" width="2.5703125" style="278" customWidth="1"/>
    <col min="14639" max="14639" width="4.28515625" style="278" customWidth="1"/>
    <col min="14640" max="14643" width="5.7109375" style="278" customWidth="1"/>
    <col min="14644" max="14645" width="3.28515625" style="278" customWidth="1"/>
    <col min="14646" max="14646" width="5.7109375" style="278" customWidth="1"/>
    <col min="14647" max="14648" width="3.28515625" style="278" customWidth="1"/>
    <col min="14649" max="14649" width="5.7109375" style="278" customWidth="1"/>
    <col min="14650" max="14654" width="3.28515625" style="278" customWidth="1"/>
    <col min="14655" max="14655" width="3.7109375" style="278" customWidth="1"/>
    <col min="14656" max="14656" width="6.42578125" style="278" customWidth="1"/>
    <col min="14657" max="14657" width="5.7109375" style="278" customWidth="1"/>
    <col min="14658" max="14658" width="6.7109375" style="278" customWidth="1"/>
    <col min="14659" max="14660" width="3.7109375" style="278" customWidth="1"/>
    <col min="14661" max="14661" width="3.28515625" style="278" customWidth="1"/>
    <col min="14662" max="14662" width="4.28515625" style="278" customWidth="1"/>
    <col min="14663" max="14663" width="4.5703125" style="278" customWidth="1"/>
    <col min="14664" max="14664" width="0.42578125" style="278" customWidth="1"/>
    <col min="14665" max="14665" width="2.140625" style="278" customWidth="1"/>
    <col min="14666" max="14848" width="9.140625" style="278"/>
    <col min="14849" max="14849" width="11" style="278" customWidth="1"/>
    <col min="14850" max="14850" width="62" style="278" customWidth="1"/>
    <col min="14851" max="14852" width="7.7109375" style="278" customWidth="1"/>
    <col min="14853" max="14854" width="9.7109375" style="278" customWidth="1"/>
    <col min="14855" max="14856" width="7.7109375" style="278" customWidth="1"/>
    <col min="14857" max="14858" width="9.7109375" style="278" customWidth="1"/>
    <col min="14859" max="14892" width="6.7109375" style="278" customWidth="1"/>
    <col min="14893" max="14893" width="9.7109375" style="278" customWidth="1"/>
    <col min="14894" max="14894" width="2.5703125" style="278" customWidth="1"/>
    <col min="14895" max="14895" width="4.28515625" style="278" customWidth="1"/>
    <col min="14896" max="14899" width="5.7109375" style="278" customWidth="1"/>
    <col min="14900" max="14901" width="3.28515625" style="278" customWidth="1"/>
    <col min="14902" max="14902" width="5.7109375" style="278" customWidth="1"/>
    <col min="14903" max="14904" width="3.28515625" style="278" customWidth="1"/>
    <col min="14905" max="14905" width="5.7109375" style="278" customWidth="1"/>
    <col min="14906" max="14910" width="3.28515625" style="278" customWidth="1"/>
    <col min="14911" max="14911" width="3.7109375" style="278" customWidth="1"/>
    <col min="14912" max="14912" width="6.42578125" style="278" customWidth="1"/>
    <col min="14913" max="14913" width="5.7109375" style="278" customWidth="1"/>
    <col min="14914" max="14914" width="6.7109375" style="278" customWidth="1"/>
    <col min="14915" max="14916" width="3.7109375" style="278" customWidth="1"/>
    <col min="14917" max="14917" width="3.28515625" style="278" customWidth="1"/>
    <col min="14918" max="14918" width="4.28515625" style="278" customWidth="1"/>
    <col min="14919" max="14919" width="4.5703125" style="278" customWidth="1"/>
    <col min="14920" max="14920" width="0.42578125" style="278" customWidth="1"/>
    <col min="14921" max="14921" width="2.140625" style="278" customWidth="1"/>
    <col min="14922" max="15104" width="9.140625" style="278"/>
    <col min="15105" max="15105" width="11" style="278" customWidth="1"/>
    <col min="15106" max="15106" width="62" style="278" customWidth="1"/>
    <col min="15107" max="15108" width="7.7109375" style="278" customWidth="1"/>
    <col min="15109" max="15110" width="9.7109375" style="278" customWidth="1"/>
    <col min="15111" max="15112" width="7.7109375" style="278" customWidth="1"/>
    <col min="15113" max="15114" width="9.7109375" style="278" customWidth="1"/>
    <col min="15115" max="15148" width="6.7109375" style="278" customWidth="1"/>
    <col min="15149" max="15149" width="9.7109375" style="278" customWidth="1"/>
    <col min="15150" max="15150" width="2.5703125" style="278" customWidth="1"/>
    <col min="15151" max="15151" width="4.28515625" style="278" customWidth="1"/>
    <col min="15152" max="15155" width="5.7109375" style="278" customWidth="1"/>
    <col min="15156" max="15157" width="3.28515625" style="278" customWidth="1"/>
    <col min="15158" max="15158" width="5.7109375" style="278" customWidth="1"/>
    <col min="15159" max="15160" width="3.28515625" style="278" customWidth="1"/>
    <col min="15161" max="15161" width="5.7109375" style="278" customWidth="1"/>
    <col min="15162" max="15166" width="3.28515625" style="278" customWidth="1"/>
    <col min="15167" max="15167" width="3.7109375" style="278" customWidth="1"/>
    <col min="15168" max="15168" width="6.42578125" style="278" customWidth="1"/>
    <col min="15169" max="15169" width="5.7109375" style="278" customWidth="1"/>
    <col min="15170" max="15170" width="6.7109375" style="278" customWidth="1"/>
    <col min="15171" max="15172" width="3.7109375" style="278" customWidth="1"/>
    <col min="15173" max="15173" width="3.28515625" style="278" customWidth="1"/>
    <col min="15174" max="15174" width="4.28515625" style="278" customWidth="1"/>
    <col min="15175" max="15175" width="4.5703125" style="278" customWidth="1"/>
    <col min="15176" max="15176" width="0.42578125" style="278" customWidth="1"/>
    <col min="15177" max="15177" width="2.140625" style="278" customWidth="1"/>
    <col min="15178" max="15360" width="9.140625" style="278"/>
    <col min="15361" max="15361" width="11" style="278" customWidth="1"/>
    <col min="15362" max="15362" width="62" style="278" customWidth="1"/>
    <col min="15363" max="15364" width="7.7109375" style="278" customWidth="1"/>
    <col min="15365" max="15366" width="9.7109375" style="278" customWidth="1"/>
    <col min="15367" max="15368" width="7.7109375" style="278" customWidth="1"/>
    <col min="15369" max="15370" width="9.7109375" style="278" customWidth="1"/>
    <col min="15371" max="15404" width="6.7109375" style="278" customWidth="1"/>
    <col min="15405" max="15405" width="9.7109375" style="278" customWidth="1"/>
    <col min="15406" max="15406" width="2.5703125" style="278" customWidth="1"/>
    <col min="15407" max="15407" width="4.28515625" style="278" customWidth="1"/>
    <col min="15408" max="15411" width="5.7109375" style="278" customWidth="1"/>
    <col min="15412" max="15413" width="3.28515625" style="278" customWidth="1"/>
    <col min="15414" max="15414" width="5.7109375" style="278" customWidth="1"/>
    <col min="15415" max="15416" width="3.28515625" style="278" customWidth="1"/>
    <col min="15417" max="15417" width="5.7109375" style="278" customWidth="1"/>
    <col min="15418" max="15422" width="3.28515625" style="278" customWidth="1"/>
    <col min="15423" max="15423" width="3.7109375" style="278" customWidth="1"/>
    <col min="15424" max="15424" width="6.42578125" style="278" customWidth="1"/>
    <col min="15425" max="15425" width="5.7109375" style="278" customWidth="1"/>
    <col min="15426" max="15426" width="6.7109375" style="278" customWidth="1"/>
    <col min="15427" max="15428" width="3.7109375" style="278" customWidth="1"/>
    <col min="15429" max="15429" width="3.28515625" style="278" customWidth="1"/>
    <col min="15430" max="15430" width="4.28515625" style="278" customWidth="1"/>
    <col min="15431" max="15431" width="4.5703125" style="278" customWidth="1"/>
    <col min="15432" max="15432" width="0.42578125" style="278" customWidth="1"/>
    <col min="15433" max="15433" width="2.140625" style="278" customWidth="1"/>
    <col min="15434" max="15616" width="9.140625" style="278"/>
    <col min="15617" max="15617" width="11" style="278" customWidth="1"/>
    <col min="15618" max="15618" width="62" style="278" customWidth="1"/>
    <col min="15619" max="15620" width="7.7109375" style="278" customWidth="1"/>
    <col min="15621" max="15622" width="9.7109375" style="278" customWidth="1"/>
    <col min="15623" max="15624" width="7.7109375" style="278" customWidth="1"/>
    <col min="15625" max="15626" width="9.7109375" style="278" customWidth="1"/>
    <col min="15627" max="15660" width="6.7109375" style="278" customWidth="1"/>
    <col min="15661" max="15661" width="9.7109375" style="278" customWidth="1"/>
    <col min="15662" max="15662" width="2.5703125" style="278" customWidth="1"/>
    <col min="15663" max="15663" width="4.28515625" style="278" customWidth="1"/>
    <col min="15664" max="15667" width="5.7109375" style="278" customWidth="1"/>
    <col min="15668" max="15669" width="3.28515625" style="278" customWidth="1"/>
    <col min="15670" max="15670" width="5.7109375" style="278" customWidth="1"/>
    <col min="15671" max="15672" width="3.28515625" style="278" customWidth="1"/>
    <col min="15673" max="15673" width="5.7109375" style="278" customWidth="1"/>
    <col min="15674" max="15678" width="3.28515625" style="278" customWidth="1"/>
    <col min="15679" max="15679" width="3.7109375" style="278" customWidth="1"/>
    <col min="15680" max="15680" width="6.42578125" style="278" customWidth="1"/>
    <col min="15681" max="15681" width="5.7109375" style="278" customWidth="1"/>
    <col min="15682" max="15682" width="6.7109375" style="278" customWidth="1"/>
    <col min="15683" max="15684" width="3.7109375" style="278" customWidth="1"/>
    <col min="15685" max="15685" width="3.28515625" style="278" customWidth="1"/>
    <col min="15686" max="15686" width="4.28515625" style="278" customWidth="1"/>
    <col min="15687" max="15687" width="4.5703125" style="278" customWidth="1"/>
    <col min="15688" max="15688" width="0.42578125" style="278" customWidth="1"/>
    <col min="15689" max="15689" width="2.140625" style="278" customWidth="1"/>
    <col min="15690" max="15872" width="9.140625" style="278"/>
    <col min="15873" max="15873" width="11" style="278" customWidth="1"/>
    <col min="15874" max="15874" width="62" style="278" customWidth="1"/>
    <col min="15875" max="15876" width="7.7109375" style="278" customWidth="1"/>
    <col min="15877" max="15878" width="9.7109375" style="278" customWidth="1"/>
    <col min="15879" max="15880" width="7.7109375" style="278" customWidth="1"/>
    <col min="15881" max="15882" width="9.7109375" style="278" customWidth="1"/>
    <col min="15883" max="15916" width="6.7109375" style="278" customWidth="1"/>
    <col min="15917" max="15917" width="9.7109375" style="278" customWidth="1"/>
    <col min="15918" max="15918" width="2.5703125" style="278" customWidth="1"/>
    <col min="15919" max="15919" width="4.28515625" style="278" customWidth="1"/>
    <col min="15920" max="15923" width="5.7109375" style="278" customWidth="1"/>
    <col min="15924" max="15925" width="3.28515625" style="278" customWidth="1"/>
    <col min="15926" max="15926" width="5.7109375" style="278" customWidth="1"/>
    <col min="15927" max="15928" width="3.28515625" style="278" customWidth="1"/>
    <col min="15929" max="15929" width="5.7109375" style="278" customWidth="1"/>
    <col min="15930" max="15934" width="3.28515625" style="278" customWidth="1"/>
    <col min="15935" max="15935" width="3.7109375" style="278" customWidth="1"/>
    <col min="15936" max="15936" width="6.42578125" style="278" customWidth="1"/>
    <col min="15937" max="15937" width="5.7109375" style="278" customWidth="1"/>
    <col min="15938" max="15938" width="6.7109375" style="278" customWidth="1"/>
    <col min="15939" max="15940" width="3.7109375" style="278" customWidth="1"/>
    <col min="15941" max="15941" width="3.28515625" style="278" customWidth="1"/>
    <col min="15942" max="15942" width="4.28515625" style="278" customWidth="1"/>
    <col min="15943" max="15943" width="4.5703125" style="278" customWidth="1"/>
    <col min="15944" max="15944" width="0.42578125" style="278" customWidth="1"/>
    <col min="15945" max="15945" width="2.140625" style="278" customWidth="1"/>
    <col min="15946" max="16128" width="9.140625" style="278"/>
    <col min="16129" max="16129" width="11" style="278" customWidth="1"/>
    <col min="16130" max="16130" width="62" style="278" customWidth="1"/>
    <col min="16131" max="16132" width="7.7109375" style="278" customWidth="1"/>
    <col min="16133" max="16134" width="9.7109375" style="278" customWidth="1"/>
    <col min="16135" max="16136" width="7.7109375" style="278" customWidth="1"/>
    <col min="16137" max="16138" width="9.7109375" style="278" customWidth="1"/>
    <col min="16139" max="16172" width="6.7109375" style="278" customWidth="1"/>
    <col min="16173" max="16173" width="9.7109375" style="278" customWidth="1"/>
    <col min="16174" max="16174" width="2.5703125" style="278" customWidth="1"/>
    <col min="16175" max="16175" width="4.28515625" style="278" customWidth="1"/>
    <col min="16176" max="16179" width="5.7109375" style="278" customWidth="1"/>
    <col min="16180" max="16181" width="3.28515625" style="278" customWidth="1"/>
    <col min="16182" max="16182" width="5.7109375" style="278" customWidth="1"/>
    <col min="16183" max="16184" width="3.28515625" style="278" customWidth="1"/>
    <col min="16185" max="16185" width="5.7109375" style="278" customWidth="1"/>
    <col min="16186" max="16190" width="3.28515625" style="278" customWidth="1"/>
    <col min="16191" max="16191" width="3.7109375" style="278" customWidth="1"/>
    <col min="16192" max="16192" width="6.42578125" style="278" customWidth="1"/>
    <col min="16193" max="16193" width="5.7109375" style="278" customWidth="1"/>
    <col min="16194" max="16194" width="6.7109375" style="278" customWidth="1"/>
    <col min="16195" max="16196" width="3.7109375" style="278" customWidth="1"/>
    <col min="16197" max="16197" width="3.28515625" style="278" customWidth="1"/>
    <col min="16198" max="16198" width="4.28515625" style="278" customWidth="1"/>
    <col min="16199" max="16199" width="4.5703125" style="278" customWidth="1"/>
    <col min="16200" max="16200" width="0.42578125" style="278" customWidth="1"/>
    <col min="16201" max="16201" width="2.140625" style="278" customWidth="1"/>
    <col min="16202" max="16384" width="9.140625" style="278"/>
  </cols>
  <sheetData>
    <row r="1" spans="1:71" ht="67.5" customHeight="1" thickBot="1" x14ac:dyDescent="0.35">
      <c r="A1" s="9"/>
      <c r="B1" s="61" t="s">
        <v>155</v>
      </c>
      <c r="C1" s="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318" t="s">
        <v>59</v>
      </c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305" t="s">
        <v>60</v>
      </c>
      <c r="BL1" s="305"/>
      <c r="BM1" s="305"/>
      <c r="BN1" s="305"/>
      <c r="BO1" s="305"/>
      <c r="BP1" s="305"/>
      <c r="BQ1" s="305"/>
      <c r="BR1" s="305"/>
      <c r="BS1" s="2"/>
    </row>
    <row r="2" spans="1:71" ht="45.75" customHeight="1" thickBot="1" x14ac:dyDescent="0.25">
      <c r="A2" s="5"/>
      <c r="B2" s="319" t="s">
        <v>156</v>
      </c>
      <c r="C2" s="319"/>
      <c r="D2" s="320"/>
      <c r="E2" s="321"/>
      <c r="F2" s="322"/>
      <c r="G2" s="322"/>
      <c r="H2" s="322"/>
      <c r="I2" s="322"/>
      <c r="J2" s="322"/>
      <c r="K2" s="322"/>
      <c r="L2" s="322"/>
      <c r="M2" s="322"/>
      <c r="N2" s="323"/>
      <c r="O2" s="33"/>
      <c r="P2" s="5"/>
      <c r="Q2" s="5"/>
      <c r="R2" s="5"/>
      <c r="S2" s="5"/>
      <c r="V2" s="62" t="s">
        <v>234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6"/>
      <c r="AL2" s="6"/>
      <c r="AM2" s="6"/>
      <c r="AN2" s="6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1" ht="24.95" customHeight="1" thickBot="1" x14ac:dyDescent="0.35">
      <c r="A3" s="5"/>
      <c r="B3" s="301" t="s">
        <v>157</v>
      </c>
      <c r="C3" s="301"/>
      <c r="D3" s="301"/>
      <c r="E3" s="324"/>
      <c r="F3" s="325"/>
      <c r="G3" s="325"/>
      <c r="H3" s="325"/>
      <c r="I3" s="325"/>
      <c r="J3" s="325"/>
      <c r="K3" s="325"/>
      <c r="L3" s="325"/>
      <c r="M3" s="325"/>
      <c r="N3" s="326"/>
      <c r="O3" s="35"/>
      <c r="P3" s="10"/>
      <c r="Q3" s="10"/>
      <c r="R3" s="10"/>
      <c r="S3" s="10"/>
      <c r="T3" s="5"/>
      <c r="U3" s="5"/>
      <c r="V3" s="5"/>
      <c r="W3" s="305" t="s">
        <v>158</v>
      </c>
      <c r="X3" s="305"/>
      <c r="Y3" s="305"/>
      <c r="Z3" s="305"/>
      <c r="AA3" s="306"/>
      <c r="AB3" s="307"/>
      <c r="AC3" s="307"/>
      <c r="AD3" s="307"/>
      <c r="AE3" s="307"/>
      <c r="AF3" s="307"/>
      <c r="AG3" s="307"/>
      <c r="AH3" s="307"/>
      <c r="AI3" s="307"/>
      <c r="AJ3" s="305" t="s">
        <v>137</v>
      </c>
      <c r="AK3" s="305"/>
      <c r="AL3" s="305"/>
      <c r="AM3" s="305"/>
      <c r="AN3" s="305"/>
      <c r="AO3" s="308"/>
      <c r="AP3" s="327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9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1" ht="24.95" customHeight="1" thickBot="1" x14ac:dyDescent="0.25">
      <c r="A4" s="5"/>
      <c r="B4" s="301" t="s">
        <v>138</v>
      </c>
      <c r="C4" s="301"/>
      <c r="D4" s="301"/>
      <c r="E4" s="302"/>
      <c r="F4" s="303"/>
      <c r="G4" s="303"/>
      <c r="H4" s="303"/>
      <c r="I4" s="303"/>
      <c r="J4" s="303"/>
      <c r="K4" s="303"/>
      <c r="L4" s="303"/>
      <c r="M4" s="303"/>
      <c r="N4" s="304"/>
      <c r="O4" s="36"/>
      <c r="P4" s="5"/>
      <c r="Q4" s="5"/>
      <c r="R4" s="5"/>
      <c r="S4" s="5"/>
      <c r="T4" s="5"/>
      <c r="U4" s="5"/>
      <c r="V4" s="5"/>
      <c r="W4" s="305" t="s">
        <v>159</v>
      </c>
      <c r="X4" s="305"/>
      <c r="Y4" s="305"/>
      <c r="Z4" s="305"/>
      <c r="AA4" s="306"/>
      <c r="AB4" s="307"/>
      <c r="AC4" s="307"/>
      <c r="AD4" s="307"/>
      <c r="AE4" s="307"/>
      <c r="AF4" s="307"/>
      <c r="AG4" s="307"/>
      <c r="AH4" s="307"/>
      <c r="AI4" s="307"/>
      <c r="AJ4" s="305" t="s">
        <v>61</v>
      </c>
      <c r="AK4" s="305"/>
      <c r="AL4" s="305"/>
      <c r="AM4" s="305"/>
      <c r="AN4" s="305"/>
      <c r="AO4" s="308"/>
      <c r="AP4" s="309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1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1" ht="24.95" customHeight="1" thickBot="1" x14ac:dyDescent="0.25">
      <c r="A5" s="5"/>
      <c r="B5" s="301" t="s">
        <v>160</v>
      </c>
      <c r="C5" s="301"/>
      <c r="D5" s="301"/>
      <c r="E5" s="302"/>
      <c r="F5" s="303"/>
      <c r="G5" s="303"/>
      <c r="H5" s="303"/>
      <c r="I5" s="303"/>
      <c r="J5" s="303"/>
      <c r="K5" s="303"/>
      <c r="L5" s="303"/>
      <c r="M5" s="303"/>
      <c r="N5" s="304"/>
      <c r="O5" s="37"/>
      <c r="P5" s="5"/>
      <c r="Q5" s="5"/>
      <c r="R5" s="5"/>
      <c r="S5" s="5"/>
      <c r="T5" s="5"/>
      <c r="U5" s="5"/>
      <c r="V5" s="5"/>
      <c r="W5" s="305" t="s">
        <v>161</v>
      </c>
      <c r="X5" s="305"/>
      <c r="Y5" s="305"/>
      <c r="Z5" s="305"/>
      <c r="AA5" s="306"/>
      <c r="AB5" s="307"/>
      <c r="AC5" s="307"/>
      <c r="AD5" s="307"/>
      <c r="AE5" s="307"/>
      <c r="AF5" s="307"/>
      <c r="AG5" s="307"/>
      <c r="AH5" s="307"/>
      <c r="AI5" s="307"/>
      <c r="AJ5" s="305" t="s">
        <v>162</v>
      </c>
      <c r="AK5" s="305"/>
      <c r="AL5" s="305"/>
      <c r="AM5" s="305"/>
      <c r="AN5" s="305"/>
      <c r="AO5" s="308"/>
      <c r="AP5" s="309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1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1" ht="27.75" customHeight="1" thickBot="1" x14ac:dyDescent="0.25">
      <c r="A6" s="5"/>
      <c r="B6" s="5"/>
      <c r="C6" s="5"/>
      <c r="D6" s="5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5"/>
      <c r="Q6" s="5"/>
      <c r="R6" s="5"/>
      <c r="S6" s="5"/>
      <c r="T6" s="5"/>
      <c r="U6" s="5"/>
      <c r="V6" s="5"/>
      <c r="W6" s="305" t="s">
        <v>109</v>
      </c>
      <c r="X6" s="305"/>
      <c r="Y6" s="305"/>
      <c r="Z6" s="305"/>
      <c r="AA6" s="306"/>
      <c r="AB6" s="307"/>
      <c r="AC6" s="307"/>
      <c r="AD6" s="307"/>
      <c r="AE6" s="307"/>
      <c r="AF6" s="307"/>
      <c r="AG6" s="307"/>
      <c r="AH6" s="307"/>
      <c r="AI6" s="307"/>
      <c r="AJ6" s="305" t="s">
        <v>139</v>
      </c>
      <c r="AK6" s="305"/>
      <c r="AL6" s="305"/>
      <c r="AM6" s="305"/>
      <c r="AN6" s="305"/>
      <c r="AO6" s="308"/>
      <c r="AP6" s="309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1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1" ht="27.75" customHeight="1" thickBot="1" x14ac:dyDescent="0.25">
      <c r="A7" s="5"/>
      <c r="B7" s="8"/>
      <c r="C7" s="8"/>
      <c r="D7" s="8"/>
      <c r="E7" s="7"/>
      <c r="F7" s="7"/>
      <c r="G7" s="7"/>
      <c r="H7" s="7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12" t="s">
        <v>140</v>
      </c>
      <c r="X7" s="312"/>
      <c r="Y7" s="312"/>
      <c r="Z7" s="312"/>
      <c r="AA7" s="313"/>
      <c r="AB7" s="314"/>
      <c r="AC7" s="314"/>
      <c r="AD7" s="314"/>
      <c r="AE7" s="314"/>
      <c r="AF7" s="314"/>
      <c r="AG7" s="314"/>
      <c r="AH7" s="314"/>
      <c r="AI7" s="31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1" ht="18.75" customHeight="1" thickBot="1" x14ac:dyDescent="0.3">
      <c r="A8" s="315" t="s">
        <v>0</v>
      </c>
      <c r="B8" s="316"/>
      <c r="C8" s="316"/>
      <c r="D8" s="316"/>
      <c r="E8" s="316"/>
      <c r="F8" s="316"/>
      <c r="G8" s="316"/>
      <c r="H8" s="316"/>
      <c r="I8" s="316"/>
      <c r="J8" s="317"/>
      <c r="K8" s="330" t="s">
        <v>163</v>
      </c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2"/>
      <c r="AC8" s="332"/>
      <c r="AD8" s="332"/>
      <c r="AE8" s="332"/>
      <c r="AF8" s="332"/>
      <c r="AG8" s="332"/>
      <c r="AH8" s="332"/>
      <c r="AI8" s="332"/>
      <c r="AJ8" s="331"/>
      <c r="AK8" s="331"/>
      <c r="AL8" s="331"/>
      <c r="AM8" s="331"/>
      <c r="AN8" s="331"/>
      <c r="AO8" s="331"/>
      <c r="AP8" s="331"/>
      <c r="AQ8" s="331"/>
      <c r="AR8" s="331"/>
      <c r="AS8" s="333"/>
      <c r="AT8" s="5"/>
      <c r="AU8" s="315" t="s">
        <v>62</v>
      </c>
      <c r="AV8" s="316"/>
      <c r="AW8" s="316"/>
      <c r="AX8" s="316"/>
      <c r="AY8" s="316"/>
      <c r="AZ8" s="316"/>
      <c r="BA8" s="316"/>
      <c r="BB8" s="316"/>
      <c r="BC8" s="316"/>
      <c r="BD8" s="316"/>
      <c r="BE8" s="316"/>
      <c r="BF8" s="316"/>
      <c r="BG8" s="316"/>
      <c r="BH8" s="316"/>
      <c r="BI8" s="316"/>
      <c r="BJ8" s="316"/>
      <c r="BK8" s="316"/>
      <c r="BL8" s="316"/>
      <c r="BM8" s="316"/>
      <c r="BN8" s="316"/>
      <c r="BO8" s="316"/>
      <c r="BP8" s="316"/>
      <c r="BQ8" s="316"/>
      <c r="BR8" s="317"/>
      <c r="BS8" s="3"/>
    </row>
    <row r="9" spans="1:71" ht="35.25" customHeight="1" thickBot="1" x14ac:dyDescent="0.25">
      <c r="A9" s="337" t="s">
        <v>1</v>
      </c>
      <c r="B9" s="340" t="s">
        <v>2</v>
      </c>
      <c r="C9" s="343" t="s">
        <v>233</v>
      </c>
      <c r="D9" s="344"/>
      <c r="E9" s="344"/>
      <c r="F9" s="345"/>
      <c r="G9" s="343" t="s">
        <v>235</v>
      </c>
      <c r="H9" s="344"/>
      <c r="I9" s="344"/>
      <c r="J9" s="345"/>
      <c r="K9" s="334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6"/>
      <c r="AT9" s="5"/>
      <c r="AU9" s="38" t="s">
        <v>63</v>
      </c>
      <c r="AV9" s="346" t="s">
        <v>64</v>
      </c>
      <c r="AW9" s="347"/>
      <c r="AX9" s="347"/>
      <c r="AY9" s="347"/>
      <c r="AZ9" s="347"/>
      <c r="BA9" s="348"/>
      <c r="BB9" s="349" t="s">
        <v>65</v>
      </c>
      <c r="BC9" s="350"/>
      <c r="BD9" s="350"/>
      <c r="BE9" s="350"/>
      <c r="BF9" s="350"/>
      <c r="BG9" s="351"/>
      <c r="BH9" s="352" t="s">
        <v>2</v>
      </c>
      <c r="BI9" s="353"/>
      <c r="BJ9" s="354"/>
      <c r="BK9" s="39"/>
      <c r="BL9" s="276"/>
      <c r="BM9" s="275"/>
      <c r="BN9" s="359"/>
      <c r="BO9" s="360"/>
      <c r="BP9" s="361"/>
      <c r="BQ9" s="362"/>
      <c r="BR9" s="363"/>
      <c r="BS9" s="63"/>
    </row>
    <row r="10" spans="1:71" ht="57.95" customHeight="1" thickBot="1" x14ac:dyDescent="0.3">
      <c r="A10" s="338"/>
      <c r="B10" s="341"/>
      <c r="C10" s="364" t="s">
        <v>3</v>
      </c>
      <c r="D10" s="365"/>
      <c r="E10" s="365"/>
      <c r="F10" s="366" t="s">
        <v>4</v>
      </c>
      <c r="G10" s="364" t="s">
        <v>3</v>
      </c>
      <c r="H10" s="365"/>
      <c r="I10" s="365"/>
      <c r="J10" s="366" t="s">
        <v>4</v>
      </c>
      <c r="K10" s="357" t="s">
        <v>5</v>
      </c>
      <c r="L10" s="357" t="s">
        <v>6</v>
      </c>
      <c r="M10" s="357" t="s">
        <v>150</v>
      </c>
      <c r="N10" s="357" t="s">
        <v>151</v>
      </c>
      <c r="O10" s="355" t="s">
        <v>152</v>
      </c>
      <c r="P10" s="357" t="s">
        <v>7</v>
      </c>
      <c r="Q10" s="357" t="s">
        <v>8</v>
      </c>
      <c r="R10" s="357" t="s">
        <v>9</v>
      </c>
      <c r="S10" s="357" t="s">
        <v>135</v>
      </c>
      <c r="T10" s="357" t="s">
        <v>153</v>
      </c>
      <c r="U10" s="357" t="s">
        <v>10</v>
      </c>
      <c r="V10" s="357" t="s">
        <v>11</v>
      </c>
      <c r="W10" s="357" t="s">
        <v>12</v>
      </c>
      <c r="X10" s="357" t="s">
        <v>13</v>
      </c>
      <c r="Y10" s="357" t="s">
        <v>14</v>
      </c>
      <c r="Z10" s="357" t="s">
        <v>15</v>
      </c>
      <c r="AA10" s="357" t="s">
        <v>16</v>
      </c>
      <c r="AB10" s="357" t="s">
        <v>154</v>
      </c>
      <c r="AC10" s="357" t="s">
        <v>17</v>
      </c>
      <c r="AD10" s="357" t="s">
        <v>18</v>
      </c>
      <c r="AE10" s="357" t="s">
        <v>164</v>
      </c>
      <c r="AF10" s="357" t="s">
        <v>19</v>
      </c>
      <c r="AG10" s="357" t="s">
        <v>134</v>
      </c>
      <c r="AH10" s="357" t="s">
        <v>165</v>
      </c>
      <c r="AI10" s="357" t="s">
        <v>20</v>
      </c>
      <c r="AJ10" s="357" t="s">
        <v>21</v>
      </c>
      <c r="AK10" s="357" t="s">
        <v>22</v>
      </c>
      <c r="AL10" s="357" t="s">
        <v>23</v>
      </c>
      <c r="AM10" s="357" t="s">
        <v>24</v>
      </c>
      <c r="AN10" s="357" t="s">
        <v>25</v>
      </c>
      <c r="AO10" s="357" t="s">
        <v>27</v>
      </c>
      <c r="AP10" s="357" t="s">
        <v>26</v>
      </c>
      <c r="AQ10" s="357" t="s">
        <v>110</v>
      </c>
      <c r="AR10" s="368" t="s">
        <v>28</v>
      </c>
      <c r="AS10" s="370" t="s">
        <v>29</v>
      </c>
      <c r="AT10" s="5"/>
      <c r="AU10" s="13">
        <v>1</v>
      </c>
      <c r="AV10" s="359"/>
      <c r="AW10" s="360"/>
      <c r="AX10" s="360"/>
      <c r="AY10" s="360"/>
      <c r="AZ10" s="360"/>
      <c r="BA10" s="372"/>
      <c r="BB10" s="359"/>
      <c r="BC10" s="360"/>
      <c r="BD10" s="360"/>
      <c r="BE10" s="360"/>
      <c r="BF10" s="360"/>
      <c r="BG10" s="372"/>
      <c r="BH10" s="373" t="s">
        <v>66</v>
      </c>
      <c r="BI10" s="374"/>
      <c r="BJ10" s="375"/>
      <c r="BK10" s="39"/>
      <c r="BL10" s="276"/>
      <c r="BM10" s="275"/>
      <c r="BN10" s="359"/>
      <c r="BO10" s="360"/>
      <c r="BP10" s="361"/>
      <c r="BQ10" s="362"/>
      <c r="BR10" s="363"/>
      <c r="BS10" s="63"/>
    </row>
    <row r="11" spans="1:71" ht="57.95" customHeight="1" thickBot="1" x14ac:dyDescent="0.3">
      <c r="A11" s="339"/>
      <c r="B11" s="342"/>
      <c r="C11" s="279" t="s">
        <v>30</v>
      </c>
      <c r="D11" s="279" t="s">
        <v>31</v>
      </c>
      <c r="E11" s="277" t="s">
        <v>32</v>
      </c>
      <c r="F11" s="367"/>
      <c r="G11" s="40" t="s">
        <v>30</v>
      </c>
      <c r="H11" s="40" t="s">
        <v>31</v>
      </c>
      <c r="I11" s="41" t="s">
        <v>32</v>
      </c>
      <c r="J11" s="367"/>
      <c r="K11" s="358"/>
      <c r="L11" s="358"/>
      <c r="M11" s="358"/>
      <c r="N11" s="358"/>
      <c r="O11" s="356"/>
      <c r="P11" s="358"/>
      <c r="Q11" s="358"/>
      <c r="R11" s="358"/>
      <c r="S11" s="358"/>
      <c r="T11" s="358"/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358"/>
      <c r="AF11" s="358"/>
      <c r="AG11" s="358"/>
      <c r="AH11" s="358"/>
      <c r="AI11" s="358" t="s">
        <v>20</v>
      </c>
      <c r="AJ11" s="358"/>
      <c r="AK11" s="358"/>
      <c r="AL11" s="358"/>
      <c r="AM11" s="358"/>
      <c r="AN11" s="358"/>
      <c r="AO11" s="358"/>
      <c r="AP11" s="358"/>
      <c r="AQ11" s="358"/>
      <c r="AR11" s="369"/>
      <c r="AS11" s="371"/>
      <c r="AT11" s="5"/>
      <c r="AU11" s="14">
        <v>2</v>
      </c>
      <c r="AV11" s="359"/>
      <c r="AW11" s="360"/>
      <c r="AX11" s="360"/>
      <c r="AY11" s="360"/>
      <c r="AZ11" s="360"/>
      <c r="BA11" s="372"/>
      <c r="BB11" s="359"/>
      <c r="BC11" s="360"/>
      <c r="BD11" s="360"/>
      <c r="BE11" s="360"/>
      <c r="BF11" s="360"/>
      <c r="BG11" s="372"/>
      <c r="BH11" s="376"/>
      <c r="BI11" s="377"/>
      <c r="BJ11" s="378"/>
      <c r="BK11" s="39"/>
      <c r="BL11" s="276"/>
      <c r="BM11" s="275"/>
      <c r="BN11" s="359"/>
      <c r="BO11" s="360"/>
      <c r="BP11" s="361"/>
      <c r="BQ11" s="362"/>
      <c r="BR11" s="363"/>
      <c r="BS11" s="63"/>
    </row>
    <row r="12" spans="1:71" ht="23.1" customHeight="1" thickBot="1" x14ac:dyDescent="0.3">
      <c r="A12" s="385" t="s">
        <v>33</v>
      </c>
      <c r="B12" s="64" t="s">
        <v>34</v>
      </c>
      <c r="C12" s="65"/>
      <c r="D12" s="66"/>
      <c r="E12" s="67">
        <f>SUM(C12:D12)</f>
        <v>0</v>
      </c>
      <c r="F12" s="68"/>
      <c r="G12" s="65">
        <f>C12</f>
        <v>0</v>
      </c>
      <c r="H12" s="65">
        <f>D12</f>
        <v>0</v>
      </c>
      <c r="I12" s="67">
        <f>SUM(G12:H12)</f>
        <v>0</v>
      </c>
      <c r="J12" s="68">
        <f>F12</f>
        <v>0</v>
      </c>
      <c r="K12" s="42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0"/>
      <c r="AS12" s="71">
        <f>K12</f>
        <v>0</v>
      </c>
      <c r="AT12" s="5"/>
      <c r="AU12" s="14">
        <v>3</v>
      </c>
      <c r="AV12" s="359"/>
      <c r="AW12" s="360"/>
      <c r="AX12" s="360"/>
      <c r="AY12" s="360"/>
      <c r="AZ12" s="360"/>
      <c r="BA12" s="372"/>
      <c r="BB12" s="359"/>
      <c r="BC12" s="360"/>
      <c r="BD12" s="360"/>
      <c r="BE12" s="360"/>
      <c r="BF12" s="360"/>
      <c r="BG12" s="372"/>
      <c r="BH12" s="376"/>
      <c r="BI12" s="377"/>
      <c r="BJ12" s="378"/>
      <c r="BK12" s="39"/>
      <c r="BL12" s="276"/>
      <c r="BM12" s="275"/>
      <c r="BN12" s="359"/>
      <c r="BO12" s="360"/>
      <c r="BP12" s="361"/>
      <c r="BQ12" s="362"/>
      <c r="BR12" s="363"/>
      <c r="BS12" s="63"/>
    </row>
    <row r="13" spans="1:71" ht="23.1" customHeight="1" thickBot="1" x14ac:dyDescent="0.3">
      <c r="A13" s="386"/>
      <c r="B13" s="72" t="s">
        <v>35</v>
      </c>
      <c r="C13" s="73"/>
      <c r="D13" s="74"/>
      <c r="E13" s="75">
        <f>SUM(C13:D13)</f>
        <v>0</v>
      </c>
      <c r="F13" s="76"/>
      <c r="G13" s="73">
        <f>C13</f>
        <v>0</v>
      </c>
      <c r="H13" s="73">
        <f>D13</f>
        <v>0</v>
      </c>
      <c r="I13" s="75">
        <f>SUM(G13:H13)</f>
        <v>0</v>
      </c>
      <c r="J13" s="68">
        <f>F13</f>
        <v>0</v>
      </c>
      <c r="K13" s="43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8"/>
      <c r="AS13" s="79">
        <f>K13</f>
        <v>0</v>
      </c>
      <c r="AT13" s="5"/>
      <c r="AU13" s="14">
        <v>4</v>
      </c>
      <c r="AV13" s="359"/>
      <c r="AW13" s="360"/>
      <c r="AX13" s="360"/>
      <c r="AY13" s="360"/>
      <c r="AZ13" s="360"/>
      <c r="BA13" s="372"/>
      <c r="BB13" s="359"/>
      <c r="BC13" s="360"/>
      <c r="BD13" s="360"/>
      <c r="BE13" s="360"/>
      <c r="BF13" s="360"/>
      <c r="BG13" s="372"/>
      <c r="BH13" s="376"/>
      <c r="BI13" s="377"/>
      <c r="BJ13" s="378"/>
      <c r="BK13" s="39"/>
      <c r="BL13" s="276"/>
      <c r="BM13" s="275"/>
      <c r="BN13" s="359"/>
      <c r="BO13" s="360"/>
      <c r="BP13" s="361"/>
      <c r="BQ13" s="362"/>
      <c r="BR13" s="363"/>
      <c r="BS13" s="63"/>
    </row>
    <row r="14" spans="1:71" ht="27.95" customHeight="1" thickBot="1" x14ac:dyDescent="0.3">
      <c r="A14" s="387"/>
      <c r="B14" s="274" t="s">
        <v>32</v>
      </c>
      <c r="C14" s="80">
        <f t="shared" ref="C14:K14" si="0">SUM(C12:C13)</f>
        <v>0</v>
      </c>
      <c r="D14" s="81">
        <f t="shared" si="0"/>
        <v>0</v>
      </c>
      <c r="E14" s="82">
        <f t="shared" si="0"/>
        <v>0</v>
      </c>
      <c r="F14" s="83">
        <f t="shared" si="0"/>
        <v>0</v>
      </c>
      <c r="G14" s="80">
        <f t="shared" si="0"/>
        <v>0</v>
      </c>
      <c r="H14" s="81">
        <f t="shared" si="0"/>
        <v>0</v>
      </c>
      <c r="I14" s="82">
        <f t="shared" si="0"/>
        <v>0</v>
      </c>
      <c r="J14" s="83">
        <f>SUM(J12:J13)</f>
        <v>0</v>
      </c>
      <c r="K14" s="84">
        <f t="shared" si="0"/>
        <v>0</v>
      </c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87">
        <f>K14</f>
        <v>0</v>
      </c>
      <c r="AT14" s="5"/>
      <c r="AU14" s="14">
        <v>5</v>
      </c>
      <c r="AV14" s="359"/>
      <c r="AW14" s="360"/>
      <c r="AX14" s="360"/>
      <c r="AY14" s="360"/>
      <c r="AZ14" s="360"/>
      <c r="BA14" s="372"/>
      <c r="BB14" s="359"/>
      <c r="BC14" s="360"/>
      <c r="BD14" s="360"/>
      <c r="BE14" s="360"/>
      <c r="BF14" s="360"/>
      <c r="BG14" s="372"/>
      <c r="BH14" s="376"/>
      <c r="BI14" s="377"/>
      <c r="BJ14" s="378"/>
      <c r="BK14" s="39"/>
      <c r="BL14" s="276"/>
      <c r="BM14" s="275"/>
      <c r="BN14" s="359"/>
      <c r="BO14" s="360"/>
      <c r="BP14" s="361"/>
      <c r="BQ14" s="362"/>
      <c r="BR14" s="363"/>
      <c r="BS14" s="63"/>
    </row>
    <row r="15" spans="1:71" ht="23.1" customHeight="1" thickBot="1" x14ac:dyDescent="0.3">
      <c r="A15" s="382" t="s">
        <v>141</v>
      </c>
      <c r="B15" s="64" t="s">
        <v>36</v>
      </c>
      <c r="C15" s="65"/>
      <c r="D15" s="66"/>
      <c r="E15" s="67">
        <f t="shared" ref="E15:E24" si="1">SUM(C15:D15)</f>
        <v>0</v>
      </c>
      <c r="F15" s="68"/>
      <c r="G15" s="65">
        <f>C15</f>
        <v>0</v>
      </c>
      <c r="H15" s="65">
        <f>D15</f>
        <v>0</v>
      </c>
      <c r="I15" s="67">
        <f t="shared" ref="I15:I41" si="2">SUM(G15:H15)</f>
        <v>0</v>
      </c>
      <c r="J15" s="68">
        <f>F15</f>
        <v>0</v>
      </c>
      <c r="K15" s="88"/>
      <c r="L15" s="89">
        <f>21*J15</f>
        <v>0</v>
      </c>
      <c r="M15" s="90"/>
      <c r="N15" s="90"/>
      <c r="O15" s="90"/>
      <c r="P15" s="90"/>
      <c r="Q15" s="90"/>
      <c r="R15" s="90"/>
      <c r="S15" s="90"/>
      <c r="T15" s="91">
        <f>4*J15</f>
        <v>0</v>
      </c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2"/>
      <c r="AS15" s="71">
        <f t="shared" ref="AS15:AS33" si="3">SUM(K15:AR15)</f>
        <v>0</v>
      </c>
      <c r="AT15" s="5"/>
      <c r="AU15" s="14">
        <v>6</v>
      </c>
      <c r="AV15" s="359"/>
      <c r="AW15" s="360"/>
      <c r="AX15" s="360"/>
      <c r="AY15" s="360"/>
      <c r="AZ15" s="360"/>
      <c r="BA15" s="372"/>
      <c r="BB15" s="359"/>
      <c r="BC15" s="360"/>
      <c r="BD15" s="360"/>
      <c r="BE15" s="360"/>
      <c r="BF15" s="360"/>
      <c r="BG15" s="372"/>
      <c r="BH15" s="376"/>
      <c r="BI15" s="377"/>
      <c r="BJ15" s="378"/>
      <c r="BK15" s="39"/>
      <c r="BL15" s="276"/>
      <c r="BM15" s="275"/>
      <c r="BN15" s="359"/>
      <c r="BO15" s="360"/>
      <c r="BP15" s="361"/>
      <c r="BQ15" s="362"/>
      <c r="BR15" s="363"/>
      <c r="BS15" s="63"/>
    </row>
    <row r="16" spans="1:71" ht="23.1" customHeight="1" thickBot="1" x14ac:dyDescent="0.3">
      <c r="A16" s="383"/>
      <c r="B16" s="93" t="s">
        <v>37</v>
      </c>
      <c r="C16" s="94"/>
      <c r="D16" s="95"/>
      <c r="E16" s="96">
        <f t="shared" si="1"/>
        <v>0</v>
      </c>
      <c r="F16" s="97"/>
      <c r="G16" s="94">
        <f>C15</f>
        <v>0</v>
      </c>
      <c r="H16" s="94">
        <f>D15</f>
        <v>0</v>
      </c>
      <c r="I16" s="96">
        <f t="shared" si="2"/>
        <v>0</v>
      </c>
      <c r="J16" s="97">
        <f>F15</f>
        <v>0</v>
      </c>
      <c r="K16" s="98"/>
      <c r="L16" s="99">
        <f>21*J16</f>
        <v>0</v>
      </c>
      <c r="M16" s="100"/>
      <c r="N16" s="100"/>
      <c r="O16" s="100"/>
      <c r="P16" s="100"/>
      <c r="Q16" s="100"/>
      <c r="R16" s="100"/>
      <c r="S16" s="100"/>
      <c r="T16" s="101">
        <f>4*J16</f>
        <v>0</v>
      </c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2"/>
      <c r="AS16" s="103">
        <f t="shared" si="3"/>
        <v>0</v>
      </c>
      <c r="AT16" s="5"/>
      <c r="AU16" s="14">
        <v>7</v>
      </c>
      <c r="AV16" s="359"/>
      <c r="AW16" s="360"/>
      <c r="AX16" s="360"/>
      <c r="AY16" s="360"/>
      <c r="AZ16" s="360"/>
      <c r="BA16" s="372"/>
      <c r="BB16" s="359"/>
      <c r="BC16" s="360"/>
      <c r="BD16" s="360"/>
      <c r="BE16" s="360"/>
      <c r="BF16" s="360"/>
      <c r="BG16" s="372"/>
      <c r="BH16" s="376"/>
      <c r="BI16" s="377"/>
      <c r="BJ16" s="378"/>
      <c r="BK16" s="39"/>
      <c r="BL16" s="276"/>
      <c r="BM16" s="275"/>
      <c r="BN16" s="359"/>
      <c r="BO16" s="360"/>
      <c r="BP16" s="361"/>
      <c r="BQ16" s="362"/>
      <c r="BR16" s="363"/>
      <c r="BS16" s="63"/>
    </row>
    <row r="17" spans="1:74" ht="23.1" customHeight="1" thickBot="1" x14ac:dyDescent="0.3">
      <c r="A17" s="383"/>
      <c r="B17" s="93" t="s">
        <v>38</v>
      </c>
      <c r="C17" s="94"/>
      <c r="D17" s="95"/>
      <c r="E17" s="96">
        <f t="shared" si="1"/>
        <v>0</v>
      </c>
      <c r="F17" s="97"/>
      <c r="G17" s="94">
        <f t="shared" ref="G17:G24" si="4">C16</f>
        <v>0</v>
      </c>
      <c r="H17" s="94">
        <f t="shared" ref="H17:H24" si="5">D16</f>
        <v>0</v>
      </c>
      <c r="I17" s="96">
        <f t="shared" si="2"/>
        <v>0</v>
      </c>
      <c r="J17" s="97">
        <f t="shared" ref="J17:J24" si="6">F16</f>
        <v>0</v>
      </c>
      <c r="K17" s="98"/>
      <c r="L17" s="99">
        <f>21*J17</f>
        <v>0</v>
      </c>
      <c r="M17" s="100"/>
      <c r="N17" s="100"/>
      <c r="O17" s="100"/>
      <c r="P17" s="100"/>
      <c r="Q17" s="100"/>
      <c r="R17" s="100"/>
      <c r="S17" s="100"/>
      <c r="T17" s="101">
        <f>4*J17</f>
        <v>0</v>
      </c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2"/>
      <c r="AS17" s="103">
        <f t="shared" si="3"/>
        <v>0</v>
      </c>
      <c r="AT17" s="5"/>
      <c r="AU17" s="14">
        <v>8</v>
      </c>
      <c r="AV17" s="359"/>
      <c r="AW17" s="360"/>
      <c r="AX17" s="360"/>
      <c r="AY17" s="360"/>
      <c r="AZ17" s="360"/>
      <c r="BA17" s="372"/>
      <c r="BB17" s="359"/>
      <c r="BC17" s="360"/>
      <c r="BD17" s="360"/>
      <c r="BE17" s="360"/>
      <c r="BF17" s="360"/>
      <c r="BG17" s="372"/>
      <c r="BH17" s="376"/>
      <c r="BI17" s="377"/>
      <c r="BJ17" s="378"/>
      <c r="BK17" s="39"/>
      <c r="BL17" s="276"/>
      <c r="BM17" s="275"/>
      <c r="BN17" s="359"/>
      <c r="BO17" s="360"/>
      <c r="BP17" s="361"/>
      <c r="BQ17" s="362"/>
      <c r="BR17" s="363"/>
      <c r="BS17" s="63"/>
    </row>
    <row r="18" spans="1:74" ht="23.1" customHeight="1" thickBot="1" x14ac:dyDescent="0.3">
      <c r="A18" s="383"/>
      <c r="B18" s="93" t="s">
        <v>39</v>
      </c>
      <c r="C18" s="94"/>
      <c r="D18" s="95"/>
      <c r="E18" s="96">
        <f t="shared" si="1"/>
        <v>0</v>
      </c>
      <c r="F18" s="97"/>
      <c r="G18" s="94">
        <f t="shared" si="4"/>
        <v>0</v>
      </c>
      <c r="H18" s="94">
        <f t="shared" si="5"/>
        <v>0</v>
      </c>
      <c r="I18" s="96">
        <f t="shared" si="2"/>
        <v>0</v>
      </c>
      <c r="J18" s="97">
        <f t="shared" si="6"/>
        <v>0</v>
      </c>
      <c r="K18" s="98"/>
      <c r="L18" s="100"/>
      <c r="M18" s="99">
        <f t="shared" ref="M18:M24" si="7">3*J18</f>
        <v>0</v>
      </c>
      <c r="N18" s="100"/>
      <c r="O18" s="99">
        <f>7*J18</f>
        <v>0</v>
      </c>
      <c r="P18" s="99">
        <f>2*J18</f>
        <v>0</v>
      </c>
      <c r="Q18" s="100"/>
      <c r="R18" s="100"/>
      <c r="S18" s="100"/>
      <c r="T18" s="101">
        <f>4*J18</f>
        <v>0</v>
      </c>
      <c r="U18" s="100"/>
      <c r="V18" s="99">
        <f t="shared" ref="V18:V24" si="8">5*J18</f>
        <v>0</v>
      </c>
      <c r="W18" s="99">
        <f>3*J18</f>
        <v>0</v>
      </c>
      <c r="X18" s="100"/>
      <c r="Y18" s="100"/>
      <c r="Z18" s="100"/>
      <c r="AA18" s="100"/>
      <c r="AB18" s="99">
        <f t="shared" ref="AB18:AB24" si="9">1*J18</f>
        <v>0</v>
      </c>
      <c r="AC18" s="99">
        <f t="shared" ref="AC18:AC24" si="10">2*J18</f>
        <v>0</v>
      </c>
      <c r="AD18" s="99">
        <f t="shared" ref="AD18:AD24" si="11">2*J18</f>
        <v>0</v>
      </c>
      <c r="AE18" s="99">
        <f t="shared" ref="AE18:AE24" si="12">2*J18</f>
        <v>0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2"/>
      <c r="AS18" s="103">
        <f t="shared" si="3"/>
        <v>0</v>
      </c>
      <c r="AT18" s="5"/>
      <c r="AU18" s="15">
        <v>9</v>
      </c>
      <c r="AV18" s="359"/>
      <c r="AW18" s="360"/>
      <c r="AX18" s="360"/>
      <c r="AY18" s="360"/>
      <c r="AZ18" s="360"/>
      <c r="BA18" s="372"/>
      <c r="BB18" s="359"/>
      <c r="BC18" s="360"/>
      <c r="BD18" s="360"/>
      <c r="BE18" s="360"/>
      <c r="BF18" s="360"/>
      <c r="BG18" s="372"/>
      <c r="BH18" s="379"/>
      <c r="BI18" s="380"/>
      <c r="BJ18" s="381"/>
      <c r="BK18" s="39"/>
      <c r="BL18" s="276"/>
      <c r="BM18" s="275"/>
      <c r="BN18" s="359"/>
      <c r="BO18" s="360"/>
      <c r="BP18" s="361"/>
      <c r="BQ18" s="362"/>
      <c r="BR18" s="363"/>
      <c r="BS18" s="63"/>
    </row>
    <row r="19" spans="1:74" ht="23.1" customHeight="1" thickBot="1" x14ac:dyDescent="0.25">
      <c r="A19" s="383"/>
      <c r="B19" s="93" t="s">
        <v>40</v>
      </c>
      <c r="C19" s="94"/>
      <c r="D19" s="95"/>
      <c r="E19" s="96">
        <f t="shared" si="1"/>
        <v>0</v>
      </c>
      <c r="F19" s="97"/>
      <c r="G19" s="94">
        <f t="shared" si="4"/>
        <v>0</v>
      </c>
      <c r="H19" s="94">
        <f t="shared" si="5"/>
        <v>0</v>
      </c>
      <c r="I19" s="96">
        <f t="shared" si="2"/>
        <v>0</v>
      </c>
      <c r="J19" s="97">
        <f t="shared" si="6"/>
        <v>0</v>
      </c>
      <c r="K19" s="98"/>
      <c r="L19" s="100"/>
      <c r="M19" s="99">
        <f t="shared" si="7"/>
        <v>0</v>
      </c>
      <c r="N19" s="100"/>
      <c r="O19" s="99">
        <f>7*J19</f>
        <v>0</v>
      </c>
      <c r="P19" s="99">
        <f>2*J19</f>
        <v>0</v>
      </c>
      <c r="Q19" s="100"/>
      <c r="R19" s="100"/>
      <c r="S19" s="100"/>
      <c r="T19" s="101">
        <f t="shared" ref="T19:T24" si="13">5*J19</f>
        <v>0</v>
      </c>
      <c r="U19" s="100"/>
      <c r="V19" s="99">
        <f t="shared" si="8"/>
        <v>0</v>
      </c>
      <c r="W19" s="99">
        <f>3*J19</f>
        <v>0</v>
      </c>
      <c r="X19" s="100"/>
      <c r="Y19" s="100"/>
      <c r="Z19" s="100"/>
      <c r="AA19" s="100"/>
      <c r="AB19" s="99">
        <f t="shared" si="9"/>
        <v>0</v>
      </c>
      <c r="AC19" s="99">
        <f t="shared" si="10"/>
        <v>0</v>
      </c>
      <c r="AD19" s="99">
        <f t="shared" si="11"/>
        <v>0</v>
      </c>
      <c r="AE19" s="99">
        <f t="shared" si="12"/>
        <v>0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2"/>
      <c r="AS19" s="103">
        <f t="shared" si="3"/>
        <v>0</v>
      </c>
      <c r="AT19" s="5"/>
      <c r="AU19" s="364" t="s">
        <v>67</v>
      </c>
      <c r="AV19" s="365"/>
      <c r="AW19" s="365"/>
      <c r="AX19" s="365"/>
      <c r="AY19" s="365"/>
      <c r="AZ19" s="365"/>
      <c r="BA19" s="365"/>
      <c r="BB19" s="365"/>
      <c r="BC19" s="365"/>
      <c r="BD19" s="365"/>
      <c r="BE19" s="365"/>
      <c r="BF19" s="365"/>
      <c r="BG19" s="388"/>
      <c r="BH19" s="352">
        <f>SUM(BK19:BR19)</f>
        <v>0</v>
      </c>
      <c r="BI19" s="353"/>
      <c r="BJ19" s="354"/>
      <c r="BK19" s="44">
        <f>SUM(BK10:BK18)</f>
        <v>0</v>
      </c>
      <c r="BL19" s="271">
        <f>SUM(BL10:BL18)</f>
        <v>0</v>
      </c>
      <c r="BM19" s="44">
        <f>SUM(BM10:BM18)</f>
        <v>0</v>
      </c>
      <c r="BN19" s="389">
        <f>SUM(BN10:BO18)</f>
        <v>0</v>
      </c>
      <c r="BO19" s="390"/>
      <c r="BP19" s="391">
        <f>SUM(BP10:BR18)</f>
        <v>0</v>
      </c>
      <c r="BQ19" s="392"/>
      <c r="BR19" s="393"/>
      <c r="BS19" s="63"/>
    </row>
    <row r="20" spans="1:74" ht="23.1" customHeight="1" thickBot="1" x14ac:dyDescent="0.25">
      <c r="A20" s="383"/>
      <c r="B20" s="93" t="s">
        <v>41</v>
      </c>
      <c r="C20" s="94"/>
      <c r="D20" s="95"/>
      <c r="E20" s="96">
        <f t="shared" si="1"/>
        <v>0</v>
      </c>
      <c r="F20" s="97"/>
      <c r="G20" s="94">
        <f t="shared" si="4"/>
        <v>0</v>
      </c>
      <c r="H20" s="94">
        <f t="shared" si="5"/>
        <v>0</v>
      </c>
      <c r="I20" s="96">
        <f t="shared" si="2"/>
        <v>0</v>
      </c>
      <c r="J20" s="97">
        <f t="shared" si="6"/>
        <v>0</v>
      </c>
      <c r="K20" s="98"/>
      <c r="L20" s="100"/>
      <c r="M20" s="99">
        <f t="shared" si="7"/>
        <v>0</v>
      </c>
      <c r="N20" s="100"/>
      <c r="O20" s="99">
        <f>7*J20</f>
        <v>0</v>
      </c>
      <c r="P20" s="99">
        <f>1*J20</f>
        <v>0</v>
      </c>
      <c r="Q20" s="99">
        <f>1*J20</f>
        <v>0</v>
      </c>
      <c r="R20" s="99">
        <f>1*J20</f>
        <v>0</v>
      </c>
      <c r="S20" s="100"/>
      <c r="T20" s="101">
        <f t="shared" si="13"/>
        <v>0</v>
      </c>
      <c r="U20" s="100"/>
      <c r="V20" s="99">
        <f t="shared" si="8"/>
        <v>0</v>
      </c>
      <c r="W20" s="99">
        <f>3*J20</f>
        <v>0</v>
      </c>
      <c r="X20" s="100"/>
      <c r="Y20" s="100"/>
      <c r="Z20" s="100"/>
      <c r="AA20" s="100"/>
      <c r="AB20" s="99">
        <f t="shared" si="9"/>
        <v>0</v>
      </c>
      <c r="AC20" s="99">
        <f t="shared" si="10"/>
        <v>0</v>
      </c>
      <c r="AD20" s="99">
        <f t="shared" si="11"/>
        <v>0</v>
      </c>
      <c r="AE20" s="99">
        <f t="shared" si="12"/>
        <v>0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2"/>
      <c r="AS20" s="103">
        <f t="shared" si="3"/>
        <v>0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1:74" ht="23.1" customHeight="1" thickBot="1" x14ac:dyDescent="0.3">
      <c r="A21" s="383"/>
      <c r="B21" s="93" t="s">
        <v>42</v>
      </c>
      <c r="C21" s="94"/>
      <c r="D21" s="95"/>
      <c r="E21" s="96">
        <f t="shared" si="1"/>
        <v>0</v>
      </c>
      <c r="F21" s="97"/>
      <c r="G21" s="94">
        <f t="shared" si="4"/>
        <v>0</v>
      </c>
      <c r="H21" s="94">
        <f t="shared" si="5"/>
        <v>0</v>
      </c>
      <c r="I21" s="96">
        <f t="shared" si="2"/>
        <v>0</v>
      </c>
      <c r="J21" s="97">
        <f t="shared" si="6"/>
        <v>0</v>
      </c>
      <c r="K21" s="98"/>
      <c r="L21" s="100"/>
      <c r="M21" s="99">
        <f t="shared" si="7"/>
        <v>0</v>
      </c>
      <c r="N21" s="100"/>
      <c r="O21" s="99">
        <f>6*J21</f>
        <v>0</v>
      </c>
      <c r="P21" s="99">
        <f>1*J21</f>
        <v>0</v>
      </c>
      <c r="Q21" s="99">
        <f>1*J21</f>
        <v>0</v>
      </c>
      <c r="R21" s="99">
        <f>1*J21</f>
        <v>0</v>
      </c>
      <c r="S21" s="100"/>
      <c r="T21" s="101">
        <f t="shared" si="13"/>
        <v>0</v>
      </c>
      <c r="U21" s="100"/>
      <c r="V21" s="99">
        <f t="shared" si="8"/>
        <v>0</v>
      </c>
      <c r="W21" s="99">
        <f>4*J21</f>
        <v>0</v>
      </c>
      <c r="X21" s="100"/>
      <c r="Y21" s="100"/>
      <c r="Z21" s="100"/>
      <c r="AA21" s="100"/>
      <c r="AB21" s="99">
        <f t="shared" si="9"/>
        <v>0</v>
      </c>
      <c r="AC21" s="99">
        <f t="shared" si="10"/>
        <v>0</v>
      </c>
      <c r="AD21" s="99">
        <f t="shared" si="11"/>
        <v>0</v>
      </c>
      <c r="AE21" s="99">
        <f t="shared" si="12"/>
        <v>0</v>
      </c>
      <c r="AF21" s="99">
        <f>1*J21</f>
        <v>0</v>
      </c>
      <c r="AG21" s="99">
        <f>1*J21</f>
        <v>0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2"/>
      <c r="AS21" s="103">
        <f t="shared" si="3"/>
        <v>0</v>
      </c>
      <c r="AT21" s="5"/>
      <c r="AU21" s="403" t="s">
        <v>68</v>
      </c>
      <c r="AV21" s="404"/>
      <c r="AW21" s="404"/>
      <c r="AX21" s="404"/>
      <c r="AY21" s="404"/>
      <c r="AZ21" s="404"/>
      <c r="BA21" s="404"/>
      <c r="BB21" s="404"/>
      <c r="BC21" s="404"/>
      <c r="BD21" s="404"/>
      <c r="BE21" s="404"/>
      <c r="BF21" s="404"/>
      <c r="BG21" s="404"/>
      <c r="BH21" s="404"/>
      <c r="BI21" s="404"/>
      <c r="BJ21" s="404"/>
      <c r="BK21" s="404"/>
      <c r="BL21" s="404"/>
      <c r="BM21" s="404"/>
      <c r="BN21" s="404"/>
      <c r="BO21" s="404"/>
      <c r="BP21" s="404"/>
      <c r="BQ21" s="404"/>
      <c r="BR21" s="405"/>
      <c r="BS21" s="3"/>
    </row>
    <row r="22" spans="1:74" ht="32.1" customHeight="1" thickBot="1" x14ac:dyDescent="0.3">
      <c r="A22" s="383"/>
      <c r="B22" s="93" t="s">
        <v>43</v>
      </c>
      <c r="C22" s="94"/>
      <c r="D22" s="95"/>
      <c r="E22" s="96">
        <f t="shared" si="1"/>
        <v>0</v>
      </c>
      <c r="F22" s="97"/>
      <c r="G22" s="94">
        <f t="shared" si="4"/>
        <v>0</v>
      </c>
      <c r="H22" s="94">
        <f t="shared" si="5"/>
        <v>0</v>
      </c>
      <c r="I22" s="96">
        <f t="shared" si="2"/>
        <v>0</v>
      </c>
      <c r="J22" s="97">
        <f t="shared" si="6"/>
        <v>0</v>
      </c>
      <c r="K22" s="98"/>
      <c r="L22" s="100"/>
      <c r="M22" s="99">
        <f t="shared" si="7"/>
        <v>0</v>
      </c>
      <c r="N22" s="100"/>
      <c r="O22" s="99">
        <f>6*J22</f>
        <v>0</v>
      </c>
      <c r="P22" s="99">
        <f>1*J22</f>
        <v>0</v>
      </c>
      <c r="Q22" s="99">
        <f>1*J22</f>
        <v>0</v>
      </c>
      <c r="R22" s="99">
        <f>1*J22</f>
        <v>0</v>
      </c>
      <c r="S22" s="100"/>
      <c r="T22" s="101">
        <f t="shared" si="13"/>
        <v>0</v>
      </c>
      <c r="U22" s="104"/>
      <c r="V22" s="99">
        <f t="shared" si="8"/>
        <v>0</v>
      </c>
      <c r="W22" s="99">
        <f>4*J22</f>
        <v>0</v>
      </c>
      <c r="X22" s="100"/>
      <c r="Y22" s="100"/>
      <c r="Z22" s="100"/>
      <c r="AA22" s="100"/>
      <c r="AB22" s="99">
        <f t="shared" si="9"/>
        <v>0</v>
      </c>
      <c r="AC22" s="99">
        <f t="shared" si="10"/>
        <v>0</v>
      </c>
      <c r="AD22" s="99">
        <f t="shared" si="11"/>
        <v>0</v>
      </c>
      <c r="AE22" s="99">
        <f t="shared" si="12"/>
        <v>0</v>
      </c>
      <c r="AF22" s="99">
        <f>1*J22</f>
        <v>0</v>
      </c>
      <c r="AG22" s="99">
        <f>1*J22</f>
        <v>0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2"/>
      <c r="AS22" s="103">
        <f t="shared" si="3"/>
        <v>0</v>
      </c>
      <c r="AT22" s="5"/>
      <c r="AU22" s="45" t="s">
        <v>63</v>
      </c>
      <c r="AV22" s="364" t="s">
        <v>69</v>
      </c>
      <c r="AW22" s="365"/>
      <c r="AX22" s="365"/>
      <c r="AY22" s="365"/>
      <c r="AZ22" s="365"/>
      <c r="BA22" s="388"/>
      <c r="BB22" s="315" t="s">
        <v>65</v>
      </c>
      <c r="BC22" s="316"/>
      <c r="BD22" s="316"/>
      <c r="BE22" s="316"/>
      <c r="BF22" s="316"/>
      <c r="BG22" s="316"/>
      <c r="BH22" s="317"/>
      <c r="BI22" s="406" t="s">
        <v>70</v>
      </c>
      <c r="BJ22" s="407"/>
      <c r="BK22" s="408"/>
      <c r="BL22" s="315" t="s">
        <v>71</v>
      </c>
      <c r="BM22" s="316"/>
      <c r="BN22" s="316"/>
      <c r="BO22" s="316"/>
      <c r="BP22" s="316"/>
      <c r="BQ22" s="316"/>
      <c r="BR22" s="317"/>
      <c r="BS22" s="105"/>
    </row>
    <row r="23" spans="1:74" ht="23.1" customHeight="1" thickBot="1" x14ac:dyDescent="0.25">
      <c r="A23" s="383"/>
      <c r="B23" s="93" t="s">
        <v>44</v>
      </c>
      <c r="C23" s="94"/>
      <c r="D23" s="95"/>
      <c r="E23" s="96">
        <f t="shared" si="1"/>
        <v>0</v>
      </c>
      <c r="F23" s="97"/>
      <c r="G23" s="94">
        <f t="shared" si="4"/>
        <v>0</v>
      </c>
      <c r="H23" s="94">
        <f t="shared" si="5"/>
        <v>0</v>
      </c>
      <c r="I23" s="96">
        <f t="shared" si="2"/>
        <v>0</v>
      </c>
      <c r="J23" s="97">
        <f t="shared" si="6"/>
        <v>0</v>
      </c>
      <c r="K23" s="98"/>
      <c r="L23" s="100"/>
      <c r="M23" s="99">
        <f t="shared" si="7"/>
        <v>0</v>
      </c>
      <c r="N23" s="100"/>
      <c r="O23" s="99">
        <f>6*J23</f>
        <v>0</v>
      </c>
      <c r="P23" s="99">
        <f>1*J23</f>
        <v>0</v>
      </c>
      <c r="Q23" s="99">
        <f>1*J23</f>
        <v>0</v>
      </c>
      <c r="R23" s="99">
        <f>1*J23</f>
        <v>0</v>
      </c>
      <c r="S23" s="100"/>
      <c r="T23" s="101">
        <f t="shared" si="13"/>
        <v>0</v>
      </c>
      <c r="U23" s="104"/>
      <c r="V23" s="99">
        <f t="shared" si="8"/>
        <v>0</v>
      </c>
      <c r="W23" s="100"/>
      <c r="X23" s="99">
        <f>2*J23</f>
        <v>0</v>
      </c>
      <c r="Y23" s="99">
        <f>1*J23</f>
        <v>0</v>
      </c>
      <c r="Z23" s="99">
        <f>1*J23</f>
        <v>0</v>
      </c>
      <c r="AA23" s="99">
        <f>1*J23</f>
        <v>0</v>
      </c>
      <c r="AB23" s="99">
        <f t="shared" si="9"/>
        <v>0</v>
      </c>
      <c r="AC23" s="99">
        <f t="shared" si="10"/>
        <v>0</v>
      </c>
      <c r="AD23" s="99">
        <f t="shared" si="11"/>
        <v>0</v>
      </c>
      <c r="AE23" s="99">
        <f t="shared" si="12"/>
        <v>0</v>
      </c>
      <c r="AF23" s="99">
        <f>1*J23</f>
        <v>0</v>
      </c>
      <c r="AG23" s="99">
        <f>1*J23</f>
        <v>0</v>
      </c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2"/>
      <c r="AS23" s="103">
        <f t="shared" si="3"/>
        <v>0</v>
      </c>
      <c r="AT23" s="5"/>
      <c r="AU23" s="46">
        <v>1</v>
      </c>
      <c r="AV23" s="394"/>
      <c r="AW23" s="395"/>
      <c r="AX23" s="395"/>
      <c r="AY23" s="395"/>
      <c r="AZ23" s="395"/>
      <c r="BA23" s="396"/>
      <c r="BB23" s="397"/>
      <c r="BC23" s="398"/>
      <c r="BD23" s="398"/>
      <c r="BE23" s="398"/>
      <c r="BF23" s="398"/>
      <c r="BG23" s="398"/>
      <c r="BH23" s="399"/>
      <c r="BI23" s="400"/>
      <c r="BJ23" s="401"/>
      <c r="BK23" s="402"/>
      <c r="BL23" s="394"/>
      <c r="BM23" s="395"/>
      <c r="BN23" s="395"/>
      <c r="BO23" s="395"/>
      <c r="BP23" s="395"/>
      <c r="BQ23" s="395"/>
      <c r="BR23" s="396"/>
      <c r="BS23" s="106"/>
    </row>
    <row r="24" spans="1:74" ht="23.1" customHeight="1" thickBot="1" x14ac:dyDescent="0.25">
      <c r="A24" s="383"/>
      <c r="B24" s="107" t="s">
        <v>45</v>
      </c>
      <c r="C24" s="108"/>
      <c r="D24" s="109"/>
      <c r="E24" s="110">
        <f t="shared" si="1"/>
        <v>0</v>
      </c>
      <c r="F24" s="111"/>
      <c r="G24" s="94">
        <f t="shared" si="4"/>
        <v>0</v>
      </c>
      <c r="H24" s="94">
        <f t="shared" si="5"/>
        <v>0</v>
      </c>
      <c r="I24" s="110">
        <f t="shared" si="2"/>
        <v>0</v>
      </c>
      <c r="J24" s="97">
        <f t="shared" si="6"/>
        <v>0</v>
      </c>
      <c r="K24" s="112"/>
      <c r="L24" s="113"/>
      <c r="M24" s="114">
        <f t="shared" si="7"/>
        <v>0</v>
      </c>
      <c r="N24" s="113"/>
      <c r="O24" s="114">
        <f>6*J24</f>
        <v>0</v>
      </c>
      <c r="P24" s="114">
        <f>1*J24</f>
        <v>0</v>
      </c>
      <c r="Q24" s="114">
        <f>1*J24</f>
        <v>0</v>
      </c>
      <c r="R24" s="114">
        <f>1*J24</f>
        <v>0</v>
      </c>
      <c r="S24" s="113"/>
      <c r="T24" s="115">
        <f t="shared" si="13"/>
        <v>0</v>
      </c>
      <c r="U24" s="116"/>
      <c r="V24" s="114">
        <f t="shared" si="8"/>
        <v>0</v>
      </c>
      <c r="W24" s="113"/>
      <c r="X24" s="114">
        <f>2*J24</f>
        <v>0</v>
      </c>
      <c r="Y24" s="114">
        <f>1*J24</f>
        <v>0</v>
      </c>
      <c r="Z24" s="114">
        <f>1*J24</f>
        <v>0</v>
      </c>
      <c r="AA24" s="114">
        <f>1*J24</f>
        <v>0</v>
      </c>
      <c r="AB24" s="114">
        <f t="shared" si="9"/>
        <v>0</v>
      </c>
      <c r="AC24" s="114">
        <f t="shared" si="10"/>
        <v>0</v>
      </c>
      <c r="AD24" s="114">
        <f t="shared" si="11"/>
        <v>0</v>
      </c>
      <c r="AE24" s="117">
        <f t="shared" si="12"/>
        <v>0</v>
      </c>
      <c r="AF24" s="114">
        <f>1*J24</f>
        <v>0</v>
      </c>
      <c r="AG24" s="114">
        <f>1*J24</f>
        <v>0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8"/>
      <c r="AS24" s="79">
        <f t="shared" si="3"/>
        <v>0</v>
      </c>
      <c r="AT24" s="5"/>
      <c r="AU24" s="47">
        <v>2</v>
      </c>
      <c r="AV24" s="394"/>
      <c r="AW24" s="395"/>
      <c r="AX24" s="395"/>
      <c r="AY24" s="395"/>
      <c r="AZ24" s="395"/>
      <c r="BA24" s="396"/>
      <c r="BB24" s="397"/>
      <c r="BC24" s="398"/>
      <c r="BD24" s="398"/>
      <c r="BE24" s="398"/>
      <c r="BF24" s="398"/>
      <c r="BG24" s="398"/>
      <c r="BH24" s="399"/>
      <c r="BI24" s="400"/>
      <c r="BJ24" s="401"/>
      <c r="BK24" s="402"/>
      <c r="BL24" s="394"/>
      <c r="BM24" s="395"/>
      <c r="BN24" s="395"/>
      <c r="BO24" s="395"/>
      <c r="BP24" s="395"/>
      <c r="BQ24" s="395"/>
      <c r="BR24" s="396"/>
      <c r="BS24" s="106"/>
    </row>
    <row r="25" spans="1:74" ht="35.1" customHeight="1" thickBot="1" x14ac:dyDescent="0.25">
      <c r="A25" s="384"/>
      <c r="B25" s="273" t="s">
        <v>46</v>
      </c>
      <c r="C25" s="119">
        <f t="shared" ref="C25:H25" si="14">SUM(C15:C24)</f>
        <v>0</v>
      </c>
      <c r="D25" s="82">
        <f t="shared" si="14"/>
        <v>0</v>
      </c>
      <c r="E25" s="82">
        <f t="shared" si="14"/>
        <v>0</v>
      </c>
      <c r="F25" s="83">
        <f t="shared" si="14"/>
        <v>0</v>
      </c>
      <c r="G25" s="120">
        <f t="shared" si="14"/>
        <v>0</v>
      </c>
      <c r="H25" s="81">
        <f t="shared" si="14"/>
        <v>0</v>
      </c>
      <c r="I25" s="121">
        <f>SUM(I15:I24)</f>
        <v>0</v>
      </c>
      <c r="J25" s="83">
        <f>SUM(J15:J24)</f>
        <v>0</v>
      </c>
      <c r="K25" s="122"/>
      <c r="L25" s="123">
        <f t="shared" ref="L25:R25" si="15">SUM(L15:L24)</f>
        <v>0</v>
      </c>
      <c r="M25" s="123">
        <f t="shared" si="15"/>
        <v>0</v>
      </c>
      <c r="N25" s="85"/>
      <c r="O25" s="123">
        <f t="shared" si="15"/>
        <v>0</v>
      </c>
      <c r="P25" s="123">
        <f t="shared" si="15"/>
        <v>0</v>
      </c>
      <c r="Q25" s="123">
        <f t="shared" si="15"/>
        <v>0</v>
      </c>
      <c r="R25" s="123">
        <f t="shared" si="15"/>
        <v>0</v>
      </c>
      <c r="S25" s="124"/>
      <c r="T25" s="123">
        <f>SUM(T15:T24)</f>
        <v>0</v>
      </c>
      <c r="U25" s="123">
        <f t="shared" ref="U25:AG25" si="16">SUM(U15:U24)</f>
        <v>0</v>
      </c>
      <c r="V25" s="123">
        <f t="shared" si="16"/>
        <v>0</v>
      </c>
      <c r="W25" s="123">
        <f t="shared" si="16"/>
        <v>0</v>
      </c>
      <c r="X25" s="123">
        <f t="shared" si="16"/>
        <v>0</v>
      </c>
      <c r="Y25" s="123">
        <f t="shared" si="16"/>
        <v>0</v>
      </c>
      <c r="Z25" s="123">
        <f t="shared" si="16"/>
        <v>0</v>
      </c>
      <c r="AA25" s="123">
        <f t="shared" si="16"/>
        <v>0</v>
      </c>
      <c r="AB25" s="123">
        <f t="shared" si="16"/>
        <v>0</v>
      </c>
      <c r="AC25" s="123">
        <f t="shared" si="16"/>
        <v>0</v>
      </c>
      <c r="AD25" s="123">
        <f t="shared" si="16"/>
        <v>0</v>
      </c>
      <c r="AE25" s="123">
        <f t="shared" si="16"/>
        <v>0</v>
      </c>
      <c r="AF25" s="123">
        <f t="shared" si="16"/>
        <v>0</v>
      </c>
      <c r="AG25" s="123">
        <f t="shared" si="16"/>
        <v>0</v>
      </c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5"/>
      <c r="AS25" s="87">
        <f t="shared" si="3"/>
        <v>0</v>
      </c>
      <c r="AT25" s="5"/>
      <c r="AU25" s="46">
        <v>3</v>
      </c>
      <c r="AV25" s="394"/>
      <c r="AW25" s="395"/>
      <c r="AX25" s="395"/>
      <c r="AY25" s="395"/>
      <c r="AZ25" s="395"/>
      <c r="BA25" s="396"/>
      <c r="BB25" s="397"/>
      <c r="BC25" s="398"/>
      <c r="BD25" s="398"/>
      <c r="BE25" s="398"/>
      <c r="BF25" s="398"/>
      <c r="BG25" s="398"/>
      <c r="BH25" s="399"/>
      <c r="BI25" s="400"/>
      <c r="BJ25" s="401"/>
      <c r="BK25" s="402"/>
      <c r="BL25" s="394"/>
      <c r="BM25" s="395"/>
      <c r="BN25" s="395"/>
      <c r="BO25" s="395"/>
      <c r="BP25" s="395"/>
      <c r="BQ25" s="395"/>
      <c r="BR25" s="396"/>
      <c r="BS25" s="106"/>
    </row>
    <row r="26" spans="1:74" ht="30" customHeight="1" thickBot="1" x14ac:dyDescent="0.25">
      <c r="A26" s="409" t="s">
        <v>142</v>
      </c>
      <c r="B26" s="126" t="s">
        <v>47</v>
      </c>
      <c r="C26" s="65"/>
      <c r="D26" s="66"/>
      <c r="E26" s="67">
        <f t="shared" ref="E26:E45" si="17">SUM(C26:D26)</f>
        <v>0</v>
      </c>
      <c r="F26" s="68"/>
      <c r="G26" s="65">
        <f t="shared" ref="G26:H28" si="18">C26</f>
        <v>0</v>
      </c>
      <c r="H26" s="66">
        <f t="shared" si="18"/>
        <v>0</v>
      </c>
      <c r="I26" s="130">
        <f>SUM(G26:H26)</f>
        <v>0</v>
      </c>
      <c r="J26" s="281">
        <f>F26</f>
        <v>0</v>
      </c>
      <c r="K26" s="128"/>
      <c r="L26" s="69"/>
      <c r="M26" s="129">
        <f>3*J26</f>
        <v>0</v>
      </c>
      <c r="N26" s="69"/>
      <c r="O26" s="130">
        <f>4*J26</f>
        <v>0</v>
      </c>
      <c r="P26" s="69"/>
      <c r="Q26" s="69"/>
      <c r="R26" s="69"/>
      <c r="S26" s="130">
        <f t="shared" ref="S26:S45" si="19">2*J26</f>
        <v>0</v>
      </c>
      <c r="T26" s="130">
        <f>4*J26</f>
        <v>0</v>
      </c>
      <c r="U26" s="69"/>
      <c r="V26" s="130">
        <f>5*J26</f>
        <v>0</v>
      </c>
      <c r="W26" s="69"/>
      <c r="X26" s="130">
        <f>4*J26</f>
        <v>0</v>
      </c>
      <c r="Y26" s="130">
        <f>3*J26</f>
        <v>0</v>
      </c>
      <c r="Z26" s="130">
        <f>3*J26</f>
        <v>0</v>
      </c>
      <c r="AA26" s="130">
        <f>3*J26</f>
        <v>0</v>
      </c>
      <c r="AB26" s="69"/>
      <c r="AC26" s="130">
        <f>2*J26</f>
        <v>0</v>
      </c>
      <c r="AD26" s="69"/>
      <c r="AE26" s="69"/>
      <c r="AF26" s="130">
        <f>3*J26</f>
        <v>0</v>
      </c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131"/>
      <c r="AS26" s="132">
        <f t="shared" si="3"/>
        <v>0</v>
      </c>
      <c r="AT26" s="5"/>
      <c r="AU26" s="47">
        <v>4</v>
      </c>
      <c r="AV26" s="394"/>
      <c r="AW26" s="395"/>
      <c r="AX26" s="395"/>
      <c r="AY26" s="395"/>
      <c r="AZ26" s="395"/>
      <c r="BA26" s="396"/>
      <c r="BB26" s="397"/>
      <c r="BC26" s="398"/>
      <c r="BD26" s="398"/>
      <c r="BE26" s="398"/>
      <c r="BF26" s="398"/>
      <c r="BG26" s="398"/>
      <c r="BH26" s="399"/>
      <c r="BI26" s="400"/>
      <c r="BJ26" s="401"/>
      <c r="BK26" s="402"/>
      <c r="BL26" s="394"/>
      <c r="BM26" s="395"/>
      <c r="BN26" s="395"/>
      <c r="BO26" s="395"/>
      <c r="BP26" s="395"/>
      <c r="BQ26" s="395"/>
      <c r="BR26" s="396"/>
      <c r="BS26" s="106"/>
    </row>
    <row r="27" spans="1:74" ht="30" customHeight="1" thickBot="1" x14ac:dyDescent="0.25">
      <c r="A27" s="410"/>
      <c r="B27" s="133" t="s">
        <v>48</v>
      </c>
      <c r="C27" s="73"/>
      <c r="D27" s="74"/>
      <c r="E27" s="75">
        <f t="shared" si="17"/>
        <v>0</v>
      </c>
      <c r="F27" s="76"/>
      <c r="G27" s="94">
        <f t="shared" si="18"/>
        <v>0</v>
      </c>
      <c r="H27" s="95">
        <f t="shared" si="18"/>
        <v>0</v>
      </c>
      <c r="I27" s="99">
        <f>SUM(G27:H27)</f>
        <v>0</v>
      </c>
      <c r="J27" s="282">
        <f>F27</f>
        <v>0</v>
      </c>
      <c r="K27" s="134"/>
      <c r="L27" s="135"/>
      <c r="M27" s="117">
        <f>3*J27</f>
        <v>0</v>
      </c>
      <c r="N27" s="136"/>
      <c r="O27" s="117">
        <f>9*J27</f>
        <v>0</v>
      </c>
      <c r="P27" s="135"/>
      <c r="Q27" s="117">
        <f>3*J27</f>
        <v>0</v>
      </c>
      <c r="R27" s="117">
        <f>3*J27</f>
        <v>0</v>
      </c>
      <c r="S27" s="117">
        <f t="shared" si="19"/>
        <v>0</v>
      </c>
      <c r="T27" s="117">
        <f>4*J27</f>
        <v>0</v>
      </c>
      <c r="U27" s="136"/>
      <c r="V27" s="114">
        <f>3*J27</f>
        <v>0</v>
      </c>
      <c r="W27" s="135"/>
      <c r="X27" s="135"/>
      <c r="Y27" s="135"/>
      <c r="Z27" s="135"/>
      <c r="AA27" s="135"/>
      <c r="AB27" s="135"/>
      <c r="AC27" s="117">
        <f>2*J27</f>
        <v>0</v>
      </c>
      <c r="AD27" s="135"/>
      <c r="AE27" s="135"/>
      <c r="AF27" s="114">
        <f>3*J27</f>
        <v>0</v>
      </c>
      <c r="AG27" s="136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7"/>
      <c r="AS27" s="79">
        <f t="shared" si="3"/>
        <v>0</v>
      </c>
      <c r="AT27" s="5"/>
      <c r="AU27" s="32">
        <v>5</v>
      </c>
      <c r="AV27" s="394"/>
      <c r="AW27" s="395"/>
      <c r="AX27" s="395"/>
      <c r="AY27" s="395"/>
      <c r="AZ27" s="395"/>
      <c r="BA27" s="396"/>
      <c r="BB27" s="411"/>
      <c r="BC27" s="395"/>
      <c r="BD27" s="395"/>
      <c r="BE27" s="395"/>
      <c r="BF27" s="395"/>
      <c r="BG27" s="395"/>
      <c r="BH27" s="396"/>
      <c r="BI27" s="400"/>
      <c r="BJ27" s="401"/>
      <c r="BK27" s="402"/>
      <c r="BL27" s="394"/>
      <c r="BM27" s="395"/>
      <c r="BN27" s="395"/>
      <c r="BO27" s="395"/>
      <c r="BP27" s="395"/>
      <c r="BQ27" s="395"/>
      <c r="BR27" s="396"/>
      <c r="BS27" s="106"/>
    </row>
    <row r="28" spans="1:74" s="4" customFormat="1" ht="23.1" customHeight="1" thickBot="1" x14ac:dyDescent="0.25">
      <c r="A28" s="412" t="s">
        <v>166</v>
      </c>
      <c r="B28" s="138" t="s">
        <v>167</v>
      </c>
      <c r="C28" s="139"/>
      <c r="D28" s="140"/>
      <c r="E28" s="141">
        <f t="shared" si="17"/>
        <v>0</v>
      </c>
      <c r="F28" s="142"/>
      <c r="G28" s="195">
        <f t="shared" si="18"/>
        <v>0</v>
      </c>
      <c r="H28" s="154">
        <f t="shared" si="18"/>
        <v>0</v>
      </c>
      <c r="I28" s="99">
        <f t="shared" si="2"/>
        <v>0</v>
      </c>
      <c r="J28" s="283">
        <f>F28</f>
        <v>0</v>
      </c>
      <c r="K28" s="143"/>
      <c r="L28" s="90"/>
      <c r="M28" s="89">
        <f t="shared" ref="M28:M33" si="20">2*J28</f>
        <v>0</v>
      </c>
      <c r="N28" s="90"/>
      <c r="O28" s="89">
        <f t="shared" ref="O28:O33" si="21">2*J28</f>
        <v>0</v>
      </c>
      <c r="P28" s="90"/>
      <c r="Q28" s="90"/>
      <c r="R28" s="90"/>
      <c r="S28" s="144">
        <f>2*J28</f>
        <v>0</v>
      </c>
      <c r="T28" s="91">
        <f t="shared" ref="T28:T33" si="22">2*J28</f>
        <v>0</v>
      </c>
      <c r="U28" s="90"/>
      <c r="V28" s="89">
        <f>1*J28</f>
        <v>0</v>
      </c>
      <c r="W28" s="90"/>
      <c r="X28" s="89">
        <f>1*J28</f>
        <v>0</v>
      </c>
      <c r="Y28" s="124"/>
      <c r="Z28" s="124"/>
      <c r="AA28" s="90"/>
      <c r="AB28" s="90"/>
      <c r="AC28" s="89">
        <f t="shared" ref="AC28:AC33" si="23">1*J28</f>
        <v>0</v>
      </c>
      <c r="AD28" s="90"/>
      <c r="AE28" s="90"/>
      <c r="AF28" s="89">
        <f t="shared" ref="AF28:AF33" si="24">1*J28</f>
        <v>0</v>
      </c>
      <c r="AG28" s="90"/>
      <c r="AH28" s="90"/>
      <c r="AI28" s="90"/>
      <c r="AJ28" s="90"/>
      <c r="AK28" s="90"/>
      <c r="AL28" s="145">
        <f>5*J28</f>
        <v>0</v>
      </c>
      <c r="AM28" s="90"/>
      <c r="AN28" s="90"/>
      <c r="AO28" s="90"/>
      <c r="AP28" s="90"/>
      <c r="AQ28" s="90"/>
      <c r="AR28" s="146">
        <f t="shared" ref="AR28:AR33" si="25">12*J28</f>
        <v>0</v>
      </c>
      <c r="AS28" s="132">
        <f t="shared" si="3"/>
        <v>0</v>
      </c>
      <c r="AT28" s="11"/>
      <c r="AU28" s="48"/>
      <c r="AV28" s="415"/>
      <c r="AW28" s="415"/>
      <c r="AX28" s="415"/>
      <c r="AY28" s="415"/>
      <c r="AZ28" s="415"/>
      <c r="BA28" s="415"/>
      <c r="BB28" s="415"/>
      <c r="BC28" s="415"/>
      <c r="BD28" s="415"/>
      <c r="BE28" s="415"/>
      <c r="BF28" s="415"/>
      <c r="BG28" s="415"/>
      <c r="BH28" s="415"/>
      <c r="BI28" s="416"/>
      <c r="BJ28" s="416"/>
      <c r="BK28" s="416"/>
      <c r="BL28" s="415"/>
      <c r="BM28" s="415"/>
      <c r="BN28" s="415"/>
      <c r="BO28" s="415"/>
      <c r="BP28" s="415"/>
      <c r="BQ28" s="415"/>
      <c r="BR28" s="415"/>
      <c r="BS28" s="147"/>
    </row>
    <row r="29" spans="1:74" ht="23.1" customHeight="1" thickBot="1" x14ac:dyDescent="0.25">
      <c r="A29" s="413"/>
      <c r="B29" s="93" t="s">
        <v>168</v>
      </c>
      <c r="C29" s="148"/>
      <c r="D29" s="95"/>
      <c r="E29" s="96">
        <f t="shared" si="17"/>
        <v>0</v>
      </c>
      <c r="F29" s="97"/>
      <c r="G29" s="195">
        <f t="shared" ref="G29:G33" si="26">C29</f>
        <v>0</v>
      </c>
      <c r="H29" s="154">
        <f t="shared" ref="H29:H33" si="27">D29</f>
        <v>0</v>
      </c>
      <c r="I29" s="99">
        <f t="shared" si="2"/>
        <v>0</v>
      </c>
      <c r="J29" s="283">
        <f t="shared" ref="J29:J33" si="28">F29</f>
        <v>0</v>
      </c>
      <c r="K29" s="150"/>
      <c r="L29" s="100"/>
      <c r="M29" s="99">
        <f t="shared" si="20"/>
        <v>0</v>
      </c>
      <c r="N29" s="100"/>
      <c r="O29" s="99">
        <f t="shared" si="21"/>
        <v>0</v>
      </c>
      <c r="P29" s="100"/>
      <c r="Q29" s="100"/>
      <c r="R29" s="100"/>
      <c r="S29" s="99">
        <f>2*J29</f>
        <v>0</v>
      </c>
      <c r="T29" s="101">
        <f t="shared" si="22"/>
        <v>0</v>
      </c>
      <c r="U29" s="100"/>
      <c r="V29" s="100"/>
      <c r="W29" s="100"/>
      <c r="X29" s="100"/>
      <c r="Y29" s="151">
        <f>1*J29</f>
        <v>0</v>
      </c>
      <c r="Z29" s="99">
        <f>1*J29</f>
        <v>0</v>
      </c>
      <c r="AA29" s="100"/>
      <c r="AB29" s="100"/>
      <c r="AC29" s="99">
        <f t="shared" si="23"/>
        <v>0</v>
      </c>
      <c r="AD29" s="100"/>
      <c r="AE29" s="100"/>
      <c r="AF29" s="99">
        <f t="shared" si="24"/>
        <v>0</v>
      </c>
      <c r="AG29" s="100"/>
      <c r="AH29" s="100"/>
      <c r="AI29" s="100"/>
      <c r="AJ29" s="100"/>
      <c r="AK29" s="100"/>
      <c r="AL29" s="100"/>
      <c r="AM29" s="99">
        <f>7*J29</f>
        <v>0</v>
      </c>
      <c r="AN29" s="100"/>
      <c r="AO29" s="100"/>
      <c r="AP29" s="100"/>
      <c r="AQ29" s="100"/>
      <c r="AR29" s="96">
        <f t="shared" si="25"/>
        <v>0</v>
      </c>
      <c r="AS29" s="103">
        <f t="shared" si="3"/>
        <v>0</v>
      </c>
      <c r="AT29" s="11"/>
      <c r="AU29" s="48"/>
      <c r="AV29" s="315" t="s">
        <v>73</v>
      </c>
      <c r="AW29" s="316"/>
      <c r="AX29" s="316"/>
      <c r="AY29" s="316"/>
      <c r="AZ29" s="316"/>
      <c r="BA29" s="316"/>
      <c r="BB29" s="316"/>
      <c r="BC29" s="316"/>
      <c r="BD29" s="316"/>
      <c r="BE29" s="316"/>
      <c r="BF29" s="316"/>
      <c r="BG29" s="316"/>
      <c r="BH29" s="316"/>
      <c r="BI29" s="316"/>
      <c r="BJ29" s="316"/>
      <c r="BK29" s="316"/>
      <c r="BL29" s="316"/>
      <c r="BM29" s="316"/>
      <c r="BN29" s="316"/>
      <c r="BO29" s="316"/>
      <c r="BP29" s="316"/>
      <c r="BQ29" s="316"/>
      <c r="BR29" s="317"/>
      <c r="BS29" s="147"/>
      <c r="BT29" s="4"/>
      <c r="BU29" s="4"/>
      <c r="BV29" s="231"/>
    </row>
    <row r="30" spans="1:74" ht="23.1" customHeight="1" thickBot="1" x14ac:dyDescent="0.25">
      <c r="A30" s="413"/>
      <c r="B30" s="152" t="s">
        <v>169</v>
      </c>
      <c r="C30" s="153"/>
      <c r="D30" s="154"/>
      <c r="E30" s="155">
        <f t="shared" si="17"/>
        <v>0</v>
      </c>
      <c r="F30" s="149"/>
      <c r="G30" s="195">
        <f t="shared" si="26"/>
        <v>0</v>
      </c>
      <c r="H30" s="154">
        <f t="shared" si="27"/>
        <v>0</v>
      </c>
      <c r="I30" s="99">
        <f t="shared" si="2"/>
        <v>0</v>
      </c>
      <c r="J30" s="283">
        <f t="shared" si="28"/>
        <v>0</v>
      </c>
      <c r="K30" s="150"/>
      <c r="L30" s="100"/>
      <c r="M30" s="99">
        <f t="shared" si="20"/>
        <v>0</v>
      </c>
      <c r="N30" s="100"/>
      <c r="O30" s="99">
        <f t="shared" si="21"/>
        <v>0</v>
      </c>
      <c r="P30" s="100"/>
      <c r="Q30" s="100"/>
      <c r="R30" s="100"/>
      <c r="S30" s="99">
        <f>2*J30</f>
        <v>0</v>
      </c>
      <c r="T30" s="156">
        <f t="shared" si="22"/>
        <v>0</v>
      </c>
      <c r="U30" s="99">
        <f>1*J30</f>
        <v>0</v>
      </c>
      <c r="V30" s="99">
        <f>1*J30</f>
        <v>0</v>
      </c>
      <c r="W30" s="100"/>
      <c r="X30" s="100"/>
      <c r="Y30" s="100"/>
      <c r="Z30" s="100"/>
      <c r="AA30" s="100"/>
      <c r="AB30" s="100"/>
      <c r="AC30" s="99">
        <f t="shared" si="23"/>
        <v>0</v>
      </c>
      <c r="AD30" s="100"/>
      <c r="AE30" s="100"/>
      <c r="AF30" s="99">
        <f t="shared" si="24"/>
        <v>0</v>
      </c>
      <c r="AG30" s="100"/>
      <c r="AH30" s="100"/>
      <c r="AI30" s="100"/>
      <c r="AJ30" s="100"/>
      <c r="AK30" s="100"/>
      <c r="AL30" s="100"/>
      <c r="AM30" s="100"/>
      <c r="AN30" s="156">
        <f>5*J30</f>
        <v>0</v>
      </c>
      <c r="AO30" s="100"/>
      <c r="AP30" s="100"/>
      <c r="AQ30" s="100"/>
      <c r="AR30" s="155">
        <f t="shared" si="25"/>
        <v>0</v>
      </c>
      <c r="AS30" s="103">
        <f t="shared" si="3"/>
        <v>0</v>
      </c>
      <c r="AT30" s="11"/>
      <c r="AU30" s="11"/>
      <c r="AV30" s="315" t="s">
        <v>74</v>
      </c>
      <c r="AW30" s="316"/>
      <c r="AX30" s="316"/>
      <c r="AY30" s="316"/>
      <c r="AZ30" s="316"/>
      <c r="BA30" s="316"/>
      <c r="BB30" s="316"/>
      <c r="BC30" s="316"/>
      <c r="BD30" s="316"/>
      <c r="BE30" s="316"/>
      <c r="BF30" s="316"/>
      <c r="BG30" s="316"/>
      <c r="BH30" s="316"/>
      <c r="BI30" s="316"/>
      <c r="BJ30" s="317"/>
      <c r="BK30" s="12"/>
      <c r="BL30" s="315" t="s">
        <v>75</v>
      </c>
      <c r="BM30" s="316"/>
      <c r="BN30" s="316"/>
      <c r="BO30" s="316"/>
      <c r="BP30" s="316"/>
      <c r="BQ30" s="316"/>
      <c r="BR30" s="317"/>
      <c r="BS30" s="4"/>
      <c r="BT30" s="4"/>
      <c r="BU30" s="4"/>
      <c r="BV30" s="232"/>
    </row>
    <row r="31" spans="1:74" s="4" customFormat="1" ht="23.1" customHeight="1" thickBot="1" x14ac:dyDescent="0.3">
      <c r="A31" s="413"/>
      <c r="B31" s="152" t="s">
        <v>170</v>
      </c>
      <c r="C31" s="153"/>
      <c r="D31" s="154"/>
      <c r="E31" s="155">
        <f t="shared" si="17"/>
        <v>0</v>
      </c>
      <c r="F31" s="149"/>
      <c r="G31" s="195">
        <f t="shared" si="26"/>
        <v>0</v>
      </c>
      <c r="H31" s="154">
        <f t="shared" si="27"/>
        <v>0</v>
      </c>
      <c r="I31" s="99">
        <f>SUM(G31:H31)</f>
        <v>0</v>
      </c>
      <c r="J31" s="283">
        <f t="shared" si="28"/>
        <v>0</v>
      </c>
      <c r="K31" s="150" t="s">
        <v>198</v>
      </c>
      <c r="L31" s="100"/>
      <c r="M31" s="99">
        <f t="shared" si="20"/>
        <v>0</v>
      </c>
      <c r="N31" s="100"/>
      <c r="O31" s="99">
        <f t="shared" si="21"/>
        <v>0</v>
      </c>
      <c r="P31" s="100"/>
      <c r="Q31" s="100"/>
      <c r="R31" s="100"/>
      <c r="S31" s="99">
        <f>2*J31</f>
        <v>0</v>
      </c>
      <c r="T31" s="156">
        <f t="shared" si="22"/>
        <v>0</v>
      </c>
      <c r="U31" s="100"/>
      <c r="V31" s="100"/>
      <c r="W31" s="100"/>
      <c r="X31" s="100"/>
      <c r="Y31" s="151">
        <f>1*J31</f>
        <v>0</v>
      </c>
      <c r="Z31" s="99">
        <f>1*J31</f>
        <v>0</v>
      </c>
      <c r="AA31" s="100"/>
      <c r="AB31" s="100"/>
      <c r="AC31" s="99">
        <f t="shared" si="23"/>
        <v>0</v>
      </c>
      <c r="AD31" s="100"/>
      <c r="AE31" s="100"/>
      <c r="AF31" s="99">
        <f t="shared" si="24"/>
        <v>0</v>
      </c>
      <c r="AG31" s="100"/>
      <c r="AH31" s="100"/>
      <c r="AI31" s="100"/>
      <c r="AJ31" s="100"/>
      <c r="AK31" s="100"/>
      <c r="AL31" s="100"/>
      <c r="AM31" s="100"/>
      <c r="AN31" s="100"/>
      <c r="AO31" s="151">
        <f>7*J31</f>
        <v>0</v>
      </c>
      <c r="AP31" s="100"/>
      <c r="AQ31" s="100"/>
      <c r="AR31" s="155">
        <f t="shared" si="25"/>
        <v>0</v>
      </c>
      <c r="AS31" s="103">
        <f t="shared" si="3"/>
        <v>0</v>
      </c>
      <c r="AT31" s="11"/>
      <c r="AU31" s="11"/>
      <c r="AV31" s="417" t="s">
        <v>76</v>
      </c>
      <c r="AW31" s="418"/>
      <c r="AX31" s="418"/>
      <c r="AY31" s="418"/>
      <c r="AZ31" s="418"/>
      <c r="BA31" s="418"/>
      <c r="BB31" s="418"/>
      <c r="BC31" s="418"/>
      <c r="BD31" s="419"/>
      <c r="BE31" s="403" t="s">
        <v>77</v>
      </c>
      <c r="BF31" s="404"/>
      <c r="BG31" s="404"/>
      <c r="BH31" s="404"/>
      <c r="BI31" s="404"/>
      <c r="BJ31" s="405"/>
      <c r="BK31" s="12"/>
      <c r="BL31" s="426" t="s">
        <v>78</v>
      </c>
      <c r="BM31" s="427"/>
      <c r="BN31" s="315" t="s">
        <v>72</v>
      </c>
      <c r="BO31" s="316"/>
      <c r="BP31" s="316"/>
      <c r="BQ31" s="316"/>
      <c r="BR31" s="317"/>
      <c r="BS31" s="157"/>
      <c r="BV31" s="232"/>
    </row>
    <row r="32" spans="1:74" ht="23.1" customHeight="1" thickBot="1" x14ac:dyDescent="0.25">
      <c r="A32" s="413"/>
      <c r="B32" s="152" t="s">
        <v>171</v>
      </c>
      <c r="C32" s="148"/>
      <c r="D32" s="95"/>
      <c r="E32" s="96">
        <f t="shared" si="17"/>
        <v>0</v>
      </c>
      <c r="F32" s="97"/>
      <c r="G32" s="195">
        <f t="shared" si="26"/>
        <v>0</v>
      </c>
      <c r="H32" s="154">
        <f t="shared" si="27"/>
        <v>0</v>
      </c>
      <c r="I32" s="99">
        <f>SUM(G32:H32)</f>
        <v>0</v>
      </c>
      <c r="J32" s="283">
        <f t="shared" si="28"/>
        <v>0</v>
      </c>
      <c r="K32" s="88"/>
      <c r="L32" s="90"/>
      <c r="M32" s="89">
        <f t="shared" si="20"/>
        <v>0</v>
      </c>
      <c r="N32" s="90"/>
      <c r="O32" s="89">
        <f t="shared" si="21"/>
        <v>0</v>
      </c>
      <c r="P32" s="90"/>
      <c r="Q32" s="90"/>
      <c r="R32" s="90"/>
      <c r="S32" s="89">
        <f t="shared" si="19"/>
        <v>0</v>
      </c>
      <c r="T32" s="91">
        <f t="shared" si="22"/>
        <v>0</v>
      </c>
      <c r="U32" s="90"/>
      <c r="V32" s="90"/>
      <c r="W32" s="90"/>
      <c r="X32" s="90"/>
      <c r="Y32" s="145">
        <f>1*J32</f>
        <v>0</v>
      </c>
      <c r="Z32" s="89">
        <f>1*J32</f>
        <v>0</v>
      </c>
      <c r="AA32" s="90"/>
      <c r="AB32" s="90"/>
      <c r="AC32" s="89">
        <f t="shared" si="23"/>
        <v>0</v>
      </c>
      <c r="AD32" s="90"/>
      <c r="AE32" s="90"/>
      <c r="AF32" s="89">
        <f t="shared" si="24"/>
        <v>0</v>
      </c>
      <c r="AG32" s="100"/>
      <c r="AH32" s="100"/>
      <c r="AI32" s="100"/>
      <c r="AJ32" s="100"/>
      <c r="AK32" s="100"/>
      <c r="AL32" s="100"/>
      <c r="AM32" s="100"/>
      <c r="AN32" s="100"/>
      <c r="AO32" s="100"/>
      <c r="AP32" s="151">
        <f>7*J32</f>
        <v>0</v>
      </c>
      <c r="AQ32" s="100"/>
      <c r="AR32" s="96">
        <f t="shared" si="25"/>
        <v>0</v>
      </c>
      <c r="AS32" s="103">
        <f t="shared" si="3"/>
        <v>0</v>
      </c>
      <c r="AT32" s="11"/>
      <c r="AU32" s="11"/>
      <c r="AV32" s="420"/>
      <c r="AW32" s="421"/>
      <c r="AX32" s="421"/>
      <c r="AY32" s="421"/>
      <c r="AZ32" s="421"/>
      <c r="BA32" s="421"/>
      <c r="BB32" s="421"/>
      <c r="BC32" s="421"/>
      <c r="BD32" s="422"/>
      <c r="BE32" s="403" t="s">
        <v>79</v>
      </c>
      <c r="BF32" s="404"/>
      <c r="BG32" s="405"/>
      <c r="BH32" s="403" t="s">
        <v>80</v>
      </c>
      <c r="BI32" s="404"/>
      <c r="BJ32" s="405"/>
      <c r="BK32" s="12"/>
      <c r="BL32" s="428"/>
      <c r="BM32" s="429"/>
      <c r="BN32" s="315" t="s">
        <v>81</v>
      </c>
      <c r="BO32" s="317"/>
      <c r="BP32" s="315" t="s">
        <v>80</v>
      </c>
      <c r="BQ32" s="316"/>
      <c r="BR32" s="317"/>
      <c r="BS32" s="158"/>
      <c r="BT32" s="4"/>
      <c r="BU32" s="4"/>
      <c r="BV32" s="232"/>
    </row>
    <row r="33" spans="1:74" s="4" customFormat="1" ht="23.1" customHeight="1" thickBot="1" x14ac:dyDescent="0.25">
      <c r="A33" s="414"/>
      <c r="B33" s="159" t="s">
        <v>172</v>
      </c>
      <c r="C33" s="160"/>
      <c r="D33" s="161"/>
      <c r="E33" s="162">
        <f t="shared" si="17"/>
        <v>0</v>
      </c>
      <c r="F33" s="163"/>
      <c r="G33" s="284">
        <f t="shared" si="26"/>
        <v>0</v>
      </c>
      <c r="H33" s="161">
        <f t="shared" si="27"/>
        <v>0</v>
      </c>
      <c r="I33" s="117">
        <f>SUM(G33:H33)</f>
        <v>0</v>
      </c>
      <c r="J33" s="285">
        <f t="shared" si="28"/>
        <v>0</v>
      </c>
      <c r="K33" s="164"/>
      <c r="L33" s="135"/>
      <c r="M33" s="117">
        <f t="shared" si="20"/>
        <v>0</v>
      </c>
      <c r="N33" s="135"/>
      <c r="O33" s="117">
        <f t="shared" si="21"/>
        <v>0</v>
      </c>
      <c r="P33" s="135"/>
      <c r="Q33" s="135"/>
      <c r="R33" s="135"/>
      <c r="S33" s="117">
        <f t="shared" si="19"/>
        <v>0</v>
      </c>
      <c r="T33" s="165">
        <f t="shared" si="22"/>
        <v>0</v>
      </c>
      <c r="U33" s="135"/>
      <c r="V33" s="135"/>
      <c r="W33" s="135"/>
      <c r="X33" s="135"/>
      <c r="Y33" s="166">
        <f>1*J33</f>
        <v>0</v>
      </c>
      <c r="Z33" s="117">
        <f>1*J33</f>
        <v>0</v>
      </c>
      <c r="AA33" s="135"/>
      <c r="AB33" s="135"/>
      <c r="AC33" s="117">
        <f t="shared" si="23"/>
        <v>0</v>
      </c>
      <c r="AD33" s="135"/>
      <c r="AE33" s="135"/>
      <c r="AF33" s="117">
        <f t="shared" si="24"/>
        <v>0</v>
      </c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66">
        <f>7*J33</f>
        <v>0</v>
      </c>
      <c r="AR33" s="162">
        <f t="shared" si="25"/>
        <v>0</v>
      </c>
      <c r="AS33" s="167">
        <f t="shared" si="3"/>
        <v>0</v>
      </c>
      <c r="AT33" s="11"/>
      <c r="AU33" s="11"/>
      <c r="AV33" s="423" t="s">
        <v>82</v>
      </c>
      <c r="AW33" s="424"/>
      <c r="AX33" s="424"/>
      <c r="AY33" s="424"/>
      <c r="AZ33" s="424"/>
      <c r="BA33" s="424"/>
      <c r="BB33" s="424"/>
      <c r="BC33" s="424"/>
      <c r="BD33" s="425"/>
      <c r="BE33" s="359"/>
      <c r="BF33" s="360"/>
      <c r="BG33" s="372"/>
      <c r="BH33" s="359"/>
      <c r="BI33" s="360"/>
      <c r="BJ33" s="372"/>
      <c r="BK33" s="12"/>
      <c r="BL33" s="315" t="s">
        <v>83</v>
      </c>
      <c r="BM33" s="317"/>
      <c r="BN33" s="400"/>
      <c r="BO33" s="402"/>
      <c r="BP33" s="400"/>
      <c r="BQ33" s="401"/>
      <c r="BR33" s="402"/>
      <c r="BS33" s="147"/>
      <c r="BV33" s="233"/>
    </row>
    <row r="34" spans="1:74" s="4" customFormat="1" ht="23.1" customHeight="1" thickBot="1" x14ac:dyDescent="0.25">
      <c r="A34" s="430"/>
      <c r="B34" s="168"/>
      <c r="C34" s="143"/>
      <c r="D34" s="90"/>
      <c r="E34" s="92"/>
      <c r="F34" s="169"/>
      <c r="G34" s="143"/>
      <c r="H34" s="90"/>
      <c r="I34" s="170"/>
      <c r="J34" s="170"/>
      <c r="K34" s="143"/>
      <c r="L34" s="90"/>
      <c r="M34" s="90"/>
      <c r="N34" s="90"/>
      <c r="O34" s="90"/>
      <c r="P34" s="90"/>
      <c r="Q34" s="90"/>
      <c r="R34" s="90"/>
      <c r="S34" s="124"/>
      <c r="T34" s="90"/>
      <c r="U34" s="90"/>
      <c r="V34" s="90"/>
      <c r="W34" s="90"/>
      <c r="X34" s="90"/>
      <c r="Y34" s="124"/>
      <c r="Z34" s="124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2"/>
      <c r="AS34" s="169"/>
      <c r="AT34" s="11"/>
      <c r="AU34" s="11"/>
      <c r="AV34" s="423" t="s">
        <v>84</v>
      </c>
      <c r="AW34" s="424"/>
      <c r="AX34" s="424"/>
      <c r="AY34" s="424"/>
      <c r="AZ34" s="424"/>
      <c r="BA34" s="424"/>
      <c r="BB34" s="424"/>
      <c r="BC34" s="424"/>
      <c r="BD34" s="425"/>
      <c r="BE34" s="359"/>
      <c r="BF34" s="360"/>
      <c r="BG34" s="372"/>
      <c r="BH34" s="359"/>
      <c r="BI34" s="360"/>
      <c r="BJ34" s="372"/>
      <c r="BK34" s="12"/>
      <c r="BL34" s="315" t="s">
        <v>85</v>
      </c>
      <c r="BM34" s="317"/>
      <c r="BN34" s="400"/>
      <c r="BO34" s="402"/>
      <c r="BP34" s="400"/>
      <c r="BQ34" s="401"/>
      <c r="BR34" s="402"/>
      <c r="BS34" s="147"/>
      <c r="BV34" s="232"/>
    </row>
    <row r="35" spans="1:74" s="4" customFormat="1" ht="23.1" customHeight="1" thickBot="1" x14ac:dyDescent="0.25">
      <c r="A35" s="430"/>
      <c r="B35" s="171"/>
      <c r="C35" s="150"/>
      <c r="D35" s="100"/>
      <c r="E35" s="102"/>
      <c r="F35" s="172"/>
      <c r="G35" s="150"/>
      <c r="H35" s="100"/>
      <c r="I35" s="173"/>
      <c r="J35" s="173"/>
      <c r="K35" s="15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2"/>
      <c r="AS35" s="172"/>
      <c r="AT35" s="11"/>
      <c r="AU35" s="11"/>
      <c r="AV35" s="423" t="s">
        <v>86</v>
      </c>
      <c r="AW35" s="424"/>
      <c r="AX35" s="424"/>
      <c r="AY35" s="424"/>
      <c r="AZ35" s="424"/>
      <c r="BA35" s="424"/>
      <c r="BB35" s="424"/>
      <c r="BC35" s="424"/>
      <c r="BD35" s="425"/>
      <c r="BE35" s="359"/>
      <c r="BF35" s="360"/>
      <c r="BG35" s="372"/>
      <c r="BH35" s="359"/>
      <c r="BI35" s="360"/>
      <c r="BJ35" s="372"/>
      <c r="BK35" s="12"/>
      <c r="BL35" s="315" t="s">
        <v>56</v>
      </c>
      <c r="BM35" s="317"/>
      <c r="BN35" s="400"/>
      <c r="BO35" s="402"/>
      <c r="BP35" s="400"/>
      <c r="BQ35" s="401"/>
      <c r="BR35" s="402"/>
      <c r="BS35" s="147"/>
      <c r="BV35" s="232"/>
    </row>
    <row r="36" spans="1:74" ht="23.1" customHeight="1" thickBot="1" x14ac:dyDescent="0.25">
      <c r="A36" s="430"/>
      <c r="B36" s="171"/>
      <c r="C36" s="150"/>
      <c r="D36" s="100"/>
      <c r="E36" s="102"/>
      <c r="F36" s="172"/>
      <c r="G36" s="150"/>
      <c r="H36" s="100"/>
      <c r="I36" s="173"/>
      <c r="J36" s="173"/>
      <c r="K36" s="15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2"/>
      <c r="AS36" s="172"/>
      <c r="AT36" s="11"/>
      <c r="AU36" s="11"/>
      <c r="AV36" s="423" t="s">
        <v>87</v>
      </c>
      <c r="AW36" s="424"/>
      <c r="AX36" s="424"/>
      <c r="AY36" s="424"/>
      <c r="AZ36" s="424"/>
      <c r="BA36" s="424"/>
      <c r="BB36" s="424"/>
      <c r="BC36" s="424"/>
      <c r="BD36" s="425"/>
      <c r="BE36" s="359"/>
      <c r="BF36" s="360"/>
      <c r="BG36" s="372"/>
      <c r="BH36" s="359"/>
      <c r="BI36" s="360"/>
      <c r="BJ36" s="372"/>
      <c r="BK36" s="12"/>
      <c r="BL36" s="315" t="s">
        <v>90</v>
      </c>
      <c r="BM36" s="317"/>
      <c r="BN36" s="400"/>
      <c r="BO36" s="402"/>
      <c r="BP36" s="400"/>
      <c r="BQ36" s="401"/>
      <c r="BR36" s="402"/>
      <c r="BS36" s="147"/>
      <c r="BT36" s="4"/>
      <c r="BU36" s="4"/>
      <c r="BV36" s="232"/>
    </row>
    <row r="37" spans="1:74" ht="23.1" customHeight="1" thickBot="1" x14ac:dyDescent="0.25">
      <c r="A37" s="431"/>
      <c r="B37" s="174"/>
      <c r="C37" s="164"/>
      <c r="D37" s="135"/>
      <c r="E37" s="175"/>
      <c r="F37" s="176"/>
      <c r="G37" s="164"/>
      <c r="H37" s="135"/>
      <c r="I37" s="175"/>
      <c r="J37" s="176"/>
      <c r="K37" s="164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75"/>
      <c r="AS37" s="176"/>
      <c r="AT37" s="11"/>
      <c r="AU37" s="11"/>
      <c r="AV37" s="423" t="s">
        <v>89</v>
      </c>
      <c r="AW37" s="424"/>
      <c r="AX37" s="424"/>
      <c r="AY37" s="424"/>
      <c r="AZ37" s="424"/>
      <c r="BA37" s="424"/>
      <c r="BB37" s="424"/>
      <c r="BC37" s="424"/>
      <c r="BD37" s="425"/>
      <c r="BE37" s="359"/>
      <c r="BF37" s="360"/>
      <c r="BG37" s="372"/>
      <c r="BH37" s="359"/>
      <c r="BI37" s="360"/>
      <c r="BJ37" s="372"/>
      <c r="BK37" s="12"/>
      <c r="BL37" s="315" t="s">
        <v>88</v>
      </c>
      <c r="BM37" s="317"/>
      <c r="BN37" s="400"/>
      <c r="BO37" s="402"/>
      <c r="BP37" s="400"/>
      <c r="BQ37" s="401"/>
      <c r="BR37" s="402"/>
      <c r="BS37" s="177"/>
      <c r="BT37" s="4"/>
      <c r="BU37" s="4"/>
      <c r="BV37" s="232"/>
    </row>
    <row r="38" spans="1:74" ht="30.95" customHeight="1" thickBot="1" x14ac:dyDescent="0.25">
      <c r="A38" s="409" t="s">
        <v>143</v>
      </c>
      <c r="B38" s="178" t="s">
        <v>49</v>
      </c>
      <c r="C38" s="179"/>
      <c r="D38" s="127"/>
      <c r="E38" s="180">
        <f t="shared" si="17"/>
        <v>0</v>
      </c>
      <c r="F38" s="181"/>
      <c r="G38" s="65">
        <f t="shared" ref="G38:H41" si="29">C26</f>
        <v>0</v>
      </c>
      <c r="H38" s="66">
        <f t="shared" si="29"/>
        <v>0</v>
      </c>
      <c r="I38" s="286">
        <f t="shared" si="2"/>
        <v>0</v>
      </c>
      <c r="J38" s="182">
        <f>F26</f>
        <v>0</v>
      </c>
      <c r="K38" s="143"/>
      <c r="L38" s="90"/>
      <c r="M38" s="183">
        <f>2*J38</f>
        <v>0</v>
      </c>
      <c r="N38" s="90"/>
      <c r="O38" s="130">
        <f>4*J38</f>
        <v>0</v>
      </c>
      <c r="P38" s="90"/>
      <c r="Q38" s="90"/>
      <c r="R38" s="90"/>
      <c r="S38" s="130">
        <f t="shared" si="19"/>
        <v>0</v>
      </c>
      <c r="T38" s="130">
        <f>4*J38</f>
        <v>0</v>
      </c>
      <c r="U38" s="90"/>
      <c r="V38" s="130">
        <f>5*J38</f>
        <v>0</v>
      </c>
      <c r="W38" s="90"/>
      <c r="X38" s="104"/>
      <c r="Y38" s="104"/>
      <c r="Z38" s="104"/>
      <c r="AA38" s="104"/>
      <c r="AB38" s="90"/>
      <c r="AC38" s="130">
        <f>2*J38</f>
        <v>0</v>
      </c>
      <c r="AD38" s="90"/>
      <c r="AE38" s="90"/>
      <c r="AF38" s="130">
        <f>2*J38</f>
        <v>0</v>
      </c>
      <c r="AG38" s="90"/>
      <c r="AH38" s="130">
        <f>1*J38</f>
        <v>0</v>
      </c>
      <c r="AI38" s="90"/>
      <c r="AJ38" s="90"/>
      <c r="AK38" s="90"/>
      <c r="AL38" s="90"/>
      <c r="AM38" s="90"/>
      <c r="AN38" s="90"/>
      <c r="AO38" s="90"/>
      <c r="AP38" s="90"/>
      <c r="AQ38" s="90"/>
      <c r="AR38" s="92"/>
      <c r="AS38" s="132">
        <f>SUM(K38:AQ38)</f>
        <v>0</v>
      </c>
      <c r="AT38" s="11"/>
      <c r="AU38" s="11"/>
      <c r="AV38" s="423" t="s">
        <v>144</v>
      </c>
      <c r="AW38" s="424"/>
      <c r="AX38" s="424"/>
      <c r="AY38" s="424"/>
      <c r="AZ38" s="424"/>
      <c r="BA38" s="424"/>
      <c r="BB38" s="424"/>
      <c r="BC38" s="424"/>
      <c r="BD38" s="425"/>
      <c r="BE38" s="359"/>
      <c r="BF38" s="360"/>
      <c r="BG38" s="372"/>
      <c r="BH38" s="359"/>
      <c r="BI38" s="360"/>
      <c r="BJ38" s="372"/>
      <c r="BK38" s="12"/>
      <c r="BL38" s="315" t="s">
        <v>91</v>
      </c>
      <c r="BM38" s="317"/>
      <c r="BN38" s="400"/>
      <c r="BO38" s="402"/>
      <c r="BP38" s="400"/>
      <c r="BQ38" s="401"/>
      <c r="BR38" s="402"/>
      <c r="BS38" s="177"/>
      <c r="BT38" s="4"/>
      <c r="BU38" s="4"/>
      <c r="BV38" s="232"/>
    </row>
    <row r="39" spans="1:74" ht="30.95" customHeight="1" thickBot="1" x14ac:dyDescent="0.25">
      <c r="A39" s="435"/>
      <c r="B39" s="133" t="s">
        <v>50</v>
      </c>
      <c r="C39" s="73"/>
      <c r="D39" s="74"/>
      <c r="E39" s="75">
        <f t="shared" si="17"/>
        <v>0</v>
      </c>
      <c r="F39" s="76"/>
      <c r="G39" s="108">
        <f t="shared" si="29"/>
        <v>0</v>
      </c>
      <c r="H39" s="109">
        <f t="shared" si="29"/>
        <v>0</v>
      </c>
      <c r="I39" s="287">
        <f t="shared" si="2"/>
        <v>0</v>
      </c>
      <c r="J39" s="184">
        <f>F27</f>
        <v>0</v>
      </c>
      <c r="K39" s="185"/>
      <c r="L39" s="77"/>
      <c r="M39" s="186">
        <f>2*J39</f>
        <v>0</v>
      </c>
      <c r="N39" s="187"/>
      <c r="O39" s="186">
        <f>8*J39</f>
        <v>0</v>
      </c>
      <c r="P39" s="77"/>
      <c r="Q39" s="187"/>
      <c r="R39" s="187"/>
      <c r="S39" s="186">
        <f t="shared" si="19"/>
        <v>0</v>
      </c>
      <c r="T39" s="186">
        <f>4*J39</f>
        <v>0</v>
      </c>
      <c r="U39" s="187"/>
      <c r="V39" s="89">
        <f>3*J39</f>
        <v>0</v>
      </c>
      <c r="W39" s="77"/>
      <c r="X39" s="77"/>
      <c r="Y39" s="77"/>
      <c r="Z39" s="77"/>
      <c r="AA39" s="77"/>
      <c r="AB39" s="77"/>
      <c r="AC39" s="186">
        <f>2*J39</f>
        <v>0</v>
      </c>
      <c r="AD39" s="77"/>
      <c r="AE39" s="77"/>
      <c r="AF39" s="187"/>
      <c r="AG39" s="187"/>
      <c r="AH39" s="117">
        <f>1*J39</f>
        <v>0</v>
      </c>
      <c r="AI39" s="77"/>
      <c r="AJ39" s="77"/>
      <c r="AK39" s="77"/>
      <c r="AL39" s="77"/>
      <c r="AM39" s="77"/>
      <c r="AN39" s="77"/>
      <c r="AO39" s="77"/>
      <c r="AP39" s="77"/>
      <c r="AQ39" s="77"/>
      <c r="AR39" s="78"/>
      <c r="AS39" s="188">
        <f>SUM(K39:AQ39)</f>
        <v>0</v>
      </c>
      <c r="AT39" s="11"/>
      <c r="AU39" s="11"/>
      <c r="AV39" s="432"/>
      <c r="AW39" s="433"/>
      <c r="AX39" s="433"/>
      <c r="AY39" s="433"/>
      <c r="AZ39" s="433"/>
      <c r="BA39" s="433"/>
      <c r="BB39" s="433"/>
      <c r="BC39" s="433"/>
      <c r="BD39" s="434"/>
      <c r="BE39" s="359"/>
      <c r="BF39" s="360"/>
      <c r="BG39" s="372"/>
      <c r="BH39" s="359"/>
      <c r="BI39" s="360"/>
      <c r="BJ39" s="372"/>
      <c r="BK39" s="12"/>
      <c r="BL39" s="315" t="s">
        <v>92</v>
      </c>
      <c r="BM39" s="317"/>
      <c r="BN39" s="400"/>
      <c r="BO39" s="402"/>
      <c r="BP39" s="400"/>
      <c r="BQ39" s="401"/>
      <c r="BR39" s="402"/>
      <c r="BS39" s="177"/>
      <c r="BT39" s="4"/>
      <c r="BU39" s="4"/>
      <c r="BV39" s="232"/>
    </row>
    <row r="40" spans="1:74" ht="23.1" customHeight="1" thickBot="1" x14ac:dyDescent="0.25">
      <c r="A40" s="436" t="s">
        <v>173</v>
      </c>
      <c r="B40" s="189" t="s">
        <v>174</v>
      </c>
      <c r="C40" s="190"/>
      <c r="D40" s="140"/>
      <c r="E40" s="141">
        <f t="shared" si="17"/>
        <v>0</v>
      </c>
      <c r="F40" s="142"/>
      <c r="G40" s="139">
        <f t="shared" si="29"/>
        <v>0</v>
      </c>
      <c r="H40" s="140">
        <f t="shared" si="29"/>
        <v>0</v>
      </c>
      <c r="I40" s="67">
        <f t="shared" si="2"/>
        <v>0</v>
      </c>
      <c r="J40" s="142">
        <f>F28</f>
        <v>0</v>
      </c>
      <c r="K40" s="191"/>
      <c r="L40" s="69"/>
      <c r="M40" s="183">
        <f t="shared" ref="M40:M45" si="30">2*J40</f>
        <v>0</v>
      </c>
      <c r="N40" s="69"/>
      <c r="O40" s="130">
        <f t="shared" ref="O40:O45" si="31">2*J40</f>
        <v>0</v>
      </c>
      <c r="P40" s="69"/>
      <c r="Q40" s="69"/>
      <c r="R40" s="69"/>
      <c r="S40" s="130">
        <f t="shared" si="19"/>
        <v>0</v>
      </c>
      <c r="T40" s="192">
        <f t="shared" ref="T40:T45" si="32">2*J40</f>
        <v>0</v>
      </c>
      <c r="U40" s="69"/>
      <c r="V40" s="130">
        <f>2*J40</f>
        <v>0</v>
      </c>
      <c r="W40" s="69"/>
      <c r="X40" s="183">
        <f>2*J40</f>
        <v>0</v>
      </c>
      <c r="Y40" s="69"/>
      <c r="Z40" s="69"/>
      <c r="AA40" s="69"/>
      <c r="AB40" s="69"/>
      <c r="AC40" s="69"/>
      <c r="AD40" s="69"/>
      <c r="AE40" s="69"/>
      <c r="AF40" s="69"/>
      <c r="AG40" s="69"/>
      <c r="AH40" s="144">
        <f t="shared" ref="AH40:AH45" si="33">1*J40</f>
        <v>0</v>
      </c>
      <c r="AI40" s="69"/>
      <c r="AJ40" s="69"/>
      <c r="AK40" s="69"/>
      <c r="AL40" s="183">
        <f>9*J40</f>
        <v>0</v>
      </c>
      <c r="AM40" s="69"/>
      <c r="AN40" s="69"/>
      <c r="AO40" s="69"/>
      <c r="AP40" s="69"/>
      <c r="AQ40" s="69"/>
      <c r="AR40" s="141">
        <f t="shared" ref="AR40:AR45" si="34">12*J40</f>
        <v>0</v>
      </c>
      <c r="AS40" s="132">
        <f t="shared" ref="AS40:AS45" si="35">SUM(K40:AR40)</f>
        <v>0</v>
      </c>
      <c r="AT40" s="11"/>
      <c r="AU40" s="11"/>
      <c r="AV40" s="432"/>
      <c r="AW40" s="433"/>
      <c r="AX40" s="433"/>
      <c r="AY40" s="433"/>
      <c r="AZ40" s="433"/>
      <c r="BA40" s="433"/>
      <c r="BB40" s="433"/>
      <c r="BC40" s="433"/>
      <c r="BD40" s="434"/>
      <c r="BE40" s="359"/>
      <c r="BF40" s="360"/>
      <c r="BG40" s="372"/>
      <c r="BH40" s="359"/>
      <c r="BI40" s="360"/>
      <c r="BJ40" s="372"/>
      <c r="BK40" s="12"/>
      <c r="BL40" s="315" t="s">
        <v>93</v>
      </c>
      <c r="BM40" s="317"/>
      <c r="BN40" s="400"/>
      <c r="BO40" s="402"/>
      <c r="BP40" s="400"/>
      <c r="BQ40" s="401"/>
      <c r="BR40" s="402"/>
      <c r="BS40" s="177"/>
      <c r="BT40" s="4"/>
      <c r="BU40" s="4"/>
      <c r="BV40" s="232"/>
    </row>
    <row r="41" spans="1:74" ht="23.1" customHeight="1" thickBot="1" x14ac:dyDescent="0.25">
      <c r="A41" s="437"/>
      <c r="B41" s="193" t="s">
        <v>175</v>
      </c>
      <c r="C41" s="94"/>
      <c r="D41" s="95"/>
      <c r="E41" s="96">
        <f t="shared" si="17"/>
        <v>0</v>
      </c>
      <c r="F41" s="97"/>
      <c r="G41" s="148">
        <f t="shared" si="29"/>
        <v>0</v>
      </c>
      <c r="H41" s="95">
        <f t="shared" si="29"/>
        <v>0</v>
      </c>
      <c r="I41" s="96">
        <f t="shared" si="2"/>
        <v>0</v>
      </c>
      <c r="J41" s="149">
        <f>F29</f>
        <v>0</v>
      </c>
      <c r="K41" s="98"/>
      <c r="L41" s="100"/>
      <c r="M41" s="151">
        <f t="shared" si="30"/>
        <v>0</v>
      </c>
      <c r="N41" s="100"/>
      <c r="O41" s="99">
        <f t="shared" si="31"/>
        <v>0</v>
      </c>
      <c r="P41" s="100"/>
      <c r="Q41" s="100"/>
      <c r="R41" s="100"/>
      <c r="S41" s="99">
        <f t="shared" si="19"/>
        <v>0</v>
      </c>
      <c r="T41" s="101">
        <f t="shared" si="32"/>
        <v>0</v>
      </c>
      <c r="U41" s="100"/>
      <c r="V41" s="100"/>
      <c r="W41" s="100"/>
      <c r="X41" s="100"/>
      <c r="Y41" s="151">
        <f>2*J41</f>
        <v>0</v>
      </c>
      <c r="Z41" s="99">
        <f>2*J41</f>
        <v>0</v>
      </c>
      <c r="AA41" s="100"/>
      <c r="AB41" s="100"/>
      <c r="AC41" s="100"/>
      <c r="AD41" s="100"/>
      <c r="AE41" s="100"/>
      <c r="AF41" s="100"/>
      <c r="AG41" s="100"/>
      <c r="AH41" s="186">
        <f t="shared" si="33"/>
        <v>0</v>
      </c>
      <c r="AI41" s="100"/>
      <c r="AJ41" s="100"/>
      <c r="AK41" s="100"/>
      <c r="AL41" s="100"/>
      <c r="AM41" s="99">
        <f>9*J41</f>
        <v>0</v>
      </c>
      <c r="AN41" s="100"/>
      <c r="AO41" s="100"/>
      <c r="AP41" s="100"/>
      <c r="AQ41" s="100"/>
      <c r="AR41" s="96">
        <f t="shared" si="34"/>
        <v>0</v>
      </c>
      <c r="AS41" s="103">
        <f t="shared" si="35"/>
        <v>0</v>
      </c>
      <c r="AT41" s="11"/>
      <c r="AU41" s="11"/>
      <c r="AV41" s="432"/>
      <c r="AW41" s="433"/>
      <c r="AX41" s="433"/>
      <c r="AY41" s="433"/>
      <c r="AZ41" s="433"/>
      <c r="BA41" s="433"/>
      <c r="BB41" s="433"/>
      <c r="BC41" s="433"/>
      <c r="BD41" s="434"/>
      <c r="BE41" s="359"/>
      <c r="BF41" s="360"/>
      <c r="BG41" s="372"/>
      <c r="BH41" s="359"/>
      <c r="BI41" s="360"/>
      <c r="BJ41" s="372"/>
      <c r="BK41" s="12"/>
      <c r="BL41" s="440"/>
      <c r="BM41" s="441"/>
      <c r="BN41" s="400"/>
      <c r="BO41" s="402"/>
      <c r="BP41" s="400"/>
      <c r="BQ41" s="401"/>
      <c r="BR41" s="402"/>
      <c r="BS41" s="177"/>
      <c r="BT41" s="4"/>
      <c r="BU41" s="4"/>
      <c r="BV41" s="232"/>
    </row>
    <row r="42" spans="1:74" ht="23.1" customHeight="1" thickBot="1" x14ac:dyDescent="0.25">
      <c r="A42" s="437"/>
      <c r="B42" s="194" t="s">
        <v>176</v>
      </c>
      <c r="C42" s="195"/>
      <c r="D42" s="154"/>
      <c r="E42" s="155">
        <f t="shared" si="17"/>
        <v>0</v>
      </c>
      <c r="F42" s="149"/>
      <c r="G42" s="148">
        <f t="shared" ref="G42:H42" si="36">C30</f>
        <v>0</v>
      </c>
      <c r="H42" s="95">
        <f t="shared" si="36"/>
        <v>0</v>
      </c>
      <c r="I42" s="96">
        <f t="shared" ref="I42:I45" si="37">SUM(G42:H42)</f>
        <v>0</v>
      </c>
      <c r="J42" s="149">
        <f t="shared" ref="J42:J45" si="38">F30</f>
        <v>0</v>
      </c>
      <c r="K42" s="98"/>
      <c r="L42" s="100"/>
      <c r="M42" s="151">
        <f t="shared" si="30"/>
        <v>0</v>
      </c>
      <c r="N42" s="100"/>
      <c r="O42" s="99">
        <f t="shared" si="31"/>
        <v>0</v>
      </c>
      <c r="P42" s="100"/>
      <c r="Q42" s="100"/>
      <c r="R42" s="100"/>
      <c r="S42" s="99">
        <f t="shared" si="19"/>
        <v>0</v>
      </c>
      <c r="T42" s="156">
        <f t="shared" si="32"/>
        <v>0</v>
      </c>
      <c r="U42" s="156">
        <f>2*J42</f>
        <v>0</v>
      </c>
      <c r="V42" s="156">
        <f>2*J42</f>
        <v>0</v>
      </c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86">
        <f t="shared" si="33"/>
        <v>0</v>
      </c>
      <c r="AI42" s="100"/>
      <c r="AJ42" s="100"/>
      <c r="AK42" s="100"/>
      <c r="AL42" s="100"/>
      <c r="AM42" s="100"/>
      <c r="AN42" s="151">
        <f>6*J42</f>
        <v>0</v>
      </c>
      <c r="AO42" s="100"/>
      <c r="AP42" s="100"/>
      <c r="AQ42" s="100"/>
      <c r="AR42" s="96">
        <f t="shared" si="34"/>
        <v>0</v>
      </c>
      <c r="AS42" s="103">
        <f t="shared" si="35"/>
        <v>0</v>
      </c>
      <c r="AT42" s="11"/>
      <c r="AU42" s="11"/>
      <c r="AV42" s="364" t="s">
        <v>67</v>
      </c>
      <c r="AW42" s="365"/>
      <c r="AX42" s="365"/>
      <c r="AY42" s="365"/>
      <c r="AZ42" s="365"/>
      <c r="BA42" s="365"/>
      <c r="BB42" s="365"/>
      <c r="BC42" s="365"/>
      <c r="BD42" s="388"/>
      <c r="BE42" s="389">
        <f>SUM(BE33:BG41)</f>
        <v>0</v>
      </c>
      <c r="BF42" s="439"/>
      <c r="BG42" s="390"/>
      <c r="BH42" s="389">
        <f>SUM(BH33:BJ41)</f>
        <v>0</v>
      </c>
      <c r="BI42" s="439"/>
      <c r="BJ42" s="390"/>
      <c r="BK42" s="12"/>
      <c r="BL42" s="440"/>
      <c r="BM42" s="441"/>
      <c r="BN42" s="400"/>
      <c r="BO42" s="402"/>
      <c r="BP42" s="400"/>
      <c r="BQ42" s="401"/>
      <c r="BR42" s="402"/>
      <c r="BS42" s="177"/>
      <c r="BT42" s="4"/>
      <c r="BU42" s="4"/>
      <c r="BV42" s="232"/>
    </row>
    <row r="43" spans="1:74" ht="23.1" customHeight="1" thickBot="1" x14ac:dyDescent="0.25">
      <c r="A43" s="437"/>
      <c r="B43" s="194" t="s">
        <v>177</v>
      </c>
      <c r="C43" s="195"/>
      <c r="D43" s="154"/>
      <c r="E43" s="155">
        <f t="shared" si="17"/>
        <v>0</v>
      </c>
      <c r="F43" s="149"/>
      <c r="G43" s="148">
        <f t="shared" ref="G43:H43" si="39">C31</f>
        <v>0</v>
      </c>
      <c r="H43" s="95">
        <f t="shared" si="39"/>
        <v>0</v>
      </c>
      <c r="I43" s="96">
        <f t="shared" si="37"/>
        <v>0</v>
      </c>
      <c r="J43" s="149">
        <f t="shared" si="38"/>
        <v>0</v>
      </c>
      <c r="K43" s="98"/>
      <c r="L43" s="100"/>
      <c r="M43" s="151">
        <f t="shared" si="30"/>
        <v>0</v>
      </c>
      <c r="N43" s="100"/>
      <c r="O43" s="99">
        <f t="shared" si="31"/>
        <v>0</v>
      </c>
      <c r="P43" s="100"/>
      <c r="Q43" s="100"/>
      <c r="R43" s="100"/>
      <c r="S43" s="99">
        <f t="shared" si="19"/>
        <v>0</v>
      </c>
      <c r="T43" s="101">
        <f t="shared" si="32"/>
        <v>0</v>
      </c>
      <c r="U43" s="100"/>
      <c r="V43" s="100"/>
      <c r="W43" s="100"/>
      <c r="X43" s="100"/>
      <c r="Y43" s="151">
        <f>2*J43</f>
        <v>0</v>
      </c>
      <c r="Z43" s="99">
        <f>2*J43</f>
        <v>0</v>
      </c>
      <c r="AA43" s="100"/>
      <c r="AB43" s="100"/>
      <c r="AC43" s="100"/>
      <c r="AD43" s="100"/>
      <c r="AE43" s="100"/>
      <c r="AF43" s="100"/>
      <c r="AG43" s="100"/>
      <c r="AH43" s="186">
        <f t="shared" si="33"/>
        <v>0</v>
      </c>
      <c r="AI43" s="100"/>
      <c r="AJ43" s="100"/>
      <c r="AK43" s="100"/>
      <c r="AL43" s="100"/>
      <c r="AM43" s="100"/>
      <c r="AN43" s="100"/>
      <c r="AO43" s="151">
        <f>7*J43</f>
        <v>0</v>
      </c>
      <c r="AP43" s="100"/>
      <c r="AQ43" s="100"/>
      <c r="AR43" s="155">
        <f t="shared" si="34"/>
        <v>0</v>
      </c>
      <c r="AS43" s="103">
        <f t="shared" si="35"/>
        <v>0</v>
      </c>
      <c r="AT43" s="11"/>
      <c r="AU43" s="11"/>
      <c r="AV43" s="315" t="s">
        <v>94</v>
      </c>
      <c r="AW43" s="316"/>
      <c r="AX43" s="316"/>
      <c r="AY43" s="316"/>
      <c r="AZ43" s="316"/>
      <c r="BA43" s="316"/>
      <c r="BB43" s="316"/>
      <c r="BC43" s="316"/>
      <c r="BD43" s="316"/>
      <c r="BE43" s="316"/>
      <c r="BF43" s="316"/>
      <c r="BG43" s="316"/>
      <c r="BH43" s="316"/>
      <c r="BI43" s="316"/>
      <c r="BJ43" s="317"/>
      <c r="BK43" s="12"/>
      <c r="BL43" s="440"/>
      <c r="BM43" s="441"/>
      <c r="BN43" s="400"/>
      <c r="BO43" s="402"/>
      <c r="BP43" s="400"/>
      <c r="BQ43" s="401"/>
      <c r="BR43" s="402"/>
      <c r="BS43" s="177"/>
      <c r="BT43" s="4"/>
      <c r="BU43" s="4"/>
      <c r="BV43" s="232"/>
    </row>
    <row r="44" spans="1:74" ht="23.1" customHeight="1" thickBot="1" x14ac:dyDescent="0.25">
      <c r="A44" s="437"/>
      <c r="B44" s="194" t="s">
        <v>178</v>
      </c>
      <c r="C44" s="94"/>
      <c r="D44" s="95"/>
      <c r="E44" s="96">
        <f t="shared" si="17"/>
        <v>0</v>
      </c>
      <c r="F44" s="97"/>
      <c r="G44" s="148">
        <f t="shared" ref="G44:H44" si="40">C32</f>
        <v>0</v>
      </c>
      <c r="H44" s="95">
        <f t="shared" si="40"/>
        <v>0</v>
      </c>
      <c r="I44" s="96">
        <f t="shared" si="37"/>
        <v>0</v>
      </c>
      <c r="J44" s="149">
        <f t="shared" si="38"/>
        <v>0</v>
      </c>
      <c r="K44" s="98"/>
      <c r="L44" s="100"/>
      <c r="M44" s="151">
        <f t="shared" si="30"/>
        <v>0</v>
      </c>
      <c r="N44" s="100"/>
      <c r="O44" s="99">
        <f t="shared" si="31"/>
        <v>0</v>
      </c>
      <c r="P44" s="100"/>
      <c r="Q44" s="100"/>
      <c r="R44" s="100"/>
      <c r="S44" s="99">
        <f t="shared" si="19"/>
        <v>0</v>
      </c>
      <c r="T44" s="101">
        <f t="shared" si="32"/>
        <v>0</v>
      </c>
      <c r="U44" s="100"/>
      <c r="V44" s="100"/>
      <c r="W44" s="100"/>
      <c r="X44" s="100"/>
      <c r="Y44" s="151">
        <f>2*J44</f>
        <v>0</v>
      </c>
      <c r="Z44" s="99">
        <f>2*J44</f>
        <v>0</v>
      </c>
      <c r="AA44" s="100"/>
      <c r="AB44" s="100"/>
      <c r="AC44" s="100"/>
      <c r="AD44" s="100"/>
      <c r="AE44" s="100"/>
      <c r="AF44" s="100"/>
      <c r="AG44" s="100"/>
      <c r="AH44" s="186">
        <f t="shared" si="33"/>
        <v>0</v>
      </c>
      <c r="AI44" s="100"/>
      <c r="AJ44" s="100"/>
      <c r="AK44" s="100"/>
      <c r="AL44" s="100"/>
      <c r="AM44" s="100"/>
      <c r="AN44" s="100"/>
      <c r="AO44" s="100"/>
      <c r="AP44" s="151">
        <f>7*J44</f>
        <v>0</v>
      </c>
      <c r="AQ44" s="100"/>
      <c r="AR44" s="96">
        <f t="shared" si="34"/>
        <v>0</v>
      </c>
      <c r="AS44" s="103">
        <f t="shared" si="35"/>
        <v>0</v>
      </c>
      <c r="AT44" s="11"/>
      <c r="AU44" s="11"/>
      <c r="AV44" s="443" t="s">
        <v>112</v>
      </c>
      <c r="AW44" s="444"/>
      <c r="AX44" s="444"/>
      <c r="AY44" s="445"/>
      <c r="AZ44" s="426" t="s">
        <v>66</v>
      </c>
      <c r="BA44" s="449"/>
      <c r="BB44" s="449"/>
      <c r="BC44" s="449"/>
      <c r="BD44" s="427"/>
      <c r="BE44" s="315" t="s">
        <v>95</v>
      </c>
      <c r="BF44" s="316"/>
      <c r="BG44" s="316"/>
      <c r="BH44" s="316"/>
      <c r="BI44" s="316"/>
      <c r="BJ44" s="317"/>
      <c r="BK44" s="12"/>
      <c r="BL44" s="440"/>
      <c r="BM44" s="441"/>
      <c r="BN44" s="400"/>
      <c r="BO44" s="402"/>
      <c r="BP44" s="400"/>
      <c r="BQ44" s="401"/>
      <c r="BR44" s="402"/>
      <c r="BS44" s="177"/>
      <c r="BT44" s="4"/>
      <c r="BU44" s="4"/>
      <c r="BV44" s="232"/>
    </row>
    <row r="45" spans="1:74" s="4" customFormat="1" ht="23.1" customHeight="1" thickBot="1" x14ac:dyDescent="0.25">
      <c r="A45" s="438"/>
      <c r="B45" s="196" t="s">
        <v>179</v>
      </c>
      <c r="C45" s="94"/>
      <c r="D45" s="95"/>
      <c r="E45" s="96">
        <f t="shared" si="17"/>
        <v>0</v>
      </c>
      <c r="F45" s="97"/>
      <c r="G45" s="148">
        <f t="shared" ref="G45:H45" si="41">C33</f>
        <v>0</v>
      </c>
      <c r="H45" s="95">
        <f t="shared" si="41"/>
        <v>0</v>
      </c>
      <c r="I45" s="96">
        <f t="shared" si="37"/>
        <v>0</v>
      </c>
      <c r="J45" s="149">
        <f t="shared" si="38"/>
        <v>0</v>
      </c>
      <c r="K45" s="98"/>
      <c r="L45" s="100"/>
      <c r="M45" s="166">
        <f t="shared" si="30"/>
        <v>0</v>
      </c>
      <c r="N45" s="100"/>
      <c r="O45" s="99">
        <f t="shared" si="31"/>
        <v>0</v>
      </c>
      <c r="P45" s="100"/>
      <c r="Q45" s="100"/>
      <c r="R45" s="100"/>
      <c r="S45" s="99">
        <f t="shared" si="19"/>
        <v>0</v>
      </c>
      <c r="T45" s="101">
        <f t="shared" si="32"/>
        <v>0</v>
      </c>
      <c r="U45" s="100"/>
      <c r="V45" s="100"/>
      <c r="W45" s="100"/>
      <c r="X45" s="100"/>
      <c r="Y45" s="151">
        <f>2*J45</f>
        <v>0</v>
      </c>
      <c r="Z45" s="99">
        <f>2*J45</f>
        <v>0</v>
      </c>
      <c r="AA45" s="100"/>
      <c r="AB45" s="100"/>
      <c r="AC45" s="100"/>
      <c r="AD45" s="100"/>
      <c r="AE45" s="100"/>
      <c r="AF45" s="100"/>
      <c r="AG45" s="77"/>
      <c r="AH45" s="117">
        <f t="shared" si="33"/>
        <v>0</v>
      </c>
      <c r="AI45" s="77"/>
      <c r="AJ45" s="77"/>
      <c r="AK45" s="77"/>
      <c r="AL45" s="77"/>
      <c r="AM45" s="77"/>
      <c r="AN45" s="77"/>
      <c r="AO45" s="77"/>
      <c r="AP45" s="77"/>
      <c r="AQ45" s="197">
        <f>7*J45</f>
        <v>0</v>
      </c>
      <c r="AR45" s="75">
        <f t="shared" si="34"/>
        <v>0</v>
      </c>
      <c r="AS45" s="167">
        <f t="shared" si="35"/>
        <v>0</v>
      </c>
      <c r="AT45" s="5"/>
      <c r="AU45" s="5"/>
      <c r="AV45" s="446"/>
      <c r="AW45" s="447"/>
      <c r="AX45" s="447"/>
      <c r="AY45" s="448"/>
      <c r="AZ45" s="428"/>
      <c r="BA45" s="312"/>
      <c r="BB45" s="312"/>
      <c r="BC45" s="312"/>
      <c r="BD45" s="429"/>
      <c r="BE45" s="315" t="s">
        <v>79</v>
      </c>
      <c r="BF45" s="316"/>
      <c r="BG45" s="317"/>
      <c r="BH45" s="315" t="s">
        <v>80</v>
      </c>
      <c r="BI45" s="316"/>
      <c r="BJ45" s="317"/>
      <c r="BK45" s="12"/>
      <c r="BL45" s="440"/>
      <c r="BM45" s="441"/>
      <c r="BN45" s="400"/>
      <c r="BO45" s="402"/>
      <c r="BP45" s="400"/>
      <c r="BQ45" s="401"/>
      <c r="BR45" s="402"/>
      <c r="BS45" s="177"/>
      <c r="BV45" s="234"/>
    </row>
    <row r="46" spans="1:74" ht="23.1" customHeight="1" thickBot="1" x14ac:dyDescent="0.25">
      <c r="A46" s="442"/>
      <c r="B46" s="198"/>
      <c r="C46" s="199"/>
      <c r="D46" s="200"/>
      <c r="E46" s="201"/>
      <c r="F46" s="202"/>
      <c r="G46" s="203"/>
      <c r="H46" s="200"/>
      <c r="I46" s="201"/>
      <c r="J46" s="202"/>
      <c r="K46" s="191"/>
      <c r="L46" s="69"/>
      <c r="M46" s="69"/>
      <c r="N46" s="69"/>
      <c r="O46" s="69"/>
      <c r="P46" s="69"/>
      <c r="Q46" s="69"/>
      <c r="R46" s="69"/>
      <c r="S46" s="204"/>
      <c r="T46" s="69"/>
      <c r="U46" s="69"/>
      <c r="V46" s="69"/>
      <c r="W46" s="69"/>
      <c r="X46" s="69"/>
      <c r="Y46" s="204"/>
      <c r="Z46" s="204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70"/>
      <c r="AS46" s="205"/>
      <c r="AT46" s="11"/>
      <c r="AU46" s="11"/>
      <c r="AV46" s="423" t="s">
        <v>96</v>
      </c>
      <c r="AW46" s="424"/>
      <c r="AX46" s="424"/>
      <c r="AY46" s="425"/>
      <c r="AZ46" s="359"/>
      <c r="BA46" s="360"/>
      <c r="BB46" s="360"/>
      <c r="BC46" s="360"/>
      <c r="BD46" s="372"/>
      <c r="BE46" s="359"/>
      <c r="BF46" s="360"/>
      <c r="BG46" s="372"/>
      <c r="BH46" s="359"/>
      <c r="BI46" s="360"/>
      <c r="BJ46" s="372"/>
      <c r="BK46" s="12"/>
      <c r="BL46" s="440"/>
      <c r="BM46" s="441"/>
      <c r="BN46" s="400"/>
      <c r="BO46" s="402"/>
      <c r="BP46" s="400"/>
      <c r="BQ46" s="401"/>
      <c r="BR46" s="402"/>
      <c r="BS46" s="1"/>
    </row>
    <row r="47" spans="1:74" s="4" customFormat="1" ht="23.1" customHeight="1" thickBot="1" x14ac:dyDescent="0.25">
      <c r="A47" s="430"/>
      <c r="B47" s="171"/>
      <c r="C47" s="206"/>
      <c r="D47" s="207"/>
      <c r="E47" s="208"/>
      <c r="F47" s="209"/>
      <c r="G47" s="210"/>
      <c r="H47" s="207"/>
      <c r="I47" s="208"/>
      <c r="J47" s="209"/>
      <c r="K47" s="98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2"/>
      <c r="AS47" s="172"/>
      <c r="AT47" s="5"/>
      <c r="AU47" s="5"/>
      <c r="AV47" s="423" t="s">
        <v>97</v>
      </c>
      <c r="AW47" s="424"/>
      <c r="AX47" s="424"/>
      <c r="AY47" s="425"/>
      <c r="AZ47" s="359"/>
      <c r="BA47" s="360"/>
      <c r="BB47" s="360"/>
      <c r="BC47" s="360"/>
      <c r="BD47" s="372"/>
      <c r="BE47" s="359"/>
      <c r="BF47" s="360"/>
      <c r="BG47" s="372"/>
      <c r="BH47" s="359"/>
      <c r="BI47" s="360"/>
      <c r="BJ47" s="372"/>
      <c r="BK47" s="12"/>
      <c r="BL47" s="440"/>
      <c r="BM47" s="441"/>
      <c r="BN47" s="400"/>
      <c r="BO47" s="402"/>
      <c r="BP47" s="400"/>
      <c r="BQ47" s="401"/>
      <c r="BR47" s="402"/>
      <c r="BS47" s="177"/>
    </row>
    <row r="48" spans="1:74" ht="23.1" customHeight="1" thickBot="1" x14ac:dyDescent="0.25">
      <c r="A48" s="430"/>
      <c r="B48" s="171"/>
      <c r="C48" s="206"/>
      <c r="D48" s="207"/>
      <c r="E48" s="208"/>
      <c r="F48" s="209"/>
      <c r="G48" s="210"/>
      <c r="H48" s="207"/>
      <c r="I48" s="208"/>
      <c r="J48" s="209"/>
      <c r="K48" s="98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2"/>
      <c r="AS48" s="172"/>
      <c r="AT48" s="5"/>
      <c r="AU48" s="5"/>
      <c r="AV48" s="423" t="s">
        <v>98</v>
      </c>
      <c r="AW48" s="424"/>
      <c r="AX48" s="424"/>
      <c r="AY48" s="425"/>
      <c r="AZ48" s="359"/>
      <c r="BA48" s="360"/>
      <c r="BB48" s="360"/>
      <c r="BC48" s="360"/>
      <c r="BD48" s="372"/>
      <c r="BE48" s="359"/>
      <c r="BF48" s="360"/>
      <c r="BG48" s="372"/>
      <c r="BH48" s="359"/>
      <c r="BI48" s="360"/>
      <c r="BJ48" s="372"/>
      <c r="BK48" s="12"/>
      <c r="BL48" s="440"/>
      <c r="BM48" s="441"/>
      <c r="BN48" s="400"/>
      <c r="BO48" s="402"/>
      <c r="BP48" s="400"/>
      <c r="BQ48" s="401"/>
      <c r="BR48" s="402"/>
      <c r="BS48" s="1"/>
    </row>
    <row r="49" spans="1:74" ht="23.1" customHeight="1" thickBot="1" x14ac:dyDescent="0.25">
      <c r="A49" s="431"/>
      <c r="B49" s="211"/>
      <c r="C49" s="212"/>
      <c r="D49" s="213"/>
      <c r="E49" s="214"/>
      <c r="F49" s="215"/>
      <c r="G49" s="216"/>
      <c r="H49" s="213"/>
      <c r="I49" s="214"/>
      <c r="J49" s="215"/>
      <c r="K49" s="164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75"/>
      <c r="AS49" s="176"/>
      <c r="AT49" s="5"/>
      <c r="AU49" s="5"/>
      <c r="AV49" s="423" t="s">
        <v>99</v>
      </c>
      <c r="AW49" s="424"/>
      <c r="AX49" s="424"/>
      <c r="AY49" s="425"/>
      <c r="AZ49" s="359"/>
      <c r="BA49" s="360"/>
      <c r="BB49" s="360"/>
      <c r="BC49" s="360"/>
      <c r="BD49" s="372"/>
      <c r="BE49" s="359"/>
      <c r="BF49" s="360"/>
      <c r="BG49" s="372"/>
      <c r="BH49" s="359"/>
      <c r="BI49" s="360"/>
      <c r="BJ49" s="372"/>
      <c r="BK49" s="12"/>
      <c r="BL49" s="440"/>
      <c r="BM49" s="441"/>
      <c r="BN49" s="400"/>
      <c r="BO49" s="402"/>
      <c r="BP49" s="400"/>
      <c r="BQ49" s="401"/>
      <c r="BR49" s="402"/>
      <c r="BS49" s="1"/>
    </row>
    <row r="50" spans="1:74" ht="30" customHeight="1" thickBot="1" x14ac:dyDescent="0.25">
      <c r="A50" s="420" t="s">
        <v>145</v>
      </c>
      <c r="B50" s="422"/>
      <c r="C50" s="217">
        <f t="shared" ref="C50:H50" si="42">SUM(C26:C49)</f>
        <v>0</v>
      </c>
      <c r="D50" s="218">
        <f t="shared" si="42"/>
        <v>0</v>
      </c>
      <c r="E50" s="219">
        <f t="shared" si="42"/>
        <v>0</v>
      </c>
      <c r="F50" s="220">
        <f t="shared" si="42"/>
        <v>0</v>
      </c>
      <c r="G50" s="218">
        <f t="shared" si="42"/>
        <v>0</v>
      </c>
      <c r="H50" s="219">
        <f t="shared" si="42"/>
        <v>0</v>
      </c>
      <c r="I50" s="220">
        <f>SUM(I26:I49)</f>
        <v>0</v>
      </c>
      <c r="J50" s="221">
        <f>SUM(J26:J49)</f>
        <v>0</v>
      </c>
      <c r="K50" s="222"/>
      <c r="L50" s="222"/>
      <c r="M50" s="223">
        <f t="shared" ref="M50:AF50" si="43">SUM(M26:M49)</f>
        <v>0</v>
      </c>
      <c r="N50" s="81">
        <f>SUM(N26:N49)</f>
        <v>0</v>
      </c>
      <c r="O50" s="81">
        <f t="shared" si="43"/>
        <v>0</v>
      </c>
      <c r="P50" s="81">
        <f t="shared" si="43"/>
        <v>0</v>
      </c>
      <c r="Q50" s="81">
        <f t="shared" si="43"/>
        <v>0</v>
      </c>
      <c r="R50" s="81">
        <f t="shared" si="43"/>
        <v>0</v>
      </c>
      <c r="S50" s="81">
        <f t="shared" si="43"/>
        <v>0</v>
      </c>
      <c r="T50" s="81">
        <f t="shared" si="43"/>
        <v>0</v>
      </c>
      <c r="U50" s="81">
        <f t="shared" si="43"/>
        <v>0</v>
      </c>
      <c r="V50" s="81">
        <f t="shared" si="43"/>
        <v>0</v>
      </c>
      <c r="W50" s="81">
        <f t="shared" si="43"/>
        <v>0</v>
      </c>
      <c r="X50" s="81">
        <f t="shared" si="43"/>
        <v>0</v>
      </c>
      <c r="Y50" s="81">
        <f t="shared" si="43"/>
        <v>0</v>
      </c>
      <c r="Z50" s="81">
        <f t="shared" si="43"/>
        <v>0</v>
      </c>
      <c r="AA50" s="81">
        <f t="shared" si="43"/>
        <v>0</v>
      </c>
      <c r="AB50" s="81">
        <f t="shared" si="43"/>
        <v>0</v>
      </c>
      <c r="AC50" s="81">
        <f t="shared" si="43"/>
        <v>0</v>
      </c>
      <c r="AD50" s="81">
        <f t="shared" si="43"/>
        <v>0</v>
      </c>
      <c r="AE50" s="81">
        <f t="shared" si="43"/>
        <v>0</v>
      </c>
      <c r="AF50" s="81">
        <f t="shared" si="43"/>
        <v>0</v>
      </c>
      <c r="AG50" s="81">
        <f>SUM(AG26:AG49)</f>
        <v>0</v>
      </c>
      <c r="AH50" s="81">
        <f>SUM(AH26:AH49)</f>
        <v>0</v>
      </c>
      <c r="AI50" s="224"/>
      <c r="AJ50" s="225"/>
      <c r="AK50" s="222"/>
      <c r="AL50" s="223">
        <f t="shared" ref="AL50:AR50" si="44">SUM(AL26:AL49)</f>
        <v>0</v>
      </c>
      <c r="AM50" s="81">
        <f t="shared" si="44"/>
        <v>0</v>
      </c>
      <c r="AN50" s="81">
        <f t="shared" si="44"/>
        <v>0</v>
      </c>
      <c r="AO50" s="81">
        <f t="shared" si="44"/>
        <v>0</v>
      </c>
      <c r="AP50" s="81">
        <f t="shared" si="44"/>
        <v>0</v>
      </c>
      <c r="AQ50" s="81">
        <f t="shared" si="44"/>
        <v>0</v>
      </c>
      <c r="AR50" s="82">
        <f t="shared" si="44"/>
        <v>0</v>
      </c>
      <c r="AS50" s="226">
        <f>SUM(K50:AR50)</f>
        <v>0</v>
      </c>
      <c r="AT50" s="5"/>
      <c r="AU50" s="5"/>
      <c r="AV50" s="470" t="s">
        <v>67</v>
      </c>
      <c r="AW50" s="471"/>
      <c r="AX50" s="471"/>
      <c r="AY50" s="472"/>
      <c r="AZ50" s="450">
        <f>SUM(AZ46:BD49)</f>
        <v>0</v>
      </c>
      <c r="BA50" s="452"/>
      <c r="BB50" s="452"/>
      <c r="BC50" s="452"/>
      <c r="BD50" s="451"/>
      <c r="BE50" s="450">
        <f>SUM(BE46:BG49)</f>
        <v>0</v>
      </c>
      <c r="BF50" s="452"/>
      <c r="BG50" s="451"/>
      <c r="BH50" s="452">
        <f>SUM(BH46:BJ49)</f>
        <v>0</v>
      </c>
      <c r="BI50" s="452"/>
      <c r="BJ50" s="451"/>
      <c r="BK50" s="12"/>
      <c r="BL50" s="364" t="s">
        <v>67</v>
      </c>
      <c r="BM50" s="388"/>
      <c r="BN50" s="450">
        <f>SUM(BN33:BO49)</f>
        <v>0</v>
      </c>
      <c r="BO50" s="451"/>
      <c r="BP50" s="450">
        <f>SUM(BP33:BR49)</f>
        <v>0</v>
      </c>
      <c r="BQ50" s="452"/>
      <c r="BR50" s="451"/>
      <c r="BS50" s="1"/>
    </row>
    <row r="51" spans="1:74" ht="35.1" customHeight="1" thickBot="1" x14ac:dyDescent="0.25">
      <c r="A51" s="346" t="s">
        <v>146</v>
      </c>
      <c r="B51" s="422"/>
      <c r="C51" s="220">
        <f t="shared" ref="C51:H51" si="45">C50+C25+C14</f>
        <v>0</v>
      </c>
      <c r="D51" s="220">
        <f t="shared" si="45"/>
        <v>0</v>
      </c>
      <c r="E51" s="220">
        <f t="shared" si="45"/>
        <v>0</v>
      </c>
      <c r="F51" s="220">
        <f t="shared" si="45"/>
        <v>0</v>
      </c>
      <c r="G51" s="220">
        <f t="shared" si="45"/>
        <v>0</v>
      </c>
      <c r="H51" s="220">
        <f t="shared" si="45"/>
        <v>0</v>
      </c>
      <c r="I51" s="219">
        <f>I50+I25+I14</f>
        <v>0</v>
      </c>
      <c r="J51" s="220">
        <f>J50+J25+J14</f>
        <v>0</v>
      </c>
      <c r="K51" s="220">
        <f>K14</f>
        <v>0</v>
      </c>
      <c r="L51" s="220">
        <f>L25</f>
        <v>0</v>
      </c>
      <c r="M51" s="219">
        <f t="shared" ref="M51:AF51" si="46">M50+M25</f>
        <v>0</v>
      </c>
      <c r="N51" s="219">
        <f>N50+N25</f>
        <v>0</v>
      </c>
      <c r="O51" s="219">
        <f>O50+O25</f>
        <v>0</v>
      </c>
      <c r="P51" s="219">
        <f>P50+P25</f>
        <v>0</v>
      </c>
      <c r="Q51" s="219">
        <f t="shared" si="46"/>
        <v>0</v>
      </c>
      <c r="R51" s="219">
        <f t="shared" si="46"/>
        <v>0</v>
      </c>
      <c r="S51" s="219">
        <f t="shared" si="46"/>
        <v>0</v>
      </c>
      <c r="T51" s="219">
        <f t="shared" si="46"/>
        <v>0</v>
      </c>
      <c r="U51" s="219">
        <f t="shared" si="46"/>
        <v>0</v>
      </c>
      <c r="V51" s="219">
        <f t="shared" si="46"/>
        <v>0</v>
      </c>
      <c r="W51" s="219">
        <f t="shared" si="46"/>
        <v>0</v>
      </c>
      <c r="X51" s="219">
        <f t="shared" si="46"/>
        <v>0</v>
      </c>
      <c r="Y51" s="219">
        <f t="shared" si="46"/>
        <v>0</v>
      </c>
      <c r="Z51" s="219">
        <f t="shared" si="46"/>
        <v>0</v>
      </c>
      <c r="AA51" s="219">
        <f t="shared" si="46"/>
        <v>0</v>
      </c>
      <c r="AB51" s="219">
        <f t="shared" si="46"/>
        <v>0</v>
      </c>
      <c r="AC51" s="219">
        <f t="shared" si="46"/>
        <v>0</v>
      </c>
      <c r="AD51" s="219">
        <f t="shared" si="46"/>
        <v>0</v>
      </c>
      <c r="AE51" s="219">
        <f t="shared" si="46"/>
        <v>0</v>
      </c>
      <c r="AF51" s="219">
        <f t="shared" si="46"/>
        <v>0</v>
      </c>
      <c r="AG51" s="219">
        <f>AG50+AG25</f>
        <v>0</v>
      </c>
      <c r="AH51" s="219">
        <f>AH50+AH25</f>
        <v>0</v>
      </c>
      <c r="AI51" s="224"/>
      <c r="AJ51" s="225"/>
      <c r="AK51" s="222"/>
      <c r="AL51" s="227">
        <f t="shared" ref="AL51:AR51" si="47">AL50</f>
        <v>0</v>
      </c>
      <c r="AM51" s="219">
        <f t="shared" si="47"/>
        <v>0</v>
      </c>
      <c r="AN51" s="219">
        <f t="shared" si="47"/>
        <v>0</v>
      </c>
      <c r="AO51" s="219">
        <f t="shared" si="47"/>
        <v>0</v>
      </c>
      <c r="AP51" s="219">
        <f t="shared" si="47"/>
        <v>0</v>
      </c>
      <c r="AQ51" s="219">
        <f t="shared" si="47"/>
        <v>0</v>
      </c>
      <c r="AR51" s="219">
        <f t="shared" si="47"/>
        <v>0</v>
      </c>
      <c r="AS51" s="228">
        <f>SUM(K51:AR51)</f>
        <v>0</v>
      </c>
      <c r="AT51" s="5"/>
      <c r="AU51" s="5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1"/>
    </row>
    <row r="52" spans="1:74" ht="3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 spans="1:74" ht="3" customHeight="1" thickBo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 spans="1:74" ht="65.099999999999994" customHeight="1" x14ac:dyDescent="0.2">
      <c r="A54" s="453" t="s">
        <v>51</v>
      </c>
      <c r="B54" s="455" t="s">
        <v>52</v>
      </c>
      <c r="C54" s="457" t="s">
        <v>147</v>
      </c>
      <c r="D54" s="458"/>
      <c r="E54" s="459"/>
      <c r="F54" s="417" t="s">
        <v>53</v>
      </c>
      <c r="G54" s="418"/>
      <c r="H54" s="419"/>
      <c r="I54" s="466" t="s">
        <v>54</v>
      </c>
      <c r="J54" s="467"/>
      <c r="K54" s="357" t="s">
        <v>5</v>
      </c>
      <c r="L54" s="357" t="s">
        <v>6</v>
      </c>
      <c r="M54" s="357" t="s">
        <v>150</v>
      </c>
      <c r="N54" s="357" t="s">
        <v>151</v>
      </c>
      <c r="O54" s="355" t="s">
        <v>180</v>
      </c>
      <c r="P54" s="357" t="s">
        <v>7</v>
      </c>
      <c r="Q54" s="357" t="s">
        <v>8</v>
      </c>
      <c r="R54" s="357" t="s">
        <v>9</v>
      </c>
      <c r="S54" s="357" t="s">
        <v>135</v>
      </c>
      <c r="T54" s="357" t="s">
        <v>153</v>
      </c>
      <c r="U54" s="357" t="s">
        <v>10</v>
      </c>
      <c r="V54" s="357" t="s">
        <v>11</v>
      </c>
      <c r="W54" s="357" t="s">
        <v>12</v>
      </c>
      <c r="X54" s="357" t="s">
        <v>13</v>
      </c>
      <c r="Y54" s="357" t="s">
        <v>14</v>
      </c>
      <c r="Z54" s="357" t="s">
        <v>15</v>
      </c>
      <c r="AA54" s="357" t="s">
        <v>16</v>
      </c>
      <c r="AB54" s="357" t="s">
        <v>154</v>
      </c>
      <c r="AC54" s="357" t="s">
        <v>17</v>
      </c>
      <c r="AD54" s="357" t="s">
        <v>18</v>
      </c>
      <c r="AE54" s="357" t="s">
        <v>164</v>
      </c>
      <c r="AF54" s="357" t="s">
        <v>19</v>
      </c>
      <c r="AG54" s="357" t="s">
        <v>134</v>
      </c>
      <c r="AH54" s="357" t="s">
        <v>165</v>
      </c>
      <c r="AI54" s="357" t="s">
        <v>20</v>
      </c>
      <c r="AJ54" s="357" t="s">
        <v>21</v>
      </c>
      <c r="AK54" s="357" t="s">
        <v>22</v>
      </c>
      <c r="AL54" s="357" t="s">
        <v>23</v>
      </c>
      <c r="AM54" s="357" t="s">
        <v>24</v>
      </c>
      <c r="AN54" s="357" t="s">
        <v>25</v>
      </c>
      <c r="AO54" s="357" t="s">
        <v>27</v>
      </c>
      <c r="AP54" s="357" t="s">
        <v>26</v>
      </c>
      <c r="AQ54" s="357" t="s">
        <v>110</v>
      </c>
      <c r="AR54" s="368" t="s">
        <v>28</v>
      </c>
      <c r="AS54" s="474" t="s">
        <v>55</v>
      </c>
      <c r="AT54" s="476" t="s">
        <v>100</v>
      </c>
      <c r="AU54" s="477"/>
      <c r="AV54" s="480" t="s">
        <v>56</v>
      </c>
      <c r="AW54" s="480" t="s">
        <v>148</v>
      </c>
      <c r="AX54" s="480" t="s">
        <v>57</v>
      </c>
      <c r="AY54" s="480" t="s">
        <v>58</v>
      </c>
      <c r="AZ54" s="368" t="s">
        <v>101</v>
      </c>
      <c r="BA54" s="486"/>
      <c r="BB54" s="480" t="s">
        <v>102</v>
      </c>
      <c r="BC54" s="368" t="s">
        <v>103</v>
      </c>
      <c r="BD54" s="486"/>
      <c r="BE54" s="480" t="s">
        <v>104</v>
      </c>
      <c r="BF54" s="482" t="s">
        <v>149</v>
      </c>
      <c r="BG54" s="483"/>
      <c r="BH54" s="368" t="s">
        <v>105</v>
      </c>
      <c r="BI54" s="486"/>
      <c r="BJ54" s="417" t="s">
        <v>106</v>
      </c>
      <c r="BK54" s="418"/>
      <c r="BL54" s="419"/>
      <c r="BM54" s="417" t="s">
        <v>107</v>
      </c>
      <c r="BN54" s="418"/>
      <c r="BO54" s="418"/>
      <c r="BP54" s="419"/>
      <c r="BQ54" s="489" t="s">
        <v>111</v>
      </c>
      <c r="BR54" s="489" t="s">
        <v>108</v>
      </c>
      <c r="BS54" s="229"/>
    </row>
    <row r="55" spans="1:74" ht="65.099999999999994" customHeight="1" thickBot="1" x14ac:dyDescent="0.25">
      <c r="A55" s="454"/>
      <c r="B55" s="456"/>
      <c r="C55" s="460"/>
      <c r="D55" s="461"/>
      <c r="E55" s="462"/>
      <c r="F55" s="463"/>
      <c r="G55" s="464"/>
      <c r="H55" s="465"/>
      <c r="I55" s="468"/>
      <c r="J55" s="469"/>
      <c r="K55" s="358"/>
      <c r="L55" s="358"/>
      <c r="M55" s="358"/>
      <c r="N55" s="473"/>
      <c r="O55" s="356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358"/>
      <c r="AD55" s="358"/>
      <c r="AE55" s="358"/>
      <c r="AF55" s="358"/>
      <c r="AG55" s="358"/>
      <c r="AH55" s="358"/>
      <c r="AI55" s="358" t="s">
        <v>20</v>
      </c>
      <c r="AJ55" s="358"/>
      <c r="AK55" s="358"/>
      <c r="AL55" s="358"/>
      <c r="AM55" s="358"/>
      <c r="AN55" s="358"/>
      <c r="AO55" s="358"/>
      <c r="AP55" s="358"/>
      <c r="AQ55" s="358"/>
      <c r="AR55" s="369"/>
      <c r="AS55" s="475"/>
      <c r="AT55" s="478"/>
      <c r="AU55" s="479"/>
      <c r="AV55" s="481"/>
      <c r="AW55" s="481"/>
      <c r="AX55" s="481"/>
      <c r="AY55" s="481"/>
      <c r="AZ55" s="487"/>
      <c r="BA55" s="488"/>
      <c r="BB55" s="481"/>
      <c r="BC55" s="487"/>
      <c r="BD55" s="488"/>
      <c r="BE55" s="481"/>
      <c r="BF55" s="484"/>
      <c r="BG55" s="485"/>
      <c r="BH55" s="487"/>
      <c r="BI55" s="488"/>
      <c r="BJ55" s="420"/>
      <c r="BK55" s="421"/>
      <c r="BL55" s="422"/>
      <c r="BM55" s="420"/>
      <c r="BN55" s="421"/>
      <c r="BO55" s="421"/>
      <c r="BP55" s="422"/>
      <c r="BQ55" s="490"/>
      <c r="BR55" s="490"/>
      <c r="BS55" s="229"/>
      <c r="BT55" s="18"/>
      <c r="BU55" s="18"/>
    </row>
    <row r="56" spans="1:74" ht="46.5" customHeight="1" thickBot="1" x14ac:dyDescent="0.25">
      <c r="A56" s="50" t="s">
        <v>56</v>
      </c>
      <c r="B56" s="51"/>
      <c r="C56" s="394"/>
      <c r="D56" s="500"/>
      <c r="E56" s="501"/>
      <c r="F56" s="463"/>
      <c r="G56" s="464"/>
      <c r="H56" s="465"/>
      <c r="I56" s="502" t="s">
        <v>181</v>
      </c>
      <c r="J56" s="503"/>
      <c r="K56" s="52">
        <f>J14</f>
        <v>0</v>
      </c>
      <c r="L56" s="52">
        <f>J15+J16+J17</f>
        <v>0</v>
      </c>
      <c r="M56" s="53">
        <f>INT((M51+N51)/22+0.5)</f>
        <v>0</v>
      </c>
      <c r="N56" s="222"/>
      <c r="O56" s="53">
        <f>INT(O51/22+0.5)</f>
        <v>0</v>
      </c>
      <c r="P56" s="53">
        <f>INT((P51+Q51+R51+S51)/22+0.5)</f>
        <v>0</v>
      </c>
      <c r="Q56" s="53"/>
      <c r="R56" s="53"/>
      <c r="S56" s="53"/>
      <c r="T56" s="53">
        <f>INT(T51/22+0.5)</f>
        <v>0</v>
      </c>
      <c r="U56" s="53">
        <f>INT(U51/22+0.5)</f>
        <v>0</v>
      </c>
      <c r="V56" s="53">
        <f>INT(V51/22+0.5)</f>
        <v>0</v>
      </c>
      <c r="W56" s="53">
        <f>INT((W51+X51+Y51+Z51+AA51)/22+0.5)</f>
        <v>0</v>
      </c>
      <c r="X56" s="53"/>
      <c r="Y56" s="53"/>
      <c r="Z56" s="53"/>
      <c r="AA56" s="53"/>
      <c r="AB56" s="53">
        <f>INT(AB51/22+0.5)</f>
        <v>0</v>
      </c>
      <c r="AC56" s="53">
        <f>INT(AC51/22+0.5)</f>
        <v>0</v>
      </c>
      <c r="AD56" s="53">
        <f>INT(AD51/22+0.5)</f>
        <v>0</v>
      </c>
      <c r="AE56" s="53"/>
      <c r="AF56" s="53">
        <f>INT(AF51/22+0.5)</f>
        <v>0</v>
      </c>
      <c r="AG56" s="53">
        <f>INT(AG51/22+0.5)</f>
        <v>0</v>
      </c>
      <c r="AH56" s="53"/>
      <c r="AI56" s="53"/>
      <c r="AJ56" s="54"/>
      <c r="AK56" s="54"/>
      <c r="AL56" s="53">
        <f>INT((AL51+AR28+AR34+AR40+AR46)/22+0.5)</f>
        <v>0</v>
      </c>
      <c r="AM56" s="53">
        <f>INT((AM51+AR29+AR35+AR41+AR47)/22+0.5)</f>
        <v>0</v>
      </c>
      <c r="AN56" s="53">
        <f>INT((AN51+AR30+AR36+AR42+AR48)/22+0.5)</f>
        <v>0</v>
      </c>
      <c r="AO56" s="53">
        <f>INT((AO51+AR31+AR43)/22+0.5)</f>
        <v>0</v>
      </c>
      <c r="AP56" s="53">
        <f>INT((AP51+AR32+AR44)/22+0.5)</f>
        <v>0</v>
      </c>
      <c r="AQ56" s="53">
        <f>INT((AQ51+AR33+AR45)/22+0.5)</f>
        <v>0</v>
      </c>
      <c r="AR56" s="55"/>
      <c r="AS56" s="56">
        <f>SUM(K56:AR56)</f>
        <v>0</v>
      </c>
      <c r="AT56" s="389">
        <f>IF(J51&gt;3,1,0)</f>
        <v>0</v>
      </c>
      <c r="AU56" s="390"/>
      <c r="AV56" s="44">
        <f>IF(I51&gt;795,2,IF(I51&gt;199,1,IF(AND(I51&gt;149,J50&gt;1),1,0)))</f>
        <v>0</v>
      </c>
      <c r="AW56" s="44">
        <f>IF(OR(I51&gt;149,J50&gt;1),1,0)</f>
        <v>0</v>
      </c>
      <c r="AX56" s="44">
        <f>IF(AND(W51+X51+Y51+Z51+AA51&gt;89,SUM(AZ47:BD49)&gt;1),2,IF(AND(W51+X51+Y51+Z51+AA51&gt;89,SUM(AZ47:BD49)&gt;0),1,IF(AND((W51+X51+Y51+Z51+AA51)&gt;39,(W51+X51+Y51+Z51+AA51&lt;90),SUM(AZ47:BD49)&gt;0),1,0)))</f>
        <v>0</v>
      </c>
      <c r="AY56" s="44">
        <f>IF(AND(AF51&gt;39,AZ46&gt;1),2,IF(AND(AF51&gt;39,AZ46&gt;0),1,IF(AND(AF51&gt;9,AF51&lt;40,AZ46&gt;0),1,0)))</f>
        <v>0</v>
      </c>
      <c r="AZ56" s="389">
        <f>IF(AND(I51&gt;295,BN37+BP37&gt;40),1,IF(AND(J50&gt;1,BN37+BP37&gt;40,I51&gt;149),1,0))</f>
        <v>0</v>
      </c>
      <c r="BA56" s="390">
        <v>0</v>
      </c>
      <c r="BB56" s="44">
        <f>IF(I51&gt;199,1,IF(AND(J50&gt;1,I51&gt;149),1,0))</f>
        <v>0</v>
      </c>
      <c r="BC56" s="389">
        <f>IF(J40&gt;0,1,IF(J41&gt;0,1,IF(J42&gt;1,1,IF(SUM(J43:J45)&gt;1,1,IF(SUM(J46:J49)&gt;2,1,0)))))</f>
        <v>0</v>
      </c>
      <c r="BD56" s="390"/>
      <c r="BE56" s="44">
        <f>IF(J40&gt;0,1,IF(J41&gt;0,1,IF(J42&gt;1,1,IF(SUM(J43:J45)&gt;1,1,IF(SUM(J46:J49)&gt;2,1,0)))))</f>
        <v>0</v>
      </c>
      <c r="BF56" s="389">
        <f>IF(COUNTA(J26:J27,J38:J39)&gt;0,0,IF(AND(COUNTA(J26:J27,J38:J39)=0,COUNTA(J28:J33,J40:J45)&gt;1),1,0))</f>
        <v>0</v>
      </c>
      <c r="BG56" s="390">
        <v>0</v>
      </c>
      <c r="BH56" s="491"/>
      <c r="BI56" s="492"/>
      <c r="BJ56" s="389">
        <f>SUM(AT56:BI56)</f>
        <v>0</v>
      </c>
      <c r="BK56" s="439"/>
      <c r="BL56" s="390"/>
      <c r="BM56" s="493">
        <f>AS56+BJ56</f>
        <v>0</v>
      </c>
      <c r="BN56" s="494"/>
      <c r="BO56" s="494"/>
      <c r="BP56" s="495"/>
      <c r="BQ56" s="57"/>
      <c r="BR56" s="44">
        <f>IF(I51&gt;999,4,IF(I51&gt;499,3,IF(I51&gt;249,2,IF(J51&gt;1,1,0))))</f>
        <v>0</v>
      </c>
      <c r="BS56" s="229"/>
      <c r="BT56" s="18"/>
      <c r="BU56" s="18"/>
    </row>
    <row r="57" spans="1:74" ht="33" customHeight="1" thickBot="1" x14ac:dyDescent="0.25">
      <c r="A57" s="50" t="s">
        <v>136</v>
      </c>
      <c r="B57" s="51"/>
      <c r="C57" s="394"/>
      <c r="D57" s="395"/>
      <c r="E57" s="396"/>
      <c r="F57" s="463"/>
      <c r="G57" s="464"/>
      <c r="H57" s="465"/>
      <c r="I57" s="496" t="s">
        <v>182</v>
      </c>
      <c r="J57" s="497"/>
      <c r="K57" s="51"/>
      <c r="L57" s="51"/>
      <c r="M57" s="51"/>
      <c r="N57" s="222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8"/>
      <c r="Z57" s="51"/>
      <c r="AA57" s="58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9">
        <f>SUM(K57:AR57)</f>
        <v>0</v>
      </c>
      <c r="AT57" s="498"/>
      <c r="AU57" s="499"/>
      <c r="AV57" s="60"/>
      <c r="AW57" s="60"/>
      <c r="AX57" s="60"/>
      <c r="AY57" s="60"/>
      <c r="AZ57" s="400"/>
      <c r="BA57" s="402"/>
      <c r="BB57" s="272"/>
      <c r="BC57" s="400"/>
      <c r="BD57" s="402"/>
      <c r="BE57" s="272"/>
      <c r="BF57" s="400"/>
      <c r="BG57" s="402"/>
      <c r="BH57" s="400"/>
      <c r="BI57" s="402"/>
      <c r="BJ57" s="391">
        <f>SUM(AT57:BI57)</f>
        <v>0</v>
      </c>
      <c r="BK57" s="392"/>
      <c r="BL57" s="393"/>
      <c r="BM57" s="391">
        <f>BJ57+AS57</f>
        <v>0</v>
      </c>
      <c r="BN57" s="392"/>
      <c r="BO57" s="392"/>
      <c r="BP57" s="393"/>
      <c r="BQ57" s="272"/>
      <c r="BR57" s="60"/>
      <c r="BS57" s="1"/>
      <c r="BT57" s="1"/>
      <c r="BU57" s="1"/>
    </row>
    <row r="58" spans="1:74" ht="30.75" customHeight="1" thickBot="1" x14ac:dyDescent="0.25">
      <c r="A58" s="50" t="s">
        <v>57</v>
      </c>
      <c r="B58" s="51"/>
      <c r="C58" s="394"/>
      <c r="D58" s="395"/>
      <c r="E58" s="396"/>
      <c r="F58" s="463"/>
      <c r="G58" s="464"/>
      <c r="H58" s="465"/>
      <c r="I58" s="504" t="s">
        <v>183</v>
      </c>
      <c r="J58" s="505"/>
      <c r="K58" s="51"/>
      <c r="L58" s="51"/>
      <c r="M58" s="51"/>
      <c r="N58" s="222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9">
        <f>SUM(K58:AR58)</f>
        <v>0</v>
      </c>
      <c r="AT58" s="498"/>
      <c r="AU58" s="499"/>
      <c r="AV58" s="60"/>
      <c r="AW58" s="60"/>
      <c r="AX58" s="60"/>
      <c r="AY58" s="60"/>
      <c r="AZ58" s="400"/>
      <c r="BA58" s="402"/>
      <c r="BB58" s="272"/>
      <c r="BC58" s="400"/>
      <c r="BD58" s="402"/>
      <c r="BE58" s="272"/>
      <c r="BF58" s="400"/>
      <c r="BG58" s="402"/>
      <c r="BH58" s="400"/>
      <c r="BI58" s="402"/>
      <c r="BJ58" s="391">
        <f>SUM(AT58:BI58)</f>
        <v>0</v>
      </c>
      <c r="BK58" s="392"/>
      <c r="BL58" s="393"/>
      <c r="BM58" s="391">
        <f>BJ58+AS58</f>
        <v>0</v>
      </c>
      <c r="BN58" s="392"/>
      <c r="BO58" s="392"/>
      <c r="BP58" s="393"/>
      <c r="BQ58" s="272"/>
      <c r="BR58" s="60"/>
      <c r="BS58" s="1"/>
      <c r="BT58" s="1"/>
      <c r="BU58" s="1"/>
    </row>
    <row r="59" spans="1:74" ht="36" customHeight="1" thickBot="1" x14ac:dyDescent="0.25">
      <c r="A59" s="50" t="s">
        <v>58</v>
      </c>
      <c r="B59" s="51"/>
      <c r="C59" s="394"/>
      <c r="D59" s="395"/>
      <c r="E59" s="396"/>
      <c r="F59" s="463"/>
      <c r="G59" s="464"/>
      <c r="H59" s="465"/>
      <c r="I59" s="504" t="s">
        <v>184</v>
      </c>
      <c r="J59" s="505"/>
      <c r="K59" s="44">
        <f t="shared" ref="K59:AR59" si="48">IF(K57&gt;K58,K57-K58,0)</f>
        <v>0</v>
      </c>
      <c r="L59" s="44">
        <f t="shared" si="48"/>
        <v>0</v>
      </c>
      <c r="M59" s="44">
        <f t="shared" si="48"/>
        <v>0</v>
      </c>
      <c r="N59" s="222"/>
      <c r="O59" s="44">
        <f t="shared" si="48"/>
        <v>0</v>
      </c>
      <c r="P59" s="44">
        <f t="shared" si="48"/>
        <v>0</v>
      </c>
      <c r="Q59" s="44">
        <f t="shared" si="48"/>
        <v>0</v>
      </c>
      <c r="R59" s="44">
        <f t="shared" si="48"/>
        <v>0</v>
      </c>
      <c r="S59" s="44">
        <f t="shared" si="48"/>
        <v>0</v>
      </c>
      <c r="T59" s="44">
        <f t="shared" si="48"/>
        <v>0</v>
      </c>
      <c r="U59" s="44">
        <f t="shared" si="48"/>
        <v>0</v>
      </c>
      <c r="V59" s="44">
        <f t="shared" si="48"/>
        <v>0</v>
      </c>
      <c r="W59" s="44">
        <f t="shared" si="48"/>
        <v>0</v>
      </c>
      <c r="X59" s="44">
        <f t="shared" si="48"/>
        <v>0</v>
      </c>
      <c r="Y59" s="44">
        <f t="shared" si="48"/>
        <v>0</v>
      </c>
      <c r="Z59" s="44">
        <f t="shared" si="48"/>
        <v>0</v>
      </c>
      <c r="AA59" s="44">
        <f t="shared" si="48"/>
        <v>0</v>
      </c>
      <c r="AB59" s="44">
        <f t="shared" si="48"/>
        <v>0</v>
      </c>
      <c r="AC59" s="44">
        <f t="shared" si="48"/>
        <v>0</v>
      </c>
      <c r="AD59" s="44">
        <f t="shared" si="48"/>
        <v>0</v>
      </c>
      <c r="AE59" s="44">
        <f t="shared" si="48"/>
        <v>0</v>
      </c>
      <c r="AF59" s="44">
        <f t="shared" si="48"/>
        <v>0</v>
      </c>
      <c r="AG59" s="44">
        <f t="shared" si="48"/>
        <v>0</v>
      </c>
      <c r="AH59" s="44">
        <f t="shared" si="48"/>
        <v>0</v>
      </c>
      <c r="AI59" s="44">
        <f t="shared" si="48"/>
        <v>0</v>
      </c>
      <c r="AJ59" s="44">
        <f t="shared" si="48"/>
        <v>0</v>
      </c>
      <c r="AK59" s="44">
        <f t="shared" si="48"/>
        <v>0</v>
      </c>
      <c r="AL59" s="44">
        <f t="shared" si="48"/>
        <v>0</v>
      </c>
      <c r="AM59" s="44">
        <f t="shared" si="48"/>
        <v>0</v>
      </c>
      <c r="AN59" s="44">
        <f t="shared" si="48"/>
        <v>0</v>
      </c>
      <c r="AO59" s="44">
        <f t="shared" si="48"/>
        <v>0</v>
      </c>
      <c r="AP59" s="44">
        <f t="shared" si="48"/>
        <v>0</v>
      </c>
      <c r="AQ59" s="44">
        <f t="shared" si="48"/>
        <v>0</v>
      </c>
      <c r="AR59" s="44">
        <f t="shared" si="48"/>
        <v>0</v>
      </c>
      <c r="AS59" s="59">
        <f>SUM(K59:AR59)</f>
        <v>0</v>
      </c>
      <c r="AT59" s="389">
        <f>IF(AT57&gt;AT58,AT57-AT58,0)</f>
        <v>0</v>
      </c>
      <c r="AU59" s="390"/>
      <c r="AV59" s="59">
        <f>IF(AV57&gt;AV58,AV57-AV58,0)</f>
        <v>0</v>
      </c>
      <c r="AW59" s="59">
        <f>IF(AW57&gt;AW58,AW57-AW58,0)</f>
        <v>0</v>
      </c>
      <c r="AX59" s="59">
        <f>IF(AX57&gt;AX58,AX57-AX58,0)</f>
        <v>0</v>
      </c>
      <c r="AY59" s="59">
        <f>IF(AY57&gt;AY58,AY57-AY58,0)</f>
        <v>0</v>
      </c>
      <c r="AZ59" s="391">
        <f>IF(AZ57&gt;AZ58,AZ57-AZ58,0)</f>
        <v>0</v>
      </c>
      <c r="BA59" s="393"/>
      <c r="BB59" s="59">
        <f>IF(BB57&gt;BB58,BB57-BB58,0)</f>
        <v>0</v>
      </c>
      <c r="BC59" s="391">
        <f>IF(BC57&gt;BC58,BC57-BC58,0)</f>
        <v>0</v>
      </c>
      <c r="BD59" s="393"/>
      <c r="BE59" s="59">
        <f>IF(BE57&gt;BE58,BE57-BE58,0)</f>
        <v>0</v>
      </c>
      <c r="BF59" s="391">
        <f>IF(BF57&gt;BF58,BF57-BF58,0)</f>
        <v>0</v>
      </c>
      <c r="BG59" s="393"/>
      <c r="BH59" s="391">
        <f>IF(BH57&gt;BH58,BH57-BH58,0)</f>
        <v>0</v>
      </c>
      <c r="BI59" s="393"/>
      <c r="BJ59" s="391">
        <f>SUM(AT59:BI59)</f>
        <v>0</v>
      </c>
      <c r="BK59" s="392"/>
      <c r="BL59" s="393"/>
      <c r="BM59" s="391">
        <f>BJ59+AS59</f>
        <v>0</v>
      </c>
      <c r="BN59" s="392"/>
      <c r="BO59" s="392"/>
      <c r="BP59" s="393"/>
      <c r="BQ59" s="59">
        <f>IF(BQ57&gt;BQ58,BQ57-BQ58,0)</f>
        <v>0</v>
      </c>
      <c r="BR59" s="59">
        <f>IF(BR57&gt;BR58,BR57-BR58,0)</f>
        <v>0</v>
      </c>
      <c r="BS59" s="1"/>
      <c r="BT59" s="1"/>
      <c r="BU59" s="1"/>
    </row>
    <row r="60" spans="1:74" ht="38.25" customHeight="1" thickBot="1" x14ac:dyDescent="0.25">
      <c r="A60" s="50" t="s">
        <v>185</v>
      </c>
      <c r="B60" s="58"/>
      <c r="C60" s="506"/>
      <c r="D60" s="507"/>
      <c r="E60" s="508"/>
      <c r="F60" s="420"/>
      <c r="G60" s="421"/>
      <c r="H60" s="422"/>
      <c r="I60" s="504" t="s">
        <v>186</v>
      </c>
      <c r="J60" s="505"/>
      <c r="K60" s="44">
        <f t="shared" ref="K60:AR60" si="49">IF(K57&lt;K58,K58-K57,0)</f>
        <v>0</v>
      </c>
      <c r="L60" s="44">
        <f t="shared" si="49"/>
        <v>0</v>
      </c>
      <c r="M60" s="44">
        <f t="shared" si="49"/>
        <v>0</v>
      </c>
      <c r="N60" s="222"/>
      <c r="O60" s="44">
        <f t="shared" si="49"/>
        <v>0</v>
      </c>
      <c r="P60" s="44">
        <f t="shared" si="49"/>
        <v>0</v>
      </c>
      <c r="Q60" s="44">
        <f t="shared" si="49"/>
        <v>0</v>
      </c>
      <c r="R60" s="44">
        <f t="shared" si="49"/>
        <v>0</v>
      </c>
      <c r="S60" s="44">
        <f t="shared" si="49"/>
        <v>0</v>
      </c>
      <c r="T60" s="44">
        <f t="shared" si="49"/>
        <v>0</v>
      </c>
      <c r="U60" s="44">
        <f t="shared" si="49"/>
        <v>0</v>
      </c>
      <c r="V60" s="44">
        <f t="shared" si="49"/>
        <v>0</v>
      </c>
      <c r="W60" s="44">
        <f t="shared" si="49"/>
        <v>0</v>
      </c>
      <c r="X60" s="44">
        <f t="shared" si="49"/>
        <v>0</v>
      </c>
      <c r="Y60" s="44">
        <f t="shared" si="49"/>
        <v>0</v>
      </c>
      <c r="Z60" s="44">
        <f t="shared" si="49"/>
        <v>0</v>
      </c>
      <c r="AA60" s="44">
        <f t="shared" si="49"/>
        <v>0</v>
      </c>
      <c r="AB60" s="44">
        <f t="shared" si="49"/>
        <v>0</v>
      </c>
      <c r="AC60" s="44">
        <f t="shared" si="49"/>
        <v>0</v>
      </c>
      <c r="AD60" s="44">
        <f t="shared" si="49"/>
        <v>0</v>
      </c>
      <c r="AE60" s="44">
        <f t="shared" si="49"/>
        <v>0</v>
      </c>
      <c r="AF60" s="44">
        <f t="shared" si="49"/>
        <v>0</v>
      </c>
      <c r="AG60" s="44">
        <f t="shared" si="49"/>
        <v>0</v>
      </c>
      <c r="AH60" s="44">
        <f t="shared" si="49"/>
        <v>0</v>
      </c>
      <c r="AI60" s="44">
        <f t="shared" si="49"/>
        <v>0</v>
      </c>
      <c r="AJ60" s="44">
        <f t="shared" si="49"/>
        <v>0</v>
      </c>
      <c r="AK60" s="44">
        <f t="shared" si="49"/>
        <v>0</v>
      </c>
      <c r="AL60" s="44">
        <f t="shared" si="49"/>
        <v>0</v>
      </c>
      <c r="AM60" s="44">
        <f t="shared" si="49"/>
        <v>0</v>
      </c>
      <c r="AN60" s="44">
        <f t="shared" si="49"/>
        <v>0</v>
      </c>
      <c r="AO60" s="44">
        <f t="shared" si="49"/>
        <v>0</v>
      </c>
      <c r="AP60" s="44">
        <f t="shared" si="49"/>
        <v>0</v>
      </c>
      <c r="AQ60" s="44">
        <f t="shared" si="49"/>
        <v>0</v>
      </c>
      <c r="AR60" s="44">
        <f t="shared" si="49"/>
        <v>0</v>
      </c>
      <c r="AS60" s="59">
        <f>SUM(K60:AR60)</f>
        <v>0</v>
      </c>
      <c r="AT60" s="391">
        <f>IF(AT57&lt;AT58,AT58-AT57,0)</f>
        <v>0</v>
      </c>
      <c r="AU60" s="393"/>
      <c r="AV60" s="59">
        <f>IF(AV57&lt;AV58,AV58-AV57,0)</f>
        <v>0</v>
      </c>
      <c r="AW60" s="59">
        <f>IF(AW57&lt;AW58,AW58-AW57,0)</f>
        <v>0</v>
      </c>
      <c r="AX60" s="59">
        <f>IF(AX57&lt;AX58,AX58-AX57,0)</f>
        <v>0</v>
      </c>
      <c r="AY60" s="59">
        <f>IF(AY57&lt;AY58,AY58-AY57,0)</f>
        <v>0</v>
      </c>
      <c r="AZ60" s="391">
        <f>IF(AZ57&lt;AZ58,AZ58-AZ57,0)</f>
        <v>0</v>
      </c>
      <c r="BA60" s="393"/>
      <c r="BB60" s="59">
        <f>IF(BB57&lt;BB58,BB58-BB57,0)</f>
        <v>0</v>
      </c>
      <c r="BC60" s="391">
        <f>IF(BC57&lt;BC58,BC58-BC57,0)</f>
        <v>0</v>
      </c>
      <c r="BD60" s="393"/>
      <c r="BE60" s="59">
        <f>IF(BE57&lt;BE58,BE58-BE57,0)</f>
        <v>0</v>
      </c>
      <c r="BF60" s="391">
        <f>IF(BF57&lt;BF58,BF58-BF57,0)</f>
        <v>0</v>
      </c>
      <c r="BG60" s="393"/>
      <c r="BH60" s="391">
        <f>IF(BH57&lt;BH58,BH58-BH57,0)</f>
        <v>0</v>
      </c>
      <c r="BI60" s="393"/>
      <c r="BJ60" s="391">
        <f>SUM(AT60:BI60)</f>
        <v>0</v>
      </c>
      <c r="BK60" s="392"/>
      <c r="BL60" s="393"/>
      <c r="BM60" s="391">
        <f>BJ60+AS60</f>
        <v>0</v>
      </c>
      <c r="BN60" s="392"/>
      <c r="BO60" s="392"/>
      <c r="BP60" s="393"/>
      <c r="BQ60" s="59">
        <f>IF(BQ57&lt;BQ58,BQ58-BQ57,0)</f>
        <v>0</v>
      </c>
      <c r="BR60" s="59">
        <f>IF(BR57&lt;BR58,BR58-BR57,0)</f>
        <v>0</v>
      </c>
      <c r="BS60" s="1"/>
      <c r="BT60" s="1"/>
      <c r="BU60" s="1"/>
    </row>
    <row r="61" spans="1:74" ht="20.100000000000001" customHeight="1" x14ac:dyDescent="0.25">
      <c r="A61" s="294" t="s">
        <v>239</v>
      </c>
      <c r="B61" s="300" t="s">
        <v>236</v>
      </c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  <c r="AI61" s="300"/>
      <c r="AJ61" s="300"/>
      <c r="AK61" s="300"/>
      <c r="AL61" s="300"/>
      <c r="AM61" s="300"/>
      <c r="AN61" s="300"/>
      <c r="AO61" s="300"/>
      <c r="AP61" s="300"/>
      <c r="AQ61" s="300"/>
      <c r="AR61" s="289"/>
      <c r="AS61" s="289"/>
      <c r="AT61" s="289"/>
      <c r="AU61" s="289"/>
      <c r="AV61" s="289"/>
      <c r="AW61" s="289"/>
      <c r="AX61" s="289"/>
      <c r="AY61" s="289"/>
      <c r="AZ61" s="289"/>
      <c r="BA61" s="289"/>
      <c r="BB61" s="289"/>
      <c r="BC61" s="289"/>
      <c r="BD61" s="289"/>
      <c r="BE61" s="296" t="s">
        <v>237</v>
      </c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297"/>
      <c r="BR61" s="297"/>
      <c r="BS61" s="291"/>
      <c r="BT61" s="288"/>
      <c r="BU61" s="288"/>
      <c r="BV61" s="280"/>
    </row>
    <row r="62" spans="1:74" ht="20.100000000000001" customHeight="1" x14ac:dyDescent="0.2">
      <c r="A62" s="295"/>
      <c r="B62" s="299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299"/>
      <c r="AD62" s="299"/>
      <c r="AE62" s="299"/>
      <c r="AF62" s="299"/>
      <c r="AG62" s="299"/>
      <c r="AH62" s="299"/>
      <c r="AI62" s="299"/>
      <c r="AJ62" s="299"/>
      <c r="AK62" s="299"/>
      <c r="AL62" s="299"/>
      <c r="AM62" s="299"/>
      <c r="AN62" s="299"/>
      <c r="AO62" s="299"/>
      <c r="AP62" s="299"/>
      <c r="AQ62" s="29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89"/>
      <c r="BG62" s="289"/>
      <c r="BH62" s="289"/>
      <c r="BI62" s="289"/>
      <c r="BJ62" s="298" t="s">
        <v>199</v>
      </c>
      <c r="BK62" s="298"/>
      <c r="BL62" s="298"/>
      <c r="BM62" s="298"/>
      <c r="BN62" s="290"/>
      <c r="BO62" s="290"/>
      <c r="BP62" s="290"/>
      <c r="BQ62" s="290"/>
      <c r="BR62" s="290"/>
      <c r="BS62" s="292"/>
      <c r="BT62" s="292"/>
      <c r="BU62" s="292"/>
      <c r="BV62" s="280"/>
    </row>
    <row r="63" spans="1:74" ht="20.100000000000001" customHeight="1" x14ac:dyDescent="0.2">
      <c r="A63" s="295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  <c r="AA63" s="299"/>
      <c r="AB63" s="299"/>
      <c r="AC63" s="299"/>
      <c r="AD63" s="299"/>
      <c r="AE63" s="299"/>
      <c r="AF63" s="299"/>
      <c r="AG63" s="299"/>
      <c r="AH63" s="299"/>
      <c r="AI63" s="299"/>
      <c r="AJ63" s="299"/>
      <c r="AK63" s="299"/>
      <c r="AL63" s="299"/>
      <c r="AM63" s="299"/>
      <c r="AN63" s="299"/>
      <c r="AO63" s="299"/>
      <c r="AP63" s="299"/>
      <c r="AQ63" s="299"/>
      <c r="AR63" s="289"/>
      <c r="AS63" s="289"/>
      <c r="AT63" s="289"/>
      <c r="AU63" s="289"/>
      <c r="AV63" s="289"/>
      <c r="AW63" s="289"/>
      <c r="AX63" s="289"/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98"/>
      <c r="BK63" s="298"/>
      <c r="BL63" s="298"/>
      <c r="BM63" s="298"/>
      <c r="BN63" s="290"/>
      <c r="BO63" s="290"/>
      <c r="BP63" s="290"/>
      <c r="BQ63" s="290"/>
      <c r="BR63" s="290"/>
      <c r="BS63" s="292"/>
      <c r="BT63" s="292"/>
      <c r="BU63" s="292"/>
      <c r="BV63" s="280"/>
    </row>
    <row r="64" spans="1:74" ht="20.100000000000001" customHeight="1" x14ac:dyDescent="0.2">
      <c r="A64" s="295"/>
      <c r="B64" s="299" t="s">
        <v>238</v>
      </c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  <c r="AB64" s="299"/>
      <c r="AC64" s="299"/>
      <c r="AD64" s="299"/>
      <c r="AE64" s="299"/>
      <c r="AF64" s="299"/>
      <c r="AG64" s="299"/>
      <c r="AH64" s="299"/>
      <c r="AI64" s="299"/>
      <c r="AJ64" s="299"/>
      <c r="AK64" s="299"/>
      <c r="AL64" s="299"/>
      <c r="AM64" s="299"/>
      <c r="AN64" s="299"/>
      <c r="AO64" s="299"/>
      <c r="AP64" s="299"/>
      <c r="AQ64" s="289"/>
      <c r="AR64" s="289"/>
      <c r="AS64" s="289"/>
      <c r="AT64" s="289"/>
      <c r="AU64" s="289"/>
      <c r="AV64" s="289"/>
      <c r="AW64" s="289"/>
      <c r="AX64" s="289"/>
      <c r="AY64" s="289"/>
      <c r="AZ64" s="289"/>
      <c r="BA64" s="289"/>
      <c r="BB64" s="289"/>
      <c r="BC64" s="289"/>
      <c r="BD64" s="289"/>
      <c r="BE64" s="289"/>
      <c r="BF64" s="289"/>
      <c r="BG64" s="289"/>
      <c r="BH64" s="289"/>
      <c r="BI64" s="289"/>
      <c r="BJ64" s="298"/>
      <c r="BK64" s="298"/>
      <c r="BL64" s="298"/>
      <c r="BM64" s="298"/>
      <c r="BN64" s="290"/>
      <c r="BO64" s="290"/>
      <c r="BP64" s="290"/>
      <c r="BQ64" s="290"/>
      <c r="BR64" s="290"/>
      <c r="BS64" s="292"/>
      <c r="BT64" s="292"/>
      <c r="BU64" s="292"/>
      <c r="BV64" s="280"/>
    </row>
    <row r="65" spans="1:74" ht="20.100000000000001" customHeight="1" x14ac:dyDescent="0.2">
      <c r="A65" s="295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99"/>
      <c r="AB65" s="299"/>
      <c r="AC65" s="299"/>
      <c r="AD65" s="299"/>
      <c r="AE65" s="299"/>
      <c r="AF65" s="299"/>
      <c r="AG65" s="299"/>
      <c r="AH65" s="299"/>
      <c r="AI65" s="299"/>
      <c r="AJ65" s="299"/>
      <c r="AK65" s="299"/>
      <c r="AL65" s="299"/>
      <c r="AM65" s="299"/>
      <c r="AN65" s="299"/>
      <c r="AO65" s="299"/>
      <c r="AP65" s="299"/>
      <c r="AQ65" s="289"/>
      <c r="AR65" s="289"/>
      <c r="AS65" s="289"/>
      <c r="AT65" s="289"/>
      <c r="AU65" s="289"/>
      <c r="AV65" s="289"/>
      <c r="AW65" s="289"/>
      <c r="AX65" s="289"/>
      <c r="AY65" s="289"/>
      <c r="AZ65" s="289"/>
      <c r="BA65" s="289"/>
      <c r="BB65" s="289"/>
      <c r="BC65" s="289"/>
      <c r="BD65" s="289"/>
      <c r="BE65" s="289"/>
      <c r="BF65" s="289"/>
      <c r="BG65" s="289"/>
      <c r="BH65" s="289"/>
      <c r="BI65" s="289"/>
      <c r="BJ65" s="298"/>
      <c r="BK65" s="298"/>
      <c r="BL65" s="298"/>
      <c r="BM65" s="298"/>
      <c r="BN65" s="290"/>
      <c r="BO65" s="290"/>
      <c r="BP65" s="290"/>
      <c r="BQ65" s="290"/>
      <c r="BR65" s="290"/>
      <c r="BS65" s="292"/>
      <c r="BT65" s="292"/>
      <c r="BU65" s="292"/>
      <c r="BV65" s="280"/>
    </row>
    <row r="66" spans="1:74" ht="20.100000000000001" customHeight="1" x14ac:dyDescent="0.2">
      <c r="A66" s="295"/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299"/>
      <c r="AM66" s="299"/>
      <c r="AN66" s="299"/>
      <c r="AO66" s="299"/>
      <c r="AP66" s="299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88"/>
      <c r="BL66" s="288"/>
      <c r="BM66" s="288"/>
      <c r="BN66" s="288"/>
      <c r="BO66" s="288"/>
      <c r="BP66" s="288"/>
      <c r="BQ66" s="288"/>
      <c r="BR66" s="288"/>
      <c r="BS66" s="288"/>
      <c r="BT66" s="288"/>
      <c r="BU66" s="288"/>
      <c r="BV66" s="280"/>
    </row>
  </sheetData>
  <mergeCells count="385">
    <mergeCell ref="BH60:BI60"/>
    <mergeCell ref="BJ60:BL60"/>
    <mergeCell ref="BM60:BP60"/>
    <mergeCell ref="C60:E60"/>
    <mergeCell ref="I60:J60"/>
    <mergeCell ref="AT60:AU60"/>
    <mergeCell ref="AZ60:BA60"/>
    <mergeCell ref="BC60:BD60"/>
    <mergeCell ref="BF60:BG60"/>
    <mergeCell ref="C59:E59"/>
    <mergeCell ref="I59:J59"/>
    <mergeCell ref="AT59:AU59"/>
    <mergeCell ref="AZ59:BA59"/>
    <mergeCell ref="BC59:BD59"/>
    <mergeCell ref="BF59:BG59"/>
    <mergeCell ref="BH59:BI59"/>
    <mergeCell ref="BJ59:BL59"/>
    <mergeCell ref="BM59:BP59"/>
    <mergeCell ref="C58:E58"/>
    <mergeCell ref="I58:J58"/>
    <mergeCell ref="AT58:AU58"/>
    <mergeCell ref="AZ58:BA58"/>
    <mergeCell ref="BC58:BD58"/>
    <mergeCell ref="BF58:BG58"/>
    <mergeCell ref="BH58:BI58"/>
    <mergeCell ref="BJ58:BL58"/>
    <mergeCell ref="BM58:BP58"/>
    <mergeCell ref="BH56:BI56"/>
    <mergeCell ref="BJ56:BL56"/>
    <mergeCell ref="BM56:BP56"/>
    <mergeCell ref="C57:E57"/>
    <mergeCell ref="I57:J57"/>
    <mergeCell ref="AT57:AU57"/>
    <mergeCell ref="AZ57:BA57"/>
    <mergeCell ref="BC57:BD57"/>
    <mergeCell ref="BF57:BG57"/>
    <mergeCell ref="BH57:BI57"/>
    <mergeCell ref="C56:E56"/>
    <mergeCell ref="I56:J56"/>
    <mergeCell ref="AT56:AU56"/>
    <mergeCell ref="AZ56:BA56"/>
    <mergeCell ref="BC56:BD56"/>
    <mergeCell ref="BF56:BG56"/>
    <mergeCell ref="BJ57:BL57"/>
    <mergeCell ref="BM57:BP57"/>
    <mergeCell ref="BF54:BG55"/>
    <mergeCell ref="BH54:BI55"/>
    <mergeCell ref="BJ54:BL55"/>
    <mergeCell ref="BM54:BP55"/>
    <mergeCell ref="BQ54:BQ55"/>
    <mergeCell ref="BR54:BR55"/>
    <mergeCell ref="AX54:AX55"/>
    <mergeCell ref="AY54:AY55"/>
    <mergeCell ref="AZ54:BA55"/>
    <mergeCell ref="BB54:BB55"/>
    <mergeCell ref="BC54:BD55"/>
    <mergeCell ref="BE54:BE55"/>
    <mergeCell ref="AS54:AS55"/>
    <mergeCell ref="AT54:AU55"/>
    <mergeCell ref="AV54:AV55"/>
    <mergeCell ref="AW54:AW55"/>
    <mergeCell ref="AK54:AK55"/>
    <mergeCell ref="AL54:AL55"/>
    <mergeCell ref="AM54:AM55"/>
    <mergeCell ref="AN54:AN55"/>
    <mergeCell ref="AO54:AO55"/>
    <mergeCell ref="AP54:AP55"/>
    <mergeCell ref="AJ54:AJ55"/>
    <mergeCell ref="Y54:Y55"/>
    <mergeCell ref="Z54:Z55"/>
    <mergeCell ref="AA54:AA55"/>
    <mergeCell ref="AB54:AB55"/>
    <mergeCell ref="AC54:AC55"/>
    <mergeCell ref="AD54:AD55"/>
    <mergeCell ref="AQ54:AQ55"/>
    <mergeCell ref="AR54:AR55"/>
    <mergeCell ref="O54:O55"/>
    <mergeCell ref="P54:P55"/>
    <mergeCell ref="Q54:Q55"/>
    <mergeCell ref="R54:R55"/>
    <mergeCell ref="AE54:AE55"/>
    <mergeCell ref="AF54:AF55"/>
    <mergeCell ref="AG54:AG55"/>
    <mergeCell ref="AH54:AH55"/>
    <mergeCell ref="AI54:AI55"/>
    <mergeCell ref="BN50:BO50"/>
    <mergeCell ref="BP50:BR50"/>
    <mergeCell ref="A51:B51"/>
    <mergeCell ref="A54:A55"/>
    <mergeCell ref="B54:B55"/>
    <mergeCell ref="C54:E55"/>
    <mergeCell ref="F54:H60"/>
    <mergeCell ref="I54:J55"/>
    <mergeCell ref="K54:K55"/>
    <mergeCell ref="L54:L55"/>
    <mergeCell ref="A50:B50"/>
    <mergeCell ref="AV50:AY50"/>
    <mergeCell ref="AZ50:BD50"/>
    <mergeCell ref="BE50:BG50"/>
    <mergeCell ref="BH50:BJ50"/>
    <mergeCell ref="BL50:BM50"/>
    <mergeCell ref="S54:S55"/>
    <mergeCell ref="T54:T55"/>
    <mergeCell ref="U54:U55"/>
    <mergeCell ref="V54:V55"/>
    <mergeCell ref="W54:W55"/>
    <mergeCell ref="X54:X55"/>
    <mergeCell ref="M54:M55"/>
    <mergeCell ref="N54:N55"/>
    <mergeCell ref="BP48:BR48"/>
    <mergeCell ref="AV49:AY49"/>
    <mergeCell ref="AZ49:BD49"/>
    <mergeCell ref="BE49:BG49"/>
    <mergeCell ref="BH49:BJ49"/>
    <mergeCell ref="BL49:BM49"/>
    <mergeCell ref="BN49:BO49"/>
    <mergeCell ref="BP49:BR49"/>
    <mergeCell ref="AV48:AY48"/>
    <mergeCell ref="AZ48:BD48"/>
    <mergeCell ref="BE48:BG48"/>
    <mergeCell ref="BH48:BJ48"/>
    <mergeCell ref="BL48:BM48"/>
    <mergeCell ref="BN48:BO48"/>
    <mergeCell ref="AZ47:BD47"/>
    <mergeCell ref="BE47:BG47"/>
    <mergeCell ref="BH47:BJ47"/>
    <mergeCell ref="BL47:BM47"/>
    <mergeCell ref="BN47:BO47"/>
    <mergeCell ref="BP47:BR47"/>
    <mergeCell ref="BP45:BR45"/>
    <mergeCell ref="A46:A49"/>
    <mergeCell ref="AV46:AY46"/>
    <mergeCell ref="AZ46:BD46"/>
    <mergeCell ref="BE46:BG46"/>
    <mergeCell ref="BH46:BJ46"/>
    <mergeCell ref="BL46:BM46"/>
    <mergeCell ref="BN46:BO46"/>
    <mergeCell ref="BP46:BR46"/>
    <mergeCell ref="AV47:AY47"/>
    <mergeCell ref="AV44:AY45"/>
    <mergeCell ref="AZ44:BD45"/>
    <mergeCell ref="BE44:BJ44"/>
    <mergeCell ref="BL44:BM44"/>
    <mergeCell ref="BN44:BO44"/>
    <mergeCell ref="BP44:BR44"/>
    <mergeCell ref="BE45:BG45"/>
    <mergeCell ref="BH45:BJ45"/>
    <mergeCell ref="BP42:BR42"/>
    <mergeCell ref="AV43:BJ43"/>
    <mergeCell ref="BL43:BM43"/>
    <mergeCell ref="BN43:BO43"/>
    <mergeCell ref="BP43:BR43"/>
    <mergeCell ref="BP40:BR40"/>
    <mergeCell ref="AV41:BD41"/>
    <mergeCell ref="BE41:BG41"/>
    <mergeCell ref="BH41:BJ41"/>
    <mergeCell ref="BL41:BM41"/>
    <mergeCell ref="BN41:BO41"/>
    <mergeCell ref="BP41:BR41"/>
    <mergeCell ref="A40:A45"/>
    <mergeCell ref="AV40:BD40"/>
    <mergeCell ref="BE40:BG40"/>
    <mergeCell ref="BH40:BJ40"/>
    <mergeCell ref="BL40:BM40"/>
    <mergeCell ref="BN40:BO40"/>
    <mergeCell ref="AV42:BD42"/>
    <mergeCell ref="BE42:BG42"/>
    <mergeCell ref="BH42:BJ42"/>
    <mergeCell ref="BL42:BM42"/>
    <mergeCell ref="BL45:BM45"/>
    <mergeCell ref="BN45:BO45"/>
    <mergeCell ref="BN42:BO42"/>
    <mergeCell ref="BP38:BR38"/>
    <mergeCell ref="AV39:BD39"/>
    <mergeCell ref="BE39:BG39"/>
    <mergeCell ref="BH39:BJ39"/>
    <mergeCell ref="BL39:BM39"/>
    <mergeCell ref="BN39:BO39"/>
    <mergeCell ref="BP39:BR39"/>
    <mergeCell ref="A38:A39"/>
    <mergeCell ref="AV38:BD38"/>
    <mergeCell ref="BE38:BG38"/>
    <mergeCell ref="BH38:BJ38"/>
    <mergeCell ref="BL38:BM38"/>
    <mergeCell ref="BN38:BO38"/>
    <mergeCell ref="BP36:BR36"/>
    <mergeCell ref="AV37:BD37"/>
    <mergeCell ref="BE37:BG37"/>
    <mergeCell ref="BH37:BJ37"/>
    <mergeCell ref="BL37:BM37"/>
    <mergeCell ref="BN37:BO37"/>
    <mergeCell ref="BP37:BR37"/>
    <mergeCell ref="BP34:BR34"/>
    <mergeCell ref="AV35:BD35"/>
    <mergeCell ref="BE35:BG35"/>
    <mergeCell ref="BH35:BJ35"/>
    <mergeCell ref="BL35:BM35"/>
    <mergeCell ref="BN35:BO35"/>
    <mergeCell ref="BP35:BR35"/>
    <mergeCell ref="A34:A37"/>
    <mergeCell ref="AV34:BD34"/>
    <mergeCell ref="BE34:BG34"/>
    <mergeCell ref="BH34:BJ34"/>
    <mergeCell ref="BL34:BM34"/>
    <mergeCell ref="BN34:BO34"/>
    <mergeCell ref="AV36:BD36"/>
    <mergeCell ref="BE36:BG36"/>
    <mergeCell ref="BH36:BJ36"/>
    <mergeCell ref="BL36:BM36"/>
    <mergeCell ref="BN36:BO36"/>
    <mergeCell ref="A28:A33"/>
    <mergeCell ref="AV28:BA28"/>
    <mergeCell ref="BB28:BH28"/>
    <mergeCell ref="BI28:BK28"/>
    <mergeCell ref="BL28:BR28"/>
    <mergeCell ref="AV29:BR29"/>
    <mergeCell ref="AV30:BJ30"/>
    <mergeCell ref="BL30:BR30"/>
    <mergeCell ref="AV31:BD32"/>
    <mergeCell ref="BE31:BJ31"/>
    <mergeCell ref="AV33:BD33"/>
    <mergeCell ref="BE33:BG33"/>
    <mergeCell ref="BH33:BJ33"/>
    <mergeCell ref="BL33:BM33"/>
    <mergeCell ref="BN33:BO33"/>
    <mergeCell ref="BP33:BR33"/>
    <mergeCell ref="BL31:BM32"/>
    <mergeCell ref="BN31:BR31"/>
    <mergeCell ref="BE32:BG32"/>
    <mergeCell ref="BH32:BJ32"/>
    <mergeCell ref="BN32:BO32"/>
    <mergeCell ref="BP32:BR32"/>
    <mergeCell ref="A26:A27"/>
    <mergeCell ref="AV26:BA26"/>
    <mergeCell ref="BB26:BH26"/>
    <mergeCell ref="BI26:BK26"/>
    <mergeCell ref="BL26:BR26"/>
    <mergeCell ref="AV27:BA27"/>
    <mergeCell ref="BB27:BH27"/>
    <mergeCell ref="BI27:BK27"/>
    <mergeCell ref="BL27:BR27"/>
    <mergeCell ref="AV25:BA25"/>
    <mergeCell ref="BB25:BH25"/>
    <mergeCell ref="BI25:BK25"/>
    <mergeCell ref="BL25:BR25"/>
    <mergeCell ref="AU21:BR21"/>
    <mergeCell ref="AV22:BA22"/>
    <mergeCell ref="BB22:BH22"/>
    <mergeCell ref="BI22:BK22"/>
    <mergeCell ref="BL22:BR22"/>
    <mergeCell ref="AV23:BA23"/>
    <mergeCell ref="BB23:BH23"/>
    <mergeCell ref="BI23:BK23"/>
    <mergeCell ref="BL23:BR23"/>
    <mergeCell ref="BP19:BR19"/>
    <mergeCell ref="BN16:BO16"/>
    <mergeCell ref="BP16:BR16"/>
    <mergeCell ref="AV17:BA17"/>
    <mergeCell ref="BB17:BG17"/>
    <mergeCell ref="BN17:BO17"/>
    <mergeCell ref="BP17:BR17"/>
    <mergeCell ref="AV24:BA24"/>
    <mergeCell ref="BB24:BH24"/>
    <mergeCell ref="BI24:BK24"/>
    <mergeCell ref="BL24:BR24"/>
    <mergeCell ref="A15:A25"/>
    <mergeCell ref="AV15:BA15"/>
    <mergeCell ref="BB15:BG15"/>
    <mergeCell ref="BN15:BO15"/>
    <mergeCell ref="BP15:BR15"/>
    <mergeCell ref="AV16:BA16"/>
    <mergeCell ref="BB16:BG16"/>
    <mergeCell ref="A12:A14"/>
    <mergeCell ref="AV12:BA12"/>
    <mergeCell ref="BB12:BG12"/>
    <mergeCell ref="BN12:BO12"/>
    <mergeCell ref="BP12:BR12"/>
    <mergeCell ref="AV13:BA13"/>
    <mergeCell ref="BB13:BG13"/>
    <mergeCell ref="BN13:BO13"/>
    <mergeCell ref="BP13:BR13"/>
    <mergeCell ref="AV14:BA14"/>
    <mergeCell ref="AV18:BA18"/>
    <mergeCell ref="BB18:BG18"/>
    <mergeCell ref="BN18:BO18"/>
    <mergeCell ref="BP18:BR18"/>
    <mergeCell ref="AU19:BG19"/>
    <mergeCell ref="BH19:BJ19"/>
    <mergeCell ref="BN19:BO19"/>
    <mergeCell ref="AS10:AS11"/>
    <mergeCell ref="AV10:BA10"/>
    <mergeCell ref="BB10:BG10"/>
    <mergeCell ref="BH10:BJ18"/>
    <mergeCell ref="BN10:BO10"/>
    <mergeCell ref="BP10:BR10"/>
    <mergeCell ref="AV11:BA11"/>
    <mergeCell ref="BB11:BG11"/>
    <mergeCell ref="BN11:BO11"/>
    <mergeCell ref="BP11:BR11"/>
    <mergeCell ref="BB14:BG14"/>
    <mergeCell ref="BN14:BO14"/>
    <mergeCell ref="BP14:BR14"/>
    <mergeCell ref="AM10:AM11"/>
    <mergeCell ref="AN10:AN11"/>
    <mergeCell ref="AO10:AO11"/>
    <mergeCell ref="AP10:AP11"/>
    <mergeCell ref="AQ10:AQ11"/>
    <mergeCell ref="AR10:AR11"/>
    <mergeCell ref="AG10:AG11"/>
    <mergeCell ref="AH10:AH11"/>
    <mergeCell ref="AI10:AI11"/>
    <mergeCell ref="AJ10:AJ11"/>
    <mergeCell ref="AK10:AK11"/>
    <mergeCell ref="AL10:AL11"/>
    <mergeCell ref="N10:N11"/>
    <mergeCell ref="AA10:AA11"/>
    <mergeCell ref="AB10:AB11"/>
    <mergeCell ref="AC10:AC11"/>
    <mergeCell ref="AD10:AD11"/>
    <mergeCell ref="AE10:AE11"/>
    <mergeCell ref="AF10:AF11"/>
    <mergeCell ref="U10:U11"/>
    <mergeCell ref="V10:V11"/>
    <mergeCell ref="W10:W11"/>
    <mergeCell ref="X10:X11"/>
    <mergeCell ref="Y10:Y11"/>
    <mergeCell ref="Z10:Z11"/>
    <mergeCell ref="K8:AS9"/>
    <mergeCell ref="AU8:BR8"/>
    <mergeCell ref="A9:A11"/>
    <mergeCell ref="B9:B11"/>
    <mergeCell ref="C9:F9"/>
    <mergeCell ref="G9:J9"/>
    <mergeCell ref="AV9:BA9"/>
    <mergeCell ref="BB9:BG9"/>
    <mergeCell ref="BH9:BJ9"/>
    <mergeCell ref="O10:O11"/>
    <mergeCell ref="P10:P11"/>
    <mergeCell ref="Q10:Q11"/>
    <mergeCell ref="R10:R11"/>
    <mergeCell ref="S10:S11"/>
    <mergeCell ref="T10:T11"/>
    <mergeCell ref="BN9:BO9"/>
    <mergeCell ref="BP9:BR9"/>
    <mergeCell ref="C10:E10"/>
    <mergeCell ref="F10:F11"/>
    <mergeCell ref="G10:I10"/>
    <mergeCell ref="J10:J11"/>
    <mergeCell ref="K10:K11"/>
    <mergeCell ref="L10:L11"/>
    <mergeCell ref="M10:M11"/>
    <mergeCell ref="V1:AM1"/>
    <mergeCell ref="BK1:BR1"/>
    <mergeCell ref="B2:D2"/>
    <mergeCell ref="E2:N2"/>
    <mergeCell ref="B3:D3"/>
    <mergeCell ref="E3:N3"/>
    <mergeCell ref="W3:AA3"/>
    <mergeCell ref="AB3:AI3"/>
    <mergeCell ref="AJ3:AO3"/>
    <mergeCell ref="AP3:BF3"/>
    <mergeCell ref="A61:A66"/>
    <mergeCell ref="BE61:BR61"/>
    <mergeCell ref="BJ62:BM65"/>
    <mergeCell ref="B64:AP66"/>
    <mergeCell ref="B61:AQ63"/>
    <mergeCell ref="B4:D4"/>
    <mergeCell ref="E4:N4"/>
    <mergeCell ref="W4:AA4"/>
    <mergeCell ref="AB4:AI4"/>
    <mergeCell ref="AJ4:AO4"/>
    <mergeCell ref="AP4:BF4"/>
    <mergeCell ref="W6:AA6"/>
    <mergeCell ref="AB6:AI6"/>
    <mergeCell ref="AJ6:AO6"/>
    <mergeCell ref="AP6:BF6"/>
    <mergeCell ref="W7:AA7"/>
    <mergeCell ref="AB7:AI7"/>
    <mergeCell ref="B5:D5"/>
    <mergeCell ref="E5:N5"/>
    <mergeCell ref="W5:AA5"/>
    <mergeCell ref="AB5:AI5"/>
    <mergeCell ref="AJ5:AO5"/>
    <mergeCell ref="AP5:BF5"/>
    <mergeCell ref="A8:J8"/>
  </mergeCells>
  <printOptions horizontalCentered="1" verticalCentered="1"/>
  <pageMargins left="0" right="0" top="0.39370078740157483" bottom="0.39370078740157483" header="0" footer="0"/>
  <pageSetup paperSize="9" scale="28" fitToHeight="29" orientation="landscape" r:id="rId1"/>
  <headerFooter alignWithMargins="0"/>
  <ignoredErrors>
    <ignoredError sqref="J2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>
    <pageSetUpPr fitToPage="1"/>
  </sheetPr>
  <dimension ref="A1:M69"/>
  <sheetViews>
    <sheetView rightToLeft="1" workbookViewId="0">
      <selection activeCell="E1" sqref="E1"/>
    </sheetView>
  </sheetViews>
  <sheetFormatPr defaultColWidth="10.28515625" defaultRowHeight="18" x14ac:dyDescent="0.25"/>
  <cols>
    <col min="1" max="1" width="8.42578125" style="262" customWidth="1"/>
    <col min="2" max="2" width="13.42578125" style="268" customWidth="1"/>
    <col min="3" max="3" width="21.28515625" style="259" customWidth="1"/>
    <col min="4" max="4" width="22.140625" style="259" customWidth="1"/>
    <col min="5" max="6" width="11.85546875" style="262" customWidth="1"/>
    <col min="7" max="7" width="13.42578125" style="262" customWidth="1"/>
    <col min="8" max="8" width="22.85546875" style="262" customWidth="1"/>
    <col min="9" max="9" width="10.28515625" style="259"/>
    <col min="10" max="10" width="19.85546875" style="259" customWidth="1"/>
    <col min="11" max="11" width="15" style="259" customWidth="1"/>
    <col min="12" max="12" width="12.7109375" style="259" customWidth="1"/>
    <col min="13" max="13" width="14.5703125" style="259" customWidth="1"/>
    <col min="14" max="16384" width="10.28515625" style="259"/>
  </cols>
  <sheetData>
    <row r="1" spans="1:13" x14ac:dyDescent="0.25">
      <c r="A1" s="509" t="s">
        <v>232</v>
      </c>
      <c r="B1" s="509"/>
      <c r="C1" s="269">
        <f>SUM(G6:G65)</f>
        <v>0</v>
      </c>
      <c r="D1" s="270" t="s">
        <v>230</v>
      </c>
      <c r="E1" s="269"/>
      <c r="F1" s="259"/>
      <c r="G1" s="259"/>
      <c r="H1" s="260"/>
    </row>
    <row r="2" spans="1:13" x14ac:dyDescent="0.25">
      <c r="A2" s="509" t="s">
        <v>229</v>
      </c>
      <c r="B2" s="509"/>
      <c r="C2" s="269"/>
      <c r="D2" s="510" t="s">
        <v>231</v>
      </c>
      <c r="E2" s="510"/>
      <c r="F2" s="270">
        <f>C1-C2</f>
        <v>0</v>
      </c>
      <c r="G2" s="270"/>
      <c r="H2" s="260"/>
      <c r="I2" s="260"/>
      <c r="J2" s="260"/>
      <c r="K2" s="260"/>
      <c r="L2" s="260"/>
      <c r="M2" s="260"/>
    </row>
    <row r="3" spans="1:13" ht="15" customHeight="1" x14ac:dyDescent="0.25">
      <c r="A3" s="261"/>
      <c r="B3" s="261"/>
      <c r="C3" s="261"/>
      <c r="D3" s="261"/>
      <c r="E3" s="261"/>
      <c r="F3" s="261"/>
      <c r="G3" s="261"/>
      <c r="I3" s="260"/>
      <c r="J3" s="260"/>
      <c r="K3" s="260"/>
      <c r="L3" s="260"/>
      <c r="M3" s="260"/>
    </row>
    <row r="4" spans="1:13" ht="26.25" customHeight="1" x14ac:dyDescent="0.25">
      <c r="A4" s="513" t="s">
        <v>63</v>
      </c>
      <c r="B4" s="515" t="s">
        <v>2</v>
      </c>
      <c r="C4" s="516"/>
      <c r="D4" s="514" t="s">
        <v>200</v>
      </c>
      <c r="E4" s="513" t="s">
        <v>201</v>
      </c>
      <c r="F4" s="513"/>
      <c r="G4" s="513"/>
      <c r="H4" s="259"/>
    </row>
    <row r="5" spans="1:13" x14ac:dyDescent="0.25">
      <c r="A5" s="513"/>
      <c r="B5" s="517"/>
      <c r="C5" s="518"/>
      <c r="D5" s="514"/>
      <c r="E5" s="263" t="s">
        <v>30</v>
      </c>
      <c r="F5" s="263" t="s">
        <v>31</v>
      </c>
      <c r="G5" s="263" t="s">
        <v>67</v>
      </c>
      <c r="H5" s="259"/>
    </row>
    <row r="6" spans="1:13" ht="22.5" customHeight="1" x14ac:dyDescent="0.25">
      <c r="A6" s="266">
        <v>1</v>
      </c>
      <c r="B6" s="519"/>
      <c r="C6" s="520"/>
      <c r="D6" s="265"/>
      <c r="E6" s="265"/>
      <c r="F6" s="265"/>
      <c r="G6" s="265">
        <f>E6+F6</f>
        <v>0</v>
      </c>
      <c r="H6" s="259"/>
    </row>
    <row r="7" spans="1:13" ht="22.5" customHeight="1" x14ac:dyDescent="0.25">
      <c r="A7" s="266">
        <v>2</v>
      </c>
      <c r="B7" s="519"/>
      <c r="C7" s="520"/>
      <c r="D7" s="265"/>
      <c r="E7" s="265"/>
      <c r="F7" s="265"/>
      <c r="G7" s="265">
        <f t="shared" ref="G7:G65" si="0">E7+F7</f>
        <v>0</v>
      </c>
      <c r="H7" s="259"/>
    </row>
    <row r="8" spans="1:13" ht="22.5" customHeight="1" x14ac:dyDescent="0.25">
      <c r="A8" s="266">
        <v>3</v>
      </c>
      <c r="B8" s="519"/>
      <c r="C8" s="520"/>
      <c r="D8" s="265"/>
      <c r="E8" s="265"/>
      <c r="F8" s="265"/>
      <c r="G8" s="265">
        <f t="shared" si="0"/>
        <v>0</v>
      </c>
      <c r="H8" s="259"/>
    </row>
    <row r="9" spans="1:13" ht="22.5" customHeight="1" x14ac:dyDescent="0.25">
      <c r="A9" s="266">
        <v>4</v>
      </c>
      <c r="B9" s="519"/>
      <c r="C9" s="520"/>
      <c r="D9" s="265"/>
      <c r="E9" s="265"/>
      <c r="F9" s="265"/>
      <c r="G9" s="265">
        <f t="shared" si="0"/>
        <v>0</v>
      </c>
      <c r="H9" s="259"/>
    </row>
    <row r="10" spans="1:13" ht="22.5" customHeight="1" x14ac:dyDescent="0.25">
      <c r="A10" s="266">
        <v>5</v>
      </c>
      <c r="B10" s="519"/>
      <c r="C10" s="520"/>
      <c r="D10" s="265"/>
      <c r="E10" s="265"/>
      <c r="F10" s="265"/>
      <c r="G10" s="265">
        <f t="shared" si="0"/>
        <v>0</v>
      </c>
      <c r="H10" s="259"/>
    </row>
    <row r="11" spans="1:13" ht="22.5" customHeight="1" x14ac:dyDescent="0.25">
      <c r="A11" s="266">
        <v>6</v>
      </c>
      <c r="B11" s="519"/>
      <c r="C11" s="520"/>
      <c r="D11" s="265"/>
      <c r="E11" s="265"/>
      <c r="F11" s="265"/>
      <c r="G11" s="265">
        <f t="shared" si="0"/>
        <v>0</v>
      </c>
      <c r="H11" s="259"/>
    </row>
    <row r="12" spans="1:13" ht="22.5" customHeight="1" x14ac:dyDescent="0.25">
      <c r="A12" s="266">
        <v>7</v>
      </c>
      <c r="B12" s="519"/>
      <c r="C12" s="520"/>
      <c r="D12" s="265"/>
      <c r="E12" s="265"/>
      <c r="F12" s="265"/>
      <c r="G12" s="265">
        <f t="shared" si="0"/>
        <v>0</v>
      </c>
      <c r="H12" s="259"/>
    </row>
    <row r="13" spans="1:13" ht="22.5" customHeight="1" x14ac:dyDescent="0.25">
      <c r="A13" s="266">
        <v>8</v>
      </c>
      <c r="B13" s="519"/>
      <c r="C13" s="520"/>
      <c r="D13" s="265"/>
      <c r="E13" s="265"/>
      <c r="F13" s="265"/>
      <c r="G13" s="265">
        <f t="shared" si="0"/>
        <v>0</v>
      </c>
      <c r="H13" s="259"/>
    </row>
    <row r="14" spans="1:13" ht="22.5" customHeight="1" x14ac:dyDescent="0.25">
      <c r="A14" s="266">
        <v>9</v>
      </c>
      <c r="B14" s="519"/>
      <c r="C14" s="520"/>
      <c r="D14" s="265"/>
      <c r="E14" s="265"/>
      <c r="F14" s="265"/>
      <c r="G14" s="265">
        <f t="shared" si="0"/>
        <v>0</v>
      </c>
      <c r="H14" s="259"/>
    </row>
    <row r="15" spans="1:13" ht="22.5" customHeight="1" x14ac:dyDescent="0.25">
      <c r="A15" s="266">
        <v>10</v>
      </c>
      <c r="B15" s="519"/>
      <c r="C15" s="520"/>
      <c r="D15" s="265"/>
      <c r="E15" s="265"/>
      <c r="F15" s="265"/>
      <c r="G15" s="265">
        <f t="shared" si="0"/>
        <v>0</v>
      </c>
      <c r="H15" s="259"/>
    </row>
    <row r="16" spans="1:13" ht="22.5" customHeight="1" x14ac:dyDescent="0.25">
      <c r="A16" s="266">
        <v>11</v>
      </c>
      <c r="B16" s="519"/>
      <c r="C16" s="520"/>
      <c r="D16" s="265"/>
      <c r="E16" s="265"/>
      <c r="F16" s="265"/>
      <c r="G16" s="265">
        <f t="shared" si="0"/>
        <v>0</v>
      </c>
      <c r="H16" s="259"/>
    </row>
    <row r="17" spans="1:8" ht="22.5" customHeight="1" x14ac:dyDescent="0.25">
      <c r="A17" s="266">
        <v>12</v>
      </c>
      <c r="B17" s="519"/>
      <c r="C17" s="520"/>
      <c r="D17" s="265"/>
      <c r="E17" s="265"/>
      <c r="F17" s="265"/>
      <c r="G17" s="265">
        <f t="shared" si="0"/>
        <v>0</v>
      </c>
      <c r="H17" s="259"/>
    </row>
    <row r="18" spans="1:8" ht="22.5" customHeight="1" x14ac:dyDescent="0.25">
      <c r="A18" s="266">
        <v>13</v>
      </c>
      <c r="B18" s="519"/>
      <c r="C18" s="520"/>
      <c r="D18" s="265"/>
      <c r="E18" s="265"/>
      <c r="F18" s="265"/>
      <c r="G18" s="265">
        <f t="shared" si="0"/>
        <v>0</v>
      </c>
      <c r="H18" s="259"/>
    </row>
    <row r="19" spans="1:8" ht="22.5" customHeight="1" x14ac:dyDescent="0.25">
      <c r="A19" s="266">
        <v>14</v>
      </c>
      <c r="B19" s="519"/>
      <c r="C19" s="520"/>
      <c r="D19" s="265"/>
      <c r="E19" s="265"/>
      <c r="F19" s="265"/>
      <c r="G19" s="265">
        <f t="shared" si="0"/>
        <v>0</v>
      </c>
      <c r="H19" s="259"/>
    </row>
    <row r="20" spans="1:8" ht="22.5" customHeight="1" x14ac:dyDescent="0.25">
      <c r="A20" s="266">
        <v>15</v>
      </c>
      <c r="B20" s="519"/>
      <c r="C20" s="520"/>
      <c r="D20" s="265"/>
      <c r="E20" s="265"/>
      <c r="F20" s="265"/>
      <c r="G20" s="265">
        <f t="shared" si="0"/>
        <v>0</v>
      </c>
      <c r="H20" s="259"/>
    </row>
    <row r="21" spans="1:8" ht="22.5" customHeight="1" x14ac:dyDescent="0.25">
      <c r="A21" s="266">
        <v>16</v>
      </c>
      <c r="B21" s="519"/>
      <c r="C21" s="520"/>
      <c r="D21" s="265"/>
      <c r="E21" s="265"/>
      <c r="F21" s="265"/>
      <c r="G21" s="265">
        <f t="shared" si="0"/>
        <v>0</v>
      </c>
      <c r="H21" s="259"/>
    </row>
    <row r="22" spans="1:8" ht="22.5" customHeight="1" x14ac:dyDescent="0.25">
      <c r="A22" s="266">
        <v>17</v>
      </c>
      <c r="B22" s="519"/>
      <c r="C22" s="520"/>
      <c r="D22" s="265"/>
      <c r="E22" s="265"/>
      <c r="F22" s="265"/>
      <c r="G22" s="265">
        <f t="shared" si="0"/>
        <v>0</v>
      </c>
      <c r="H22" s="259"/>
    </row>
    <row r="23" spans="1:8" ht="22.5" customHeight="1" x14ac:dyDescent="0.25">
      <c r="A23" s="266">
        <v>18</v>
      </c>
      <c r="B23" s="519"/>
      <c r="C23" s="520"/>
      <c r="D23" s="265"/>
      <c r="E23" s="265"/>
      <c r="F23" s="265"/>
      <c r="G23" s="265">
        <f t="shared" si="0"/>
        <v>0</v>
      </c>
      <c r="H23" s="259"/>
    </row>
    <row r="24" spans="1:8" ht="22.5" customHeight="1" x14ac:dyDescent="0.25">
      <c r="A24" s="266">
        <v>19</v>
      </c>
      <c r="B24" s="519"/>
      <c r="C24" s="520"/>
      <c r="D24" s="265"/>
      <c r="E24" s="265"/>
      <c r="F24" s="265"/>
      <c r="G24" s="265">
        <f t="shared" si="0"/>
        <v>0</v>
      </c>
      <c r="H24" s="259"/>
    </row>
    <row r="25" spans="1:8" ht="22.5" customHeight="1" x14ac:dyDescent="0.25">
      <c r="A25" s="266">
        <v>20</v>
      </c>
      <c r="B25" s="519"/>
      <c r="C25" s="520"/>
      <c r="D25" s="265"/>
      <c r="E25" s="265"/>
      <c r="F25" s="265"/>
      <c r="G25" s="265">
        <f t="shared" si="0"/>
        <v>0</v>
      </c>
      <c r="H25" s="259"/>
    </row>
    <row r="26" spans="1:8" ht="22.5" customHeight="1" x14ac:dyDescent="0.25">
      <c r="A26" s="266">
        <v>21</v>
      </c>
      <c r="B26" s="519"/>
      <c r="C26" s="520"/>
      <c r="D26" s="265"/>
      <c r="E26" s="265"/>
      <c r="F26" s="265"/>
      <c r="G26" s="265">
        <f t="shared" si="0"/>
        <v>0</v>
      </c>
      <c r="H26" s="259"/>
    </row>
    <row r="27" spans="1:8" ht="22.5" customHeight="1" x14ac:dyDescent="0.25">
      <c r="A27" s="266">
        <v>22</v>
      </c>
      <c r="B27" s="519"/>
      <c r="C27" s="520"/>
      <c r="D27" s="265"/>
      <c r="E27" s="265"/>
      <c r="F27" s="265"/>
      <c r="G27" s="265">
        <f t="shared" si="0"/>
        <v>0</v>
      </c>
      <c r="H27" s="259"/>
    </row>
    <row r="28" spans="1:8" ht="22.5" customHeight="1" x14ac:dyDescent="0.25">
      <c r="A28" s="266">
        <v>23</v>
      </c>
      <c r="B28" s="519"/>
      <c r="C28" s="520"/>
      <c r="D28" s="265"/>
      <c r="E28" s="265"/>
      <c r="F28" s="265"/>
      <c r="G28" s="265">
        <f t="shared" si="0"/>
        <v>0</v>
      </c>
      <c r="H28" s="259"/>
    </row>
    <row r="29" spans="1:8" ht="22.5" customHeight="1" x14ac:dyDescent="0.25">
      <c r="A29" s="266">
        <v>24</v>
      </c>
      <c r="B29" s="519"/>
      <c r="C29" s="520"/>
      <c r="D29" s="265"/>
      <c r="E29" s="265"/>
      <c r="F29" s="265"/>
      <c r="G29" s="265">
        <f t="shared" si="0"/>
        <v>0</v>
      </c>
      <c r="H29" s="259"/>
    </row>
    <row r="30" spans="1:8" ht="22.5" customHeight="1" x14ac:dyDescent="0.25">
      <c r="A30" s="266">
        <v>25</v>
      </c>
      <c r="B30" s="519"/>
      <c r="C30" s="520"/>
      <c r="D30" s="265"/>
      <c r="E30" s="265"/>
      <c r="F30" s="265"/>
      <c r="G30" s="265">
        <f t="shared" si="0"/>
        <v>0</v>
      </c>
      <c r="H30" s="259"/>
    </row>
    <row r="31" spans="1:8" ht="22.5" customHeight="1" x14ac:dyDescent="0.25">
      <c r="A31" s="266">
        <v>26</v>
      </c>
      <c r="B31" s="519"/>
      <c r="C31" s="520"/>
      <c r="D31" s="265"/>
      <c r="E31" s="265"/>
      <c r="F31" s="265"/>
      <c r="G31" s="265">
        <f t="shared" si="0"/>
        <v>0</v>
      </c>
      <c r="H31" s="259"/>
    </row>
    <row r="32" spans="1:8" ht="22.5" customHeight="1" x14ac:dyDescent="0.25">
      <c r="A32" s="266">
        <v>27</v>
      </c>
      <c r="B32" s="519"/>
      <c r="C32" s="520"/>
      <c r="D32" s="265"/>
      <c r="E32" s="265"/>
      <c r="F32" s="265"/>
      <c r="G32" s="265">
        <f t="shared" si="0"/>
        <v>0</v>
      </c>
      <c r="H32" s="259"/>
    </row>
    <row r="33" spans="1:8" ht="22.5" customHeight="1" x14ac:dyDescent="0.25">
      <c r="A33" s="266">
        <v>28</v>
      </c>
      <c r="B33" s="519"/>
      <c r="C33" s="520"/>
      <c r="D33" s="265"/>
      <c r="E33" s="265"/>
      <c r="F33" s="265"/>
      <c r="G33" s="265">
        <f t="shared" si="0"/>
        <v>0</v>
      </c>
      <c r="H33" s="259"/>
    </row>
    <row r="34" spans="1:8" ht="22.5" customHeight="1" x14ac:dyDescent="0.25">
      <c r="A34" s="266">
        <v>29</v>
      </c>
      <c r="B34" s="519"/>
      <c r="C34" s="520"/>
      <c r="D34" s="265"/>
      <c r="E34" s="265"/>
      <c r="F34" s="265"/>
      <c r="G34" s="265">
        <f t="shared" si="0"/>
        <v>0</v>
      </c>
      <c r="H34" s="259"/>
    </row>
    <row r="35" spans="1:8" ht="22.5" customHeight="1" x14ac:dyDescent="0.25">
      <c r="A35" s="266">
        <v>30</v>
      </c>
      <c r="B35" s="519"/>
      <c r="C35" s="520"/>
      <c r="D35" s="265"/>
      <c r="E35" s="265"/>
      <c r="F35" s="265"/>
      <c r="G35" s="265">
        <f t="shared" si="0"/>
        <v>0</v>
      </c>
      <c r="H35" s="259"/>
    </row>
    <row r="36" spans="1:8" ht="22.5" customHeight="1" x14ac:dyDescent="0.25">
      <c r="A36" s="266">
        <v>31</v>
      </c>
      <c r="B36" s="519"/>
      <c r="C36" s="520"/>
      <c r="D36" s="265"/>
      <c r="E36" s="265"/>
      <c r="F36" s="265"/>
      <c r="G36" s="265">
        <f t="shared" si="0"/>
        <v>0</v>
      </c>
      <c r="H36" s="259"/>
    </row>
    <row r="37" spans="1:8" ht="22.5" customHeight="1" x14ac:dyDescent="0.25">
      <c r="A37" s="266">
        <v>32</v>
      </c>
      <c r="B37" s="519"/>
      <c r="C37" s="520"/>
      <c r="D37" s="265"/>
      <c r="E37" s="265"/>
      <c r="F37" s="265"/>
      <c r="G37" s="265">
        <f t="shared" si="0"/>
        <v>0</v>
      </c>
      <c r="H37" s="259"/>
    </row>
    <row r="38" spans="1:8" ht="22.5" customHeight="1" x14ac:dyDescent="0.25">
      <c r="A38" s="266">
        <v>33</v>
      </c>
      <c r="B38" s="519"/>
      <c r="C38" s="520"/>
      <c r="D38" s="265"/>
      <c r="E38" s="265"/>
      <c r="F38" s="265"/>
      <c r="G38" s="265">
        <f t="shared" si="0"/>
        <v>0</v>
      </c>
      <c r="H38" s="259"/>
    </row>
    <row r="39" spans="1:8" ht="22.5" customHeight="1" x14ac:dyDescent="0.25">
      <c r="A39" s="266">
        <v>34</v>
      </c>
      <c r="B39" s="519"/>
      <c r="C39" s="520"/>
      <c r="D39" s="265"/>
      <c r="E39" s="265"/>
      <c r="F39" s="265"/>
      <c r="G39" s="265">
        <f t="shared" si="0"/>
        <v>0</v>
      </c>
      <c r="H39" s="259"/>
    </row>
    <row r="40" spans="1:8" ht="22.5" customHeight="1" x14ac:dyDescent="0.25">
      <c r="A40" s="266">
        <v>35</v>
      </c>
      <c r="B40" s="519"/>
      <c r="C40" s="520"/>
      <c r="D40" s="265"/>
      <c r="E40" s="265"/>
      <c r="F40" s="265"/>
      <c r="G40" s="265">
        <f t="shared" si="0"/>
        <v>0</v>
      </c>
      <c r="H40" s="259"/>
    </row>
    <row r="41" spans="1:8" ht="22.5" customHeight="1" x14ac:dyDescent="0.25">
      <c r="A41" s="266">
        <v>36</v>
      </c>
      <c r="B41" s="519"/>
      <c r="C41" s="520"/>
      <c r="D41" s="265"/>
      <c r="E41" s="265"/>
      <c r="F41" s="265"/>
      <c r="G41" s="265">
        <f t="shared" si="0"/>
        <v>0</v>
      </c>
      <c r="H41" s="259"/>
    </row>
    <row r="42" spans="1:8" ht="22.5" customHeight="1" x14ac:dyDescent="0.25">
      <c r="A42" s="266">
        <v>37</v>
      </c>
      <c r="B42" s="519"/>
      <c r="C42" s="520"/>
      <c r="D42" s="265"/>
      <c r="E42" s="265"/>
      <c r="F42" s="265"/>
      <c r="G42" s="265">
        <f t="shared" si="0"/>
        <v>0</v>
      </c>
      <c r="H42" s="259"/>
    </row>
    <row r="43" spans="1:8" ht="22.5" customHeight="1" x14ac:dyDescent="0.25">
      <c r="A43" s="266">
        <v>38</v>
      </c>
      <c r="B43" s="519"/>
      <c r="C43" s="520"/>
      <c r="D43" s="265"/>
      <c r="E43" s="265"/>
      <c r="F43" s="265"/>
      <c r="G43" s="265">
        <f t="shared" si="0"/>
        <v>0</v>
      </c>
      <c r="H43" s="259"/>
    </row>
    <row r="44" spans="1:8" ht="22.5" customHeight="1" x14ac:dyDescent="0.25">
      <c r="A44" s="266">
        <v>39</v>
      </c>
      <c r="B44" s="519"/>
      <c r="C44" s="520"/>
      <c r="D44" s="265"/>
      <c r="E44" s="265"/>
      <c r="F44" s="265"/>
      <c r="G44" s="265">
        <f t="shared" si="0"/>
        <v>0</v>
      </c>
      <c r="H44" s="259"/>
    </row>
    <row r="45" spans="1:8" ht="22.5" customHeight="1" x14ac:dyDescent="0.25">
      <c r="A45" s="266">
        <v>40</v>
      </c>
      <c r="B45" s="519"/>
      <c r="C45" s="520"/>
      <c r="D45" s="265"/>
      <c r="E45" s="265"/>
      <c r="F45" s="265"/>
      <c r="G45" s="265">
        <f t="shared" si="0"/>
        <v>0</v>
      </c>
      <c r="H45" s="259"/>
    </row>
    <row r="46" spans="1:8" ht="22.5" customHeight="1" x14ac:dyDescent="0.25">
      <c r="A46" s="266">
        <v>41</v>
      </c>
      <c r="B46" s="519"/>
      <c r="C46" s="520"/>
      <c r="D46" s="265"/>
      <c r="E46" s="265"/>
      <c r="F46" s="265"/>
      <c r="G46" s="265">
        <f t="shared" si="0"/>
        <v>0</v>
      </c>
      <c r="H46" s="259"/>
    </row>
    <row r="47" spans="1:8" ht="22.5" customHeight="1" x14ac:dyDescent="0.25">
      <c r="A47" s="266">
        <v>42</v>
      </c>
      <c r="B47" s="519"/>
      <c r="C47" s="520"/>
      <c r="D47" s="265"/>
      <c r="E47" s="265"/>
      <c r="F47" s="265"/>
      <c r="G47" s="265">
        <f t="shared" si="0"/>
        <v>0</v>
      </c>
      <c r="H47" s="259"/>
    </row>
    <row r="48" spans="1:8" ht="22.5" customHeight="1" x14ac:dyDescent="0.25">
      <c r="A48" s="266">
        <v>43</v>
      </c>
      <c r="B48" s="519"/>
      <c r="C48" s="520"/>
      <c r="D48" s="265"/>
      <c r="E48" s="265"/>
      <c r="F48" s="265"/>
      <c r="G48" s="265">
        <f t="shared" si="0"/>
        <v>0</v>
      </c>
      <c r="H48" s="259"/>
    </row>
    <row r="49" spans="1:8" ht="22.5" customHeight="1" x14ac:dyDescent="0.25">
      <c r="A49" s="266">
        <v>44</v>
      </c>
      <c r="B49" s="519"/>
      <c r="C49" s="520"/>
      <c r="D49" s="265"/>
      <c r="E49" s="265"/>
      <c r="F49" s="265"/>
      <c r="G49" s="265">
        <f t="shared" si="0"/>
        <v>0</v>
      </c>
      <c r="H49" s="259"/>
    </row>
    <row r="50" spans="1:8" ht="22.5" customHeight="1" x14ac:dyDescent="0.25">
      <c r="A50" s="266">
        <v>45</v>
      </c>
      <c r="B50" s="519"/>
      <c r="C50" s="520"/>
      <c r="D50" s="265"/>
      <c r="E50" s="265"/>
      <c r="F50" s="265"/>
      <c r="G50" s="265">
        <f t="shared" si="0"/>
        <v>0</v>
      </c>
      <c r="H50" s="259"/>
    </row>
    <row r="51" spans="1:8" ht="22.5" customHeight="1" x14ac:dyDescent="0.25">
      <c r="A51" s="266">
        <v>46</v>
      </c>
      <c r="B51" s="519"/>
      <c r="C51" s="520"/>
      <c r="D51" s="265"/>
      <c r="E51" s="265"/>
      <c r="F51" s="265"/>
      <c r="G51" s="265">
        <f t="shared" si="0"/>
        <v>0</v>
      </c>
      <c r="H51" s="259"/>
    </row>
    <row r="52" spans="1:8" ht="22.5" customHeight="1" x14ac:dyDescent="0.25">
      <c r="A52" s="266">
        <v>47</v>
      </c>
      <c r="B52" s="519"/>
      <c r="C52" s="520"/>
      <c r="D52" s="265"/>
      <c r="E52" s="265"/>
      <c r="F52" s="265"/>
      <c r="G52" s="265">
        <f t="shared" si="0"/>
        <v>0</v>
      </c>
      <c r="H52" s="259"/>
    </row>
    <row r="53" spans="1:8" ht="22.5" customHeight="1" x14ac:dyDescent="0.25">
      <c r="A53" s="266">
        <v>48</v>
      </c>
      <c r="B53" s="519"/>
      <c r="C53" s="520"/>
      <c r="D53" s="265"/>
      <c r="E53" s="265"/>
      <c r="F53" s="265"/>
      <c r="G53" s="265">
        <f t="shared" si="0"/>
        <v>0</v>
      </c>
      <c r="H53" s="259"/>
    </row>
    <row r="54" spans="1:8" ht="22.5" customHeight="1" x14ac:dyDescent="0.25">
      <c r="A54" s="266">
        <v>49</v>
      </c>
      <c r="B54" s="519"/>
      <c r="C54" s="520"/>
      <c r="D54" s="265"/>
      <c r="E54" s="265"/>
      <c r="F54" s="265"/>
      <c r="G54" s="265">
        <f t="shared" si="0"/>
        <v>0</v>
      </c>
      <c r="H54" s="259"/>
    </row>
    <row r="55" spans="1:8" ht="22.5" customHeight="1" x14ac:dyDescent="0.25">
      <c r="A55" s="266">
        <v>50</v>
      </c>
      <c r="B55" s="519"/>
      <c r="C55" s="520"/>
      <c r="D55" s="265"/>
      <c r="E55" s="265"/>
      <c r="F55" s="265"/>
      <c r="G55" s="265">
        <f t="shared" si="0"/>
        <v>0</v>
      </c>
      <c r="H55" s="259"/>
    </row>
    <row r="56" spans="1:8" ht="22.5" customHeight="1" x14ac:dyDescent="0.25">
      <c r="A56" s="266">
        <v>51</v>
      </c>
      <c r="B56" s="519"/>
      <c r="C56" s="520"/>
      <c r="D56" s="265"/>
      <c r="E56" s="265"/>
      <c r="F56" s="265"/>
      <c r="G56" s="265">
        <f t="shared" si="0"/>
        <v>0</v>
      </c>
      <c r="H56" s="259"/>
    </row>
    <row r="57" spans="1:8" ht="22.5" customHeight="1" x14ac:dyDescent="0.25">
      <c r="A57" s="266">
        <v>52</v>
      </c>
      <c r="B57" s="519"/>
      <c r="C57" s="520"/>
      <c r="D57" s="265"/>
      <c r="E57" s="265"/>
      <c r="F57" s="265"/>
      <c r="G57" s="265">
        <f t="shared" si="0"/>
        <v>0</v>
      </c>
      <c r="H57" s="259"/>
    </row>
    <row r="58" spans="1:8" ht="22.5" customHeight="1" x14ac:dyDescent="0.25">
      <c r="A58" s="266">
        <v>53</v>
      </c>
      <c r="B58" s="519"/>
      <c r="C58" s="520"/>
      <c r="D58" s="265"/>
      <c r="E58" s="265"/>
      <c r="F58" s="265"/>
      <c r="G58" s="265">
        <f t="shared" si="0"/>
        <v>0</v>
      </c>
      <c r="H58" s="259"/>
    </row>
    <row r="59" spans="1:8" ht="22.5" customHeight="1" x14ac:dyDescent="0.25">
      <c r="A59" s="266">
        <v>54</v>
      </c>
      <c r="B59" s="519"/>
      <c r="C59" s="520"/>
      <c r="D59" s="265"/>
      <c r="E59" s="265"/>
      <c r="F59" s="265"/>
      <c r="G59" s="265">
        <f t="shared" si="0"/>
        <v>0</v>
      </c>
      <c r="H59" s="259"/>
    </row>
    <row r="60" spans="1:8" ht="22.5" customHeight="1" x14ac:dyDescent="0.25">
      <c r="A60" s="266">
        <v>55</v>
      </c>
      <c r="B60" s="519"/>
      <c r="C60" s="520"/>
      <c r="D60" s="265"/>
      <c r="E60" s="265"/>
      <c r="F60" s="265"/>
      <c r="G60" s="265">
        <f t="shared" si="0"/>
        <v>0</v>
      </c>
      <c r="H60" s="259"/>
    </row>
    <row r="61" spans="1:8" ht="22.5" customHeight="1" x14ac:dyDescent="0.25">
      <c r="A61" s="266">
        <v>56</v>
      </c>
      <c r="B61" s="519"/>
      <c r="C61" s="520"/>
      <c r="D61" s="265"/>
      <c r="E61" s="265"/>
      <c r="F61" s="265"/>
      <c r="G61" s="265">
        <f t="shared" si="0"/>
        <v>0</v>
      </c>
      <c r="H61" s="259"/>
    </row>
    <row r="62" spans="1:8" ht="22.5" customHeight="1" x14ac:dyDescent="0.25">
      <c r="A62" s="266">
        <v>57</v>
      </c>
      <c r="B62" s="519"/>
      <c r="C62" s="520"/>
      <c r="D62" s="264"/>
      <c r="E62" s="266"/>
      <c r="F62" s="266"/>
      <c r="G62" s="265">
        <f t="shared" si="0"/>
        <v>0</v>
      </c>
      <c r="H62" s="259"/>
    </row>
    <row r="63" spans="1:8" ht="22.5" customHeight="1" x14ac:dyDescent="0.25">
      <c r="A63" s="266">
        <v>58</v>
      </c>
      <c r="B63" s="519"/>
      <c r="C63" s="520"/>
      <c r="D63" s="264"/>
      <c r="E63" s="266"/>
      <c r="F63" s="266"/>
      <c r="G63" s="265">
        <f t="shared" si="0"/>
        <v>0</v>
      </c>
      <c r="H63" s="259"/>
    </row>
    <row r="64" spans="1:8" ht="22.5" customHeight="1" x14ac:dyDescent="0.25">
      <c r="A64" s="266">
        <v>59</v>
      </c>
      <c r="B64" s="519"/>
      <c r="C64" s="520"/>
      <c r="D64" s="264"/>
      <c r="E64" s="266"/>
      <c r="F64" s="266"/>
      <c r="G64" s="265">
        <f t="shared" si="0"/>
        <v>0</v>
      </c>
      <c r="H64" s="259"/>
    </row>
    <row r="65" spans="1:8" ht="22.5" customHeight="1" x14ac:dyDescent="0.25">
      <c r="A65" s="266">
        <v>60</v>
      </c>
      <c r="B65" s="519"/>
      <c r="C65" s="520"/>
      <c r="D65" s="264"/>
      <c r="E65" s="266"/>
      <c r="F65" s="266"/>
      <c r="G65" s="265">
        <f t="shared" si="0"/>
        <v>0</v>
      </c>
      <c r="H65" s="259"/>
    </row>
    <row r="68" spans="1:8" x14ac:dyDescent="0.25">
      <c r="A68" s="512" t="s">
        <v>227</v>
      </c>
      <c r="B68" s="512"/>
      <c r="C68" s="512"/>
      <c r="D68" s="511"/>
      <c r="E68" s="511"/>
      <c r="F68" s="511"/>
      <c r="G68" s="511"/>
    </row>
    <row r="69" spans="1:8" x14ac:dyDescent="0.25">
      <c r="A69" s="512" t="s">
        <v>228</v>
      </c>
      <c r="B69" s="512"/>
      <c r="C69" s="512"/>
      <c r="D69" s="267"/>
      <c r="E69" s="512" t="s">
        <v>202</v>
      </c>
      <c r="F69" s="512"/>
      <c r="G69" s="259"/>
      <c r="H69" s="259"/>
    </row>
  </sheetData>
  <mergeCells count="71"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A1:B1"/>
    <mergeCell ref="A2:B2"/>
    <mergeCell ref="D2:E2"/>
    <mergeCell ref="D68:G68"/>
    <mergeCell ref="A69:C69"/>
    <mergeCell ref="E69:F69"/>
    <mergeCell ref="A4:A5"/>
    <mergeCell ref="D4:D5"/>
    <mergeCell ref="E4:G4"/>
    <mergeCell ref="A68:C68"/>
    <mergeCell ref="B4:C5"/>
    <mergeCell ref="B6:C6"/>
    <mergeCell ref="B7:C7"/>
    <mergeCell ref="B8:C8"/>
    <mergeCell ref="B9:C9"/>
    <mergeCell ref="B10:C10"/>
  </mergeCells>
  <pageMargins left="0.19685039370078741" right="0.19685039370078741" top="0.55118110236220474" bottom="0.15748031496062992" header="0.31496062992125984" footer="0.19685039370078741"/>
  <pageSetup paperSize="9" scale="97" fitToHeight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3">
    <pageSetUpPr fitToPage="1"/>
  </sheetPr>
  <dimension ref="A1:L183"/>
  <sheetViews>
    <sheetView rightToLeft="1" workbookViewId="0">
      <selection activeCell="H18" sqref="H18"/>
    </sheetView>
  </sheetViews>
  <sheetFormatPr defaultRowHeight="14.25" x14ac:dyDescent="0.2"/>
  <cols>
    <col min="1" max="1" width="9.140625" style="235"/>
    <col min="2" max="2" width="31" style="235" customWidth="1"/>
    <col min="3" max="3" width="11.42578125" style="235" customWidth="1"/>
    <col min="4" max="4" width="17.140625" style="235" customWidth="1"/>
    <col min="5" max="5" width="17.28515625" style="235" customWidth="1"/>
    <col min="6" max="6" width="17" style="235" customWidth="1"/>
    <col min="7" max="7" width="12.5703125" style="235" customWidth="1"/>
    <col min="8" max="8" width="11.85546875" style="235" customWidth="1"/>
    <col min="9" max="9" width="9.5703125" style="235" customWidth="1"/>
    <col min="10" max="10" width="10.28515625" style="235" customWidth="1"/>
    <col min="11" max="11" width="20.42578125" style="235" customWidth="1"/>
    <col min="12" max="12" width="31.28515625" style="235" customWidth="1"/>
    <col min="13" max="16384" width="9.140625" style="235"/>
  </cols>
  <sheetData>
    <row r="1" spans="1:12" ht="15.75" x14ac:dyDescent="0.25">
      <c r="B1" s="236" t="s">
        <v>203</v>
      </c>
    </row>
    <row r="3" spans="1:12" s="237" customFormat="1" ht="15" x14ac:dyDescent="0.25">
      <c r="A3" s="237" t="s">
        <v>204</v>
      </c>
      <c r="E3" s="527" t="s">
        <v>205</v>
      </c>
      <c r="F3" s="527"/>
      <c r="K3" s="237" t="s">
        <v>206</v>
      </c>
    </row>
    <row r="4" spans="1:12" ht="15" thickBot="1" x14ac:dyDescent="0.25"/>
    <row r="5" spans="1:12" ht="58.5" customHeight="1" thickBot="1" x14ac:dyDescent="0.25">
      <c r="A5" s="238" t="s">
        <v>207</v>
      </c>
      <c r="B5" s="244" t="s">
        <v>208</v>
      </c>
      <c r="C5" s="244" t="s">
        <v>114</v>
      </c>
      <c r="D5" s="244" t="s">
        <v>209</v>
      </c>
      <c r="E5" s="244" t="s">
        <v>52</v>
      </c>
      <c r="F5" s="244" t="s">
        <v>210</v>
      </c>
      <c r="G5" s="244" t="s">
        <v>211</v>
      </c>
      <c r="H5" s="528" t="s">
        <v>212</v>
      </c>
      <c r="I5" s="529"/>
      <c r="J5" s="530"/>
      <c r="K5" s="244" t="s">
        <v>213</v>
      </c>
      <c r="L5" s="244" t="s">
        <v>214</v>
      </c>
    </row>
    <row r="6" spans="1:12" ht="21.75" customHeight="1" x14ac:dyDescent="0.2">
      <c r="A6" s="248">
        <v>1</v>
      </c>
      <c r="B6" s="249"/>
      <c r="C6" s="249"/>
      <c r="D6" s="249"/>
      <c r="E6" s="249"/>
      <c r="F6" s="250"/>
      <c r="G6" s="250"/>
      <c r="H6" s="249"/>
      <c r="I6" s="249"/>
      <c r="J6" s="249"/>
      <c r="K6" s="249"/>
      <c r="L6" s="249"/>
    </row>
    <row r="7" spans="1:12" ht="21.75" customHeight="1" x14ac:dyDescent="0.2">
      <c r="A7" s="251">
        <v>2</v>
      </c>
      <c r="B7" s="252"/>
      <c r="C7" s="252"/>
      <c r="D7" s="252"/>
      <c r="E7" s="252"/>
      <c r="F7" s="253"/>
      <c r="G7" s="253"/>
      <c r="H7" s="252"/>
      <c r="I7" s="252"/>
      <c r="J7" s="252"/>
      <c r="K7" s="252"/>
      <c r="L7" s="252"/>
    </row>
    <row r="8" spans="1:12" ht="21.75" customHeight="1" x14ac:dyDescent="0.2">
      <c r="A8" s="251">
        <v>3</v>
      </c>
      <c r="B8" s="252"/>
      <c r="C8" s="252"/>
      <c r="D8" s="252"/>
      <c r="E8" s="252"/>
      <c r="F8" s="253"/>
      <c r="G8" s="253"/>
      <c r="H8" s="252"/>
      <c r="I8" s="252"/>
      <c r="J8" s="252"/>
      <c r="K8" s="252"/>
      <c r="L8" s="252"/>
    </row>
    <row r="9" spans="1:12" ht="21.75" customHeight="1" x14ac:dyDescent="0.2">
      <c r="A9" s="251">
        <v>4</v>
      </c>
      <c r="B9" s="252"/>
      <c r="C9" s="252"/>
      <c r="D9" s="252"/>
      <c r="E9" s="252"/>
      <c r="F9" s="253"/>
      <c r="G9" s="253"/>
      <c r="H9" s="252"/>
      <c r="I9" s="252"/>
      <c r="J9" s="252"/>
      <c r="K9" s="252"/>
      <c r="L9" s="252"/>
    </row>
    <row r="10" spans="1:12" ht="18" customHeight="1" x14ac:dyDescent="0.2">
      <c r="A10" s="251">
        <v>5</v>
      </c>
      <c r="B10" s="252"/>
      <c r="C10" s="252"/>
      <c r="D10" s="252"/>
      <c r="E10" s="254"/>
      <c r="F10" s="253"/>
      <c r="G10" s="253"/>
      <c r="H10" s="252"/>
      <c r="I10" s="252"/>
      <c r="J10" s="252"/>
      <c r="K10" s="252"/>
      <c r="L10" s="252"/>
    </row>
    <row r="11" spans="1:12" ht="21" customHeight="1" x14ac:dyDescent="0.2">
      <c r="A11" s="251">
        <v>6</v>
      </c>
      <c r="B11" s="252"/>
      <c r="C11" s="252"/>
      <c r="D11" s="252"/>
      <c r="E11" s="252"/>
      <c r="F11" s="253"/>
      <c r="G11" s="253"/>
      <c r="H11" s="252"/>
      <c r="I11" s="252"/>
      <c r="J11" s="252"/>
      <c r="K11" s="252"/>
      <c r="L11" s="252"/>
    </row>
    <row r="12" spans="1:12" ht="21" customHeight="1" x14ac:dyDescent="0.2">
      <c r="A12" s="251">
        <v>7</v>
      </c>
      <c r="B12" s="252"/>
      <c r="C12" s="252"/>
      <c r="D12" s="252"/>
      <c r="E12" s="252"/>
      <c r="F12" s="253"/>
      <c r="G12" s="253"/>
      <c r="H12" s="252"/>
      <c r="I12" s="252"/>
      <c r="J12" s="252"/>
      <c r="K12" s="252"/>
      <c r="L12" s="252"/>
    </row>
    <row r="13" spans="1:12" ht="21" customHeight="1" x14ac:dyDescent="0.2">
      <c r="A13" s="251">
        <v>8</v>
      </c>
      <c r="B13" s="252"/>
      <c r="C13" s="252"/>
      <c r="D13" s="252"/>
      <c r="E13" s="252"/>
      <c r="F13" s="253"/>
      <c r="G13" s="253"/>
      <c r="H13" s="252"/>
      <c r="I13" s="252"/>
      <c r="J13" s="252"/>
      <c r="K13" s="252"/>
      <c r="L13" s="252"/>
    </row>
    <row r="14" spans="1:12" ht="24" customHeight="1" x14ac:dyDescent="0.2">
      <c r="A14" s="251">
        <v>9</v>
      </c>
      <c r="B14" s="252"/>
      <c r="C14" s="252"/>
      <c r="D14" s="252"/>
      <c r="E14" s="252"/>
      <c r="F14" s="253"/>
      <c r="G14" s="253"/>
      <c r="H14" s="255"/>
      <c r="I14" s="252"/>
      <c r="J14" s="252"/>
      <c r="K14" s="252"/>
      <c r="L14" s="252"/>
    </row>
    <row r="15" spans="1:12" ht="21" customHeight="1" x14ac:dyDescent="0.2">
      <c r="A15" s="251">
        <v>10</v>
      </c>
      <c r="B15" s="252"/>
      <c r="C15" s="252"/>
      <c r="D15" s="252"/>
      <c r="E15" s="252"/>
      <c r="F15" s="253"/>
      <c r="G15" s="253"/>
      <c r="H15" s="252"/>
      <c r="I15" s="252"/>
      <c r="J15" s="252"/>
      <c r="K15" s="252"/>
      <c r="L15" s="252"/>
    </row>
    <row r="16" spans="1:12" ht="21" customHeight="1" x14ac:dyDescent="0.2">
      <c r="A16" s="251">
        <v>11</v>
      </c>
      <c r="B16" s="252"/>
      <c r="C16" s="252"/>
      <c r="D16" s="252"/>
      <c r="E16" s="252"/>
      <c r="F16" s="253"/>
      <c r="G16" s="253"/>
      <c r="H16" s="252"/>
      <c r="I16" s="252"/>
      <c r="J16" s="252"/>
      <c r="K16" s="252"/>
      <c r="L16" s="252"/>
    </row>
    <row r="17" spans="1:12" ht="21" customHeight="1" x14ac:dyDescent="0.2">
      <c r="A17" s="251">
        <v>12</v>
      </c>
      <c r="B17" s="252"/>
      <c r="C17" s="252"/>
      <c r="D17" s="252"/>
      <c r="E17" s="252"/>
      <c r="F17" s="253"/>
      <c r="G17" s="253"/>
      <c r="H17" s="252"/>
      <c r="I17" s="252"/>
      <c r="J17" s="252"/>
      <c r="K17" s="252"/>
      <c r="L17" s="252"/>
    </row>
    <row r="18" spans="1:12" ht="21" customHeight="1" x14ac:dyDescent="0.2">
      <c r="A18" s="251">
        <v>13</v>
      </c>
      <c r="B18" s="252"/>
      <c r="C18" s="252"/>
      <c r="D18" s="252"/>
      <c r="E18" s="252"/>
      <c r="F18" s="253"/>
      <c r="G18" s="253"/>
      <c r="H18" s="252"/>
      <c r="I18" s="252"/>
      <c r="J18" s="252"/>
      <c r="K18" s="252"/>
      <c r="L18" s="252"/>
    </row>
    <row r="19" spans="1:12" ht="21" customHeight="1" x14ac:dyDescent="0.2">
      <c r="A19" s="251">
        <v>14</v>
      </c>
      <c r="B19" s="252"/>
      <c r="C19" s="252"/>
      <c r="D19" s="252"/>
      <c r="E19" s="252"/>
      <c r="F19" s="253"/>
      <c r="G19" s="253"/>
      <c r="H19" s="252"/>
      <c r="I19" s="252"/>
      <c r="J19" s="252"/>
      <c r="K19" s="252"/>
      <c r="L19" s="252"/>
    </row>
    <row r="20" spans="1:12" ht="21" customHeight="1" x14ac:dyDescent="0.2">
      <c r="A20" s="251">
        <v>15</v>
      </c>
      <c r="B20" s="252"/>
      <c r="C20" s="252"/>
      <c r="D20" s="252"/>
      <c r="E20" s="252"/>
      <c r="F20" s="253"/>
      <c r="G20" s="253"/>
      <c r="H20" s="252"/>
      <c r="I20" s="252"/>
      <c r="J20" s="252"/>
      <c r="K20" s="252"/>
      <c r="L20" s="252"/>
    </row>
    <row r="21" spans="1:12" ht="21" customHeight="1" x14ac:dyDescent="0.2">
      <c r="A21" s="251">
        <v>16</v>
      </c>
      <c r="B21" s="252"/>
      <c r="C21" s="252"/>
      <c r="D21" s="252"/>
      <c r="E21" s="252"/>
      <c r="F21" s="253"/>
      <c r="G21" s="253"/>
      <c r="H21" s="252"/>
      <c r="I21" s="252"/>
      <c r="J21" s="252"/>
      <c r="K21" s="252"/>
      <c r="L21" s="252"/>
    </row>
    <row r="22" spans="1:12" ht="21" customHeight="1" x14ac:dyDescent="0.2">
      <c r="A22" s="251">
        <v>17</v>
      </c>
      <c r="B22" s="252"/>
      <c r="C22" s="252"/>
      <c r="D22" s="252"/>
      <c r="E22" s="252"/>
      <c r="F22" s="253"/>
      <c r="G22" s="253"/>
      <c r="H22" s="252"/>
      <c r="I22" s="252"/>
      <c r="J22" s="252"/>
      <c r="K22" s="252"/>
      <c r="L22" s="252"/>
    </row>
    <row r="23" spans="1:12" ht="21" customHeight="1" x14ac:dyDescent="0.2">
      <c r="A23" s="251">
        <v>18</v>
      </c>
      <c r="B23" s="252"/>
      <c r="C23" s="252"/>
      <c r="D23" s="252"/>
      <c r="E23" s="252"/>
      <c r="F23" s="253"/>
      <c r="G23" s="253"/>
      <c r="H23" s="252"/>
      <c r="I23" s="252"/>
      <c r="J23" s="252"/>
      <c r="K23" s="252"/>
      <c r="L23" s="252"/>
    </row>
    <row r="24" spans="1:12" ht="21" customHeight="1" x14ac:dyDescent="0.2">
      <c r="A24" s="251">
        <v>19</v>
      </c>
      <c r="B24" s="252"/>
      <c r="C24" s="252"/>
      <c r="D24" s="252"/>
      <c r="E24" s="252"/>
      <c r="F24" s="253"/>
      <c r="G24" s="253"/>
      <c r="H24" s="252"/>
      <c r="I24" s="252"/>
      <c r="J24" s="252"/>
      <c r="K24" s="252"/>
      <c r="L24" s="252"/>
    </row>
    <row r="25" spans="1:12" ht="21.75" customHeight="1" x14ac:dyDescent="0.2">
      <c r="A25" s="251">
        <v>20</v>
      </c>
      <c r="B25" s="252"/>
      <c r="C25" s="252"/>
      <c r="D25" s="252"/>
      <c r="E25" s="252"/>
      <c r="F25" s="253"/>
      <c r="G25" s="253"/>
      <c r="H25" s="252"/>
      <c r="I25" s="252"/>
      <c r="J25" s="252"/>
      <c r="K25" s="252"/>
      <c r="L25" s="252"/>
    </row>
    <row r="26" spans="1:12" ht="21.75" customHeight="1" x14ac:dyDescent="0.2">
      <c r="A26" s="251">
        <v>21</v>
      </c>
      <c r="B26" s="252"/>
      <c r="C26" s="252"/>
      <c r="D26" s="252"/>
      <c r="E26" s="252"/>
      <c r="F26" s="253"/>
      <c r="G26" s="253"/>
      <c r="H26" s="252"/>
      <c r="I26" s="252"/>
      <c r="J26" s="252"/>
      <c r="K26" s="252"/>
      <c r="L26" s="252"/>
    </row>
    <row r="27" spans="1:12" ht="21.75" customHeight="1" x14ac:dyDescent="0.2">
      <c r="A27" s="251">
        <v>22</v>
      </c>
      <c r="B27" s="252"/>
      <c r="C27" s="252"/>
      <c r="D27" s="252"/>
      <c r="E27" s="252"/>
      <c r="F27" s="253"/>
      <c r="G27" s="253"/>
      <c r="H27" s="252"/>
      <c r="I27" s="252"/>
      <c r="J27" s="252"/>
      <c r="K27" s="252"/>
      <c r="L27" s="252"/>
    </row>
    <row r="28" spans="1:12" ht="21.75" customHeight="1" x14ac:dyDescent="0.2">
      <c r="A28" s="251">
        <v>23</v>
      </c>
      <c r="B28" s="252"/>
      <c r="C28" s="252"/>
      <c r="D28" s="252"/>
      <c r="E28" s="252"/>
      <c r="F28" s="253"/>
      <c r="G28" s="253"/>
      <c r="H28" s="252"/>
      <c r="I28" s="252"/>
      <c r="J28" s="252"/>
      <c r="K28" s="252"/>
      <c r="L28" s="252"/>
    </row>
    <row r="29" spans="1:12" ht="18" customHeight="1" x14ac:dyDescent="0.2">
      <c r="A29" s="251">
        <v>24</v>
      </c>
      <c r="B29" s="252"/>
      <c r="C29" s="252"/>
      <c r="D29" s="252"/>
      <c r="E29" s="254"/>
      <c r="F29" s="253"/>
      <c r="G29" s="253"/>
      <c r="H29" s="252"/>
      <c r="I29" s="252"/>
      <c r="J29" s="252"/>
      <c r="K29" s="252"/>
      <c r="L29" s="252"/>
    </row>
    <row r="30" spans="1:12" ht="21" customHeight="1" x14ac:dyDescent="0.2">
      <c r="A30" s="251">
        <v>25</v>
      </c>
      <c r="B30" s="252"/>
      <c r="C30" s="252"/>
      <c r="D30" s="252"/>
      <c r="E30" s="252"/>
      <c r="F30" s="253"/>
      <c r="G30" s="253"/>
      <c r="H30" s="252"/>
      <c r="I30" s="252"/>
      <c r="J30" s="252"/>
      <c r="K30" s="252"/>
      <c r="L30" s="252"/>
    </row>
    <row r="31" spans="1:12" ht="21" customHeight="1" x14ac:dyDescent="0.2">
      <c r="A31" s="251">
        <v>26</v>
      </c>
      <c r="B31" s="252"/>
      <c r="C31" s="252"/>
      <c r="D31" s="252"/>
      <c r="E31" s="252"/>
      <c r="F31" s="253"/>
      <c r="G31" s="253"/>
      <c r="H31" s="252"/>
      <c r="I31" s="252"/>
      <c r="J31" s="252"/>
      <c r="K31" s="252"/>
      <c r="L31" s="252"/>
    </row>
    <row r="32" spans="1:12" ht="21" customHeight="1" x14ac:dyDescent="0.2">
      <c r="A32" s="251">
        <v>27</v>
      </c>
      <c r="B32" s="252"/>
      <c r="C32" s="252"/>
      <c r="D32" s="252"/>
      <c r="E32" s="252"/>
      <c r="F32" s="253"/>
      <c r="G32" s="253"/>
      <c r="H32" s="252"/>
      <c r="I32" s="252"/>
      <c r="J32" s="252"/>
      <c r="K32" s="252"/>
      <c r="L32" s="252"/>
    </row>
    <row r="33" spans="1:12" ht="24" customHeight="1" x14ac:dyDescent="0.2">
      <c r="A33" s="251">
        <v>28</v>
      </c>
      <c r="B33" s="252"/>
      <c r="C33" s="252"/>
      <c r="D33" s="252"/>
      <c r="E33" s="252"/>
      <c r="F33" s="253"/>
      <c r="G33" s="253"/>
      <c r="H33" s="255"/>
      <c r="I33" s="252"/>
      <c r="J33" s="252"/>
      <c r="K33" s="252"/>
      <c r="L33" s="252"/>
    </row>
    <row r="34" spans="1:12" ht="21" customHeight="1" x14ac:dyDescent="0.2">
      <c r="A34" s="251">
        <v>29</v>
      </c>
      <c r="B34" s="252"/>
      <c r="C34" s="252"/>
      <c r="D34" s="252"/>
      <c r="E34" s="252"/>
      <c r="F34" s="253"/>
      <c r="G34" s="253"/>
      <c r="H34" s="252"/>
      <c r="I34" s="252"/>
      <c r="J34" s="252"/>
      <c r="K34" s="252"/>
      <c r="L34" s="252"/>
    </row>
    <row r="35" spans="1:12" ht="21" customHeight="1" x14ac:dyDescent="0.2">
      <c r="A35" s="251">
        <v>30</v>
      </c>
      <c r="B35" s="252"/>
      <c r="C35" s="252"/>
      <c r="D35" s="252"/>
      <c r="E35" s="252"/>
      <c r="F35" s="253"/>
      <c r="G35" s="253"/>
      <c r="H35" s="252"/>
      <c r="I35" s="252"/>
      <c r="J35" s="252"/>
      <c r="K35" s="252"/>
      <c r="L35" s="252"/>
    </row>
    <row r="36" spans="1:12" ht="21" customHeight="1" x14ac:dyDescent="0.2">
      <c r="A36" s="251">
        <v>31</v>
      </c>
      <c r="B36" s="252"/>
      <c r="C36" s="252"/>
      <c r="D36" s="252"/>
      <c r="E36" s="252"/>
      <c r="F36" s="253"/>
      <c r="G36" s="253"/>
      <c r="H36" s="252"/>
      <c r="I36" s="252"/>
      <c r="J36" s="252"/>
      <c r="K36" s="252"/>
      <c r="L36" s="252"/>
    </row>
    <row r="37" spans="1:12" ht="21" customHeight="1" x14ac:dyDescent="0.2">
      <c r="A37" s="251">
        <v>32</v>
      </c>
      <c r="B37" s="252"/>
      <c r="C37" s="252"/>
      <c r="D37" s="252"/>
      <c r="E37" s="252"/>
      <c r="F37" s="253"/>
      <c r="G37" s="253"/>
      <c r="H37" s="252"/>
      <c r="I37" s="252"/>
      <c r="J37" s="252"/>
      <c r="K37" s="252"/>
      <c r="L37" s="252"/>
    </row>
    <row r="38" spans="1:12" ht="21" customHeight="1" x14ac:dyDescent="0.2">
      <c r="A38" s="251">
        <v>33</v>
      </c>
      <c r="B38" s="252"/>
      <c r="C38" s="252"/>
      <c r="D38" s="252"/>
      <c r="E38" s="252"/>
      <c r="F38" s="253"/>
      <c r="G38" s="253"/>
      <c r="H38" s="252"/>
      <c r="I38" s="252"/>
      <c r="J38" s="252"/>
      <c r="K38" s="252"/>
      <c r="L38" s="252"/>
    </row>
    <row r="39" spans="1:12" ht="21" customHeight="1" x14ac:dyDescent="0.2">
      <c r="A39" s="251">
        <v>34</v>
      </c>
      <c r="B39" s="252"/>
      <c r="C39" s="252"/>
      <c r="D39" s="252"/>
      <c r="E39" s="252"/>
      <c r="F39" s="253"/>
      <c r="G39" s="253"/>
      <c r="H39" s="252"/>
      <c r="I39" s="252"/>
      <c r="J39" s="252"/>
      <c r="K39" s="252"/>
      <c r="L39" s="252"/>
    </row>
    <row r="40" spans="1:12" ht="21" customHeight="1" x14ac:dyDescent="0.2">
      <c r="A40" s="251">
        <v>35</v>
      </c>
      <c r="B40" s="252"/>
      <c r="C40" s="252"/>
      <c r="D40" s="252"/>
      <c r="E40" s="252"/>
      <c r="F40" s="253"/>
      <c r="G40" s="253"/>
      <c r="H40" s="252"/>
      <c r="I40" s="252"/>
      <c r="J40" s="252"/>
      <c r="K40" s="252"/>
      <c r="L40" s="252"/>
    </row>
    <row r="41" spans="1:12" ht="21" customHeight="1" x14ac:dyDescent="0.2">
      <c r="A41" s="251">
        <v>36</v>
      </c>
      <c r="B41" s="252"/>
      <c r="C41" s="252"/>
      <c r="D41" s="252"/>
      <c r="E41" s="252"/>
      <c r="F41" s="253"/>
      <c r="G41" s="253"/>
      <c r="H41" s="252"/>
      <c r="I41" s="252"/>
      <c r="J41" s="252"/>
      <c r="K41" s="252"/>
      <c r="L41" s="252"/>
    </row>
    <row r="42" spans="1:12" ht="21" customHeight="1" x14ac:dyDescent="0.2">
      <c r="A42" s="251">
        <v>37</v>
      </c>
      <c r="B42" s="252"/>
      <c r="C42" s="252"/>
      <c r="D42" s="252"/>
      <c r="E42" s="252"/>
      <c r="F42" s="253"/>
      <c r="G42" s="253"/>
      <c r="H42" s="252"/>
      <c r="I42" s="252"/>
      <c r="J42" s="252"/>
      <c r="K42" s="252"/>
      <c r="L42" s="252"/>
    </row>
    <row r="43" spans="1:12" ht="21" customHeight="1" x14ac:dyDescent="0.2">
      <c r="A43" s="251">
        <v>38</v>
      </c>
      <c r="B43" s="252"/>
      <c r="C43" s="252"/>
      <c r="D43" s="252"/>
      <c r="E43" s="252"/>
      <c r="F43" s="253"/>
      <c r="G43" s="253"/>
      <c r="H43" s="252"/>
      <c r="I43" s="252"/>
      <c r="J43" s="252"/>
      <c r="K43" s="252"/>
      <c r="L43" s="252"/>
    </row>
    <row r="44" spans="1:12" ht="21.75" customHeight="1" x14ac:dyDescent="0.2">
      <c r="A44" s="251">
        <v>39</v>
      </c>
      <c r="B44" s="252"/>
      <c r="C44" s="252"/>
      <c r="D44" s="252"/>
      <c r="E44" s="252"/>
      <c r="F44" s="253"/>
      <c r="G44" s="253"/>
      <c r="H44" s="252"/>
      <c r="I44" s="252"/>
      <c r="J44" s="252"/>
      <c r="K44" s="252"/>
      <c r="L44" s="252"/>
    </row>
    <row r="45" spans="1:12" ht="21.75" customHeight="1" x14ac:dyDescent="0.2">
      <c r="A45" s="251">
        <v>40</v>
      </c>
      <c r="B45" s="252"/>
      <c r="C45" s="252"/>
      <c r="D45" s="252"/>
      <c r="E45" s="252"/>
      <c r="F45" s="253"/>
      <c r="G45" s="253"/>
      <c r="H45" s="252"/>
      <c r="I45" s="252"/>
      <c r="J45" s="252"/>
      <c r="K45" s="252"/>
      <c r="L45" s="252"/>
    </row>
    <row r="46" spans="1:12" ht="21.75" customHeight="1" x14ac:dyDescent="0.2">
      <c r="A46" s="251">
        <v>41</v>
      </c>
      <c r="B46" s="252"/>
      <c r="C46" s="252"/>
      <c r="D46" s="252"/>
      <c r="E46" s="252"/>
      <c r="F46" s="253"/>
      <c r="G46" s="253"/>
      <c r="H46" s="252"/>
      <c r="I46" s="252"/>
      <c r="J46" s="252"/>
      <c r="K46" s="252"/>
      <c r="L46" s="252"/>
    </row>
    <row r="47" spans="1:12" ht="21.75" customHeight="1" x14ac:dyDescent="0.2">
      <c r="A47" s="251">
        <v>42</v>
      </c>
      <c r="B47" s="252"/>
      <c r="C47" s="252"/>
      <c r="D47" s="252"/>
      <c r="E47" s="252"/>
      <c r="F47" s="253"/>
      <c r="G47" s="253"/>
      <c r="H47" s="252"/>
      <c r="I47" s="252"/>
      <c r="J47" s="252"/>
      <c r="K47" s="252"/>
      <c r="L47" s="252"/>
    </row>
    <row r="48" spans="1:12" ht="18" customHeight="1" x14ac:dyDescent="0.2">
      <c r="A48" s="251">
        <v>43</v>
      </c>
      <c r="B48" s="252"/>
      <c r="C48" s="252"/>
      <c r="D48" s="252"/>
      <c r="E48" s="254"/>
      <c r="F48" s="253"/>
      <c r="G48" s="253"/>
      <c r="H48" s="252"/>
      <c r="I48" s="252"/>
      <c r="J48" s="252"/>
      <c r="K48" s="252"/>
      <c r="L48" s="252"/>
    </row>
    <row r="49" spans="1:12" ht="21" customHeight="1" x14ac:dyDescent="0.2">
      <c r="A49" s="251">
        <v>44</v>
      </c>
      <c r="B49" s="252"/>
      <c r="C49" s="252"/>
      <c r="D49" s="252"/>
      <c r="E49" s="252"/>
      <c r="F49" s="253"/>
      <c r="G49" s="253"/>
      <c r="H49" s="252"/>
      <c r="I49" s="252"/>
      <c r="J49" s="252"/>
      <c r="K49" s="252"/>
      <c r="L49" s="252"/>
    </row>
    <row r="50" spans="1:12" ht="21" customHeight="1" x14ac:dyDescent="0.2">
      <c r="A50" s="251">
        <v>45</v>
      </c>
      <c r="B50" s="252"/>
      <c r="C50" s="252"/>
      <c r="D50" s="252"/>
      <c r="E50" s="252"/>
      <c r="F50" s="253"/>
      <c r="G50" s="253"/>
      <c r="H50" s="252"/>
      <c r="I50" s="252"/>
      <c r="J50" s="252"/>
      <c r="K50" s="252"/>
      <c r="L50" s="252"/>
    </row>
    <row r="51" spans="1:12" ht="21" customHeight="1" x14ac:dyDescent="0.2">
      <c r="A51" s="251">
        <v>46</v>
      </c>
      <c r="B51" s="252"/>
      <c r="C51" s="252"/>
      <c r="D51" s="252"/>
      <c r="E51" s="252"/>
      <c r="F51" s="253"/>
      <c r="G51" s="253"/>
      <c r="H51" s="252"/>
      <c r="I51" s="252"/>
      <c r="J51" s="252"/>
      <c r="K51" s="252"/>
      <c r="L51" s="252"/>
    </row>
    <row r="52" spans="1:12" ht="24" customHeight="1" x14ac:dyDescent="0.2">
      <c r="A52" s="251">
        <v>47</v>
      </c>
      <c r="B52" s="252"/>
      <c r="C52" s="252"/>
      <c r="D52" s="252"/>
      <c r="E52" s="252"/>
      <c r="F52" s="253"/>
      <c r="G52" s="253"/>
      <c r="H52" s="255"/>
      <c r="I52" s="252"/>
      <c r="J52" s="252"/>
      <c r="K52" s="252"/>
      <c r="L52" s="252"/>
    </row>
    <row r="53" spans="1:12" ht="21" customHeight="1" x14ac:dyDescent="0.2">
      <c r="A53" s="251">
        <v>48</v>
      </c>
      <c r="B53" s="252"/>
      <c r="C53" s="252"/>
      <c r="D53" s="252"/>
      <c r="E53" s="252"/>
      <c r="F53" s="253"/>
      <c r="G53" s="253"/>
      <c r="H53" s="252"/>
      <c r="I53" s="252"/>
      <c r="J53" s="252"/>
      <c r="K53" s="252"/>
      <c r="L53" s="252"/>
    </row>
    <row r="54" spans="1:12" ht="21" customHeight="1" x14ac:dyDescent="0.2">
      <c r="A54" s="251">
        <v>49</v>
      </c>
      <c r="B54" s="252"/>
      <c r="C54" s="252"/>
      <c r="D54" s="252"/>
      <c r="E54" s="252"/>
      <c r="F54" s="253"/>
      <c r="G54" s="253"/>
      <c r="H54" s="252"/>
      <c r="I54" s="252"/>
      <c r="J54" s="252"/>
      <c r="K54" s="252"/>
      <c r="L54" s="252"/>
    </row>
    <row r="55" spans="1:12" ht="21" customHeight="1" x14ac:dyDescent="0.2">
      <c r="A55" s="251">
        <v>50</v>
      </c>
      <c r="B55" s="252"/>
      <c r="C55" s="252"/>
      <c r="D55" s="252"/>
      <c r="E55" s="252"/>
      <c r="F55" s="253"/>
      <c r="G55" s="253"/>
      <c r="H55" s="252"/>
      <c r="I55" s="252"/>
      <c r="J55" s="252"/>
      <c r="K55" s="252"/>
      <c r="L55" s="252"/>
    </row>
    <row r="56" spans="1:12" ht="21" customHeight="1" x14ac:dyDescent="0.2">
      <c r="A56" s="251">
        <v>51</v>
      </c>
      <c r="B56" s="252"/>
      <c r="C56" s="252"/>
      <c r="D56" s="252"/>
      <c r="E56" s="252"/>
      <c r="F56" s="253"/>
      <c r="G56" s="253"/>
      <c r="H56" s="252"/>
      <c r="I56" s="252"/>
      <c r="J56" s="252"/>
      <c r="K56" s="252"/>
      <c r="L56" s="252"/>
    </row>
    <row r="57" spans="1:12" ht="21" customHeight="1" x14ac:dyDescent="0.2">
      <c r="A57" s="251">
        <v>52</v>
      </c>
      <c r="B57" s="252"/>
      <c r="C57" s="252"/>
      <c r="D57" s="252"/>
      <c r="E57" s="252"/>
      <c r="F57" s="253"/>
      <c r="G57" s="253"/>
      <c r="H57" s="252"/>
      <c r="I57" s="252"/>
      <c r="J57" s="252"/>
      <c r="K57" s="252"/>
      <c r="L57" s="252"/>
    </row>
    <row r="58" spans="1:12" ht="21" customHeight="1" x14ac:dyDescent="0.2">
      <c r="A58" s="251">
        <v>53</v>
      </c>
      <c r="B58" s="252"/>
      <c r="C58" s="252"/>
      <c r="D58" s="252"/>
      <c r="E58" s="252"/>
      <c r="F58" s="253"/>
      <c r="G58" s="253"/>
      <c r="H58" s="252"/>
      <c r="I58" s="252"/>
      <c r="J58" s="252"/>
      <c r="K58" s="252"/>
      <c r="L58" s="252"/>
    </row>
    <row r="59" spans="1:12" ht="21" customHeight="1" x14ac:dyDescent="0.2">
      <c r="A59" s="251">
        <v>54</v>
      </c>
      <c r="B59" s="252"/>
      <c r="C59" s="252"/>
      <c r="D59" s="252"/>
      <c r="E59" s="252"/>
      <c r="F59" s="253"/>
      <c r="G59" s="253"/>
      <c r="H59" s="252"/>
      <c r="I59" s="252"/>
      <c r="J59" s="252"/>
      <c r="K59" s="252"/>
      <c r="L59" s="252"/>
    </row>
    <row r="60" spans="1:12" ht="21" customHeight="1" x14ac:dyDescent="0.2">
      <c r="A60" s="251">
        <v>55</v>
      </c>
      <c r="B60" s="252"/>
      <c r="C60" s="252"/>
      <c r="D60" s="252"/>
      <c r="E60" s="252"/>
      <c r="F60" s="253"/>
      <c r="G60" s="253"/>
      <c r="H60" s="252"/>
      <c r="I60" s="252"/>
      <c r="J60" s="252"/>
      <c r="K60" s="252"/>
      <c r="L60" s="252"/>
    </row>
    <row r="61" spans="1:12" ht="21" customHeight="1" x14ac:dyDescent="0.2">
      <c r="A61" s="251">
        <v>56</v>
      </c>
      <c r="B61" s="252"/>
      <c r="C61" s="252"/>
      <c r="D61" s="252"/>
      <c r="E61" s="252"/>
      <c r="F61" s="253"/>
      <c r="G61" s="253"/>
      <c r="H61" s="252"/>
      <c r="I61" s="252"/>
      <c r="J61" s="252"/>
      <c r="K61" s="252"/>
      <c r="L61" s="252"/>
    </row>
    <row r="62" spans="1:12" ht="21" customHeight="1" x14ac:dyDescent="0.2">
      <c r="A62" s="251">
        <v>57</v>
      </c>
      <c r="B62" s="252"/>
      <c r="C62" s="252"/>
      <c r="D62" s="252"/>
      <c r="E62" s="252"/>
      <c r="F62" s="253"/>
      <c r="G62" s="253"/>
      <c r="H62" s="252"/>
      <c r="I62" s="252"/>
      <c r="J62" s="252"/>
      <c r="K62" s="252"/>
      <c r="L62" s="252"/>
    </row>
    <row r="63" spans="1:12" ht="21.75" customHeight="1" x14ac:dyDescent="0.2">
      <c r="A63" s="251">
        <v>58</v>
      </c>
      <c r="B63" s="252"/>
      <c r="C63" s="252"/>
      <c r="D63" s="252"/>
      <c r="E63" s="252"/>
      <c r="F63" s="253"/>
      <c r="G63" s="253"/>
      <c r="H63" s="252"/>
      <c r="I63" s="252"/>
      <c r="J63" s="252"/>
      <c r="K63" s="252"/>
      <c r="L63" s="252"/>
    </row>
    <row r="64" spans="1:12" ht="21.75" customHeight="1" x14ac:dyDescent="0.2">
      <c r="A64" s="251">
        <v>59</v>
      </c>
      <c r="B64" s="252"/>
      <c r="C64" s="252"/>
      <c r="D64" s="252"/>
      <c r="E64" s="252"/>
      <c r="F64" s="253"/>
      <c r="G64" s="253"/>
      <c r="H64" s="252"/>
      <c r="I64" s="252"/>
      <c r="J64" s="252"/>
      <c r="K64" s="252"/>
      <c r="L64" s="252"/>
    </row>
    <row r="65" spans="1:12" ht="21.75" customHeight="1" x14ac:dyDescent="0.2">
      <c r="A65" s="251">
        <v>60</v>
      </c>
      <c r="B65" s="252"/>
      <c r="C65" s="252"/>
      <c r="D65" s="252"/>
      <c r="E65" s="252"/>
      <c r="F65" s="253"/>
      <c r="G65" s="253"/>
      <c r="H65" s="252"/>
      <c r="I65" s="252"/>
      <c r="J65" s="252"/>
      <c r="K65" s="252"/>
      <c r="L65" s="252"/>
    </row>
    <row r="66" spans="1:12" ht="21.75" customHeight="1" x14ac:dyDescent="0.2">
      <c r="A66" s="251">
        <v>61</v>
      </c>
      <c r="B66" s="252"/>
      <c r="C66" s="252"/>
      <c r="D66" s="252"/>
      <c r="E66" s="252"/>
      <c r="F66" s="253"/>
      <c r="G66" s="253"/>
      <c r="H66" s="252"/>
      <c r="I66" s="252"/>
      <c r="J66" s="252"/>
      <c r="K66" s="252"/>
      <c r="L66" s="252"/>
    </row>
    <row r="67" spans="1:12" ht="18" customHeight="1" x14ac:dyDescent="0.2">
      <c r="A67" s="251">
        <v>62</v>
      </c>
      <c r="B67" s="252"/>
      <c r="C67" s="252"/>
      <c r="D67" s="252"/>
      <c r="E67" s="254"/>
      <c r="F67" s="253"/>
      <c r="G67" s="253"/>
      <c r="H67" s="252"/>
      <c r="I67" s="252"/>
      <c r="J67" s="252"/>
      <c r="K67" s="252"/>
      <c r="L67" s="252"/>
    </row>
    <row r="68" spans="1:12" ht="21" customHeight="1" x14ac:dyDescent="0.2">
      <c r="A68" s="251">
        <v>63</v>
      </c>
      <c r="B68" s="252"/>
      <c r="C68" s="252"/>
      <c r="D68" s="252"/>
      <c r="E68" s="252"/>
      <c r="F68" s="253"/>
      <c r="G68" s="253"/>
      <c r="H68" s="252"/>
      <c r="I68" s="252"/>
      <c r="J68" s="252"/>
      <c r="K68" s="252"/>
      <c r="L68" s="252"/>
    </row>
    <row r="69" spans="1:12" ht="21" customHeight="1" x14ac:dyDescent="0.2">
      <c r="A69" s="251">
        <v>64</v>
      </c>
      <c r="B69" s="252"/>
      <c r="C69" s="252"/>
      <c r="D69" s="252"/>
      <c r="E69" s="252"/>
      <c r="F69" s="253"/>
      <c r="G69" s="253"/>
      <c r="H69" s="252"/>
      <c r="I69" s="252"/>
      <c r="J69" s="252"/>
      <c r="K69" s="252"/>
      <c r="L69" s="252"/>
    </row>
    <row r="70" spans="1:12" ht="21" customHeight="1" x14ac:dyDescent="0.2">
      <c r="A70" s="251">
        <v>65</v>
      </c>
      <c r="B70" s="252"/>
      <c r="C70" s="252"/>
      <c r="D70" s="252"/>
      <c r="E70" s="252"/>
      <c r="F70" s="253"/>
      <c r="G70" s="253"/>
      <c r="H70" s="252"/>
      <c r="I70" s="252"/>
      <c r="J70" s="252"/>
      <c r="K70" s="252"/>
      <c r="L70" s="252"/>
    </row>
    <row r="71" spans="1:12" ht="24" customHeight="1" x14ac:dyDescent="0.2">
      <c r="A71" s="251">
        <v>66</v>
      </c>
      <c r="B71" s="252"/>
      <c r="C71" s="252"/>
      <c r="D71" s="252"/>
      <c r="E71" s="252"/>
      <c r="F71" s="253"/>
      <c r="G71" s="253"/>
      <c r="H71" s="255"/>
      <c r="I71" s="252"/>
      <c r="J71" s="252"/>
      <c r="K71" s="252"/>
      <c r="L71" s="252"/>
    </row>
    <row r="72" spans="1:12" ht="21" customHeight="1" x14ac:dyDescent="0.2">
      <c r="A72" s="251">
        <v>67</v>
      </c>
      <c r="B72" s="252"/>
      <c r="C72" s="252"/>
      <c r="D72" s="252"/>
      <c r="E72" s="252"/>
      <c r="F72" s="253"/>
      <c r="G72" s="253"/>
      <c r="H72" s="252"/>
      <c r="I72" s="252"/>
      <c r="J72" s="252"/>
      <c r="K72" s="252"/>
      <c r="L72" s="252"/>
    </row>
    <row r="73" spans="1:12" ht="21" customHeight="1" x14ac:dyDescent="0.2">
      <c r="A73" s="251">
        <v>68</v>
      </c>
      <c r="B73" s="252"/>
      <c r="C73" s="252"/>
      <c r="D73" s="252"/>
      <c r="E73" s="252"/>
      <c r="F73" s="253"/>
      <c r="G73" s="253"/>
      <c r="H73" s="252"/>
      <c r="I73" s="252"/>
      <c r="J73" s="252"/>
      <c r="K73" s="252"/>
      <c r="L73" s="252"/>
    </row>
    <row r="74" spans="1:12" ht="21" customHeight="1" x14ac:dyDescent="0.2">
      <c r="A74" s="251">
        <v>69</v>
      </c>
      <c r="B74" s="252"/>
      <c r="C74" s="252"/>
      <c r="D74" s="252"/>
      <c r="E74" s="252"/>
      <c r="F74" s="253"/>
      <c r="G74" s="253"/>
      <c r="H74" s="252"/>
      <c r="I74" s="252"/>
      <c r="J74" s="252"/>
      <c r="K74" s="252"/>
      <c r="L74" s="252"/>
    </row>
    <row r="75" spans="1:12" ht="21" customHeight="1" x14ac:dyDescent="0.2">
      <c r="A75" s="251">
        <v>70</v>
      </c>
      <c r="B75" s="252"/>
      <c r="C75" s="252"/>
      <c r="D75" s="252"/>
      <c r="E75" s="252"/>
      <c r="F75" s="253"/>
      <c r="G75" s="253"/>
      <c r="H75" s="252"/>
      <c r="I75" s="252"/>
      <c r="J75" s="252"/>
      <c r="K75" s="252"/>
      <c r="L75" s="252"/>
    </row>
    <row r="76" spans="1:12" ht="21" customHeight="1" x14ac:dyDescent="0.2">
      <c r="A76" s="251">
        <v>71</v>
      </c>
      <c r="B76" s="252"/>
      <c r="C76" s="252"/>
      <c r="D76" s="252"/>
      <c r="E76" s="252"/>
      <c r="F76" s="253"/>
      <c r="G76" s="253"/>
      <c r="H76" s="252"/>
      <c r="I76" s="252"/>
      <c r="J76" s="252"/>
      <c r="K76" s="252"/>
      <c r="L76" s="252"/>
    </row>
    <row r="77" spans="1:12" ht="21" customHeight="1" x14ac:dyDescent="0.2">
      <c r="A77" s="251">
        <v>72</v>
      </c>
      <c r="B77" s="252"/>
      <c r="C77" s="252"/>
      <c r="D77" s="252"/>
      <c r="E77" s="252"/>
      <c r="F77" s="253"/>
      <c r="G77" s="253"/>
      <c r="H77" s="252"/>
      <c r="I77" s="252"/>
      <c r="J77" s="252"/>
      <c r="K77" s="252"/>
      <c r="L77" s="252"/>
    </row>
    <row r="78" spans="1:12" ht="21" customHeight="1" x14ac:dyDescent="0.2">
      <c r="A78" s="251">
        <v>73</v>
      </c>
      <c r="B78" s="252"/>
      <c r="C78" s="252"/>
      <c r="D78" s="252"/>
      <c r="E78" s="252"/>
      <c r="F78" s="253"/>
      <c r="G78" s="253"/>
      <c r="H78" s="252"/>
      <c r="I78" s="252"/>
      <c r="J78" s="252"/>
      <c r="K78" s="252"/>
      <c r="L78" s="252"/>
    </row>
    <row r="79" spans="1:12" ht="21" customHeight="1" x14ac:dyDescent="0.2">
      <c r="A79" s="251">
        <v>74</v>
      </c>
      <c r="B79" s="252"/>
      <c r="C79" s="252"/>
      <c r="D79" s="252"/>
      <c r="E79" s="252"/>
      <c r="F79" s="253"/>
      <c r="G79" s="253"/>
      <c r="H79" s="252"/>
      <c r="I79" s="252"/>
      <c r="J79" s="252"/>
      <c r="K79" s="252"/>
      <c r="L79" s="252"/>
    </row>
    <row r="80" spans="1:12" ht="21" customHeight="1" x14ac:dyDescent="0.2">
      <c r="A80" s="251">
        <v>75</v>
      </c>
      <c r="B80" s="252"/>
      <c r="C80" s="252"/>
      <c r="D80" s="252"/>
      <c r="E80" s="252"/>
      <c r="F80" s="253"/>
      <c r="G80" s="253"/>
      <c r="H80" s="252"/>
      <c r="I80" s="252"/>
      <c r="J80" s="252"/>
      <c r="K80" s="252"/>
      <c r="L80" s="252"/>
    </row>
    <row r="81" spans="1:12" ht="21" customHeight="1" x14ac:dyDescent="0.2">
      <c r="A81" s="251">
        <v>76</v>
      </c>
      <c r="B81" s="252"/>
      <c r="C81" s="252"/>
      <c r="D81" s="252"/>
      <c r="E81" s="252"/>
      <c r="F81" s="253"/>
      <c r="G81" s="253"/>
      <c r="H81" s="252"/>
      <c r="I81" s="252"/>
      <c r="J81" s="252"/>
      <c r="K81" s="252"/>
      <c r="L81" s="252"/>
    </row>
    <row r="82" spans="1:12" ht="21.75" customHeight="1" x14ac:dyDescent="0.2">
      <c r="A82" s="251">
        <v>77</v>
      </c>
      <c r="B82" s="252"/>
      <c r="C82" s="252"/>
      <c r="D82" s="252"/>
      <c r="E82" s="252"/>
      <c r="F82" s="253"/>
      <c r="G82" s="253"/>
      <c r="H82" s="252"/>
      <c r="I82" s="252"/>
      <c r="J82" s="252"/>
      <c r="K82" s="252"/>
      <c r="L82" s="252"/>
    </row>
    <row r="83" spans="1:12" ht="21.75" customHeight="1" x14ac:dyDescent="0.2">
      <c r="A83" s="251">
        <v>78</v>
      </c>
      <c r="B83" s="252"/>
      <c r="C83" s="252"/>
      <c r="D83" s="252"/>
      <c r="E83" s="252"/>
      <c r="F83" s="253"/>
      <c r="G83" s="253"/>
      <c r="H83" s="252"/>
      <c r="I83" s="252"/>
      <c r="J83" s="252"/>
      <c r="K83" s="252"/>
      <c r="L83" s="252"/>
    </row>
    <row r="84" spans="1:12" ht="21.75" customHeight="1" x14ac:dyDescent="0.2">
      <c r="A84" s="251">
        <v>79</v>
      </c>
      <c r="B84" s="252"/>
      <c r="C84" s="252"/>
      <c r="D84" s="252"/>
      <c r="E84" s="252"/>
      <c r="F84" s="253"/>
      <c r="G84" s="253"/>
      <c r="H84" s="252"/>
      <c r="I84" s="252"/>
      <c r="J84" s="252"/>
      <c r="K84" s="252"/>
      <c r="L84" s="252"/>
    </row>
    <row r="85" spans="1:12" ht="21.75" customHeight="1" x14ac:dyDescent="0.2">
      <c r="A85" s="251">
        <v>80</v>
      </c>
      <c r="B85" s="252"/>
      <c r="C85" s="252"/>
      <c r="D85" s="252"/>
      <c r="E85" s="252"/>
      <c r="F85" s="253"/>
      <c r="G85" s="253"/>
      <c r="H85" s="252"/>
      <c r="I85" s="252"/>
      <c r="J85" s="252"/>
      <c r="K85" s="252"/>
      <c r="L85" s="252"/>
    </row>
    <row r="86" spans="1:12" ht="18" customHeight="1" x14ac:dyDescent="0.2">
      <c r="A86" s="251">
        <v>81</v>
      </c>
      <c r="B86" s="252"/>
      <c r="C86" s="252"/>
      <c r="D86" s="252"/>
      <c r="E86" s="254"/>
      <c r="F86" s="253"/>
      <c r="G86" s="253"/>
      <c r="H86" s="252"/>
      <c r="I86" s="252"/>
      <c r="J86" s="252"/>
      <c r="K86" s="252"/>
      <c r="L86" s="252"/>
    </row>
    <row r="87" spans="1:12" ht="21" customHeight="1" x14ac:dyDescent="0.2">
      <c r="A87" s="251">
        <v>82</v>
      </c>
      <c r="B87" s="252"/>
      <c r="C87" s="252"/>
      <c r="D87" s="252"/>
      <c r="E87" s="252"/>
      <c r="F87" s="253"/>
      <c r="G87" s="253"/>
      <c r="H87" s="252"/>
      <c r="I87" s="252"/>
      <c r="J87" s="252"/>
      <c r="K87" s="252"/>
      <c r="L87" s="252"/>
    </row>
    <row r="88" spans="1:12" ht="21" customHeight="1" x14ac:dyDescent="0.2">
      <c r="A88" s="251">
        <v>83</v>
      </c>
      <c r="B88" s="252"/>
      <c r="C88" s="252"/>
      <c r="D88" s="252"/>
      <c r="E88" s="252"/>
      <c r="F88" s="253"/>
      <c r="G88" s="253"/>
      <c r="H88" s="252"/>
      <c r="I88" s="252"/>
      <c r="J88" s="252"/>
      <c r="K88" s="252"/>
      <c r="L88" s="252"/>
    </row>
    <row r="89" spans="1:12" ht="21" customHeight="1" x14ac:dyDescent="0.2">
      <c r="A89" s="251">
        <v>84</v>
      </c>
      <c r="B89" s="252"/>
      <c r="C89" s="252"/>
      <c r="D89" s="252"/>
      <c r="E89" s="252"/>
      <c r="F89" s="253"/>
      <c r="G89" s="253"/>
      <c r="H89" s="252"/>
      <c r="I89" s="252"/>
      <c r="J89" s="252"/>
      <c r="K89" s="252"/>
      <c r="L89" s="252"/>
    </row>
    <row r="90" spans="1:12" ht="24" customHeight="1" x14ac:dyDescent="0.2">
      <c r="A90" s="251">
        <v>85</v>
      </c>
      <c r="B90" s="252"/>
      <c r="C90" s="252"/>
      <c r="D90" s="252"/>
      <c r="E90" s="252"/>
      <c r="F90" s="253"/>
      <c r="G90" s="253"/>
      <c r="H90" s="255"/>
      <c r="I90" s="252"/>
      <c r="J90" s="252"/>
      <c r="K90" s="252"/>
      <c r="L90" s="252"/>
    </row>
    <row r="91" spans="1:12" ht="21" customHeight="1" x14ac:dyDescent="0.2">
      <c r="A91" s="251">
        <v>86</v>
      </c>
      <c r="B91" s="252"/>
      <c r="C91" s="252"/>
      <c r="D91" s="252"/>
      <c r="E91" s="252"/>
      <c r="F91" s="253"/>
      <c r="G91" s="253"/>
      <c r="H91" s="252"/>
      <c r="I91" s="252"/>
      <c r="J91" s="252"/>
      <c r="K91" s="252"/>
      <c r="L91" s="252"/>
    </row>
    <row r="92" spans="1:12" ht="21" customHeight="1" x14ac:dyDescent="0.2">
      <c r="A92" s="251">
        <v>87</v>
      </c>
      <c r="B92" s="252"/>
      <c r="C92" s="252"/>
      <c r="D92" s="252"/>
      <c r="E92" s="252"/>
      <c r="F92" s="253"/>
      <c r="G92" s="253"/>
      <c r="H92" s="252"/>
      <c r="I92" s="252"/>
      <c r="J92" s="252"/>
      <c r="K92" s="252"/>
      <c r="L92" s="252"/>
    </row>
    <row r="93" spans="1:12" ht="21" customHeight="1" x14ac:dyDescent="0.2">
      <c r="A93" s="251">
        <v>88</v>
      </c>
      <c r="B93" s="252"/>
      <c r="C93" s="252"/>
      <c r="D93" s="252"/>
      <c r="E93" s="252"/>
      <c r="F93" s="253"/>
      <c r="G93" s="253"/>
      <c r="H93" s="252"/>
      <c r="I93" s="252"/>
      <c r="J93" s="252"/>
      <c r="K93" s="252"/>
      <c r="L93" s="252"/>
    </row>
    <row r="94" spans="1:12" ht="21" customHeight="1" x14ac:dyDescent="0.2">
      <c r="A94" s="251">
        <v>89</v>
      </c>
      <c r="B94" s="252"/>
      <c r="C94" s="252"/>
      <c r="D94" s="252"/>
      <c r="E94" s="252"/>
      <c r="F94" s="253"/>
      <c r="G94" s="253"/>
      <c r="H94" s="252"/>
      <c r="I94" s="252"/>
      <c r="J94" s="252"/>
      <c r="K94" s="252"/>
      <c r="L94" s="252"/>
    </row>
    <row r="95" spans="1:12" ht="21" customHeight="1" x14ac:dyDescent="0.2">
      <c r="A95" s="251">
        <v>90</v>
      </c>
      <c r="B95" s="252"/>
      <c r="C95" s="252"/>
      <c r="D95" s="252"/>
      <c r="E95" s="252"/>
      <c r="F95" s="253"/>
      <c r="G95" s="253"/>
      <c r="H95" s="252"/>
      <c r="I95" s="252"/>
      <c r="J95" s="252"/>
      <c r="K95" s="252"/>
      <c r="L95" s="252"/>
    </row>
    <row r="96" spans="1:12" ht="21" customHeight="1" x14ac:dyDescent="0.2">
      <c r="A96" s="251">
        <v>91</v>
      </c>
      <c r="B96" s="252"/>
      <c r="C96" s="252"/>
      <c r="D96" s="252"/>
      <c r="E96" s="252"/>
      <c r="F96" s="253"/>
      <c r="G96" s="253"/>
      <c r="H96" s="252"/>
      <c r="I96" s="252"/>
      <c r="J96" s="252"/>
      <c r="K96" s="252"/>
      <c r="L96" s="252"/>
    </row>
    <row r="97" spans="1:12" ht="21" customHeight="1" x14ac:dyDescent="0.2">
      <c r="A97" s="251">
        <v>92</v>
      </c>
      <c r="B97" s="252"/>
      <c r="C97" s="252"/>
      <c r="D97" s="252"/>
      <c r="E97" s="252"/>
      <c r="F97" s="253"/>
      <c r="G97" s="253"/>
      <c r="H97" s="252"/>
      <c r="I97" s="252"/>
      <c r="J97" s="252"/>
      <c r="K97" s="252"/>
      <c r="L97" s="252"/>
    </row>
    <row r="98" spans="1:12" ht="21" customHeight="1" x14ac:dyDescent="0.2">
      <c r="A98" s="251">
        <v>93</v>
      </c>
      <c r="B98" s="252"/>
      <c r="C98" s="252"/>
      <c r="D98" s="252"/>
      <c r="E98" s="252"/>
      <c r="F98" s="253"/>
      <c r="G98" s="253"/>
      <c r="H98" s="252"/>
      <c r="I98" s="252"/>
      <c r="J98" s="252"/>
      <c r="K98" s="252"/>
      <c r="L98" s="252"/>
    </row>
    <row r="99" spans="1:12" ht="21" customHeight="1" x14ac:dyDescent="0.2">
      <c r="A99" s="251">
        <v>94</v>
      </c>
      <c r="B99" s="252"/>
      <c r="C99" s="252"/>
      <c r="D99" s="252"/>
      <c r="E99" s="252"/>
      <c r="F99" s="253"/>
      <c r="G99" s="253"/>
      <c r="H99" s="252"/>
      <c r="I99" s="252"/>
      <c r="J99" s="252"/>
      <c r="K99" s="252"/>
      <c r="L99" s="252"/>
    </row>
    <row r="100" spans="1:12" ht="21" customHeight="1" x14ac:dyDescent="0.2">
      <c r="A100" s="251">
        <v>95</v>
      </c>
      <c r="B100" s="252"/>
      <c r="C100" s="252"/>
      <c r="D100" s="252"/>
      <c r="E100" s="252"/>
      <c r="F100" s="253"/>
      <c r="G100" s="253"/>
      <c r="H100" s="252"/>
      <c r="I100" s="252"/>
      <c r="J100" s="252"/>
      <c r="K100" s="252"/>
      <c r="L100" s="252"/>
    </row>
    <row r="101" spans="1:12" ht="21.75" customHeight="1" x14ac:dyDescent="0.2">
      <c r="A101" s="251">
        <v>96</v>
      </c>
      <c r="B101" s="252"/>
      <c r="C101" s="252"/>
      <c r="D101" s="252"/>
      <c r="E101" s="252"/>
      <c r="F101" s="253"/>
      <c r="G101" s="253"/>
      <c r="H101" s="252"/>
      <c r="I101" s="252"/>
      <c r="J101" s="252"/>
      <c r="K101" s="252"/>
      <c r="L101" s="252"/>
    </row>
    <row r="102" spans="1:12" ht="21.75" customHeight="1" x14ac:dyDescent="0.2">
      <c r="A102" s="251">
        <v>97</v>
      </c>
      <c r="B102" s="252"/>
      <c r="C102" s="252"/>
      <c r="D102" s="252"/>
      <c r="E102" s="252"/>
      <c r="F102" s="253"/>
      <c r="G102" s="253"/>
      <c r="H102" s="252"/>
      <c r="I102" s="252"/>
      <c r="J102" s="252"/>
      <c r="K102" s="252"/>
      <c r="L102" s="252"/>
    </row>
    <row r="103" spans="1:12" ht="21.75" customHeight="1" x14ac:dyDescent="0.2">
      <c r="A103" s="251">
        <v>98</v>
      </c>
      <c r="B103" s="252"/>
      <c r="C103" s="252"/>
      <c r="D103" s="252"/>
      <c r="E103" s="252"/>
      <c r="F103" s="253"/>
      <c r="G103" s="253"/>
      <c r="H103" s="252"/>
      <c r="I103" s="252"/>
      <c r="J103" s="252"/>
      <c r="K103" s="252"/>
      <c r="L103" s="252"/>
    </row>
    <row r="104" spans="1:12" ht="21.75" customHeight="1" x14ac:dyDescent="0.2">
      <c r="A104" s="251">
        <v>99</v>
      </c>
      <c r="B104" s="252"/>
      <c r="C104" s="252"/>
      <c r="D104" s="252"/>
      <c r="E104" s="252"/>
      <c r="F104" s="253"/>
      <c r="G104" s="253"/>
      <c r="H104" s="252"/>
      <c r="I104" s="252"/>
      <c r="J104" s="252"/>
      <c r="K104" s="252"/>
      <c r="L104" s="252"/>
    </row>
    <row r="105" spans="1:12" ht="18" customHeight="1" x14ac:dyDescent="0.2">
      <c r="A105" s="251">
        <v>100</v>
      </c>
      <c r="B105" s="252"/>
      <c r="C105" s="252"/>
      <c r="D105" s="252"/>
      <c r="E105" s="254"/>
      <c r="F105" s="253"/>
      <c r="G105" s="253"/>
      <c r="H105" s="252"/>
      <c r="I105" s="252"/>
      <c r="J105" s="252"/>
      <c r="K105" s="252"/>
      <c r="L105" s="252"/>
    </row>
    <row r="106" spans="1:12" ht="21" customHeight="1" x14ac:dyDescent="0.2">
      <c r="A106" s="251">
        <v>101</v>
      </c>
      <c r="B106" s="252"/>
      <c r="C106" s="252"/>
      <c r="D106" s="252"/>
      <c r="E106" s="252"/>
      <c r="F106" s="253"/>
      <c r="G106" s="253"/>
      <c r="H106" s="252"/>
      <c r="I106" s="252"/>
      <c r="J106" s="252"/>
      <c r="K106" s="252"/>
      <c r="L106" s="252"/>
    </row>
    <row r="107" spans="1:12" ht="21" customHeight="1" x14ac:dyDescent="0.2">
      <c r="A107" s="251">
        <v>102</v>
      </c>
      <c r="B107" s="252"/>
      <c r="C107" s="252"/>
      <c r="D107" s="252"/>
      <c r="E107" s="252"/>
      <c r="F107" s="253"/>
      <c r="G107" s="253"/>
      <c r="H107" s="252"/>
      <c r="I107" s="252"/>
      <c r="J107" s="252"/>
      <c r="K107" s="252"/>
      <c r="L107" s="252"/>
    </row>
    <row r="108" spans="1:12" ht="21" customHeight="1" x14ac:dyDescent="0.2">
      <c r="A108" s="251">
        <v>103</v>
      </c>
      <c r="B108" s="252"/>
      <c r="C108" s="252"/>
      <c r="D108" s="252"/>
      <c r="E108" s="252"/>
      <c r="F108" s="253"/>
      <c r="G108" s="253"/>
      <c r="H108" s="252"/>
      <c r="I108" s="252"/>
      <c r="J108" s="252"/>
      <c r="K108" s="252"/>
      <c r="L108" s="252"/>
    </row>
    <row r="109" spans="1:12" ht="24" customHeight="1" x14ac:dyDescent="0.2">
      <c r="A109" s="251">
        <v>104</v>
      </c>
      <c r="B109" s="252"/>
      <c r="C109" s="252"/>
      <c r="D109" s="252"/>
      <c r="E109" s="252"/>
      <c r="F109" s="253"/>
      <c r="G109" s="253"/>
      <c r="H109" s="255"/>
      <c r="I109" s="252"/>
      <c r="J109" s="252"/>
      <c r="K109" s="252"/>
      <c r="L109" s="252"/>
    </row>
    <row r="110" spans="1:12" ht="21" customHeight="1" x14ac:dyDescent="0.2">
      <c r="A110" s="251">
        <v>105</v>
      </c>
      <c r="B110" s="252"/>
      <c r="C110" s="252"/>
      <c r="D110" s="252"/>
      <c r="E110" s="252"/>
      <c r="F110" s="253"/>
      <c r="G110" s="253"/>
      <c r="H110" s="252"/>
      <c r="I110" s="252"/>
      <c r="J110" s="252"/>
      <c r="K110" s="252"/>
      <c r="L110" s="252"/>
    </row>
    <row r="111" spans="1:12" ht="21" customHeight="1" x14ac:dyDescent="0.2">
      <c r="A111" s="251">
        <v>106</v>
      </c>
      <c r="B111" s="252"/>
      <c r="C111" s="252"/>
      <c r="D111" s="252"/>
      <c r="E111" s="252"/>
      <c r="F111" s="253"/>
      <c r="G111" s="253"/>
      <c r="H111" s="252"/>
      <c r="I111" s="252"/>
      <c r="J111" s="252"/>
      <c r="K111" s="252"/>
      <c r="L111" s="252"/>
    </row>
    <row r="112" spans="1:12" ht="21" customHeight="1" x14ac:dyDescent="0.2">
      <c r="A112" s="251">
        <v>107</v>
      </c>
      <c r="B112" s="252"/>
      <c r="C112" s="252"/>
      <c r="D112" s="252"/>
      <c r="E112" s="252"/>
      <c r="F112" s="253"/>
      <c r="G112" s="253"/>
      <c r="H112" s="252"/>
      <c r="I112" s="252"/>
      <c r="J112" s="252"/>
      <c r="K112" s="252"/>
      <c r="L112" s="252"/>
    </row>
    <row r="113" spans="1:12" ht="21" customHeight="1" x14ac:dyDescent="0.2">
      <c r="A113" s="251">
        <v>108</v>
      </c>
      <c r="B113" s="252"/>
      <c r="C113" s="252"/>
      <c r="D113" s="252"/>
      <c r="E113" s="252"/>
      <c r="F113" s="253"/>
      <c r="G113" s="253"/>
      <c r="H113" s="252"/>
      <c r="I113" s="252"/>
      <c r="J113" s="252"/>
      <c r="K113" s="252"/>
      <c r="L113" s="252"/>
    </row>
    <row r="114" spans="1:12" ht="21" customHeight="1" x14ac:dyDescent="0.2">
      <c r="A114" s="251">
        <v>109</v>
      </c>
      <c r="B114" s="252"/>
      <c r="C114" s="252"/>
      <c r="D114" s="252"/>
      <c r="E114" s="252"/>
      <c r="F114" s="253"/>
      <c r="G114" s="253"/>
      <c r="H114" s="252"/>
      <c r="I114" s="252"/>
      <c r="J114" s="252"/>
      <c r="K114" s="252"/>
      <c r="L114" s="252"/>
    </row>
    <row r="115" spans="1:12" ht="21" customHeight="1" x14ac:dyDescent="0.2">
      <c r="A115" s="251">
        <v>110</v>
      </c>
      <c r="B115" s="252"/>
      <c r="C115" s="252"/>
      <c r="D115" s="252"/>
      <c r="E115" s="252"/>
      <c r="F115" s="253"/>
      <c r="G115" s="253"/>
      <c r="H115" s="252"/>
      <c r="I115" s="252"/>
      <c r="J115" s="252"/>
      <c r="K115" s="252"/>
      <c r="L115" s="252"/>
    </row>
    <row r="116" spans="1:12" ht="21" customHeight="1" x14ac:dyDescent="0.2">
      <c r="A116" s="251">
        <v>111</v>
      </c>
      <c r="B116" s="252"/>
      <c r="C116" s="252"/>
      <c r="D116" s="252"/>
      <c r="E116" s="252"/>
      <c r="F116" s="253"/>
      <c r="G116" s="253"/>
      <c r="H116" s="252"/>
      <c r="I116" s="252"/>
      <c r="J116" s="252"/>
      <c r="K116" s="252"/>
      <c r="L116" s="252"/>
    </row>
    <row r="117" spans="1:12" ht="21" customHeight="1" x14ac:dyDescent="0.2">
      <c r="A117" s="251">
        <v>112</v>
      </c>
      <c r="B117" s="252"/>
      <c r="C117" s="252"/>
      <c r="D117" s="252"/>
      <c r="E117" s="252"/>
      <c r="F117" s="253"/>
      <c r="G117" s="253"/>
      <c r="H117" s="252"/>
      <c r="I117" s="252"/>
      <c r="J117" s="252"/>
      <c r="K117" s="252"/>
      <c r="L117" s="252"/>
    </row>
    <row r="118" spans="1:12" ht="21" customHeight="1" x14ac:dyDescent="0.2">
      <c r="A118" s="251">
        <v>113</v>
      </c>
      <c r="B118" s="252"/>
      <c r="C118" s="252"/>
      <c r="D118" s="252"/>
      <c r="E118" s="252"/>
      <c r="F118" s="253"/>
      <c r="G118" s="253"/>
      <c r="H118" s="252"/>
      <c r="I118" s="252"/>
      <c r="J118" s="252"/>
      <c r="K118" s="252"/>
      <c r="L118" s="252"/>
    </row>
    <row r="119" spans="1:12" ht="21" customHeight="1" x14ac:dyDescent="0.2">
      <c r="A119" s="251">
        <v>114</v>
      </c>
      <c r="B119" s="252"/>
      <c r="C119" s="252"/>
      <c r="D119" s="252"/>
      <c r="E119" s="252"/>
      <c r="F119" s="253"/>
      <c r="G119" s="253"/>
      <c r="H119" s="252"/>
      <c r="I119" s="252"/>
      <c r="J119" s="252"/>
      <c r="K119" s="252"/>
      <c r="L119" s="252"/>
    </row>
    <row r="120" spans="1:12" ht="21.75" customHeight="1" x14ac:dyDescent="0.2">
      <c r="A120" s="251">
        <v>115</v>
      </c>
      <c r="B120" s="252"/>
      <c r="C120" s="252"/>
      <c r="D120" s="252"/>
      <c r="E120" s="252"/>
      <c r="F120" s="253"/>
      <c r="G120" s="253"/>
      <c r="H120" s="252"/>
      <c r="I120" s="252"/>
      <c r="J120" s="252"/>
      <c r="K120" s="252"/>
      <c r="L120" s="252"/>
    </row>
    <row r="121" spans="1:12" ht="21.75" customHeight="1" x14ac:dyDescent="0.2">
      <c r="A121" s="251">
        <v>116</v>
      </c>
      <c r="B121" s="252"/>
      <c r="C121" s="252"/>
      <c r="D121" s="252"/>
      <c r="E121" s="252"/>
      <c r="F121" s="253"/>
      <c r="G121" s="253"/>
      <c r="H121" s="252"/>
      <c r="I121" s="252"/>
      <c r="J121" s="252"/>
      <c r="K121" s="252"/>
      <c r="L121" s="252"/>
    </row>
    <row r="122" spans="1:12" ht="21.75" customHeight="1" x14ac:dyDescent="0.2">
      <c r="A122" s="251">
        <v>117</v>
      </c>
      <c r="B122" s="252"/>
      <c r="C122" s="252"/>
      <c r="D122" s="252"/>
      <c r="E122" s="252"/>
      <c r="F122" s="253"/>
      <c r="G122" s="253"/>
      <c r="H122" s="252"/>
      <c r="I122" s="252"/>
      <c r="J122" s="252"/>
      <c r="K122" s="252"/>
      <c r="L122" s="252"/>
    </row>
    <row r="123" spans="1:12" ht="21.75" customHeight="1" x14ac:dyDescent="0.2">
      <c r="A123" s="251">
        <v>118</v>
      </c>
      <c r="B123" s="252"/>
      <c r="C123" s="252"/>
      <c r="D123" s="252"/>
      <c r="E123" s="252"/>
      <c r="F123" s="253"/>
      <c r="G123" s="253"/>
      <c r="H123" s="252"/>
      <c r="I123" s="252"/>
      <c r="J123" s="252"/>
      <c r="K123" s="252"/>
      <c r="L123" s="252"/>
    </row>
    <row r="124" spans="1:12" ht="18" customHeight="1" x14ac:dyDescent="0.2">
      <c r="A124" s="251">
        <v>119</v>
      </c>
      <c r="B124" s="252"/>
      <c r="C124" s="252"/>
      <c r="D124" s="252"/>
      <c r="E124" s="254"/>
      <c r="F124" s="253"/>
      <c r="G124" s="253"/>
      <c r="H124" s="252"/>
      <c r="I124" s="252"/>
      <c r="J124" s="252"/>
      <c r="K124" s="252"/>
      <c r="L124" s="252"/>
    </row>
    <row r="125" spans="1:12" ht="21" customHeight="1" x14ac:dyDescent="0.2">
      <c r="A125" s="251">
        <v>120</v>
      </c>
      <c r="B125" s="252"/>
      <c r="C125" s="252"/>
      <c r="D125" s="252"/>
      <c r="E125" s="252"/>
      <c r="F125" s="253"/>
      <c r="G125" s="253"/>
      <c r="H125" s="252"/>
      <c r="I125" s="252"/>
      <c r="J125" s="252"/>
      <c r="K125" s="252"/>
      <c r="L125" s="252"/>
    </row>
    <row r="126" spans="1:12" ht="21" customHeight="1" x14ac:dyDescent="0.2">
      <c r="A126" s="251">
        <v>121</v>
      </c>
      <c r="B126" s="252"/>
      <c r="C126" s="252"/>
      <c r="D126" s="252"/>
      <c r="E126" s="252"/>
      <c r="F126" s="253"/>
      <c r="G126" s="253"/>
      <c r="H126" s="252"/>
      <c r="I126" s="252"/>
      <c r="J126" s="252"/>
      <c r="K126" s="252"/>
      <c r="L126" s="252"/>
    </row>
    <row r="127" spans="1:12" ht="21" customHeight="1" x14ac:dyDescent="0.2">
      <c r="A127" s="251">
        <v>122</v>
      </c>
      <c r="B127" s="252"/>
      <c r="C127" s="252"/>
      <c r="D127" s="252"/>
      <c r="E127" s="252"/>
      <c r="F127" s="253"/>
      <c r="G127" s="253"/>
      <c r="H127" s="252"/>
      <c r="I127" s="252"/>
      <c r="J127" s="252"/>
      <c r="K127" s="252"/>
      <c r="L127" s="252"/>
    </row>
    <row r="128" spans="1:12" ht="24" customHeight="1" x14ac:dyDescent="0.2">
      <c r="A128" s="251">
        <v>123</v>
      </c>
      <c r="B128" s="252"/>
      <c r="C128" s="252"/>
      <c r="D128" s="252"/>
      <c r="E128" s="252"/>
      <c r="F128" s="253"/>
      <c r="G128" s="253"/>
      <c r="H128" s="255"/>
      <c r="I128" s="252"/>
      <c r="J128" s="252"/>
      <c r="K128" s="252"/>
      <c r="L128" s="252"/>
    </row>
    <row r="129" spans="1:12" ht="21" customHeight="1" x14ac:dyDescent="0.2">
      <c r="A129" s="251">
        <v>124</v>
      </c>
      <c r="B129" s="252"/>
      <c r="C129" s="252"/>
      <c r="D129" s="252"/>
      <c r="E129" s="252"/>
      <c r="F129" s="253"/>
      <c r="G129" s="253"/>
      <c r="H129" s="252"/>
      <c r="I129" s="252"/>
      <c r="J129" s="252"/>
      <c r="K129" s="252"/>
      <c r="L129" s="252"/>
    </row>
    <row r="130" spans="1:12" ht="21" customHeight="1" x14ac:dyDescent="0.2">
      <c r="A130" s="251">
        <v>125</v>
      </c>
      <c r="B130" s="252"/>
      <c r="C130" s="252"/>
      <c r="D130" s="252"/>
      <c r="E130" s="252"/>
      <c r="F130" s="253"/>
      <c r="G130" s="253"/>
      <c r="H130" s="252"/>
      <c r="I130" s="252"/>
      <c r="J130" s="252"/>
      <c r="K130" s="252"/>
      <c r="L130" s="252"/>
    </row>
    <row r="131" spans="1:12" ht="21" customHeight="1" x14ac:dyDescent="0.2">
      <c r="A131" s="251">
        <v>126</v>
      </c>
      <c r="B131" s="252"/>
      <c r="C131" s="252"/>
      <c r="D131" s="252"/>
      <c r="E131" s="252"/>
      <c r="F131" s="253"/>
      <c r="G131" s="253"/>
      <c r="H131" s="252"/>
      <c r="I131" s="252"/>
      <c r="J131" s="252"/>
      <c r="K131" s="252"/>
      <c r="L131" s="252"/>
    </row>
    <row r="132" spans="1:12" ht="21" customHeight="1" x14ac:dyDescent="0.2">
      <c r="A132" s="251">
        <v>127</v>
      </c>
      <c r="B132" s="252"/>
      <c r="C132" s="252"/>
      <c r="D132" s="252"/>
      <c r="E132" s="252"/>
      <c r="F132" s="253"/>
      <c r="G132" s="253"/>
      <c r="H132" s="252"/>
      <c r="I132" s="252"/>
      <c r="J132" s="252"/>
      <c r="K132" s="252"/>
      <c r="L132" s="252"/>
    </row>
    <row r="133" spans="1:12" ht="21" customHeight="1" x14ac:dyDescent="0.2">
      <c r="A133" s="251">
        <v>128</v>
      </c>
      <c r="B133" s="252"/>
      <c r="C133" s="252"/>
      <c r="D133" s="252"/>
      <c r="E133" s="252"/>
      <c r="F133" s="253"/>
      <c r="G133" s="253"/>
      <c r="H133" s="252"/>
      <c r="I133" s="252"/>
      <c r="J133" s="252"/>
      <c r="K133" s="252"/>
      <c r="L133" s="252"/>
    </row>
    <row r="134" spans="1:12" ht="21" customHeight="1" x14ac:dyDescent="0.2">
      <c r="A134" s="251">
        <v>129</v>
      </c>
      <c r="B134" s="252"/>
      <c r="C134" s="252"/>
      <c r="D134" s="252"/>
      <c r="E134" s="252"/>
      <c r="F134" s="253"/>
      <c r="G134" s="253"/>
      <c r="H134" s="252"/>
      <c r="I134" s="252"/>
      <c r="J134" s="252"/>
      <c r="K134" s="252"/>
      <c r="L134" s="252"/>
    </row>
    <row r="135" spans="1:12" ht="21" customHeight="1" x14ac:dyDescent="0.2">
      <c r="A135" s="251">
        <v>130</v>
      </c>
      <c r="B135" s="252"/>
      <c r="C135" s="252"/>
      <c r="D135" s="252"/>
      <c r="E135" s="252"/>
      <c r="F135" s="253"/>
      <c r="G135" s="253"/>
      <c r="H135" s="252"/>
      <c r="I135" s="252"/>
      <c r="J135" s="252"/>
      <c r="K135" s="252"/>
      <c r="L135" s="252"/>
    </row>
    <row r="136" spans="1:12" ht="21" customHeight="1" x14ac:dyDescent="0.2">
      <c r="A136" s="251">
        <v>131</v>
      </c>
      <c r="B136" s="252"/>
      <c r="C136" s="252"/>
      <c r="D136" s="252"/>
      <c r="E136" s="252"/>
      <c r="F136" s="253"/>
      <c r="G136" s="253"/>
      <c r="H136" s="252"/>
      <c r="I136" s="252"/>
      <c r="J136" s="252"/>
      <c r="K136" s="252"/>
      <c r="L136" s="252"/>
    </row>
    <row r="137" spans="1:12" ht="21" customHeight="1" x14ac:dyDescent="0.2">
      <c r="A137" s="251">
        <v>132</v>
      </c>
      <c r="B137" s="252"/>
      <c r="C137" s="252"/>
      <c r="D137" s="252"/>
      <c r="E137" s="252"/>
      <c r="F137" s="253"/>
      <c r="G137" s="253"/>
      <c r="H137" s="252"/>
      <c r="I137" s="252"/>
      <c r="J137" s="252"/>
      <c r="K137" s="252"/>
      <c r="L137" s="252"/>
    </row>
    <row r="138" spans="1:12" ht="21" customHeight="1" x14ac:dyDescent="0.2">
      <c r="A138" s="251">
        <v>133</v>
      </c>
      <c r="B138" s="252"/>
      <c r="C138" s="252"/>
      <c r="D138" s="252"/>
      <c r="E138" s="252"/>
      <c r="F138" s="253"/>
      <c r="G138" s="253"/>
      <c r="H138" s="252"/>
      <c r="I138" s="252"/>
      <c r="J138" s="252"/>
      <c r="K138" s="252"/>
      <c r="L138" s="252"/>
    </row>
    <row r="139" spans="1:12" ht="21.75" customHeight="1" x14ac:dyDescent="0.2">
      <c r="A139" s="251">
        <v>134</v>
      </c>
      <c r="B139" s="252"/>
      <c r="C139" s="252"/>
      <c r="D139" s="252"/>
      <c r="E139" s="252"/>
      <c r="F139" s="253"/>
      <c r="G139" s="253"/>
      <c r="H139" s="252"/>
      <c r="I139" s="252"/>
      <c r="J139" s="252"/>
      <c r="K139" s="252"/>
      <c r="L139" s="252"/>
    </row>
    <row r="140" spans="1:12" ht="21.75" customHeight="1" x14ac:dyDescent="0.2">
      <c r="A140" s="251">
        <v>135</v>
      </c>
      <c r="B140" s="252"/>
      <c r="C140" s="252"/>
      <c r="D140" s="252"/>
      <c r="E140" s="252"/>
      <c r="F140" s="253"/>
      <c r="G140" s="253"/>
      <c r="H140" s="252"/>
      <c r="I140" s="252"/>
      <c r="J140" s="252"/>
      <c r="K140" s="252"/>
      <c r="L140" s="252"/>
    </row>
    <row r="141" spans="1:12" ht="21.75" customHeight="1" x14ac:dyDescent="0.2">
      <c r="A141" s="251">
        <v>136</v>
      </c>
      <c r="B141" s="252"/>
      <c r="C141" s="252"/>
      <c r="D141" s="252"/>
      <c r="E141" s="252"/>
      <c r="F141" s="253"/>
      <c r="G141" s="253"/>
      <c r="H141" s="252"/>
      <c r="I141" s="252"/>
      <c r="J141" s="252"/>
      <c r="K141" s="252"/>
      <c r="L141" s="252"/>
    </row>
    <row r="142" spans="1:12" ht="21.75" customHeight="1" x14ac:dyDescent="0.2">
      <c r="A142" s="251">
        <v>137</v>
      </c>
      <c r="B142" s="252"/>
      <c r="C142" s="252"/>
      <c r="D142" s="252"/>
      <c r="E142" s="252"/>
      <c r="F142" s="253"/>
      <c r="G142" s="253"/>
      <c r="H142" s="252"/>
      <c r="I142" s="252"/>
      <c r="J142" s="252"/>
      <c r="K142" s="252"/>
      <c r="L142" s="252"/>
    </row>
    <row r="143" spans="1:12" ht="18" customHeight="1" x14ac:dyDescent="0.2">
      <c r="A143" s="251">
        <v>138</v>
      </c>
      <c r="B143" s="252"/>
      <c r="C143" s="252"/>
      <c r="D143" s="252"/>
      <c r="E143" s="254"/>
      <c r="F143" s="253"/>
      <c r="G143" s="253"/>
      <c r="H143" s="252"/>
      <c r="I143" s="252"/>
      <c r="J143" s="252"/>
      <c r="K143" s="252"/>
      <c r="L143" s="252"/>
    </row>
    <row r="144" spans="1:12" ht="21" customHeight="1" x14ac:dyDescent="0.2">
      <c r="A144" s="251">
        <v>139</v>
      </c>
      <c r="B144" s="252"/>
      <c r="C144" s="252"/>
      <c r="D144" s="252"/>
      <c r="E144" s="252"/>
      <c r="F144" s="253"/>
      <c r="G144" s="253"/>
      <c r="H144" s="252"/>
      <c r="I144" s="252"/>
      <c r="J144" s="252"/>
      <c r="K144" s="252"/>
      <c r="L144" s="252"/>
    </row>
    <row r="145" spans="1:12" ht="21" customHeight="1" x14ac:dyDescent="0.2">
      <c r="A145" s="251">
        <v>140</v>
      </c>
      <c r="B145" s="252"/>
      <c r="C145" s="252"/>
      <c r="D145" s="252"/>
      <c r="E145" s="252"/>
      <c r="F145" s="253"/>
      <c r="G145" s="253"/>
      <c r="H145" s="252"/>
      <c r="I145" s="252"/>
      <c r="J145" s="252"/>
      <c r="K145" s="252"/>
      <c r="L145" s="252"/>
    </row>
    <row r="146" spans="1:12" ht="21" customHeight="1" x14ac:dyDescent="0.2">
      <c r="A146" s="251">
        <v>141</v>
      </c>
      <c r="B146" s="252"/>
      <c r="C146" s="252"/>
      <c r="D146" s="252"/>
      <c r="E146" s="252"/>
      <c r="F146" s="253"/>
      <c r="G146" s="253"/>
      <c r="H146" s="252"/>
      <c r="I146" s="252"/>
      <c r="J146" s="252"/>
      <c r="K146" s="252"/>
      <c r="L146" s="252"/>
    </row>
    <row r="147" spans="1:12" ht="24" customHeight="1" x14ac:dyDescent="0.2">
      <c r="A147" s="251">
        <v>142</v>
      </c>
      <c r="B147" s="252"/>
      <c r="C147" s="252"/>
      <c r="D147" s="252"/>
      <c r="E147" s="252"/>
      <c r="F147" s="253"/>
      <c r="G147" s="253"/>
      <c r="H147" s="255"/>
      <c r="I147" s="252"/>
      <c r="J147" s="252"/>
      <c r="K147" s="252"/>
      <c r="L147" s="252"/>
    </row>
    <row r="148" spans="1:12" ht="21" customHeight="1" x14ac:dyDescent="0.2">
      <c r="A148" s="251">
        <v>143</v>
      </c>
      <c r="B148" s="252"/>
      <c r="C148" s="252"/>
      <c r="D148" s="252"/>
      <c r="E148" s="252"/>
      <c r="F148" s="253"/>
      <c r="G148" s="253"/>
      <c r="H148" s="252"/>
      <c r="I148" s="252"/>
      <c r="J148" s="252"/>
      <c r="K148" s="252"/>
      <c r="L148" s="252"/>
    </row>
    <row r="149" spans="1:12" ht="21" customHeight="1" x14ac:dyDescent="0.2">
      <c r="A149" s="251">
        <v>144</v>
      </c>
      <c r="B149" s="252"/>
      <c r="C149" s="252"/>
      <c r="D149" s="252"/>
      <c r="E149" s="252"/>
      <c r="F149" s="253"/>
      <c r="G149" s="253"/>
      <c r="H149" s="252"/>
      <c r="I149" s="252"/>
      <c r="J149" s="252"/>
      <c r="K149" s="252"/>
      <c r="L149" s="252"/>
    </row>
    <row r="150" spans="1:12" ht="21" customHeight="1" x14ac:dyDescent="0.2">
      <c r="A150" s="251">
        <v>145</v>
      </c>
      <c r="B150" s="252"/>
      <c r="C150" s="252"/>
      <c r="D150" s="252"/>
      <c r="E150" s="252"/>
      <c r="F150" s="253"/>
      <c r="G150" s="253"/>
      <c r="H150" s="252"/>
      <c r="I150" s="252"/>
      <c r="J150" s="252"/>
      <c r="K150" s="252"/>
      <c r="L150" s="252"/>
    </row>
    <row r="151" spans="1:12" ht="21" customHeight="1" x14ac:dyDescent="0.2">
      <c r="A151" s="251">
        <v>146</v>
      </c>
      <c r="B151" s="252"/>
      <c r="C151" s="252"/>
      <c r="D151" s="252"/>
      <c r="E151" s="252"/>
      <c r="F151" s="253"/>
      <c r="G151" s="253"/>
      <c r="H151" s="252"/>
      <c r="I151" s="252"/>
      <c r="J151" s="252"/>
      <c r="K151" s="252"/>
      <c r="L151" s="252"/>
    </row>
    <row r="152" spans="1:12" ht="21" customHeight="1" x14ac:dyDescent="0.2">
      <c r="A152" s="251">
        <v>147</v>
      </c>
      <c r="B152" s="252"/>
      <c r="C152" s="252"/>
      <c r="D152" s="252"/>
      <c r="E152" s="252"/>
      <c r="F152" s="253"/>
      <c r="G152" s="253"/>
      <c r="H152" s="252"/>
      <c r="I152" s="252"/>
      <c r="J152" s="252"/>
      <c r="K152" s="252"/>
      <c r="L152" s="252"/>
    </row>
    <row r="153" spans="1:12" ht="21" customHeight="1" x14ac:dyDescent="0.2">
      <c r="A153" s="251">
        <v>148</v>
      </c>
      <c r="B153" s="252"/>
      <c r="C153" s="252"/>
      <c r="D153" s="252"/>
      <c r="E153" s="252"/>
      <c r="F153" s="253"/>
      <c r="G153" s="253"/>
      <c r="H153" s="252"/>
      <c r="I153" s="252"/>
      <c r="J153" s="252"/>
      <c r="K153" s="252"/>
      <c r="L153" s="252"/>
    </row>
    <row r="154" spans="1:12" ht="21" customHeight="1" x14ac:dyDescent="0.2">
      <c r="A154" s="251">
        <v>149</v>
      </c>
      <c r="B154" s="252"/>
      <c r="C154" s="252"/>
      <c r="D154" s="252"/>
      <c r="E154" s="252"/>
      <c r="F154" s="253"/>
      <c r="G154" s="253"/>
      <c r="H154" s="252"/>
      <c r="I154" s="252"/>
      <c r="J154" s="252"/>
      <c r="K154" s="252"/>
      <c r="L154" s="252"/>
    </row>
    <row r="155" spans="1:12" ht="21" customHeight="1" thickBot="1" x14ac:dyDescent="0.25">
      <c r="A155" s="256">
        <v>150</v>
      </c>
      <c r="B155" s="257"/>
      <c r="C155" s="257"/>
      <c r="D155" s="257"/>
      <c r="E155" s="257"/>
      <c r="F155" s="258"/>
      <c r="G155" s="258"/>
      <c r="H155" s="257"/>
      <c r="I155" s="257"/>
      <c r="J155" s="257"/>
      <c r="K155" s="257"/>
      <c r="L155" s="257"/>
    </row>
    <row r="156" spans="1:12" ht="21" customHeight="1" x14ac:dyDescent="0.2">
      <c r="A156" s="245"/>
      <c r="B156" s="246"/>
      <c r="C156" s="246"/>
      <c r="D156" s="246"/>
      <c r="E156" s="246"/>
      <c r="F156" s="247"/>
      <c r="G156" s="247"/>
      <c r="H156" s="246"/>
      <c r="I156" s="246"/>
      <c r="J156" s="246"/>
      <c r="K156" s="246"/>
      <c r="L156" s="246"/>
    </row>
    <row r="159" spans="1:12" ht="15" x14ac:dyDescent="0.25">
      <c r="C159" s="237" t="s">
        <v>215</v>
      </c>
      <c r="K159" s="237" t="s">
        <v>216</v>
      </c>
    </row>
    <row r="160" spans="1:12" s="237" customFormat="1" ht="15" x14ac:dyDescent="0.25">
      <c r="A160" s="239" t="s">
        <v>63</v>
      </c>
      <c r="B160" s="239" t="s">
        <v>217</v>
      </c>
      <c r="C160" s="239" t="s">
        <v>114</v>
      </c>
      <c r="D160" s="239" t="s">
        <v>218</v>
      </c>
      <c r="E160" s="239" t="s">
        <v>211</v>
      </c>
      <c r="F160" s="239" t="s">
        <v>219</v>
      </c>
      <c r="H160" s="521" t="s">
        <v>63</v>
      </c>
      <c r="I160" s="522"/>
      <c r="J160" s="523"/>
      <c r="K160" s="239" t="s">
        <v>132</v>
      </c>
      <c r="L160" s="239" t="s">
        <v>220</v>
      </c>
    </row>
    <row r="161" spans="1:12" s="237" customFormat="1" ht="15" x14ac:dyDescent="0.25">
      <c r="A161" s="239">
        <v>1</v>
      </c>
      <c r="B161" s="239"/>
      <c r="C161" s="239"/>
      <c r="D161" s="239"/>
      <c r="E161" s="240"/>
      <c r="F161" s="239"/>
      <c r="H161" s="521"/>
      <c r="I161" s="522"/>
      <c r="J161" s="523"/>
      <c r="K161" s="239"/>
      <c r="L161" s="239"/>
    </row>
    <row r="162" spans="1:12" s="237" customFormat="1" ht="18.75" customHeight="1" x14ac:dyDescent="0.25">
      <c r="A162" s="239">
        <v>2</v>
      </c>
      <c r="B162" s="239"/>
      <c r="C162" s="239"/>
      <c r="D162" s="239"/>
      <c r="E162" s="239"/>
      <c r="F162" s="239"/>
      <c r="H162" s="521"/>
      <c r="I162" s="522"/>
      <c r="J162" s="523"/>
      <c r="K162" s="239"/>
      <c r="L162" s="239"/>
    </row>
    <row r="163" spans="1:12" s="237" customFormat="1" ht="17.25" customHeight="1" x14ac:dyDescent="0.25">
      <c r="A163" s="239">
        <v>3</v>
      </c>
      <c r="B163" s="239"/>
      <c r="C163" s="239"/>
      <c r="D163" s="239"/>
      <c r="E163" s="239"/>
      <c r="F163" s="239"/>
      <c r="H163" s="521"/>
      <c r="I163" s="522"/>
      <c r="J163" s="523"/>
      <c r="K163" s="239"/>
      <c r="L163" s="239"/>
    </row>
    <row r="164" spans="1:12" hidden="1" x14ac:dyDescent="0.2">
      <c r="A164" s="241">
        <v>4</v>
      </c>
      <c r="B164" s="241"/>
      <c r="C164" s="241"/>
      <c r="D164" s="241"/>
      <c r="E164" s="241"/>
      <c r="F164" s="241"/>
      <c r="H164" s="241"/>
      <c r="I164" s="241"/>
      <c r="J164" s="241"/>
      <c r="K164" s="241"/>
      <c r="L164" s="241"/>
    </row>
    <row r="165" spans="1:12" hidden="1" x14ac:dyDescent="0.2">
      <c r="A165" s="241">
        <v>5</v>
      </c>
      <c r="B165" s="241"/>
      <c r="C165" s="241"/>
      <c r="D165" s="241"/>
      <c r="E165" s="241"/>
      <c r="F165" s="241"/>
      <c r="H165" s="241"/>
      <c r="I165" s="241"/>
      <c r="J165" s="241"/>
      <c r="K165" s="241"/>
      <c r="L165" s="241"/>
    </row>
    <row r="166" spans="1:12" hidden="1" x14ac:dyDescent="0.2"/>
    <row r="167" spans="1:12" hidden="1" x14ac:dyDescent="0.2">
      <c r="C167" s="235" t="s">
        <v>221</v>
      </c>
    </row>
    <row r="168" spans="1:12" hidden="1" x14ac:dyDescent="0.2">
      <c r="A168" s="241"/>
      <c r="B168" s="241"/>
      <c r="C168" s="241"/>
      <c r="D168" s="241"/>
      <c r="E168" s="241"/>
      <c r="F168" s="241"/>
    </row>
    <row r="169" spans="1:12" hidden="1" x14ac:dyDescent="0.2">
      <c r="A169" s="241"/>
      <c r="B169" s="241"/>
      <c r="C169" s="241"/>
      <c r="D169" s="241"/>
      <c r="E169" s="241"/>
      <c r="F169" s="241"/>
    </row>
    <row r="170" spans="1:12" hidden="1" x14ac:dyDescent="0.2">
      <c r="A170" s="241"/>
      <c r="B170" s="241"/>
      <c r="C170" s="241"/>
      <c r="D170" s="241"/>
      <c r="E170" s="241"/>
      <c r="F170" s="241"/>
    </row>
    <row r="171" spans="1:12" hidden="1" x14ac:dyDescent="0.2">
      <c r="A171" s="241"/>
      <c r="B171" s="241"/>
      <c r="C171" s="241"/>
      <c r="D171" s="241"/>
      <c r="E171" s="241"/>
      <c r="F171" s="241"/>
    </row>
    <row r="172" spans="1:12" hidden="1" x14ac:dyDescent="0.2">
      <c r="A172" s="241"/>
      <c r="B172" s="241"/>
      <c r="C172" s="241"/>
      <c r="D172" s="241"/>
      <c r="E172" s="241"/>
      <c r="F172" s="241"/>
    </row>
    <row r="173" spans="1:12" hidden="1" x14ac:dyDescent="0.2"/>
    <row r="174" spans="1:12" hidden="1" x14ac:dyDescent="0.2"/>
    <row r="175" spans="1:12" hidden="1" x14ac:dyDescent="0.2"/>
    <row r="176" spans="1:12" hidden="1" x14ac:dyDescent="0.2"/>
    <row r="178" spans="1:12" ht="15" x14ac:dyDescent="0.25">
      <c r="C178" s="237" t="s">
        <v>222</v>
      </c>
      <c r="K178" s="237" t="s">
        <v>223</v>
      </c>
    </row>
    <row r="179" spans="1:12" ht="30" x14ac:dyDescent="0.25">
      <c r="A179" s="239" t="s">
        <v>63</v>
      </c>
      <c r="B179" s="239" t="s">
        <v>224</v>
      </c>
      <c r="C179" s="239" t="s">
        <v>114</v>
      </c>
      <c r="D179" s="239" t="s">
        <v>211</v>
      </c>
      <c r="E179" s="242" t="s">
        <v>209</v>
      </c>
      <c r="H179" s="521" t="s">
        <v>63</v>
      </c>
      <c r="I179" s="522"/>
      <c r="J179" s="523"/>
      <c r="K179" s="239" t="s">
        <v>225</v>
      </c>
      <c r="L179" s="243" t="s">
        <v>226</v>
      </c>
    </row>
    <row r="180" spans="1:12" ht="15" x14ac:dyDescent="0.25">
      <c r="A180" s="241">
        <v>1</v>
      </c>
      <c r="B180" s="239"/>
      <c r="C180" s="239"/>
      <c r="D180" s="239"/>
      <c r="E180" s="239"/>
      <c r="H180" s="521"/>
      <c r="I180" s="522"/>
      <c r="J180" s="523"/>
      <c r="K180" s="239"/>
      <c r="L180" s="239"/>
    </row>
    <row r="181" spans="1:12" ht="15" x14ac:dyDescent="0.25">
      <c r="A181" s="241"/>
      <c r="B181" s="241"/>
      <c r="C181" s="241"/>
      <c r="D181" s="241"/>
      <c r="E181" s="241"/>
      <c r="H181" s="521"/>
      <c r="I181" s="522"/>
      <c r="J181" s="523"/>
      <c r="K181" s="239"/>
      <c r="L181" s="239"/>
    </row>
    <row r="182" spans="1:12" x14ac:dyDescent="0.2">
      <c r="A182" s="241"/>
      <c r="B182" s="241"/>
      <c r="C182" s="241"/>
      <c r="D182" s="241"/>
      <c r="E182" s="241"/>
      <c r="H182" s="524"/>
      <c r="I182" s="525"/>
      <c r="J182" s="526"/>
      <c r="K182" s="241"/>
      <c r="L182" s="241"/>
    </row>
    <row r="183" spans="1:12" x14ac:dyDescent="0.2">
      <c r="H183" s="524"/>
      <c r="I183" s="525"/>
      <c r="J183" s="526"/>
      <c r="K183" s="241"/>
      <c r="L183" s="241"/>
    </row>
  </sheetData>
  <mergeCells count="11">
    <mergeCell ref="H163:J163"/>
    <mergeCell ref="E3:F3"/>
    <mergeCell ref="H5:J5"/>
    <mergeCell ref="H160:J160"/>
    <mergeCell ref="H161:J161"/>
    <mergeCell ref="H162:J162"/>
    <mergeCell ref="H179:J179"/>
    <mergeCell ref="H180:J180"/>
    <mergeCell ref="H181:J181"/>
    <mergeCell ref="H182:J182"/>
    <mergeCell ref="H183:J183"/>
  </mergeCells>
  <pageMargins left="0.70866141732283472" right="0.70866141732283472" top="0.74803149606299213" bottom="0.74803149606299213" header="0.31496062992125984" footer="0.31496062992125984"/>
  <pageSetup paperSize="9" scale="6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4"/>
  <dimension ref="A2:AF58"/>
  <sheetViews>
    <sheetView rightToLeft="1" tabSelected="1" workbookViewId="0">
      <selection activeCell="D4" sqref="D4:U28"/>
    </sheetView>
  </sheetViews>
  <sheetFormatPr defaultRowHeight="12.75" x14ac:dyDescent="0.2"/>
  <cols>
    <col min="1" max="1" width="4.7109375" customWidth="1"/>
    <col min="2" max="2" width="6" customWidth="1"/>
    <col min="3" max="3" width="6.28515625" style="293" customWidth="1"/>
    <col min="4" max="4" width="37.5703125" customWidth="1"/>
    <col min="5" max="5" width="16.7109375" customWidth="1"/>
    <col min="6" max="6" width="14.7109375" customWidth="1"/>
    <col min="7" max="7" width="14.85546875" customWidth="1"/>
    <col min="8" max="8" width="12.28515625" customWidth="1"/>
    <col min="9" max="9" width="10.140625" customWidth="1"/>
    <col min="10" max="10" width="11.5703125" customWidth="1"/>
    <col min="11" max="11" width="4.85546875" customWidth="1"/>
    <col min="12" max="12" width="6.42578125" customWidth="1"/>
    <col min="13" max="13" width="11" customWidth="1"/>
    <col min="14" max="14" width="11.28515625" customWidth="1"/>
    <col min="15" max="15" width="7.85546875" customWidth="1"/>
    <col min="16" max="16" width="7.28515625" customWidth="1"/>
    <col min="17" max="17" width="14.42578125" customWidth="1"/>
    <col min="22" max="22" width="10.140625" customWidth="1"/>
  </cols>
  <sheetData>
    <row r="2" spans="2:22" ht="27" thickBot="1" x14ac:dyDescent="0.45">
      <c r="D2" s="556" t="s">
        <v>189</v>
      </c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</row>
    <row r="3" spans="2:22" ht="42.75" customHeight="1" thickBot="1" x14ac:dyDescent="0.25">
      <c r="B3" s="16" t="s">
        <v>63</v>
      </c>
      <c r="C3" s="16"/>
      <c r="D3" s="16" t="s">
        <v>113</v>
      </c>
      <c r="E3" s="16" t="s">
        <v>114</v>
      </c>
      <c r="F3" s="16" t="s">
        <v>132</v>
      </c>
      <c r="G3" s="16" t="s">
        <v>52</v>
      </c>
      <c r="H3" s="541" t="s">
        <v>190</v>
      </c>
      <c r="I3" s="543"/>
      <c r="J3" s="541" t="s">
        <v>188</v>
      </c>
      <c r="K3" s="542"/>
      <c r="L3" s="542"/>
      <c r="M3" s="541" t="s">
        <v>187</v>
      </c>
      <c r="N3" s="543"/>
      <c r="O3" s="542" t="s">
        <v>191</v>
      </c>
      <c r="P3" s="542"/>
      <c r="Q3" s="542"/>
      <c r="R3" s="542"/>
      <c r="S3" s="541" t="s">
        <v>115</v>
      </c>
      <c r="T3" s="542"/>
      <c r="U3" s="543"/>
      <c r="V3" s="538" t="s">
        <v>197</v>
      </c>
    </row>
    <row r="4" spans="2:22" ht="18" customHeight="1" thickBot="1" x14ac:dyDescent="0.3">
      <c r="B4" s="17">
        <v>1</v>
      </c>
      <c r="C4" s="17"/>
      <c r="D4" s="617"/>
      <c r="E4" s="617"/>
      <c r="F4" s="617"/>
      <c r="G4" s="617"/>
      <c r="H4" s="614"/>
      <c r="I4" s="615"/>
      <c r="J4" s="614"/>
      <c r="K4" s="616"/>
      <c r="L4" s="616"/>
      <c r="M4" s="614"/>
      <c r="N4" s="615"/>
      <c r="O4" s="433"/>
      <c r="P4" s="433"/>
      <c r="Q4" s="433"/>
      <c r="R4" s="433"/>
      <c r="S4" s="432"/>
      <c r="T4" s="433"/>
      <c r="U4" s="434"/>
      <c r="V4" s="539"/>
    </row>
    <row r="5" spans="2:22" ht="18" customHeight="1" thickBot="1" x14ac:dyDescent="0.3">
      <c r="B5" s="17">
        <v>2</v>
      </c>
      <c r="C5" s="17"/>
      <c r="D5" s="617"/>
      <c r="E5" s="617"/>
      <c r="F5" s="617"/>
      <c r="G5" s="617"/>
      <c r="H5" s="432"/>
      <c r="I5" s="434"/>
      <c r="J5" s="614"/>
      <c r="K5" s="616"/>
      <c r="L5" s="616"/>
      <c r="M5" s="612"/>
      <c r="N5" s="613"/>
      <c r="O5" s="433"/>
      <c r="P5" s="433"/>
      <c r="Q5" s="433"/>
      <c r="R5" s="433"/>
      <c r="S5" s="432"/>
      <c r="T5" s="433"/>
      <c r="U5" s="434"/>
      <c r="V5" s="539"/>
    </row>
    <row r="6" spans="2:22" ht="18" customHeight="1" thickBot="1" x14ac:dyDescent="0.3">
      <c r="B6" s="17">
        <v>3</v>
      </c>
      <c r="C6" s="17"/>
      <c r="D6" s="617"/>
      <c r="E6" s="617"/>
      <c r="F6" s="617"/>
      <c r="G6" s="617"/>
      <c r="H6" s="432"/>
      <c r="I6" s="434"/>
      <c r="J6" s="614"/>
      <c r="K6" s="616"/>
      <c r="L6" s="616"/>
      <c r="M6" s="614"/>
      <c r="N6" s="615"/>
      <c r="O6" s="433"/>
      <c r="P6" s="433"/>
      <c r="Q6" s="433"/>
      <c r="R6" s="433"/>
      <c r="S6" s="432"/>
      <c r="T6" s="433"/>
      <c r="U6" s="434"/>
      <c r="V6" s="539"/>
    </row>
    <row r="7" spans="2:22" ht="18" customHeight="1" thickBot="1" x14ac:dyDescent="0.3">
      <c r="B7" s="17">
        <v>4</v>
      </c>
      <c r="C7" s="17"/>
      <c r="D7" s="617"/>
      <c r="E7" s="617"/>
      <c r="F7" s="617"/>
      <c r="G7" s="617"/>
      <c r="H7" s="432"/>
      <c r="I7" s="434"/>
      <c r="J7" s="614"/>
      <c r="K7" s="616"/>
      <c r="L7" s="616"/>
      <c r="M7" s="612"/>
      <c r="N7" s="613"/>
      <c r="O7" s="433"/>
      <c r="P7" s="433"/>
      <c r="Q7" s="433"/>
      <c r="R7" s="433"/>
      <c r="S7" s="432"/>
      <c r="T7" s="433"/>
      <c r="U7" s="434"/>
      <c r="V7" s="539"/>
    </row>
    <row r="8" spans="2:22" ht="18" customHeight="1" thickBot="1" x14ac:dyDescent="0.3">
      <c r="B8" s="17">
        <v>5</v>
      </c>
      <c r="C8" s="17"/>
      <c r="D8" s="617"/>
      <c r="E8" s="617"/>
      <c r="F8" s="617"/>
      <c r="G8" s="617"/>
      <c r="H8" s="432"/>
      <c r="I8" s="434"/>
      <c r="J8" s="614"/>
      <c r="K8" s="616"/>
      <c r="L8" s="616"/>
      <c r="M8" s="614"/>
      <c r="N8" s="615"/>
      <c r="O8" s="433"/>
      <c r="P8" s="433"/>
      <c r="Q8" s="433"/>
      <c r="R8" s="433"/>
      <c r="S8" s="432"/>
      <c r="T8" s="433"/>
      <c r="U8" s="434"/>
      <c r="V8" s="539"/>
    </row>
    <row r="9" spans="2:22" ht="18" customHeight="1" thickBot="1" x14ac:dyDescent="0.3">
      <c r="B9" s="17">
        <v>6</v>
      </c>
      <c r="C9" s="17"/>
      <c r="D9" s="617"/>
      <c r="E9" s="617"/>
      <c r="F9" s="617"/>
      <c r="G9" s="617"/>
      <c r="H9" s="432"/>
      <c r="I9" s="434"/>
      <c r="J9" s="614"/>
      <c r="K9" s="616"/>
      <c r="L9" s="616"/>
      <c r="M9" s="612"/>
      <c r="N9" s="613"/>
      <c r="O9" s="433"/>
      <c r="P9" s="433"/>
      <c r="Q9" s="433"/>
      <c r="R9" s="433"/>
      <c r="S9" s="432"/>
      <c r="T9" s="433"/>
      <c r="U9" s="434"/>
      <c r="V9" s="539"/>
    </row>
    <row r="10" spans="2:22" ht="18" customHeight="1" thickBot="1" x14ac:dyDescent="0.3">
      <c r="B10" s="17">
        <v>7</v>
      </c>
      <c r="C10" s="17"/>
      <c r="D10" s="617"/>
      <c r="E10" s="617"/>
      <c r="F10" s="617"/>
      <c r="G10" s="617"/>
      <c r="H10" s="432"/>
      <c r="I10" s="434"/>
      <c r="J10" s="614"/>
      <c r="K10" s="616"/>
      <c r="L10" s="616"/>
      <c r="M10" s="614"/>
      <c r="N10" s="615"/>
      <c r="O10" s="433"/>
      <c r="P10" s="433"/>
      <c r="Q10" s="433"/>
      <c r="R10" s="433"/>
      <c r="S10" s="432"/>
      <c r="T10" s="433"/>
      <c r="U10" s="434"/>
      <c r="V10" s="539"/>
    </row>
    <row r="11" spans="2:22" ht="18" customHeight="1" thickBot="1" x14ac:dyDescent="0.3">
      <c r="B11" s="17">
        <v>8</v>
      </c>
      <c r="C11" s="17"/>
      <c r="D11" s="617"/>
      <c r="E11" s="617"/>
      <c r="F11" s="617"/>
      <c r="G11" s="617"/>
      <c r="H11" s="432"/>
      <c r="I11" s="434"/>
      <c r="J11" s="614"/>
      <c r="K11" s="616"/>
      <c r="L11" s="616"/>
      <c r="M11" s="612"/>
      <c r="N11" s="613"/>
      <c r="O11" s="433"/>
      <c r="P11" s="433"/>
      <c r="Q11" s="433"/>
      <c r="R11" s="433"/>
      <c r="S11" s="432"/>
      <c r="T11" s="433"/>
      <c r="U11" s="434"/>
      <c r="V11" s="539"/>
    </row>
    <row r="12" spans="2:22" ht="18" customHeight="1" thickBot="1" x14ac:dyDescent="0.3">
      <c r="B12" s="17">
        <v>9</v>
      </c>
      <c r="C12" s="17"/>
      <c r="D12" s="617"/>
      <c r="E12" s="617"/>
      <c r="F12" s="617"/>
      <c r="G12" s="617"/>
      <c r="H12" s="432"/>
      <c r="I12" s="434"/>
      <c r="J12" s="614"/>
      <c r="K12" s="616"/>
      <c r="L12" s="616"/>
      <c r="M12" s="614"/>
      <c r="N12" s="615"/>
      <c r="O12" s="433"/>
      <c r="P12" s="433"/>
      <c r="Q12" s="433"/>
      <c r="R12" s="433"/>
      <c r="S12" s="432"/>
      <c r="T12" s="433"/>
      <c r="U12" s="434"/>
      <c r="V12" s="539"/>
    </row>
    <row r="13" spans="2:22" ht="18" customHeight="1" thickBot="1" x14ac:dyDescent="0.3">
      <c r="B13" s="17">
        <v>10</v>
      </c>
      <c r="C13" s="17"/>
      <c r="D13" s="617"/>
      <c r="E13" s="617"/>
      <c r="F13" s="617"/>
      <c r="G13" s="617"/>
      <c r="H13" s="432"/>
      <c r="I13" s="434"/>
      <c r="J13" s="614"/>
      <c r="K13" s="616"/>
      <c r="L13" s="616"/>
      <c r="M13" s="612"/>
      <c r="N13" s="613"/>
      <c r="O13" s="433"/>
      <c r="P13" s="433"/>
      <c r="Q13" s="433"/>
      <c r="R13" s="433"/>
      <c r="S13" s="432"/>
      <c r="T13" s="433"/>
      <c r="U13" s="434"/>
      <c r="V13" s="539"/>
    </row>
    <row r="14" spans="2:22" ht="18" customHeight="1" thickBot="1" x14ac:dyDescent="0.3">
      <c r="B14" s="17">
        <v>11</v>
      </c>
      <c r="C14" s="17"/>
      <c r="D14" s="617"/>
      <c r="E14" s="617"/>
      <c r="F14" s="617"/>
      <c r="G14" s="617"/>
      <c r="H14" s="432"/>
      <c r="I14" s="434"/>
      <c r="J14" s="614"/>
      <c r="K14" s="616"/>
      <c r="L14" s="616"/>
      <c r="M14" s="614"/>
      <c r="N14" s="615"/>
      <c r="O14" s="433"/>
      <c r="P14" s="433"/>
      <c r="Q14" s="433"/>
      <c r="R14" s="433"/>
      <c r="S14" s="432"/>
      <c r="T14" s="433"/>
      <c r="U14" s="434"/>
      <c r="V14" s="539"/>
    </row>
    <row r="15" spans="2:22" ht="18" customHeight="1" thickBot="1" x14ac:dyDescent="0.3">
      <c r="B15" s="17">
        <v>12</v>
      </c>
      <c r="C15" s="17"/>
      <c r="D15" s="617"/>
      <c r="E15" s="617"/>
      <c r="F15" s="617"/>
      <c r="G15" s="617"/>
      <c r="H15" s="432"/>
      <c r="I15" s="434"/>
      <c r="J15" s="614"/>
      <c r="K15" s="616"/>
      <c r="L15" s="616"/>
      <c r="M15" s="612"/>
      <c r="N15" s="613"/>
      <c r="O15" s="433"/>
      <c r="P15" s="433"/>
      <c r="Q15" s="433"/>
      <c r="R15" s="433"/>
      <c r="S15" s="432"/>
      <c r="T15" s="433"/>
      <c r="U15" s="434"/>
      <c r="V15" s="539"/>
    </row>
    <row r="16" spans="2:22" ht="18" customHeight="1" thickBot="1" x14ac:dyDescent="0.3">
      <c r="B16" s="17">
        <v>13</v>
      </c>
      <c r="C16" s="17"/>
      <c r="D16" s="617"/>
      <c r="E16" s="617"/>
      <c r="F16" s="617"/>
      <c r="G16" s="617"/>
      <c r="H16" s="432"/>
      <c r="I16" s="434"/>
      <c r="J16" s="614"/>
      <c r="K16" s="616"/>
      <c r="L16" s="616"/>
      <c r="M16" s="614"/>
      <c r="N16" s="615"/>
      <c r="O16" s="433"/>
      <c r="P16" s="433"/>
      <c r="Q16" s="433"/>
      <c r="R16" s="433"/>
      <c r="S16" s="432"/>
      <c r="T16" s="433"/>
      <c r="U16" s="434"/>
      <c r="V16" s="539"/>
    </row>
    <row r="17" spans="1:22" ht="18" customHeight="1" thickBot="1" x14ac:dyDescent="0.3">
      <c r="B17" s="17">
        <v>14</v>
      </c>
      <c r="C17" s="17"/>
      <c r="D17" s="617"/>
      <c r="E17" s="617"/>
      <c r="F17" s="617"/>
      <c r="G17" s="617"/>
      <c r="H17" s="432"/>
      <c r="I17" s="434"/>
      <c r="J17" s="614"/>
      <c r="K17" s="616"/>
      <c r="L17" s="616"/>
      <c r="M17" s="612"/>
      <c r="N17" s="613"/>
      <c r="O17" s="433"/>
      <c r="P17" s="433"/>
      <c r="Q17" s="433"/>
      <c r="R17" s="433"/>
      <c r="S17" s="432"/>
      <c r="T17" s="433"/>
      <c r="U17" s="434"/>
      <c r="V17" s="539"/>
    </row>
    <row r="18" spans="1:22" ht="18" customHeight="1" thickBot="1" x14ac:dyDescent="0.3">
      <c r="B18" s="17">
        <v>15</v>
      </c>
      <c r="C18" s="17"/>
      <c r="D18" s="617"/>
      <c r="E18" s="617"/>
      <c r="F18" s="617"/>
      <c r="G18" s="617"/>
      <c r="H18" s="432"/>
      <c r="I18" s="434"/>
      <c r="J18" s="614"/>
      <c r="K18" s="616"/>
      <c r="L18" s="616"/>
      <c r="M18" s="614"/>
      <c r="N18" s="615"/>
      <c r="O18" s="433"/>
      <c r="P18" s="433"/>
      <c r="Q18" s="433"/>
      <c r="R18" s="433"/>
      <c r="S18" s="432"/>
      <c r="T18" s="433"/>
      <c r="U18" s="434"/>
      <c r="V18" s="539"/>
    </row>
    <row r="19" spans="1:22" ht="18" customHeight="1" thickBot="1" x14ac:dyDescent="0.3">
      <c r="B19" s="17">
        <v>16</v>
      </c>
      <c r="C19" s="17"/>
      <c r="D19" s="617"/>
      <c r="E19" s="617"/>
      <c r="F19" s="617"/>
      <c r="G19" s="617"/>
      <c r="H19" s="432"/>
      <c r="I19" s="434"/>
      <c r="J19" s="614"/>
      <c r="K19" s="616"/>
      <c r="L19" s="616"/>
      <c r="M19" s="612"/>
      <c r="N19" s="613"/>
      <c r="O19" s="433"/>
      <c r="P19" s="433"/>
      <c r="Q19" s="433"/>
      <c r="R19" s="433"/>
      <c r="S19" s="432"/>
      <c r="T19" s="433"/>
      <c r="U19" s="434"/>
      <c r="V19" s="539"/>
    </row>
    <row r="20" spans="1:22" ht="18" customHeight="1" thickBot="1" x14ac:dyDescent="0.3">
      <c r="B20" s="17">
        <v>17</v>
      </c>
      <c r="C20" s="17"/>
      <c r="D20" s="617"/>
      <c r="E20" s="617"/>
      <c r="F20" s="617"/>
      <c r="G20" s="617"/>
      <c r="H20" s="432"/>
      <c r="I20" s="434"/>
      <c r="J20" s="614"/>
      <c r="K20" s="616"/>
      <c r="L20" s="616"/>
      <c r="M20" s="614"/>
      <c r="N20" s="615"/>
      <c r="O20" s="433"/>
      <c r="P20" s="433"/>
      <c r="Q20" s="433"/>
      <c r="R20" s="433"/>
      <c r="S20" s="432"/>
      <c r="T20" s="433"/>
      <c r="U20" s="434"/>
      <c r="V20" s="539"/>
    </row>
    <row r="21" spans="1:22" ht="18" customHeight="1" thickBot="1" x14ac:dyDescent="0.3">
      <c r="B21" s="17">
        <v>18</v>
      </c>
      <c r="C21" s="17"/>
      <c r="D21" s="617"/>
      <c r="E21" s="617"/>
      <c r="F21" s="617"/>
      <c r="G21" s="617"/>
      <c r="H21" s="432"/>
      <c r="I21" s="434"/>
      <c r="J21" s="614"/>
      <c r="K21" s="616"/>
      <c r="L21" s="616"/>
      <c r="M21" s="612"/>
      <c r="N21" s="613"/>
      <c r="O21" s="433"/>
      <c r="P21" s="433"/>
      <c r="Q21" s="433"/>
      <c r="R21" s="433"/>
      <c r="S21" s="432"/>
      <c r="T21" s="433"/>
      <c r="U21" s="434"/>
      <c r="V21" s="539"/>
    </row>
    <row r="22" spans="1:22" ht="18" customHeight="1" thickBot="1" x14ac:dyDescent="0.3">
      <c r="B22" s="17">
        <v>19</v>
      </c>
      <c r="C22" s="17"/>
      <c r="D22" s="617"/>
      <c r="E22" s="617"/>
      <c r="F22" s="617"/>
      <c r="G22" s="617"/>
      <c r="H22" s="432"/>
      <c r="I22" s="434"/>
      <c r="J22" s="614"/>
      <c r="K22" s="616"/>
      <c r="L22" s="616"/>
      <c r="M22" s="614"/>
      <c r="N22" s="615"/>
      <c r="O22" s="433"/>
      <c r="P22" s="433"/>
      <c r="Q22" s="433"/>
      <c r="R22" s="433"/>
      <c r="S22" s="432"/>
      <c r="T22" s="433"/>
      <c r="U22" s="434"/>
      <c r="V22" s="539"/>
    </row>
    <row r="23" spans="1:22" ht="18" customHeight="1" thickBot="1" x14ac:dyDescent="0.3">
      <c r="B23" s="17">
        <v>20</v>
      </c>
      <c r="C23" s="17"/>
      <c r="D23" s="617"/>
      <c r="E23" s="617"/>
      <c r="F23" s="617"/>
      <c r="G23" s="617"/>
      <c r="H23" s="432"/>
      <c r="I23" s="434"/>
      <c r="J23" s="614"/>
      <c r="K23" s="616"/>
      <c r="L23" s="616"/>
      <c r="M23" s="612"/>
      <c r="N23" s="613"/>
      <c r="O23" s="433"/>
      <c r="P23" s="433"/>
      <c r="Q23" s="433"/>
      <c r="R23" s="433"/>
      <c r="S23" s="432"/>
      <c r="T23" s="433"/>
      <c r="U23" s="434"/>
      <c r="V23" s="539"/>
    </row>
    <row r="24" spans="1:22" ht="18" customHeight="1" thickBot="1" x14ac:dyDescent="0.3">
      <c r="B24" s="17">
        <v>21</v>
      </c>
      <c r="C24" s="17"/>
      <c r="D24" s="617"/>
      <c r="E24" s="617"/>
      <c r="F24" s="617"/>
      <c r="G24" s="617"/>
      <c r="H24" s="432"/>
      <c r="I24" s="434"/>
      <c r="J24" s="614"/>
      <c r="K24" s="616"/>
      <c r="L24" s="616"/>
      <c r="M24" s="614"/>
      <c r="N24" s="615"/>
      <c r="O24" s="433"/>
      <c r="P24" s="433"/>
      <c r="Q24" s="433"/>
      <c r="R24" s="433"/>
      <c r="S24" s="432"/>
      <c r="T24" s="433"/>
      <c r="U24" s="434"/>
      <c r="V24" s="539"/>
    </row>
    <row r="25" spans="1:22" ht="18" customHeight="1" thickBot="1" x14ac:dyDescent="0.3">
      <c r="B25" s="17">
        <v>22</v>
      </c>
      <c r="C25" s="17"/>
      <c r="D25" s="617"/>
      <c r="E25" s="617"/>
      <c r="F25" s="617"/>
      <c r="G25" s="617"/>
      <c r="H25" s="432"/>
      <c r="I25" s="434"/>
      <c r="J25" s="614"/>
      <c r="K25" s="616"/>
      <c r="L25" s="616"/>
      <c r="M25" s="612"/>
      <c r="N25" s="613"/>
      <c r="O25" s="433"/>
      <c r="P25" s="433"/>
      <c r="Q25" s="433"/>
      <c r="R25" s="433"/>
      <c r="S25" s="432"/>
      <c r="T25" s="433"/>
      <c r="U25" s="434"/>
      <c r="V25" s="539"/>
    </row>
    <row r="26" spans="1:22" ht="18" customHeight="1" thickBot="1" x14ac:dyDescent="0.3">
      <c r="B26" s="17">
        <v>23</v>
      </c>
      <c r="C26" s="17"/>
      <c r="D26" s="617"/>
      <c r="E26" s="617"/>
      <c r="F26" s="617"/>
      <c r="G26" s="617"/>
      <c r="H26" s="432"/>
      <c r="I26" s="434"/>
      <c r="J26" s="614"/>
      <c r="K26" s="616"/>
      <c r="L26" s="616"/>
      <c r="M26" s="614"/>
      <c r="N26" s="615"/>
      <c r="O26" s="433"/>
      <c r="P26" s="433"/>
      <c r="Q26" s="433"/>
      <c r="R26" s="433"/>
      <c r="S26" s="432"/>
      <c r="T26" s="433"/>
      <c r="U26" s="434"/>
      <c r="V26" s="539"/>
    </row>
    <row r="27" spans="1:22" ht="18" customHeight="1" thickBot="1" x14ac:dyDescent="0.3">
      <c r="B27" s="17">
        <v>24</v>
      </c>
      <c r="C27" s="17"/>
      <c r="D27" s="617"/>
      <c r="E27" s="617"/>
      <c r="F27" s="617"/>
      <c r="G27" s="617"/>
      <c r="H27" s="432"/>
      <c r="I27" s="434"/>
      <c r="J27" s="614"/>
      <c r="K27" s="616"/>
      <c r="L27" s="616"/>
      <c r="M27" s="612"/>
      <c r="N27" s="613"/>
      <c r="O27" s="433"/>
      <c r="P27" s="433"/>
      <c r="Q27" s="433"/>
      <c r="R27" s="433"/>
      <c r="S27" s="432"/>
      <c r="T27" s="433"/>
      <c r="U27" s="434"/>
      <c r="V27" s="539"/>
    </row>
    <row r="28" spans="1:22" ht="18" customHeight="1" thickBot="1" x14ac:dyDescent="0.3">
      <c r="B28" s="17">
        <v>25</v>
      </c>
      <c r="C28" s="17"/>
      <c r="D28" s="617"/>
      <c r="E28" s="617"/>
      <c r="F28" s="617"/>
      <c r="G28" s="617"/>
      <c r="H28" s="432"/>
      <c r="I28" s="434"/>
      <c r="J28" s="614"/>
      <c r="K28" s="616"/>
      <c r="L28" s="616"/>
      <c r="M28" s="614"/>
      <c r="N28" s="615"/>
      <c r="O28" s="433"/>
      <c r="P28" s="433"/>
      <c r="Q28" s="433"/>
      <c r="R28" s="433"/>
      <c r="S28" s="432"/>
      <c r="T28" s="433"/>
      <c r="U28" s="434"/>
      <c r="V28" s="539"/>
    </row>
    <row r="29" spans="1:22" ht="18.75" thickBot="1" x14ac:dyDescent="0.3">
      <c r="A29" s="4"/>
      <c r="B29" s="4"/>
      <c r="C29" s="4"/>
      <c r="D29" s="576" t="s">
        <v>116</v>
      </c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76"/>
      <c r="R29" s="576"/>
      <c r="S29" s="576"/>
      <c r="T29" s="576"/>
      <c r="U29" s="576"/>
      <c r="V29" s="540"/>
    </row>
    <row r="30" spans="1:22" ht="18" x14ac:dyDescent="0.2">
      <c r="A30" s="4"/>
      <c r="B30" s="602" t="s">
        <v>117</v>
      </c>
      <c r="C30" s="603"/>
      <c r="D30" s="603"/>
      <c r="E30" s="604" t="s">
        <v>192</v>
      </c>
      <c r="F30" s="605"/>
      <c r="G30" s="544" t="s">
        <v>118</v>
      </c>
      <c r="H30" s="545"/>
      <c r="I30" s="569" t="s">
        <v>119</v>
      </c>
      <c r="J30" s="545"/>
      <c r="K30" s="569" t="s">
        <v>120</v>
      </c>
      <c r="L30" s="545"/>
      <c r="M30" s="569" t="s">
        <v>72</v>
      </c>
      <c r="N30" s="545"/>
      <c r="O30" s="544" t="s">
        <v>193</v>
      </c>
      <c r="P30" s="545"/>
      <c r="Q30" s="573" t="s">
        <v>194</v>
      </c>
      <c r="R30" s="574"/>
      <c r="S30" s="574"/>
      <c r="T30" s="574"/>
      <c r="U30" s="574"/>
      <c r="V30" s="575"/>
    </row>
    <row r="31" spans="1:22" ht="15.75" customHeight="1" x14ac:dyDescent="0.2">
      <c r="A31" s="4"/>
      <c r="B31" s="606"/>
      <c r="C31" s="607"/>
      <c r="D31" s="608"/>
      <c r="E31" s="606"/>
      <c r="F31" s="608"/>
      <c r="G31" s="546"/>
      <c r="H31" s="547"/>
      <c r="I31" s="570"/>
      <c r="J31" s="547"/>
      <c r="K31" s="570"/>
      <c r="L31" s="547"/>
      <c r="M31" s="570"/>
      <c r="N31" s="547"/>
      <c r="O31" s="546"/>
      <c r="P31" s="547"/>
      <c r="Q31" s="532"/>
      <c r="R31" s="533"/>
      <c r="S31" s="533"/>
      <c r="T31" s="533"/>
      <c r="U31" s="533"/>
      <c r="V31" s="534"/>
    </row>
    <row r="32" spans="1:22" ht="16.5" customHeight="1" x14ac:dyDescent="0.2">
      <c r="A32" s="4"/>
      <c r="B32" s="606"/>
      <c r="C32" s="607"/>
      <c r="D32" s="608"/>
      <c r="E32" s="606"/>
      <c r="F32" s="608"/>
      <c r="G32" s="546"/>
      <c r="H32" s="547"/>
      <c r="I32" s="570"/>
      <c r="J32" s="547"/>
      <c r="K32" s="570"/>
      <c r="L32" s="547"/>
      <c r="M32" s="570"/>
      <c r="N32" s="547"/>
      <c r="O32" s="546"/>
      <c r="P32" s="547"/>
      <c r="Q32" s="535"/>
      <c r="R32" s="536"/>
      <c r="S32" s="536"/>
      <c r="T32" s="536"/>
      <c r="U32" s="536"/>
      <c r="V32" s="537"/>
    </row>
    <row r="33" spans="1:22" ht="18.75" customHeight="1" thickBot="1" x14ac:dyDescent="0.25">
      <c r="A33" s="4"/>
      <c r="B33" s="606"/>
      <c r="C33" s="607"/>
      <c r="D33" s="608"/>
      <c r="E33" s="606"/>
      <c r="F33" s="608"/>
      <c r="G33" s="548"/>
      <c r="H33" s="549"/>
      <c r="I33" s="571"/>
      <c r="J33" s="549"/>
      <c r="K33" s="571"/>
      <c r="L33" s="549"/>
      <c r="M33" s="571"/>
      <c r="N33" s="549"/>
      <c r="O33" s="548"/>
      <c r="P33" s="549"/>
      <c r="Q33" s="535"/>
      <c r="R33" s="536"/>
      <c r="S33" s="536"/>
      <c r="T33" s="536"/>
      <c r="U33" s="536"/>
      <c r="V33" s="537"/>
    </row>
    <row r="34" spans="1:22" ht="12.75" customHeight="1" x14ac:dyDescent="0.2">
      <c r="A34" s="4"/>
      <c r="B34" s="606"/>
      <c r="C34" s="607"/>
      <c r="D34" s="608"/>
      <c r="E34" s="606"/>
      <c r="F34" s="608"/>
      <c r="G34" s="544" t="s">
        <v>121</v>
      </c>
      <c r="H34" s="545"/>
      <c r="I34" s="550"/>
      <c r="J34" s="551"/>
      <c r="K34" s="550"/>
      <c r="L34" s="551"/>
      <c r="M34" s="550"/>
      <c r="N34" s="551"/>
      <c r="O34" s="583"/>
      <c r="P34" s="551"/>
      <c r="Q34" s="557" t="s">
        <v>195</v>
      </c>
      <c r="R34" s="558"/>
      <c r="S34" s="558"/>
      <c r="T34" s="558"/>
      <c r="U34" s="558"/>
      <c r="V34" s="559"/>
    </row>
    <row r="35" spans="1:22" ht="12.75" customHeight="1" x14ac:dyDescent="0.2">
      <c r="A35" s="4"/>
      <c r="B35" s="606"/>
      <c r="C35" s="607"/>
      <c r="D35" s="608"/>
      <c r="E35" s="606"/>
      <c r="F35" s="608"/>
      <c r="G35" s="546"/>
      <c r="H35" s="547"/>
      <c r="I35" s="552"/>
      <c r="J35" s="553"/>
      <c r="K35" s="552"/>
      <c r="L35" s="553"/>
      <c r="M35" s="552"/>
      <c r="N35" s="553"/>
      <c r="O35" s="584"/>
      <c r="P35" s="553"/>
      <c r="Q35" s="560"/>
      <c r="R35" s="561"/>
      <c r="S35" s="561"/>
      <c r="T35" s="561"/>
      <c r="U35" s="561"/>
      <c r="V35" s="562"/>
    </row>
    <row r="36" spans="1:22" ht="12.75" customHeight="1" thickBot="1" x14ac:dyDescent="0.25">
      <c r="A36" s="4"/>
      <c r="B36" s="606"/>
      <c r="C36" s="607"/>
      <c r="D36" s="608"/>
      <c r="E36" s="606"/>
      <c r="F36" s="608"/>
      <c r="G36" s="548"/>
      <c r="H36" s="549"/>
      <c r="I36" s="554"/>
      <c r="J36" s="555"/>
      <c r="K36" s="554"/>
      <c r="L36" s="555"/>
      <c r="M36" s="554"/>
      <c r="N36" s="555"/>
      <c r="O36" s="585"/>
      <c r="P36" s="555"/>
      <c r="Q36" s="596"/>
      <c r="R36" s="597"/>
      <c r="S36" s="597"/>
      <c r="T36" s="597"/>
      <c r="U36" s="597"/>
      <c r="V36" s="598"/>
    </row>
    <row r="37" spans="1:22" ht="12.75" customHeight="1" x14ac:dyDescent="0.2">
      <c r="A37" s="4"/>
      <c r="B37" s="606"/>
      <c r="C37" s="607"/>
      <c r="D37" s="608"/>
      <c r="E37" s="606"/>
      <c r="F37" s="608"/>
      <c r="G37" s="544" t="s">
        <v>122</v>
      </c>
      <c r="H37" s="545"/>
      <c r="I37" s="550"/>
      <c r="J37" s="551"/>
      <c r="K37" s="563"/>
      <c r="L37" s="564"/>
      <c r="M37" s="577"/>
      <c r="N37" s="578"/>
      <c r="O37" s="583"/>
      <c r="P37" s="551"/>
      <c r="Q37" s="596"/>
      <c r="R37" s="597"/>
      <c r="S37" s="597"/>
      <c r="T37" s="597"/>
      <c r="U37" s="597"/>
      <c r="V37" s="598"/>
    </row>
    <row r="38" spans="1:22" ht="12.75" customHeight="1" x14ac:dyDescent="0.2">
      <c r="A38" s="4"/>
      <c r="B38" s="606"/>
      <c r="C38" s="607"/>
      <c r="D38" s="608"/>
      <c r="E38" s="606"/>
      <c r="F38" s="608"/>
      <c r="G38" s="546"/>
      <c r="H38" s="547"/>
      <c r="I38" s="552"/>
      <c r="J38" s="553"/>
      <c r="K38" s="565"/>
      <c r="L38" s="566"/>
      <c r="M38" s="579"/>
      <c r="N38" s="580"/>
      <c r="O38" s="584"/>
      <c r="P38" s="553"/>
      <c r="Q38" s="596"/>
      <c r="R38" s="597"/>
      <c r="S38" s="597"/>
      <c r="T38" s="597"/>
      <c r="U38" s="597"/>
      <c r="V38" s="598"/>
    </row>
    <row r="39" spans="1:22" ht="13.5" customHeight="1" thickBot="1" x14ac:dyDescent="0.25">
      <c r="A39" s="4"/>
      <c r="B39" s="606"/>
      <c r="C39" s="607"/>
      <c r="D39" s="608"/>
      <c r="E39" s="606"/>
      <c r="F39" s="608"/>
      <c r="G39" s="548"/>
      <c r="H39" s="549"/>
      <c r="I39" s="554"/>
      <c r="J39" s="555"/>
      <c r="K39" s="567"/>
      <c r="L39" s="568"/>
      <c r="M39" s="581"/>
      <c r="N39" s="582"/>
      <c r="O39" s="585"/>
      <c r="P39" s="555"/>
      <c r="Q39" s="596"/>
      <c r="R39" s="597"/>
      <c r="S39" s="597"/>
      <c r="T39" s="597"/>
      <c r="U39" s="597"/>
      <c r="V39" s="598"/>
    </row>
    <row r="40" spans="1:22" ht="12.75" customHeight="1" x14ac:dyDescent="0.2">
      <c r="A40" s="4"/>
      <c r="B40" s="606"/>
      <c r="C40" s="607"/>
      <c r="D40" s="608"/>
      <c r="E40" s="606"/>
      <c r="F40" s="608"/>
      <c r="G40" s="544" t="s">
        <v>123</v>
      </c>
      <c r="H40" s="545"/>
      <c r="I40" s="550"/>
      <c r="J40" s="551"/>
      <c r="K40" s="563"/>
      <c r="L40" s="564"/>
      <c r="M40" s="577"/>
      <c r="N40" s="578"/>
      <c r="O40" s="583"/>
      <c r="P40" s="551"/>
      <c r="Q40" s="596"/>
      <c r="R40" s="597"/>
      <c r="S40" s="597"/>
      <c r="T40" s="597"/>
      <c r="U40" s="597"/>
      <c r="V40" s="598"/>
    </row>
    <row r="41" spans="1:22" ht="12.75" customHeight="1" x14ac:dyDescent="0.2">
      <c r="A41" s="4"/>
      <c r="B41" s="606"/>
      <c r="C41" s="607"/>
      <c r="D41" s="608"/>
      <c r="E41" s="606"/>
      <c r="F41" s="608"/>
      <c r="G41" s="546"/>
      <c r="H41" s="547"/>
      <c r="I41" s="552"/>
      <c r="J41" s="553"/>
      <c r="K41" s="565"/>
      <c r="L41" s="566"/>
      <c r="M41" s="579"/>
      <c r="N41" s="580"/>
      <c r="O41" s="584"/>
      <c r="P41" s="553"/>
      <c r="Q41" s="596"/>
      <c r="R41" s="597"/>
      <c r="S41" s="597"/>
      <c r="T41" s="597"/>
      <c r="U41" s="597"/>
      <c r="V41" s="598"/>
    </row>
    <row r="42" spans="1:22" ht="13.5" customHeight="1" thickBot="1" x14ac:dyDescent="0.25">
      <c r="A42" s="4"/>
      <c r="B42" s="609"/>
      <c r="C42" s="610"/>
      <c r="D42" s="611"/>
      <c r="E42" s="609"/>
      <c r="F42" s="611"/>
      <c r="G42" s="548"/>
      <c r="H42" s="549"/>
      <c r="I42" s="554"/>
      <c r="J42" s="555"/>
      <c r="K42" s="567"/>
      <c r="L42" s="568"/>
      <c r="M42" s="581"/>
      <c r="N42" s="582"/>
      <c r="O42" s="585"/>
      <c r="P42" s="555"/>
      <c r="Q42" s="599"/>
      <c r="R42" s="600"/>
      <c r="S42" s="600"/>
      <c r="T42" s="600"/>
      <c r="U42" s="600"/>
      <c r="V42" s="601"/>
    </row>
    <row r="43" spans="1:22" ht="13.5" thickBo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8" x14ac:dyDescent="0.2">
      <c r="B44" s="587" t="s">
        <v>124</v>
      </c>
      <c r="C44" s="588"/>
      <c r="D44" s="588"/>
      <c r="E44" s="588"/>
      <c r="F44" s="588"/>
      <c r="G44" s="588"/>
      <c r="H44" s="588"/>
      <c r="I44" s="588"/>
      <c r="J44" s="589"/>
    </row>
    <row r="45" spans="1:22" x14ac:dyDescent="0.2">
      <c r="A45" s="4"/>
      <c r="B45" s="590"/>
      <c r="C45" s="591"/>
      <c r="D45" s="591"/>
      <c r="E45" s="591"/>
      <c r="F45" s="591"/>
      <c r="G45" s="591"/>
      <c r="H45" s="591"/>
      <c r="I45" s="591"/>
      <c r="J45" s="59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B46" s="590"/>
      <c r="C46" s="591"/>
      <c r="D46" s="591"/>
      <c r="E46" s="591"/>
      <c r="F46" s="591"/>
      <c r="G46" s="591"/>
      <c r="H46" s="591"/>
      <c r="I46" s="591"/>
      <c r="J46" s="592"/>
    </row>
    <row r="47" spans="1:22" x14ac:dyDescent="0.2">
      <c r="B47" s="590"/>
      <c r="C47" s="591"/>
      <c r="D47" s="591"/>
      <c r="E47" s="591"/>
      <c r="F47" s="591"/>
      <c r="G47" s="591"/>
      <c r="H47" s="591"/>
      <c r="I47" s="591"/>
      <c r="J47" s="592"/>
    </row>
    <row r="48" spans="1:22" x14ac:dyDescent="0.2">
      <c r="B48" s="590"/>
      <c r="C48" s="591"/>
      <c r="D48" s="591"/>
      <c r="E48" s="591"/>
      <c r="F48" s="591"/>
      <c r="G48" s="591"/>
      <c r="H48" s="591"/>
      <c r="I48" s="591"/>
      <c r="J48" s="592"/>
    </row>
    <row r="49" spans="1:32" x14ac:dyDescent="0.2">
      <c r="B49" s="590"/>
      <c r="C49" s="591"/>
      <c r="D49" s="591"/>
      <c r="E49" s="591"/>
      <c r="F49" s="591"/>
      <c r="G49" s="591"/>
      <c r="H49" s="591"/>
      <c r="I49" s="591"/>
      <c r="J49" s="592"/>
    </row>
    <row r="50" spans="1:32" x14ac:dyDescent="0.2">
      <c r="B50" s="590"/>
      <c r="C50" s="591"/>
      <c r="D50" s="591"/>
      <c r="E50" s="591"/>
      <c r="F50" s="591"/>
      <c r="G50" s="591"/>
      <c r="H50" s="591"/>
      <c r="I50" s="591"/>
      <c r="J50" s="592"/>
    </row>
    <row r="51" spans="1:32" x14ac:dyDescent="0.2">
      <c r="B51" s="590"/>
      <c r="C51" s="591"/>
      <c r="D51" s="591"/>
      <c r="E51" s="591"/>
      <c r="F51" s="591"/>
      <c r="G51" s="591"/>
      <c r="H51" s="591"/>
      <c r="I51" s="591"/>
      <c r="J51" s="592"/>
    </row>
    <row r="52" spans="1:32" ht="15.75" thickBot="1" x14ac:dyDescent="0.25">
      <c r="A52" s="18"/>
      <c r="B52" s="593"/>
      <c r="C52" s="594"/>
      <c r="D52" s="594"/>
      <c r="E52" s="594"/>
      <c r="F52" s="594"/>
      <c r="G52" s="594"/>
      <c r="H52" s="594"/>
      <c r="I52" s="594"/>
      <c r="J52" s="595"/>
    </row>
    <row r="53" spans="1:32" x14ac:dyDescent="0.2">
      <c r="A53" s="1"/>
    </row>
    <row r="54" spans="1:32" s="28" customFormat="1" ht="18" x14ac:dyDescent="0.25">
      <c r="A54" s="25"/>
      <c r="B54" s="26"/>
      <c r="C54" s="26"/>
      <c r="D54" s="26" t="s">
        <v>125</v>
      </c>
      <c r="E54" s="27"/>
      <c r="G54" s="586" t="s">
        <v>126</v>
      </c>
      <c r="H54" s="586"/>
      <c r="I54" s="29"/>
      <c r="J54" s="29" t="s">
        <v>127</v>
      </c>
      <c r="K54" s="27"/>
      <c r="L54" s="27"/>
      <c r="M54" s="29"/>
      <c r="N54" s="29" t="s">
        <v>128</v>
      </c>
      <c r="O54" s="29"/>
      <c r="P54" s="27"/>
      <c r="T54" s="586" t="s">
        <v>129</v>
      </c>
      <c r="U54" s="586"/>
      <c r="V54" s="586"/>
    </row>
    <row r="55" spans="1:32" ht="18" x14ac:dyDescent="0.25">
      <c r="A55" s="31" t="s">
        <v>130</v>
      </c>
      <c r="B55" s="3"/>
      <c r="C55" s="3"/>
      <c r="D55" s="20"/>
      <c r="E55" s="20"/>
      <c r="H55" s="21"/>
      <c r="I55" s="21"/>
      <c r="J55" s="21"/>
      <c r="K55" s="22"/>
      <c r="L55" s="22"/>
      <c r="M55" s="23"/>
      <c r="N55" s="23"/>
      <c r="O55" s="20"/>
      <c r="P55" s="20"/>
      <c r="Q55" s="20"/>
      <c r="R55" s="22"/>
      <c r="S55" s="23"/>
      <c r="T55" s="20"/>
      <c r="U55" s="24"/>
      <c r="V55" s="24"/>
    </row>
    <row r="56" spans="1:32" ht="15" customHeight="1" x14ac:dyDescent="0.25">
      <c r="A56" s="30"/>
      <c r="B56" s="3"/>
      <c r="C56" s="3"/>
      <c r="D56" s="20"/>
      <c r="E56" s="20"/>
      <c r="F56" s="20"/>
      <c r="G56" s="21"/>
      <c r="H56" s="21"/>
      <c r="I56" s="21"/>
      <c r="J56" s="21"/>
      <c r="K56" s="22"/>
      <c r="L56" s="22"/>
      <c r="M56" s="23"/>
      <c r="N56" s="23"/>
      <c r="O56" s="20"/>
      <c r="P56" s="20"/>
      <c r="Q56" s="20"/>
      <c r="R56" s="22"/>
      <c r="T56" s="297"/>
      <c r="U56" s="297"/>
      <c r="V56" s="297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</row>
    <row r="57" spans="1:32" ht="15" customHeight="1" x14ac:dyDescent="0.25">
      <c r="A57" s="30"/>
      <c r="B57" s="19"/>
      <c r="C57" s="19"/>
      <c r="D57" s="20"/>
      <c r="E57" s="20"/>
      <c r="F57" s="20"/>
      <c r="G57" s="21"/>
      <c r="H57" s="21"/>
      <c r="I57" s="21"/>
      <c r="J57" s="20"/>
      <c r="K57" s="22"/>
      <c r="L57" s="22"/>
      <c r="M57" s="22"/>
      <c r="N57" s="22"/>
      <c r="O57" s="20"/>
      <c r="P57" s="20"/>
      <c r="Q57" s="20"/>
      <c r="R57" s="22"/>
      <c r="S57" s="22"/>
      <c r="T57" s="572" t="s">
        <v>196</v>
      </c>
      <c r="U57" s="572"/>
      <c r="V57" s="572"/>
    </row>
    <row r="58" spans="1:32" ht="18" x14ac:dyDescent="0.25">
      <c r="A58" s="31" t="s">
        <v>133</v>
      </c>
      <c r="B58" s="3"/>
      <c r="C58" s="3"/>
      <c r="D58" s="20"/>
      <c r="E58" s="20"/>
      <c r="F58" s="20"/>
      <c r="G58" s="20"/>
      <c r="H58" s="20"/>
      <c r="I58" s="21"/>
      <c r="J58" s="20"/>
      <c r="K58" s="22"/>
      <c r="L58" s="22"/>
      <c r="M58" s="23"/>
      <c r="N58" s="23"/>
      <c r="O58" s="20"/>
      <c r="P58" s="20"/>
      <c r="Q58" s="20"/>
      <c r="R58" s="22"/>
      <c r="S58" s="23"/>
      <c r="T58" s="20"/>
      <c r="U58" s="531" t="s">
        <v>131</v>
      </c>
      <c r="V58" s="531"/>
    </row>
  </sheetData>
  <mergeCells count="168">
    <mergeCell ref="T57:V57"/>
    <mergeCell ref="Q30:V30"/>
    <mergeCell ref="T56:V56"/>
    <mergeCell ref="D29:U29"/>
    <mergeCell ref="M37:N39"/>
    <mergeCell ref="M40:N42"/>
    <mergeCell ref="K37:L39"/>
    <mergeCell ref="O37:P39"/>
    <mergeCell ref="O30:P33"/>
    <mergeCell ref="I34:J36"/>
    <mergeCell ref="G54:H54"/>
    <mergeCell ref="B44:J44"/>
    <mergeCell ref="B45:J52"/>
    <mergeCell ref="G40:H42"/>
    <mergeCell ref="T54:V54"/>
    <mergeCell ref="O40:P42"/>
    <mergeCell ref="Q36:V42"/>
    <mergeCell ref="O34:P36"/>
    <mergeCell ref="B30:D30"/>
    <mergeCell ref="E30:F30"/>
    <mergeCell ref="B31:D42"/>
    <mergeCell ref="E31:F42"/>
    <mergeCell ref="I30:J33"/>
    <mergeCell ref="H28:I28"/>
    <mergeCell ref="O6:R6"/>
    <mergeCell ref="Q34:V35"/>
    <mergeCell ref="K40:L42"/>
    <mergeCell ref="M30:N33"/>
    <mergeCell ref="M21:N21"/>
    <mergeCell ref="K30:L33"/>
    <mergeCell ref="I37:J39"/>
    <mergeCell ref="M34:N36"/>
    <mergeCell ref="M22:N22"/>
    <mergeCell ref="M23:N23"/>
    <mergeCell ref="G30:H33"/>
    <mergeCell ref="G37:H39"/>
    <mergeCell ref="M25:N25"/>
    <mergeCell ref="M27:N27"/>
    <mergeCell ref="J20:L20"/>
    <mergeCell ref="M28:N28"/>
    <mergeCell ref="J22:L22"/>
    <mergeCell ref="I40:J42"/>
    <mergeCell ref="H26:I26"/>
    <mergeCell ref="H27:I27"/>
    <mergeCell ref="J26:L26"/>
    <mergeCell ref="J27:L27"/>
    <mergeCell ref="J28:L28"/>
    <mergeCell ref="J3:L3"/>
    <mergeCell ref="H9:I9"/>
    <mergeCell ref="H10:I10"/>
    <mergeCell ref="M3:N3"/>
    <mergeCell ref="J23:L23"/>
    <mergeCell ref="D2:U2"/>
    <mergeCell ref="H3:I3"/>
    <mergeCell ref="H4:I4"/>
    <mergeCell ref="O4:R4"/>
    <mergeCell ref="O5:R5"/>
    <mergeCell ref="J19:L19"/>
    <mergeCell ref="H19:I19"/>
    <mergeCell ref="H5:I5"/>
    <mergeCell ref="S3:U3"/>
    <mergeCell ref="S4:U4"/>
    <mergeCell ref="S5:U5"/>
    <mergeCell ref="O3:R3"/>
    <mergeCell ref="O16:R16"/>
    <mergeCell ref="O17:R17"/>
    <mergeCell ref="O18:R18"/>
    <mergeCell ref="O19:R19"/>
    <mergeCell ref="M19:N19"/>
    <mergeCell ref="S6:U6"/>
    <mergeCell ref="O20:R20"/>
    <mergeCell ref="M26:N26"/>
    <mergeCell ref="J15:L15"/>
    <mergeCell ref="J16:L16"/>
    <mergeCell ref="G34:H36"/>
    <mergeCell ref="K34:L36"/>
    <mergeCell ref="M17:N17"/>
    <mergeCell ref="M18:N18"/>
    <mergeCell ref="M20:N20"/>
    <mergeCell ref="J21:L21"/>
    <mergeCell ref="M24:N24"/>
    <mergeCell ref="H25:I25"/>
    <mergeCell ref="J25:L25"/>
    <mergeCell ref="J24:L24"/>
    <mergeCell ref="J17:L17"/>
    <mergeCell ref="J18:L18"/>
    <mergeCell ref="H22:I22"/>
    <mergeCell ref="H23:I23"/>
    <mergeCell ref="H21:I21"/>
    <mergeCell ref="H20:I20"/>
    <mergeCell ref="H24:I24"/>
    <mergeCell ref="H17:I17"/>
    <mergeCell ref="H18:I18"/>
    <mergeCell ref="M15:N15"/>
    <mergeCell ref="M16:N16"/>
    <mergeCell ref="M4:N4"/>
    <mergeCell ref="M5:N5"/>
    <mergeCell ref="M6:N6"/>
    <mergeCell ref="M8:N8"/>
    <mergeCell ref="M9:N9"/>
    <mergeCell ref="M10:N10"/>
    <mergeCell ref="M11:N11"/>
    <mergeCell ref="M12:N12"/>
    <mergeCell ref="H14:I14"/>
    <mergeCell ref="H13:I13"/>
    <mergeCell ref="H12:I12"/>
    <mergeCell ref="J4:L4"/>
    <mergeCell ref="J5:L5"/>
    <mergeCell ref="J6:L6"/>
    <mergeCell ref="J7:L7"/>
    <mergeCell ref="J8:L8"/>
    <mergeCell ref="J9:L9"/>
    <mergeCell ref="M13:N13"/>
    <mergeCell ref="M14:N14"/>
    <mergeCell ref="H6:I6"/>
    <mergeCell ref="H7:I7"/>
    <mergeCell ref="H8:I8"/>
    <mergeCell ref="J10:L10"/>
    <mergeCell ref="J11:L11"/>
    <mergeCell ref="J12:L12"/>
    <mergeCell ref="J13:L13"/>
    <mergeCell ref="J14:L14"/>
    <mergeCell ref="H11:I11"/>
    <mergeCell ref="M7:N7"/>
    <mergeCell ref="H16:I16"/>
    <mergeCell ref="H15:I15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S11:U11"/>
    <mergeCell ref="S12:U12"/>
    <mergeCell ref="S24:U24"/>
    <mergeCell ref="S13:U13"/>
    <mergeCell ref="S14:U14"/>
    <mergeCell ref="S15:U15"/>
    <mergeCell ref="S16:U16"/>
    <mergeCell ref="S17:U17"/>
    <mergeCell ref="S18:U18"/>
    <mergeCell ref="S28:U28"/>
    <mergeCell ref="U58:V58"/>
    <mergeCell ref="S19:U19"/>
    <mergeCell ref="S20:U20"/>
    <mergeCell ref="S21:U21"/>
    <mergeCell ref="S22:U22"/>
    <mergeCell ref="S23:U23"/>
    <mergeCell ref="O21:R21"/>
    <mergeCell ref="O22:R22"/>
    <mergeCell ref="O23:R23"/>
    <mergeCell ref="O24:R24"/>
    <mergeCell ref="O25:R25"/>
    <mergeCell ref="O26:R26"/>
    <mergeCell ref="O27:R27"/>
    <mergeCell ref="O28:R28"/>
    <mergeCell ref="S25:U25"/>
    <mergeCell ref="S26:U26"/>
    <mergeCell ref="S27:U27"/>
    <mergeCell ref="Q31:V33"/>
    <mergeCell ref="V3:V29"/>
    <mergeCell ref="S7:U7"/>
    <mergeCell ref="S8:U8"/>
    <mergeCell ref="S9:U9"/>
    <mergeCell ref="S10:U10"/>
  </mergeCells>
  <phoneticPr fontId="15" type="noConversion"/>
  <printOptions horizontalCentered="1" verticalCentered="1"/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نطاقات تمت تسميتها</vt:lpstr>
      </vt:variant>
      <vt:variant>
        <vt:i4>3</vt:i4>
      </vt:variant>
    </vt:vector>
  </HeadingPairs>
  <TitlesOfParts>
    <vt:vector size="7" baseType="lpstr">
      <vt:lpstr>بطاقة توزيع الحصص</vt:lpstr>
      <vt:lpstr>احصائية 1</vt:lpstr>
      <vt:lpstr>احصائية 2</vt:lpstr>
      <vt:lpstr>معلمين رتب</vt:lpstr>
      <vt:lpstr>'احصائية 2'!Print_Area</vt:lpstr>
      <vt:lpstr>'احصائية 1'!Print_Titles</vt:lpstr>
      <vt:lpstr>'احصائية 2'!Print_Titles</vt:lpstr>
    </vt:vector>
  </TitlesOfParts>
  <Company>moe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Suhair</dc:creator>
  <cp:lastModifiedBy>OpenEmis Plus</cp:lastModifiedBy>
  <cp:lastPrinted>2020-03-08T06:17:37Z</cp:lastPrinted>
  <dcterms:created xsi:type="dcterms:W3CDTF">2008-01-16T11:00:51Z</dcterms:created>
  <dcterms:modified xsi:type="dcterms:W3CDTF">2023-04-17T10:23:27Z</dcterms:modified>
</cp:coreProperties>
</file>