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8BD31D78-7319-4CE4-BCFD-BD3F7711C8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" i="1" l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G46" i="2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C22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<sst xmlns="http://schemas.openxmlformats.org/spreadsheetml/2006/main" count="968" uniqueCount="295">
  <si>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</si>
  <si>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</si>
  <si>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</si>
  <si>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</si>
  <si>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</si>
  <si>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</si>
  <si>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</si>
  <si>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</si>
  <si>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</si>
  <si>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</si>
  <si>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</si>
  <si>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</si>
  <si>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</si>
  <si>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</si>
  <si>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</si>
  <si>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</si>
  <si>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</si>
  <si>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</si>
  <si>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</si>
  <si>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</si>
  <si>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</si>
  <si>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</si>
  <si>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</si>
  <si>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</si>
  <si>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</si>
  <si>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</si>
  <si>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</si>
  <si>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</si>
  <si>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</si>
  <si>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</si>
  <si>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</si>
  <si>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</si>
  <si>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</si>
  <si>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</si>
  <si>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</si>
  <si>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</si>
  <si>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</si>
  <si>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</si>
  <si>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</si>
  <si>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</si>
  <si>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</si>
  <si>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</si>
  <si>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</si>
  <si>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</si>
  <si>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</si>
  <si>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</si>
  <si>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</si>
  <si>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</si>
  <si>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</si>
  <si>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</si>
  <si>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</si>
  <si>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</si>
  <si>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</si>
  <si>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</si>
  <si>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</si>
  <si>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</si>
  <si>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</si>
  <si>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</si>
  <si>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</si>
  <si>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</si>
  <si>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</si>
  <si>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</si>
  <si>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</si>
  <si>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</si>
  <si>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</si>
  <si>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</si>
  <si>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</si>
  <si>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</si>
  <si>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</si>
  <si>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</si>
  <si>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</si>
  <si>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</si>
  <si>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</si>
  <si>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</si>
  <si>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</si>
  <si>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</si>
  <si>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</si>
  <si>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</si>
  <si>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</si>
  <si>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</si>
  <si>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</si>
  <si>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</si>
  <si>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</si>
  <si>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</si>
  <si>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</si>
  <si>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</si>
  <si>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</si>
  <si>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</si>
  <si>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</si>
  <si>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</si>
  <si>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</si>
  <si>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</si>
  <si>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</si>
  <si>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</si>
  <si>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</si>
  <si>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</si>
  <si>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</si>
  <si>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</si>
  <si>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</si>
  <si>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</si>
  <si>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</si>
  <si>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</si>
  <si>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</si>
  <si>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</si>
  <si>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</si>
  <si>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</si>
  <si>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</si>
  <si>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</si>
  <si>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</si>
  <si>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</si>
  <si>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</si>
  <si>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</si>
  <si>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</si>
  <si>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</si>
  <si>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</si>
  <si>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</si>
  <si>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</si>
  <si>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</si>
  <si>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</si>
  <si>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</si>
  <si>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</si>
  <si>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</si>
  <si>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</si>
  <si>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</si>
  <si>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</si>
  <si>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</si>
  <si>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</si>
  <si>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</si>
  <si>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</si>
  <si>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</si>
  <si>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</si>
  <si>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</si>
  <si>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</si>
  <si>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</si>
  <si>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r>
      <t>Р1-105-2-0,01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</si>
  <si>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</si>
  <si>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</si>
  <si>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</si>
  <si>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</si>
  <si>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</si>
  <si>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</si>
  <si>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</si>
  <si>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</si>
  <si>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</si>
  <si>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</si>
  <si>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</si>
  <si>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</si>
  <si>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</si>
  <si>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</si>
  <si>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R0604</t>
  </si>
  <si>
    <t>R0605</t>
  </si>
  <si>
    <t>R0606</t>
  </si>
  <si>
    <t>R0607</t>
  </si>
  <si>
    <t>R0608</t>
  </si>
  <si>
    <t>R0609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</si>
  <si>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</si>
  <si>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</si>
  <si>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</si>
  <si>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</si>
  <si>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</si>
  <si>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</si>
  <si>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С2-33Н-1-2,43кОм</t>
  </si>
  <si>
    <t>С2-33Н-1-909Ом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</si>
  <si>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</si>
  <si>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</si>
  <si>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</si>
  <si>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</si>
  <si>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</si>
  <si>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</si>
  <si>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</si>
  <si>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</si>
  <si>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</si>
  <si>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</si>
  <si>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</si>
  <si>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</si>
  <si>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</si>
  <si>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</si>
  <si>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</si>
  <si>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</si>
  <si>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</si>
  <si>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</si>
  <si>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</si>
  <si>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</si>
  <si>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</si>
  <si>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</si>
  <si>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</si>
  <si>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</si>
  <si>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</si>
  <si>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</si>
  <si>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</si>
  <si>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</si>
  <si>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</si>
  <si>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</si>
  <si>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</si>
  <si>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</si>
  <si>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</si>
  <si>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</si>
  <si>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</si>
  <si>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</si>
  <si>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</si>
  <si>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</si>
  <si>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</si>
  <si>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</si>
  <si>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</si>
  <si>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</si>
  <si>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</si>
  <si>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</si>
  <si>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</si>
  <si>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</si>
  <si>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</si>
  <si>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</si>
  <si>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</si>
  <si>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</si>
  <si>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R2515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</si>
  <si>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</si>
  <si>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</si>
  <si>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</si>
  <si>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</si>
  <si>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</si>
  <si>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</si>
  <si>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</si>
  <si>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</si>
  <si>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</si>
  <si>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</si>
  <si>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</si>
  <si>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</si>
  <si>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</si>
  <si>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</si>
  <si>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</si>
  <si>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</si>
  <si>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</si>
  <si>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</si>
  <si>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</si>
  <si>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</si>
  <si>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</si>
  <si>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</si>
  <si>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</si>
  <si>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</si>
  <si>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</si>
  <si>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</si>
  <si>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</si>
  <si>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</si>
  <si>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</si>
  <si>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</si>
  <si>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</si>
  <si>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</si>
  <si>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</si>
  <si>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</si>
  <si>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</si>
  <si>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</si>
  <si>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</si>
  <si>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</si>
  <si>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</si>
  <si>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</si>
  <si>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</si>
  <si>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</si>
  <si>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</si>
  <si>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</si>
  <si>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</si>
  <si>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</si>
  <si>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</si>
  <si>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</si>
  <si>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</si>
  <si>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</si>
  <si>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</si>
  <si>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</si>
  <si>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</si>
  <si>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</si>
  <si>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</si>
  <si>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</si>
  <si>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</si>
  <si>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</si>
  <si>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</si>
  <si>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</si>
  <si>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</si>
  <si>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</si>
  <si>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</si>
  <si>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</si>
  <si>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ШКАБ.434110.002ТУ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</si>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</sst>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topLeftCell="A94" zoomScale="80" zoomScaleNormal="80" workbookViewId="0">
      <selection activeCell="C5" sqref="C5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24.5703125" customWidth="1"/>
    <col min="11" max="11" width="57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</row>
    <row r="2" spans="1:11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>A2&amp;" "&amp;I2</f>
        <v>Р1-8В-0805-0-А-М
 ОЖ0.467.164ТУ</v>
      </c>
    </row>
    <row r="3" spans="1:11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>A3&amp;" "&amp;I3</f>
        <v>Р1-8В-2512-0-А-М 
 ОЖ0.467.164ТУ</v>
      </c>
    </row>
    <row r="4" spans="1:11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>A4&amp;" "&amp;I4</f>
        <v>Р1-8В-1210-0-А-М 
 ОЖ0.467.164ТУ</v>
      </c>
    </row>
    <row r="5" spans="1:11" x14ac:dyDescent="0.25">
      <c r="A5" t="str">
        <f>MID(Лист2!A4,1,SEARCH("ОЖ0",Лист2!A4)-1)</f>
        <v xml:space="preserve">Р1-8В-0,125-10Ом±1% -Т-А-М 
</v>
      </c>
      <c r="B5" t="s">
        <v>69</v>
      </c>
      <c r="C5" t="str">
        <f>IF(H5=0.125,"R0805",IF(H5=0.1,"R0603","R1206"))</f>
        <v>R0805</v>
      </c>
      <c r="D5" s="3" t="s">
        <v>70</v>
      </c>
      <c r="E5" t="s">
        <v>132</v>
      </c>
      <c r="F5" t="s">
        <v>9</v>
      </c>
      <c r="G5" t="s">
        <v>166</v>
      </c>
      <c r="H5" s="4">
        <v>0.125</v>
      </c>
      <c r="I5" t="s">
        <v>120</v>
      </c>
      <c r="J5" s="4" t="s">
        <v>215</v>
      </c>
      <c r="K5" t="str">
        <f>A5&amp;" "&amp;I5</f>
        <v>Р1-8В-0,125-10Ом±1% -Т-А-М 
 ОЖ0.467.164ТУ</v>
      </c>
    </row>
    <row r="6" spans="1:11" x14ac:dyDescent="0.25">
      <c r="A6" t="str">
        <f>MID(Лист2!A5,1,SEARCH("ОЖ0",Лист2!A5)-1)</f>
        <v xml:space="preserve">Р1-8В-0,1-18,2 Ом±1% -Т-А-М 
</v>
      </c>
      <c r="B6" t="s">
        <v>69</v>
      </c>
      <c r="C6" t="str">
        <f>IF(H6=0.125,"R0805",IF(H6=0.1,"R0603","R1206"))</f>
        <v>R0603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216</v>
      </c>
      <c r="K6" t="str">
        <f>A6&amp;" "&amp;I6</f>
        <v>Р1-8В-0,1-18,2 Ом±1% -Т-А-М 
 ОЖ0.467.164ТУ</v>
      </c>
    </row>
    <row r="7" spans="1:11" x14ac:dyDescent="0.25">
      <c r="A7" t="str">
        <f>MID(Лист2!A6,1,SEARCH("ОЖ0",Лист2!A6)-1)</f>
        <v xml:space="preserve">Р1-8В-0,125-20Ом±1% -Т-А-М 
</v>
      </c>
      <c r="B7" t="s">
        <v>69</v>
      </c>
      <c r="C7" t="str">
        <f>IF(H7=0.125,"R0805",IF(H7=0.1,"R0603","R1206"))</f>
        <v>R0805</v>
      </c>
      <c r="D7" s="3" t="s">
        <v>70</v>
      </c>
      <c r="E7" t="s">
        <v>132</v>
      </c>
      <c r="F7" t="s">
        <v>9</v>
      </c>
      <c r="G7" t="s">
        <v>167</v>
      </c>
      <c r="H7" s="4">
        <v>0.125</v>
      </c>
      <c r="I7" t="s">
        <v>120</v>
      </c>
      <c r="J7" s="4" t="s">
        <v>217</v>
      </c>
      <c r="K7" t="str">
        <f>A7&amp;" "&amp;I7</f>
        <v>Р1-8В-0,125-20Ом±1% -Т-А-М 
 ОЖ0.467.164ТУ</v>
      </c>
    </row>
    <row r="8" spans="1:11" x14ac:dyDescent="0.25">
      <c r="A8" t="str">
        <f>MID(Лист2!A7,1,SEARCH("ОЖ0",Лист2!A7)-1)</f>
        <v xml:space="preserve">Р1-8В-0,125-33,2Ом±1% -Т-А-М 
</v>
      </c>
      <c r="B8" t="s">
        <v>69</v>
      </c>
      <c r="C8" t="str">
        <f>IF(H8=0.125,"R0805",IF(H8=0.1,"R0603","R1206"))</f>
        <v>R0805</v>
      </c>
      <c r="D8" s="3" t="s">
        <v>70</v>
      </c>
      <c r="E8" t="s">
        <v>132</v>
      </c>
      <c r="F8" t="s">
        <v>9</v>
      </c>
      <c r="G8" t="s">
        <v>168</v>
      </c>
      <c r="H8" s="4">
        <v>0.125</v>
      </c>
      <c r="I8" t="s">
        <v>120</v>
      </c>
      <c r="J8" s="4" t="s">
        <v>218</v>
      </c>
      <c r="K8" t="str">
        <f>A8&amp;" "&amp;I8</f>
        <v>Р1-8В-0,125-33,2Ом±1% -Т-А-М 
 ОЖ0.467.164ТУ</v>
      </c>
    </row>
    <row r="9" spans="1:11" x14ac:dyDescent="0.25">
      <c r="A9" t="str">
        <f>MID(Лист2!A8,1,SEARCH("ОЖ0",Лист2!A8)-1)</f>
        <v xml:space="preserve">Р1-8В-0,1-51,1 Ом±1% -Т-А-М </v>
      </c>
      <c r="B9" t="s">
        <v>69</v>
      </c>
      <c r="C9" t="str">
        <f>IF(H9=0.125,"R0805",IF(H9=0.1,"R0603","R1206"))</f>
        <v>R0603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219</v>
      </c>
      <c r="K9" t="str">
        <f>A9&amp;" "&amp;I9</f>
        <v>Р1-8В-0,1-51,1 Ом±1% -Т-А-М  ОЖ0.467.164ТУ</v>
      </c>
    </row>
    <row r="10" spans="1:11" x14ac:dyDescent="0.25">
      <c r="A10" t="str">
        <f>MID(Лист2!A9,1,SEARCH("ОЖ0",Лист2!A9)-1)</f>
        <v xml:space="preserve">Р1-8В-0,1-100 Ом±1% -Т-А-М 
</v>
      </c>
      <c r="B10" t="s">
        <v>69</v>
      </c>
      <c r="C10" t="str">
        <f>IF(H10=0.125,"R0805",IF(H10=0.1,"R0603","R1206"))</f>
        <v>R0603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220</v>
      </c>
      <c r="K10" t="str">
        <f>A10&amp;" "&amp;I10</f>
        <v>Р1-8В-0,1-100 Ом±1% -Т-А-М 
 ОЖ0.467.164ТУ</v>
      </c>
    </row>
    <row r="11" spans="1:11" x14ac:dyDescent="0.25">
      <c r="A11" t="str">
        <f>MID(Лист2!A10,1,SEARCH("ОЖ0",Лист2!A10)-1)</f>
        <v xml:space="preserve">Р1-8В-0,125-100Ом±1% -Т-А-М 
</v>
      </c>
      <c r="B11" t="s">
        <v>69</v>
      </c>
      <c r="C11" t="str">
        <f>IF(H11=0.125,"R0805",IF(H11=0.1,"R0603","R1206"))</f>
        <v>R0805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220</v>
      </c>
      <c r="K11" t="str">
        <f>A11&amp;" "&amp;I11</f>
        <v>Р1-8В-0,125-100Ом±1% -Т-А-М 
 ОЖ0.467.164ТУ</v>
      </c>
    </row>
    <row r="12" spans="1:11" x14ac:dyDescent="0.25">
      <c r="A12" t="str">
        <f>MID(Лист2!A11,1,SEARCH("ОЖ0",Лист2!A11)-1)</f>
        <v xml:space="preserve">Р1-8В-0,25-100±1%-Л-А-М
</v>
      </c>
      <c r="B12" t="s">
        <v>69</v>
      </c>
      <c r="C12" t="str">
        <f>IF(H12=0.125,"R0805",IF(H12=0.1,"R0603","R1206"))</f>
        <v>R1206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220</v>
      </c>
      <c r="K12" t="str">
        <f>A12&amp;" "&amp;I12</f>
        <v>Р1-8В-0,25-100±1%-Л-А-М
 ОЖ0.467.164ТУ</v>
      </c>
    </row>
    <row r="13" spans="1:11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tr">
        <f>IF(H13=0.125,"R0805",IF(H13=0.1,"R0603","R1206"))</f>
        <v>R0805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221</v>
      </c>
      <c r="K13" t="str">
        <f>A13&amp;" "&amp;I13</f>
        <v>Р1-8В-0,125-130 Ом±1% -Т-А-М 
 ОЖ0.467.164ТУ</v>
      </c>
    </row>
    <row r="14" spans="1:11" x14ac:dyDescent="0.25">
      <c r="A14" t="str">
        <f>MID(Лист2!A13,1,SEARCH("ОЖ0",Лист2!A13)-1)</f>
        <v xml:space="preserve">Р1-8В-0,1-200 Ом±1% -Т-А-М 
</v>
      </c>
      <c r="B14" t="s">
        <v>69</v>
      </c>
      <c r="C14" t="str">
        <f>IF(H14=0.125,"R0805",IF(H14=0.1,"R0603","R1206"))</f>
        <v>R0603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222</v>
      </c>
      <c r="K14" t="str">
        <f>A14&amp;" "&amp;I14</f>
        <v>Р1-8В-0,1-200 Ом±1% -Т-А-М 
 ОЖ0.467.164ТУ</v>
      </c>
    </row>
    <row r="15" spans="1:11" x14ac:dyDescent="0.25">
      <c r="A15" t="str">
        <f>MID(Лист2!A14,1,SEARCH("ОЖ0",Лист2!A14)-1)</f>
        <v xml:space="preserve">Р1-8В-0,125-200Ом±1% -Т-А-М 
</v>
      </c>
      <c r="B15" t="s">
        <v>69</v>
      </c>
      <c r="C15" t="str">
        <f>IF(H15=0.125,"R0805",IF(H15=0.1,"R0603","R1206"))</f>
        <v>R0805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222</v>
      </c>
      <c r="K15" t="str">
        <f>A15&amp;" "&amp;I15</f>
        <v>Р1-8В-0,125-200Ом±1% -Т-А-М 
 ОЖ0.467.164ТУ</v>
      </c>
    </row>
    <row r="16" spans="1:11" x14ac:dyDescent="0.25">
      <c r="A16" t="str">
        <f>MID(Лист2!A15,1,SEARCH("ОЖ0",Лист2!A15)-1)</f>
        <v xml:space="preserve">Р1-8В-0,1-301 Ом±1% -Т-А-М 
</v>
      </c>
      <c r="B16" t="s">
        <v>69</v>
      </c>
      <c r="C16" t="str">
        <f>IF(H16=0.125,"R0805",IF(H16=0.1,"R0603","R1206"))</f>
        <v>R0603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223</v>
      </c>
      <c r="K16" t="str">
        <f>A16&amp;" "&amp;I16</f>
        <v>Р1-8В-0,1-301 Ом±1% -Т-А-М 
 ОЖ0.467.164ТУ</v>
      </c>
    </row>
    <row r="17" spans="1:11" x14ac:dyDescent="0.25">
      <c r="A17" t="str">
        <f>MID(Лист2!A16,1,SEARCH("ОЖ0",Лист2!A16)-1)</f>
        <v xml:space="preserve">Р1-8В-0,125-332Ом±1% -Т-А-М 
</v>
      </c>
      <c r="B17" t="s">
        <v>69</v>
      </c>
      <c r="C17" t="str">
        <f>IF(H17=0.125,"R0805",IF(H17=0.1,"R0603","R1206"))</f>
        <v>R0805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224</v>
      </c>
      <c r="K17" t="str">
        <f>A17&amp;" "&amp;I17</f>
        <v>Р1-8В-0,125-332Ом±1% -Т-А-М 
 ОЖ0.467.164ТУ</v>
      </c>
    </row>
    <row r="18" spans="1:11" x14ac:dyDescent="0.25">
      <c r="A18" t="str">
        <f>MID(Лист2!A17,1,SEARCH("ОЖ0",Лист2!A17)-1)</f>
        <v xml:space="preserve">Р1-8В-0,25-402 Ом±1%-Л-П-М </v>
      </c>
      <c r="B18" t="s">
        <v>69</v>
      </c>
      <c r="C18" t="str">
        <f>IF(H18=0.125,"R0805",IF(H18=0.1,"R0603","R1206"))</f>
        <v>R1206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225</v>
      </c>
      <c r="K18" t="str">
        <f>A18&amp;" "&amp;I18</f>
        <v>Р1-8В-0,25-402 Ом±1%-Л-П-М  ОЖ0.467.164ТУ</v>
      </c>
    </row>
    <row r="19" spans="1:11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tr">
        <f>IF(H19=0.125,"R0805",IF(H19=0.1,"R0603","R1206"))</f>
        <v>R0805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226</v>
      </c>
      <c r="K19" t="str">
        <f>A19&amp;" "&amp;I19</f>
        <v>Р1-8В-0,125-562 Ом±1% -Т-А-М 
 ОЖ0.467.164ТУ</v>
      </c>
    </row>
    <row r="20" spans="1:11" x14ac:dyDescent="0.25">
      <c r="A20" t="str">
        <f>MID(Лист2!A19,1,SEARCH("ОЖ0",Лист2!A19)-1)</f>
        <v xml:space="preserve">Р1-8В-0,1-1кОм±1% -Т-А-М 
</v>
      </c>
      <c r="B20" t="s">
        <v>69</v>
      </c>
      <c r="C20" t="str">
        <f>IF(H20=0.125,"R0805",IF(H20=0.1,"R0603","R1206"))</f>
        <v>R0603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237</v>
      </c>
      <c r="K20" t="str">
        <f>A20&amp;" "&amp;I20</f>
        <v>Р1-8В-0,1-1кОм±1% -Т-А-М 
 ОЖ0.467.164ТУ</v>
      </c>
    </row>
    <row r="21" spans="1:11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tr">
        <f>IF(H21=0.125,"R0805",IF(H21=0.1,"R0603","R1206"))</f>
        <v>R0805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237</v>
      </c>
      <c r="K21" t="str">
        <f>A21&amp;" "&amp;I21</f>
        <v>Р1-8В-0,125-1,0кОм±1% -Т-А-М 
 ОЖ0.467.164ТУ</v>
      </c>
    </row>
    <row r="22" spans="1:11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tr">
        <f>IF(H22=0.125,"R0805",IF(H22=0.1,"R0603","R1206"))</f>
        <v>R1206</v>
      </c>
      <c r="D22" s="3" t="s">
        <v>70</v>
      </c>
      <c r="E22" t="s">
        <v>132</v>
      </c>
      <c r="F22" t="s">
        <v>9</v>
      </c>
      <c r="G22" t="s">
        <v>84</v>
      </c>
      <c r="H22" s="4" t="str">
        <f>MID(A22,SEARCH("-",A22,SEARCH("-",A22)+1)+1,SEARCH("-",A22,SEARCH("-",A22)+4)-SEARCH("-",A22)-4)</f>
        <v>0,1</v>
      </c>
      <c r="I22" t="s">
        <v>120</v>
      </c>
      <c r="J22" s="4" t="s">
        <v>264</v>
      </c>
      <c r="K22" t="str">
        <f>A22&amp;" "&amp;I22</f>
        <v>Р1-8В-0,1-1,21 кОм±1% -Т-А-М 
 ОЖ0.467.164ТУ</v>
      </c>
    </row>
    <row r="23" spans="1:11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>MID(A23,SEARCH("-",A23,SEARCH("-",A23)+1)+1,SEARCH("-",A23,SEARCH("-",A23)+4)-SEARCH("-",A23)-4)</f>
        <v>0,125</v>
      </c>
      <c r="I23" t="s">
        <v>120</v>
      </c>
      <c r="J23" s="4" t="s">
        <v>238</v>
      </c>
      <c r="K23" t="str">
        <f>A23&amp;" "&amp;I23</f>
        <v>Р1-8В-0,125-1,5кОм±1% -Т-А-М 
 ОЖ0.467.164ТУ</v>
      </c>
    </row>
    <row r="24" spans="1:11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>MID(A24,SEARCH("-",A24,SEARCH("-",A24)+1)+1,SEARCH("-",A24,SEARCH("-",A24)+4)-SEARCH("-",A24)-4)</f>
        <v>0,125</v>
      </c>
      <c r="I24" t="s">
        <v>120</v>
      </c>
      <c r="J24" s="4" t="s">
        <v>195</v>
      </c>
      <c r="K24" t="str">
        <f>A24&amp;" "&amp;I24</f>
        <v>Р1-8В-0,125-2,0кОм±1% -Т-А-М 
 ОЖ0.467.164ТУ</v>
      </c>
    </row>
    <row r="25" spans="1:11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>MID(A25,SEARCH("-",A25,SEARCH("-",A25)+1)+1,SEARCH("-",A25,SEARCH("-",A25)+4)-SEARCH("-",A25)-4)</f>
        <v>0,125</v>
      </c>
      <c r="I25" t="s">
        <v>120</v>
      </c>
      <c r="J25" s="4" t="s">
        <v>239</v>
      </c>
      <c r="K25" t="str">
        <f>A25&amp;" "&amp;I25</f>
        <v>Р1-8В-0,125-2,74кОм±1% -Т-А-М 
 ОЖ0.467.164ТУ</v>
      </c>
    </row>
    <row r="26" spans="1:11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>MID(A26,SEARCH("-",A26,SEARCH("-",A26)+1)+1,SEARCH("-",A26,SEARCH("-",A26)+4)-SEARCH("-",A26)-4)</f>
        <v>0,125</v>
      </c>
      <c r="I26" t="s">
        <v>120</v>
      </c>
      <c r="J26" s="4" t="s">
        <v>240</v>
      </c>
      <c r="K26" t="str">
        <f>A26&amp;" "&amp;I26</f>
        <v>Р1-8В-0,125-3,01кОм±1% -Т-А-М 
 ОЖ0.467.164ТУ</v>
      </c>
    </row>
    <row r="27" spans="1:11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>MID(A27,SEARCH("-",A27,SEARCH("-",A27)+1)+1,SEARCH("-",A27,SEARCH("-",A27)+4)-SEARCH("-",A27)-4)</f>
        <v>0,125</v>
      </c>
      <c r="I27" t="s">
        <v>120</v>
      </c>
      <c r="J27" s="4" t="s">
        <v>265</v>
      </c>
      <c r="K27" t="str">
        <f>A27&amp;" "&amp;I27</f>
        <v>Р1-8В-0,125-3,32кОм±1% -Т-А-М 
 ОЖ0.467.164ТУ</v>
      </c>
    </row>
    <row r="28" spans="1:11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>MID(A28,SEARCH("-",A28,SEARCH("-",A28)+1)+1,SEARCH("-",A28,SEARCH("-",A28)+4)-SEARCH("-",A28)-4)</f>
        <v>0,1</v>
      </c>
      <c r="I28" t="s">
        <v>120</v>
      </c>
      <c r="J28" s="4" t="s">
        <v>265</v>
      </c>
      <c r="K28" t="str">
        <f>A28&amp;" "&amp;I28</f>
        <v>Р1-8В-0,1-3,65 кОм±1% -Т-А-М 
 ОЖ0.467.164ТУ</v>
      </c>
    </row>
    <row r="29" spans="1:11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>MID(A29,SEARCH("-",A29,SEARCH("-",A29)+1)+1,SEARCH("-",A29,SEARCH("-",A29)+4)-SEARCH("-",A29)-4)</f>
        <v>0,125</v>
      </c>
      <c r="I29" t="s">
        <v>120</v>
      </c>
      <c r="J29" s="4" t="s">
        <v>241</v>
      </c>
      <c r="K29" t="str">
        <f>A29&amp;" "&amp;I29</f>
        <v>Р1-8В-0,125-4,02кОм±1% -Т-А-М 
 ОЖ0.467.164ТУ</v>
      </c>
    </row>
    <row r="30" spans="1:11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>MID(A30,SEARCH("-",A30,SEARCH("-",A30)+1)+1,SEARCH("-",A30,SEARCH("-",A30)+4)-SEARCH("-",A30)-4)</f>
        <v>0,1</v>
      </c>
      <c r="I30" t="s">
        <v>120</v>
      </c>
      <c r="J30" s="4" t="s">
        <v>242</v>
      </c>
      <c r="K30" t="str">
        <f>A30&amp;" "&amp;I30</f>
        <v>Р1-8В-0,1-4,7кОм±5% -Т-А-М 
 ОЖ0.467.164ТУ</v>
      </c>
    </row>
    <row r="31" spans="1:11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>MID(A31,SEARCH("-",A31,SEARCH("-",A31)+1)+1,SEARCH("-",A31,SEARCH("-",A31)+4)-SEARCH("-",A31)-4)</f>
        <v>0,1</v>
      </c>
      <c r="I31" t="s">
        <v>120</v>
      </c>
      <c r="J31" s="4" t="s">
        <v>243</v>
      </c>
      <c r="K31" t="str">
        <f>A31&amp;" "&amp;I31</f>
        <v>Р1-8В-0,1-4,75кОм±1% -Т-А-М 
 ОЖ0.467.164ТУ</v>
      </c>
    </row>
    <row r="32" spans="1:11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>MID(A32,SEARCH("-",A32,SEARCH("-",A32)+1)+1,SEARCH("-",A32,SEARCH("-",A32)+4)-SEARCH("-",A32)-4)</f>
        <v>0,125</v>
      </c>
      <c r="I32" t="s">
        <v>120</v>
      </c>
      <c r="J32" s="4" t="s">
        <v>244</v>
      </c>
      <c r="K32" t="str">
        <f>A32&amp;" "&amp;I32</f>
        <v>Р1-8В-0,125-5,11кОм±1% -Т-А-М 
 ОЖ0.467.164ТУ</v>
      </c>
    </row>
    <row r="33" spans="1:11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>MID(A33,SEARCH("-",A33,SEARCH("-",A33)+1)+1,SEARCH("-",A33,SEARCH("-",A33)+4)-SEARCH("-",A33)-4)</f>
        <v>0,125</v>
      </c>
      <c r="I33" t="s">
        <v>120</v>
      </c>
      <c r="J33" s="4" t="s">
        <v>245</v>
      </c>
      <c r="K33" t="str">
        <f>A33&amp;" "&amp;I33</f>
        <v>Р1-8В-0,125-5,62кОм±1% -Т-А-М 
 ОЖ0.467.164ТУ</v>
      </c>
    </row>
    <row r="34" spans="1:11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>MID(A34,SEARCH("-",A34,SEARCH("-",A34)+1)+1,SEARCH("-",A34,SEARCH("-",A34)+4)-SEARCH("-",A34)-4)</f>
        <v>0,1</v>
      </c>
      <c r="I34" t="s">
        <v>120</v>
      </c>
      <c r="J34" s="4" t="s">
        <v>246</v>
      </c>
      <c r="K34" t="str">
        <f>A34&amp;" "&amp;I34</f>
        <v>Р1-8В-0,1-10кОм±1% -Т-А-М 
 ОЖ0.467.164ТУ</v>
      </c>
    </row>
    <row r="35" spans="1:11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>MID(A35,SEARCH("-",A35,SEARCH("-",A35)+1)+1,SEARCH("-",A35,SEARCH("-",A35)+4)-SEARCH("-",A35)-4)</f>
        <v>0,125</v>
      </c>
      <c r="I35" t="s">
        <v>120</v>
      </c>
      <c r="J35" s="4" t="s">
        <v>246</v>
      </c>
      <c r="K35" t="str">
        <f>A35&amp;" "&amp;I35</f>
        <v>Р1-8В-0,125-10кОм±1% -Т-А-М 
 ОЖ0.467.164ТУ</v>
      </c>
    </row>
    <row r="36" spans="1:11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>MID(A36,SEARCH("-",A36,SEARCH("-",A36)+1)+1,SEARCH("-",A36,SEARCH("-",A36)+4)-SEARCH("-",A36)-4)</f>
        <v>0,125</v>
      </c>
      <c r="I36" t="s">
        <v>120</v>
      </c>
      <c r="J36" s="4" t="s">
        <v>247</v>
      </c>
      <c r="K36" t="str">
        <f>A36&amp;" "&amp;I36</f>
        <v>Р1-8В-0,125-20кОм±1% -Т-А-М 
 ОЖ0.467.164ТУ</v>
      </c>
    </row>
    <row r="37" spans="1:11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>MID(A37,SEARCH("-",A37,SEARCH("-",A37)+1)+1,SEARCH("-",A37,SEARCH("-",A37)+4)-SEARCH("-",A37)-4)</f>
        <v>0,1</v>
      </c>
      <c r="I37" t="s">
        <v>120</v>
      </c>
      <c r="J37" s="4" t="s">
        <v>248</v>
      </c>
      <c r="K37" t="str">
        <f>A37&amp;" "&amp;I37</f>
        <v>Р1-8В-0,1-24,9кОм±1% -Т-А-М 
 ОЖ0.467.164ТУ</v>
      </c>
    </row>
    <row r="38" spans="1:11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>MID(A38,SEARCH("-",A38,SEARCH("-",A38)+1)+1,SEARCH("-",A38,SEARCH("-",A38)+4)-SEARCH("-",A38)-4)</f>
        <v>0,25</v>
      </c>
      <c r="I38" t="s">
        <v>120</v>
      </c>
      <c r="J38" s="4" t="s">
        <v>249</v>
      </c>
      <c r="K38" t="str">
        <f>A38&amp;" "&amp;I38</f>
        <v>Р1-8В-0,25-30,1кОм±1%-Л-П-М  ОЖ0.467.164ТУ</v>
      </c>
    </row>
    <row r="39" spans="1:11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>MID(A39,SEARCH("-",A39,SEARCH("-",A39)+1)+1,SEARCH("-",A39,SEARCH("-",A39)+4)-SEARCH("-",A39)-4)</f>
        <v>0,125</v>
      </c>
      <c r="I39" t="s">
        <v>120</v>
      </c>
      <c r="J39" s="4" t="s">
        <v>250</v>
      </c>
      <c r="K39" t="str">
        <f>A39&amp;" "&amp;I39</f>
        <v>Р1-8В-0,125-33,2кОм±1% -Т-А-М 
 ОЖ0.467.164ТУ</v>
      </c>
    </row>
    <row r="40" spans="1:11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>MID(A40,SEARCH("-",A40,SEARCH("-",A40)+1)+1,SEARCH("-",A40,SEARCH("-",A40)+4)-SEARCH("-",A40)-4)</f>
        <v>0,125</v>
      </c>
      <c r="I40" t="s">
        <v>120</v>
      </c>
      <c r="J40" s="4" t="s">
        <v>251</v>
      </c>
      <c r="K40" t="str">
        <f>A40&amp;" "&amp;I40</f>
        <v>Р1-8В-0,125-40,2кОм±1% -Т-А-М 
 ОЖ0.467.164ТУ</v>
      </c>
    </row>
    <row r="41" spans="1:11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>MID(A41,SEARCH("-",A41,SEARCH("-",A41)+1)+1,SEARCH("-",A41,SEARCH("-",A41)+4)-SEARCH("-",A41)-4)</f>
        <v>0,125</v>
      </c>
      <c r="I41" t="s">
        <v>120</v>
      </c>
      <c r="J41" s="4" t="s">
        <v>252</v>
      </c>
      <c r="K41" t="str">
        <f>A41&amp;" "&amp;I41</f>
        <v>Р1-8В-0,125-46,4кОм±1% -Т-А-М 
 ОЖ0.467.164ТУ</v>
      </c>
    </row>
    <row r="42" spans="1:11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>MID(A42,SEARCH("-",A42,SEARCH("-",A42)+1)+1,SEARCH("-",A42,SEARCH("-",A42)+4)-SEARCH("-",A42)-4)</f>
        <v>0,125</v>
      </c>
      <c r="I42" t="s">
        <v>120</v>
      </c>
      <c r="J42" s="4" t="s">
        <v>253</v>
      </c>
      <c r="K42" t="str">
        <f>A42&amp;" "&amp;I42</f>
        <v>Р1-8В-0,125-51,1кОм±1% -Т-А-М 
 ОЖ0.467.164ТУ</v>
      </c>
    </row>
    <row r="43" spans="1:11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>MID(A43,SEARCH("-",A43,SEARCH("-",A43)+1)+1,SEARCH("-",A43,SEARCH("-",A43)+4)-SEARCH("-",A43)-4)</f>
        <v>0,1</v>
      </c>
      <c r="I43" t="s">
        <v>120</v>
      </c>
      <c r="J43" s="4" t="s">
        <v>254</v>
      </c>
      <c r="K43" t="str">
        <f>A43&amp;" "&amp;I43</f>
        <v>Р1-8В-0,1-56,2кОм±1% -Т-А-М 
 ОЖ0.467.164ТУ</v>
      </c>
    </row>
    <row r="44" spans="1:11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>MID(A44,SEARCH("-",A44,SEARCH("-",A44)+1)+1,SEARCH("-",A44,SEARCH("-",A44)+4)-SEARCH("-",A44)-4)</f>
        <v>0,1</v>
      </c>
      <c r="I44" t="s">
        <v>120</v>
      </c>
      <c r="J44" s="4" t="s">
        <v>255</v>
      </c>
      <c r="K44" t="str">
        <f>A44&amp;" "&amp;I44</f>
        <v>Р1-8В-0,1-100кОм±1% -Т-А-М 
 ОЖ0.467.164ТУ</v>
      </c>
    </row>
    <row r="45" spans="1:11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>MID(A45,SEARCH("-",A45,SEARCH("-",A45)+1)+1,SEARCH("-",A45,SEARCH("-",A45)+4)-SEARCH("-",A45)-4)</f>
        <v>0,125</v>
      </c>
      <c r="I45" t="s">
        <v>120</v>
      </c>
      <c r="J45" s="4" t="s">
        <v>255</v>
      </c>
      <c r="K45" t="str">
        <f>A45&amp;" "&amp;I45</f>
        <v>Р1-8В-0,125-100кОм±1% -Т-А-М 
 ОЖ0.467.164ТУ</v>
      </c>
    </row>
    <row r="46" spans="1:11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>MID(A46,SEARCH("-",A46,SEARCH("-",A46)+1)+1,SEARCH("-",A46,SEARCH("-",A46)+4)-SEARCH("-",A46)-4)</f>
        <v>0,1</v>
      </c>
      <c r="I46" t="s">
        <v>120</v>
      </c>
      <c r="J46" s="4" t="s">
        <v>256</v>
      </c>
      <c r="K46" t="str">
        <f>A46&amp;" "&amp;I46</f>
        <v>Р1-8В-0,1-243кОм±1%-Л-П-М  ОЖ0.467.164ТУ</v>
      </c>
    </row>
    <row r="47" spans="1:11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>MID(A47,SEARCH("-",A47,SEARCH("-",A47)+1)+1,SEARCH("-",A47,SEARCH("-",A47)+4)-SEARCH("-",A47)-4)</f>
        <v>0,125</v>
      </c>
      <c r="I47" t="s">
        <v>120</v>
      </c>
      <c r="J47" s="4" t="s">
        <v>257</v>
      </c>
      <c r="K47" t="str">
        <f>A47&amp;" "&amp;I47</f>
        <v>Р1-8В-0,125-301кОм±1% -Т-А-М 
 ОЖ0.467.164ТУ</v>
      </c>
    </row>
    <row r="48" spans="1:11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>MID(A48,SEARCH("-",A48,SEARCH("-",A48)+1)+1,SEARCH("-",A48,SEARCH("-",A48)+4)-SEARCH("-",A48)-4)</f>
        <v>0,1</v>
      </c>
      <c r="I48" t="s">
        <v>120</v>
      </c>
      <c r="J48" s="4" t="s">
        <v>258</v>
      </c>
      <c r="K48" t="str">
        <f>A48&amp;" "&amp;I48</f>
        <v>Р1-8В-0,1-562кОм±1% -Т-А-М 
 ОЖ0.467.164ТУ</v>
      </c>
    </row>
    <row r="49" spans="1:11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>MID(A49,SEARCH("-",A49,SEARCH("-",A49)+1)+1,SEARCH("-",A49,SEARCH("-",A49)+4)-SEARCH("-",A49)-4)</f>
        <v>0,125</v>
      </c>
      <c r="I49" t="s">
        <v>120</v>
      </c>
      <c r="J49" s="4" t="s">
        <v>268</v>
      </c>
      <c r="K49" t="str">
        <f>A49&amp;" "&amp;I49</f>
        <v>Р1-8В-0,125-1МОм±1% -Т-А-М 
 ОЖ0.467.164ТУ</v>
      </c>
    </row>
    <row r="50" spans="1:11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>MID(A50,SEARCH("-",A50,SEARCH("-",A50)+1)+1,SEARCH("-",A50,SEARCH("-",A50)+4)-SEARCH("-",A50)-4)</f>
        <v>0,125</v>
      </c>
      <c r="I50" t="s">
        <v>120</v>
      </c>
      <c r="J50" s="4" t="s">
        <v>259</v>
      </c>
      <c r="K50" t="str">
        <f>A50&amp;" "&amp;I50</f>
        <v>Р1-8В-0,125-80,6кОм±1% -Т-А-М 
 ОЖ0.467.164ТУ</v>
      </c>
    </row>
    <row r="51" spans="1:11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>MID(A51,SEARCH("-",A51,SEARCH("-",A51)+1)+1,SEARCH("-",A51,SEARCH("-",A51)+4)-SEARCH("-",A51)-4)</f>
        <v>0,125</v>
      </c>
      <c r="I51" t="s">
        <v>120</v>
      </c>
      <c r="J51" s="4" t="s">
        <v>260</v>
      </c>
      <c r="K51" t="str">
        <f>A51&amp;" "&amp;I51</f>
        <v>Р1-8В-0,125-124кОм±1% -Т-А-М 
 ОЖ0.467.164ТУ</v>
      </c>
    </row>
    <row r="52" spans="1:11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>MID(A52,SEARCH("-",A52,SEARCH("-",A52)+1)+1,SEARCH("-",A52,SEARCH("-",A52)+4)-SEARCH("-",A52)-4)</f>
        <v>0,125</v>
      </c>
      <c r="I52" t="s">
        <v>120</v>
      </c>
      <c r="J52" s="4" t="s">
        <v>261</v>
      </c>
      <c r="K52" t="str">
        <f>A52&amp;" "&amp;I52</f>
        <v>Р1-8В-0,125-150кОм±1% -Т-А-М 
 ОЖ0.467.164ТУ</v>
      </c>
    </row>
    <row r="53" spans="1:11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>MID(A53,SEARCH("-",A53,SEARCH("-",A53)+1)+1,SEARCH("-",A53,SEARCH("-",A53)+4)-SEARCH("-",A53)-4)</f>
        <v>0,125</v>
      </c>
      <c r="I53" t="s">
        <v>120</v>
      </c>
      <c r="J53" s="4" t="s">
        <v>262</v>
      </c>
      <c r="K53" t="str">
        <f>A53&amp;" "&amp;I53</f>
        <v>Р1-8В-0,125-182кОм±1% -Т-А-М 
 ОЖ0.467.164ТУ</v>
      </c>
    </row>
    <row r="54" spans="1:11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>MID(A54,SEARCH("-",A54,SEARCH("-",A54)+1)+1,SEARCH("-",A54,SEARCH("-",A54)+4)-SEARCH("-",A54)-4)</f>
        <v>0,125</v>
      </c>
      <c r="I54" t="s">
        <v>120</v>
      </c>
      <c r="J54" s="4" t="s">
        <v>263</v>
      </c>
      <c r="K54" t="str">
        <f>A54&amp;" "&amp;I54</f>
        <v>Р1-8В-0,125-392кОм±1% -Т-А-М 
 ОЖ0.467.164ТУ</v>
      </c>
    </row>
    <row r="55" spans="1:11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227</v>
      </c>
      <c r="K55" t="str">
        <f>A55&amp;" "&amp;I55</f>
        <v>С5-47 25 15Ом ±2%  ОЖ0.467.531ТУ</v>
      </c>
    </row>
    <row r="56" spans="1:11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228</v>
      </c>
      <c r="K56" t="str">
        <f>A56&amp;" "&amp;I56</f>
        <v>Р2-105-0,75-0,022 Ом±5% -А 
 РКМУ.434150.001ТУ</v>
      </c>
    </row>
    <row r="57" spans="1:11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229</v>
      </c>
      <c r="K57" t="str">
        <f>A57&amp;" "&amp;I57</f>
        <v>Р2-105-0,75-0,068Ом±1% -А 
 РКМУ.434150.001ТУ</v>
      </c>
    </row>
    <row r="58" spans="1:11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220</v>
      </c>
      <c r="K58" t="str">
        <f>A58&amp;" "&amp;I58</f>
        <v>Р1-12-1-100 Ом ±1% -Т-"A" 
 АЛЯР.434110.005ТУ</v>
      </c>
    </row>
    <row r="59" spans="1:11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230</v>
      </c>
      <c r="K59" t="str">
        <f>A59&amp;" "&amp;I59</f>
        <v>Р1-12-1-210 Ом ±1% -М-"A" 
 АЛЯР.434110.005ТУ</v>
      </c>
    </row>
    <row r="60" spans="1:11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231</v>
      </c>
      <c r="K60" t="str">
        <f>A60&amp;" "&amp;I60</f>
        <v>Р1-12-1-2,43 кОм ±1% -М-"A" 
 АЛЯР.434110.005ТУ</v>
      </c>
    </row>
    <row r="61" spans="1:11" x14ac:dyDescent="0.25">
      <c r="A61" t="s">
        <v>134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138</v>
      </c>
      <c r="H61" s="4">
        <v>2</v>
      </c>
      <c r="I61" t="s">
        <v>122</v>
      </c>
      <c r="J61" s="4" t="s">
        <v>211</v>
      </c>
      <c r="K61" t="str">
        <f>A61&amp;" "&amp;I61</f>
        <v>Р1-105-2-0,01 Ом±5%  А РКМУ.434150.001ТУ</v>
      </c>
    </row>
    <row r="62" spans="1:11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141</v>
      </c>
      <c r="H62" s="4"/>
      <c r="I62" t="s">
        <v>139</v>
      </c>
      <c r="J62" s="4" t="s">
        <v>267</v>
      </c>
      <c r="K62" t="str">
        <f>A62&amp;" "&amp;I62</f>
        <v>С2-33-2,4 кОм ±1%  Т-В-В ОЖ0.467.093ТУ</v>
      </c>
    </row>
    <row r="63" spans="1:11" x14ac:dyDescent="0.25">
      <c r="A63" t="s">
        <v>135</v>
      </c>
      <c r="B63" t="s">
        <v>69</v>
      </c>
      <c r="C63" t="s">
        <v>140</v>
      </c>
      <c r="D63" s="3" t="s">
        <v>70</v>
      </c>
      <c r="E63" t="s">
        <v>132</v>
      </c>
      <c r="F63" t="s">
        <v>9</v>
      </c>
      <c r="G63" t="s">
        <v>142</v>
      </c>
      <c r="H63" s="4"/>
      <c r="I63" t="s">
        <v>120</v>
      </c>
      <c r="J63" s="4" t="s">
        <v>232</v>
      </c>
      <c r="K63" t="str">
        <f>A63&amp;" "&amp;I63</f>
        <v>Р1--8В-2-120 Ом±1%-Л-А-М ОЖ0.467.164ТУ</v>
      </c>
    </row>
    <row r="64" spans="1:11" x14ac:dyDescent="0.25">
      <c r="A64" t="s">
        <v>136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220</v>
      </c>
      <c r="K64" t="str">
        <f>A64&amp;" "&amp;I64</f>
        <v>Р1--8В-0,25-100 Ом±1%-Л-А-М ОЖ0.467.164ТУ</v>
      </c>
    </row>
    <row r="65" spans="1:11" x14ac:dyDescent="0.25">
      <c r="A65" t="s">
        <v>137</v>
      </c>
      <c r="B65" t="s">
        <v>69</v>
      </c>
      <c r="C65" t="s">
        <v>140</v>
      </c>
      <c r="D65" s="3" t="s">
        <v>70</v>
      </c>
      <c r="E65" t="s">
        <v>132</v>
      </c>
      <c r="F65" t="s">
        <v>9</v>
      </c>
      <c r="G65" t="s">
        <v>143</v>
      </c>
      <c r="H65" s="4"/>
      <c r="I65" t="s">
        <v>120</v>
      </c>
      <c r="J65" s="4" t="s">
        <v>269</v>
      </c>
      <c r="K65" t="str">
        <f>A65&amp;" "&amp;I65</f>
        <v>Р1--8В-2-240 Ом±1%-Л-А-М ОЖ0.467.164ТУ</v>
      </c>
    </row>
    <row r="66" spans="1:11" x14ac:dyDescent="0.25">
      <c r="A66" t="s">
        <v>144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212</v>
      </c>
      <c r="K66" t="str">
        <f>A66&amp;" "&amp;I66</f>
        <v>Р1-8В-0,1-0-А-М ОЖ0.467.164ТУ</v>
      </c>
    </row>
    <row r="67" spans="1:11" x14ac:dyDescent="0.25">
      <c r="A67" t="s">
        <v>155</v>
      </c>
      <c r="B67" t="s">
        <v>69</v>
      </c>
      <c r="C67" t="s">
        <v>149</v>
      </c>
      <c r="D67" s="3" t="s">
        <v>70</v>
      </c>
      <c r="E67" t="s">
        <v>132</v>
      </c>
      <c r="F67" t="s">
        <v>9</v>
      </c>
      <c r="G67" t="s">
        <v>157</v>
      </c>
      <c r="H67" s="4">
        <v>0.1</v>
      </c>
      <c r="I67" t="s">
        <v>120</v>
      </c>
      <c r="J67" s="4" t="s">
        <v>233</v>
      </c>
      <c r="K67" t="str">
        <f>A67&amp;" "&amp;I67</f>
        <v>P1-8B-0,1-221Ом±1% -Т-А-М ОЖ0.467.164ТУ</v>
      </c>
    </row>
    <row r="68" spans="1:11" x14ac:dyDescent="0.25">
      <c r="A68" t="s">
        <v>145</v>
      </c>
      <c r="B68" t="s">
        <v>69</v>
      </c>
      <c r="C68" t="s">
        <v>150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266</v>
      </c>
      <c r="K68" t="str">
        <f>A68&amp;" "&amp;I68</f>
        <v>P1-8B-0,1-46,4кОм±1% -Т-А-М ОЖ0.467.164ТУ</v>
      </c>
    </row>
    <row r="69" spans="1:11" x14ac:dyDescent="0.25">
      <c r="A69" t="s">
        <v>156</v>
      </c>
      <c r="B69" t="s">
        <v>69</v>
      </c>
      <c r="C69" t="s">
        <v>151</v>
      </c>
      <c r="D69" s="3" t="s">
        <v>70</v>
      </c>
      <c r="E69" t="s">
        <v>132</v>
      </c>
      <c r="F69" t="s">
        <v>9</v>
      </c>
      <c r="G69" t="s">
        <v>158</v>
      </c>
      <c r="H69" s="4">
        <v>0.1</v>
      </c>
      <c r="I69" t="s">
        <v>120</v>
      </c>
      <c r="J69" s="4" t="s">
        <v>234</v>
      </c>
      <c r="K69" t="str">
        <f>A69&amp;" "&amp;I69</f>
        <v>P1-8B-0,1-464Ом±1% -Т-А-М ОЖ0.467.164ТУ</v>
      </c>
    </row>
    <row r="70" spans="1:11" x14ac:dyDescent="0.25">
      <c r="A70" t="s">
        <v>146</v>
      </c>
      <c r="B70" t="s">
        <v>69</v>
      </c>
      <c r="C70" t="s">
        <v>152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202</v>
      </c>
      <c r="K70" t="str">
        <f>A70&amp;" "&amp;I70</f>
        <v>P1-8B-0,1-5,11кОм±1% -Т-А-М ОЖ0.467.164ТУ</v>
      </c>
    </row>
    <row r="71" spans="1:11" x14ac:dyDescent="0.25">
      <c r="A71" t="s">
        <v>147</v>
      </c>
      <c r="B71" t="s">
        <v>69</v>
      </c>
      <c r="C71" t="s">
        <v>153</v>
      </c>
      <c r="D71" s="3" t="s">
        <v>70</v>
      </c>
      <c r="E71" t="s">
        <v>132</v>
      </c>
      <c r="F71" t="s">
        <v>9</v>
      </c>
      <c r="G71" t="s">
        <v>159</v>
      </c>
      <c r="H71" s="4">
        <v>0.1</v>
      </c>
      <c r="I71" t="s">
        <v>120</v>
      </c>
      <c r="J71" s="4" t="s">
        <v>235</v>
      </c>
      <c r="K71" t="str">
        <f>A71&amp;" "&amp;I71</f>
        <v>P1-8B-0,1-121Ом±1% -Т-А-М ОЖ0.467.164ТУ</v>
      </c>
    </row>
    <row r="72" spans="1:11" x14ac:dyDescent="0.25">
      <c r="A72" t="s">
        <v>148</v>
      </c>
      <c r="B72" t="s">
        <v>69</v>
      </c>
      <c r="C72" t="s">
        <v>154</v>
      </c>
      <c r="D72" s="3" t="s">
        <v>70</v>
      </c>
      <c r="E72" t="s">
        <v>132</v>
      </c>
      <c r="F72" t="s">
        <v>9</v>
      </c>
      <c r="G72" t="s">
        <v>160</v>
      </c>
      <c r="H72" s="4">
        <v>0.1</v>
      </c>
      <c r="I72" t="s">
        <v>120</v>
      </c>
      <c r="J72" s="4" t="s">
        <v>236</v>
      </c>
      <c r="K72" t="str">
        <f>A72&amp;" "&amp;I72</f>
        <v>P1-8B-0,1-549Ом±1% -Т-А-М ОЖ0.467.164ТУ</v>
      </c>
    </row>
    <row r="73" spans="1:11" x14ac:dyDescent="0.25">
      <c r="A73" t="s">
        <v>161</v>
      </c>
      <c r="B73" t="s">
        <v>69</v>
      </c>
      <c r="C73" t="s">
        <v>163</v>
      </c>
      <c r="D73" s="3" t="s">
        <v>70</v>
      </c>
      <c r="E73" t="s">
        <v>132</v>
      </c>
      <c r="F73" t="s">
        <v>9</v>
      </c>
      <c r="G73" t="s">
        <v>164</v>
      </c>
      <c r="J73" s="4" t="s">
        <v>231</v>
      </c>
      <c r="K73" t="str">
        <f>A73&amp;" "&amp;I73</f>
        <v xml:space="preserve">С2-33Н-1-2,43кОм </v>
      </c>
    </row>
    <row r="74" spans="1:11" x14ac:dyDescent="0.25">
      <c r="A74" t="s">
        <v>162</v>
      </c>
      <c r="B74" t="s">
        <v>69</v>
      </c>
      <c r="C74" t="s">
        <v>163</v>
      </c>
      <c r="D74" s="3" t="s">
        <v>70</v>
      </c>
      <c r="E74" t="s">
        <v>132</v>
      </c>
      <c r="F74" t="s">
        <v>9</v>
      </c>
      <c r="G74" t="s">
        <v>165</v>
      </c>
      <c r="J74" s="4" t="s">
        <v>270</v>
      </c>
      <c r="K74" t="str">
        <f>A74&amp;" "&amp;I74</f>
        <v xml:space="preserve">С2-33Н-1-909Ом </v>
      </c>
    </row>
    <row r="75" spans="1:11" x14ac:dyDescent="0.25">
      <c r="A75" s="5" t="s">
        <v>169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188</v>
      </c>
      <c r="H75" s="4">
        <v>0.125</v>
      </c>
      <c r="I75" t="s">
        <v>120</v>
      </c>
      <c r="J75" s="4" t="str">
        <f>G75</f>
        <v>125к</v>
      </c>
      <c r="K75" t="str">
        <f>A75&amp;" "&amp;I75</f>
        <v>Р1-8В-0,125-125кОм±1% -Т-А-М ОЖ0.467.164ТУ</v>
      </c>
    </row>
    <row r="76" spans="1:11" x14ac:dyDescent="0.25">
      <c r="A76" s="5" t="s">
        <v>170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189</v>
      </c>
      <c r="H76" s="4">
        <v>0.125</v>
      </c>
      <c r="I76" t="s">
        <v>120</v>
      </c>
      <c r="J76" s="4" t="str">
        <f>G76</f>
        <v>390к</v>
      </c>
      <c r="K76" t="str">
        <f>A76&amp;" "&amp;I76</f>
        <v>Р1-8В-0,125-390кОм±1% -Т-А-М ОЖ0.467.164ТУ</v>
      </c>
    </row>
    <row r="77" spans="1:11" x14ac:dyDescent="0.25">
      <c r="A77" s="5" t="s">
        <v>171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190</v>
      </c>
      <c r="H77" s="4">
        <v>0.125</v>
      </c>
      <c r="I77" t="s">
        <v>120</v>
      </c>
      <c r="J77" s="4" t="str">
        <f>G77</f>
        <v>2,75к</v>
      </c>
      <c r="K77" t="str">
        <f>A77&amp;" "&amp;I77</f>
        <v>Р1-8В-0,125-2,75кОм±1% -Т-А-М ОЖ0.467.164ТУ</v>
      </c>
    </row>
    <row r="78" spans="1:11" x14ac:dyDescent="0.25">
      <c r="A78" s="5" t="s">
        <v>172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191</v>
      </c>
      <c r="H78" s="4">
        <v>0.125</v>
      </c>
      <c r="I78" t="s">
        <v>120</v>
      </c>
      <c r="J78" s="4" t="str">
        <f>G78</f>
        <v>4к</v>
      </c>
      <c r="K78" t="str">
        <f>A78&amp;" "&amp;I78</f>
        <v>Р1-8В-0,125-4кОм±1% -Т-А-М ОЖ0.467.164ТУ</v>
      </c>
    </row>
    <row r="79" spans="1:11" x14ac:dyDescent="0.25">
      <c r="A79" s="5" t="s">
        <v>174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>G79</f>
        <v>330</v>
      </c>
      <c r="K79" t="str">
        <f>A79&amp;" "&amp;I79</f>
        <v>Р1-8В-0,125-330Ом±1% -Т-А-М ОЖ0.467.164ТУ</v>
      </c>
    </row>
    <row r="80" spans="1:11" x14ac:dyDescent="0.25">
      <c r="A80" s="5" t="s">
        <v>203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204</v>
      </c>
      <c r="H80" s="4">
        <v>0.125</v>
      </c>
      <c r="I80" t="s">
        <v>120</v>
      </c>
      <c r="J80" s="4" t="str">
        <f>G80</f>
        <v>3,3к</v>
      </c>
      <c r="K80" t="str">
        <f>A80&amp;" "&amp;I80</f>
        <v>Р1-8В-0,125-3,3кОм±1% -Т-А-М ОЖ0.467.164ТУ</v>
      </c>
    </row>
    <row r="81" spans="1:11" x14ac:dyDescent="0.25">
      <c r="A81" s="5" t="s">
        <v>175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>G81</f>
        <v>560</v>
      </c>
      <c r="K81" t="str">
        <f>A81&amp;" "&amp;I81</f>
        <v>Р1-8В-0,125-560Ом±1% -Т-А-М ОЖ0.467.164ТУ</v>
      </c>
    </row>
    <row r="82" spans="1:11" x14ac:dyDescent="0.25">
      <c r="A82" s="5" t="s">
        <v>176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192</v>
      </c>
      <c r="H82" s="4">
        <v>0.125</v>
      </c>
      <c r="I82" t="s">
        <v>120</v>
      </c>
      <c r="J82" s="4" t="str">
        <f>G82</f>
        <v>15к</v>
      </c>
      <c r="K82" t="str">
        <f>A82&amp;" "&amp;I82</f>
        <v>Р1-8В-0,125-15кОм±1% -Т-А-М ОЖ0.467.164ТУ</v>
      </c>
    </row>
    <row r="83" spans="1:11" x14ac:dyDescent="0.25">
      <c r="A83" s="5" t="s">
        <v>177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193</v>
      </c>
      <c r="H83" s="4">
        <v>0.125</v>
      </c>
      <c r="I83" t="s">
        <v>120</v>
      </c>
      <c r="J83" s="4" t="str">
        <f>G83</f>
        <v>5,1к</v>
      </c>
      <c r="K83" t="str">
        <f>A83&amp;" "&amp;I83</f>
        <v>Р1-8В-0,125-5,1кОм±1% -Т-А-М ОЖ0.467.164ТУ</v>
      </c>
    </row>
    <row r="84" spans="1:11" x14ac:dyDescent="0.25">
      <c r="A84" s="5" t="s">
        <v>178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194</v>
      </c>
      <c r="H84" s="4">
        <v>0.125</v>
      </c>
      <c r="I84" t="s">
        <v>120</v>
      </c>
      <c r="J84" s="4" t="str">
        <f>G84</f>
        <v>33к</v>
      </c>
      <c r="K84" t="str">
        <f>A84&amp;" "&amp;I84</f>
        <v>Р1-8В-0,125-33кОм±1% -Т-А-М ОЖ0.467.164ТУ</v>
      </c>
    </row>
    <row r="85" spans="1:11" x14ac:dyDescent="0.25">
      <c r="A85" s="5" t="s">
        <v>179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195</v>
      </c>
      <c r="H85" s="4">
        <v>0.125</v>
      </c>
      <c r="I85" t="s">
        <v>120</v>
      </c>
      <c r="J85" s="4" t="str">
        <f>G85</f>
        <v>2к</v>
      </c>
      <c r="K85" t="str">
        <f>A85&amp;" "&amp;I85</f>
        <v>Р1-8В-0,125-2кОм±1% -Т-А-М ОЖ0.467.164ТУ</v>
      </c>
    </row>
    <row r="86" spans="1:11" x14ac:dyDescent="0.25">
      <c r="A86" s="5" t="s">
        <v>180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>G86</f>
        <v>390</v>
      </c>
      <c r="K86" t="str">
        <f>A86&amp;" "&amp;I86</f>
        <v>Р1-8В-0,125-390Ом±1% -Т-А-М ОЖ0.467.164ТУ</v>
      </c>
    </row>
    <row r="87" spans="1:11" x14ac:dyDescent="0.25">
      <c r="A87" s="5" t="s">
        <v>181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196</v>
      </c>
      <c r="H87" s="4">
        <v>0.125</v>
      </c>
      <c r="I87" t="s">
        <v>120</v>
      </c>
      <c r="J87" s="4" t="str">
        <f>G87</f>
        <v>6,2к</v>
      </c>
      <c r="K87" t="str">
        <f>A87&amp;" "&amp;I87</f>
        <v>Р1-8В-0,125-6,2кОм±1% -Т-А-М ОЖ0.467.164ТУ</v>
      </c>
    </row>
    <row r="88" spans="1:11" x14ac:dyDescent="0.25">
      <c r="A88" s="5" t="s">
        <v>182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>G88</f>
        <v>300</v>
      </c>
      <c r="K88" t="str">
        <f>A88&amp;" "&amp;I88</f>
        <v>Р1-8В-0,125-300Ом±1% -Т-А-М ОЖ0.467.164ТУ</v>
      </c>
    </row>
    <row r="89" spans="1:11" x14ac:dyDescent="0.25">
      <c r="A89" s="5" t="s">
        <v>183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197</v>
      </c>
      <c r="H89" s="4">
        <v>0.125</v>
      </c>
      <c r="I89" t="s">
        <v>120</v>
      </c>
      <c r="J89" s="4" t="str">
        <f>G89</f>
        <v>80к</v>
      </c>
      <c r="K89" t="str">
        <f>A89&amp;" "&amp;I89</f>
        <v>Р1-8В-0,125-80кОм±1% -Т-А-М ОЖ0.467.164ТУ</v>
      </c>
    </row>
    <row r="90" spans="1:11" x14ac:dyDescent="0.25">
      <c r="A90" s="5" t="s">
        <v>184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198</v>
      </c>
      <c r="H90" s="4">
        <v>0.125</v>
      </c>
      <c r="I90" t="s">
        <v>120</v>
      </c>
      <c r="J90" s="4" t="str">
        <f>G90</f>
        <v>5,6к</v>
      </c>
      <c r="K90" t="str">
        <f>A90&amp;" "&amp;I90</f>
        <v>Р1-8В-0,125-5,6кОм±1% -Т-А-М ОЖ0.467.164ТУ</v>
      </c>
    </row>
    <row r="91" spans="1:11" x14ac:dyDescent="0.25">
      <c r="A91" s="5" t="s">
        <v>185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199</v>
      </c>
      <c r="H91" s="4">
        <v>0.125</v>
      </c>
      <c r="I91" t="s">
        <v>120</v>
      </c>
      <c r="J91" s="4" t="str">
        <f>G91</f>
        <v>51к</v>
      </c>
      <c r="K91" t="str">
        <f>A91&amp;" "&amp;I91</f>
        <v>Р1-8В-0,125-51кОм±1% -Т-А-М ОЖ0.467.164ТУ</v>
      </c>
    </row>
    <row r="92" spans="1:11" x14ac:dyDescent="0.25">
      <c r="A92" s="5" t="s">
        <v>173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200</v>
      </c>
      <c r="H92" s="4">
        <v>0.125</v>
      </c>
      <c r="I92" t="s">
        <v>120</v>
      </c>
      <c r="J92" s="4" t="str">
        <f>G92</f>
        <v>330к</v>
      </c>
      <c r="K92" t="str">
        <f>A92&amp;" "&amp;I92</f>
        <v>Р1-8В-0,125-330кОм±1% -Т-А-М ОЖ0.467.164ТУ</v>
      </c>
    </row>
    <row r="93" spans="1:11" x14ac:dyDescent="0.25">
      <c r="A93" s="5" t="s">
        <v>186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201</v>
      </c>
      <c r="H93" s="4">
        <v>0.125</v>
      </c>
      <c r="I93" t="s">
        <v>120</v>
      </c>
      <c r="J93" s="4" t="str">
        <f>G93</f>
        <v>300к</v>
      </c>
      <c r="K93" t="str">
        <f>A93&amp;" "&amp;I93</f>
        <v>Р1-8В-0,125-300кОм±1% -Т-А-М ОЖ0.467.164ТУ</v>
      </c>
    </row>
    <row r="94" spans="1:11" x14ac:dyDescent="0.25">
      <c r="A94" s="5" t="s">
        <v>187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202</v>
      </c>
      <c r="H94" s="4">
        <v>0.125</v>
      </c>
      <c r="I94" t="s">
        <v>120</v>
      </c>
      <c r="J94" s="4" t="str">
        <f>G94</f>
        <v>5к</v>
      </c>
      <c r="K94" t="str">
        <f>A94&amp;" "&amp;I94</f>
        <v>Р1-8В-0,125-5кОм±1% -Т-А-М ОЖ0.467.164ТУ</v>
      </c>
    </row>
    <row r="95" spans="1:11" x14ac:dyDescent="0.25">
      <c r="A95" t="s">
        <v>205</v>
      </c>
      <c r="B95" t="s">
        <v>69</v>
      </c>
      <c r="C95" t="s">
        <v>213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>G95</f>
        <v>0.33</v>
      </c>
      <c r="K95" t="str">
        <f>A95&amp;" "&amp;I95</f>
        <v>P2-105-0,75-0,33Ом±1%-А РКМУ.434150.001ТУ</v>
      </c>
    </row>
    <row r="96" spans="1:11" x14ac:dyDescent="0.25">
      <c r="A96" t="s">
        <v>206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210</v>
      </c>
      <c r="H96" s="4">
        <v>2</v>
      </c>
      <c r="I96" t="s">
        <v>122</v>
      </c>
      <c r="J96" s="4" t="str">
        <f>G96</f>
        <v>0,33</v>
      </c>
      <c r="K96" t="str">
        <f>A96&amp;" "&amp;I96</f>
        <v>P2-105-2,0-0,33Ом±1%-А РКМУ.434150.001ТУ</v>
      </c>
    </row>
    <row r="97" spans="1:11" x14ac:dyDescent="0.25">
      <c r="A97" t="s">
        <v>207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212</v>
      </c>
      <c r="H97" s="4">
        <v>0.25</v>
      </c>
      <c r="I97" t="s">
        <v>122</v>
      </c>
      <c r="J97" s="4" t="str">
        <f>G97</f>
        <v>0</v>
      </c>
      <c r="K97" t="str">
        <f>A97&amp;" "&amp;I97</f>
        <v>P2-105-0,25-0-А РКМУ.434150.001ТУ</v>
      </c>
    </row>
    <row r="98" spans="1:11" x14ac:dyDescent="0.25">
      <c r="A98" t="s">
        <v>208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212</v>
      </c>
      <c r="H98" s="4">
        <v>0.75</v>
      </c>
      <c r="I98" t="s">
        <v>122</v>
      </c>
      <c r="J98" s="4" t="str">
        <f>G98</f>
        <v>0</v>
      </c>
      <c r="K98" t="str">
        <f>A98&amp;" "&amp;I98</f>
        <v>P2-105-0,75-0-А РКМУ.434150.001ТУ</v>
      </c>
    </row>
    <row r="99" spans="1:11" x14ac:dyDescent="0.25">
      <c r="A99" t="s">
        <v>209</v>
      </c>
      <c r="B99" t="s">
        <v>69</v>
      </c>
      <c r="C99" t="s">
        <v>214</v>
      </c>
      <c r="D99" s="3" t="s">
        <v>70</v>
      </c>
      <c r="E99" t="s">
        <v>132</v>
      </c>
      <c r="F99" t="s">
        <v>9</v>
      </c>
      <c r="G99" s="4" t="s">
        <v>211</v>
      </c>
      <c r="H99" s="4">
        <v>0.4</v>
      </c>
      <c r="I99" t="s">
        <v>122</v>
      </c>
      <c r="J99" s="4" t="str">
        <f>G99</f>
        <v>0,01</v>
      </c>
      <c r="K99" t="str">
        <f>A99&amp;" "&amp;I99</f>
        <v>P2-105-0,4-0,01Ом±1%-А РКМУ.434150.001ТУ</v>
      </c>
    </row>
    <row r="100" spans="1:11" x14ac:dyDescent="0.25">
      <c r="A100" s="5" t="s">
        <v>271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>G100</f>
        <v>10</v>
      </c>
      <c r="K100" t="str">
        <f>A100&amp;" "&amp;I100</f>
        <v>Р1-8В-0,25-10 Ом±1% -Л-А-М ОЖ0.467.164ТУ</v>
      </c>
    </row>
    <row r="101" spans="1:11" x14ac:dyDescent="0.25">
      <c r="A101" s="5" t="s">
        <v>272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220</v>
      </c>
      <c r="H101" s="4">
        <v>0.25</v>
      </c>
      <c r="I101" t="s">
        <v>120</v>
      </c>
      <c r="J101" s="4" t="str">
        <f>G101</f>
        <v>100</v>
      </c>
      <c r="K101" t="str">
        <f>A101&amp;" "&amp;I101</f>
        <v>Р1-8В-0,25-100 Ом±1% -Л-А-М ОЖ0.467.164ТУ</v>
      </c>
    </row>
    <row r="102" spans="1:11" x14ac:dyDescent="0.25">
      <c r="A102" s="5" t="s">
        <v>273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274</v>
      </c>
      <c r="H102" s="4">
        <v>0.25</v>
      </c>
      <c r="I102" t="s">
        <v>120</v>
      </c>
      <c r="J102" s="4" t="str">
        <f>G102</f>
        <v>510</v>
      </c>
      <c r="K102" t="str">
        <f>A102&amp;" "&amp;I102</f>
        <v>Р1-8В-0,25-510 Ом±1% -Л-А-М ОЖ0.467.164ТУ</v>
      </c>
    </row>
    <row r="103" spans="1:11" x14ac:dyDescent="0.25">
      <c r="A103" s="5" t="s">
        <v>275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277</v>
      </c>
      <c r="H103" s="4" t="s">
        <v>276</v>
      </c>
      <c r="I103" t="s">
        <v>120</v>
      </c>
      <c r="J103" s="4" t="str">
        <f>G103</f>
        <v>470</v>
      </c>
      <c r="K103" t="str">
        <f>A103&amp;" "&amp;I103</f>
        <v>Р1-8В-0,25-470 Ом±1% -Л-А-М ОЖ0.467.164ТУ</v>
      </c>
    </row>
    <row r="104" spans="1:11" x14ac:dyDescent="0.25">
      <c r="A104" t="s">
        <v>279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278</v>
      </c>
      <c r="J104" s="4">
        <f>G104</f>
        <v>110</v>
      </c>
      <c r="K104" t="str">
        <f>A104&amp;" "&amp;I104</f>
        <v>Р1-12-0,062-110 Ом±5% ШКАБ.434110.002ТУ</v>
      </c>
    </row>
    <row r="105" spans="1:11" x14ac:dyDescent="0.25">
      <c r="A105" t="s">
        <v>280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278</v>
      </c>
      <c r="J105" s="4">
        <f>G105</f>
        <v>56</v>
      </c>
      <c r="K105" t="str">
        <f>A105&amp;" "&amp;I105</f>
        <v>Р1-12-0,062-56 Ом±5% ШКАБ.434110.002ТУ</v>
      </c>
    </row>
    <row r="106" spans="1:11" x14ac:dyDescent="0.25">
      <c r="A106" t="s">
        <v>281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278</v>
      </c>
      <c r="J106" s="4">
        <f>G106</f>
        <v>27</v>
      </c>
      <c r="K106" t="str">
        <f>A106&amp;" "&amp;I106</f>
        <v>Р1-12-0,062-27 Ом±5% ШКАБ.434110.002ТУ</v>
      </c>
    </row>
    <row r="107" spans="1:11" x14ac:dyDescent="0.25">
      <c r="A107" t="s">
        <v>282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278</v>
      </c>
      <c r="J107" s="4">
        <f>G107</f>
        <v>13</v>
      </c>
      <c r="K107" t="str">
        <f>A107&amp;" "&amp;I107</f>
        <v>Р1-12-0,062-13 Ом±5% ШКАБ.434110.002ТУ</v>
      </c>
    </row>
    <row r="108" spans="1:11" x14ac:dyDescent="0.25">
      <c r="A108" t="s">
        <v>283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278</v>
      </c>
      <c r="J108" s="4">
        <f>G108</f>
        <v>6.8</v>
      </c>
      <c r="K108" t="str">
        <f>A108&amp;" "&amp;I108</f>
        <v>Р1-12-0,062-6,8 Ом±5% ШКАБ.434110.002ТУ</v>
      </c>
    </row>
    <row r="109" spans="1:11" x14ac:dyDescent="0.25">
      <c r="A109" t="s">
        <v>284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278</v>
      </c>
      <c r="J109" s="4">
        <f>G109</f>
        <v>180</v>
      </c>
      <c r="K109" t="str">
        <f>A109&amp;" "&amp;I109</f>
        <v>Р1-12-0,062-180 Ом±5% ШКАБ.434110.002ТУ</v>
      </c>
    </row>
    <row r="110" spans="1:11" x14ac:dyDescent="0.25">
      <c r="A110" t="s">
        <v>285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278</v>
      </c>
      <c r="J110" s="4">
        <f>G110</f>
        <v>200</v>
      </c>
      <c r="K110" t="str">
        <f>A110&amp;" "&amp;I110</f>
        <v>Р1-12-0,062-200 Ом±5% ШКАБ.434110.002ТУ</v>
      </c>
    </row>
    <row r="111" spans="1:11" x14ac:dyDescent="0.25">
      <c r="A111" t="s">
        <v>286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278</v>
      </c>
      <c r="J111" s="4">
        <f>G111</f>
        <v>220</v>
      </c>
      <c r="K111" t="str">
        <f>A111&amp;" "&amp;I111</f>
        <v>Р1-12-0,062-220 Ом±5% ШКАБ.434110.002ТУ</v>
      </c>
    </row>
    <row r="112" spans="1:11" x14ac:dyDescent="0.25">
      <c r="A112" t="s">
        <v>287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>G112</f>
        <v>47</v>
      </c>
      <c r="K112" t="str">
        <f>A112&amp;" "&amp;I112</f>
        <v>Р1-8В-0,25-47 Ом±1%-Л-А-М ОЖ0.467.164ТУ</v>
      </c>
    </row>
    <row r="113" spans="1:11" x14ac:dyDescent="0.25">
      <c r="A113" t="s">
        <v>288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237</v>
      </c>
      <c r="H113" s="4">
        <v>0.25</v>
      </c>
      <c r="I113" t="s">
        <v>120</v>
      </c>
      <c r="J113" s="4" t="str">
        <f>G113</f>
        <v>1к</v>
      </c>
      <c r="K113" t="str">
        <f>A113&amp;" "&amp;I113</f>
        <v>Р1-8В-0,25-1 кОм±1%-Л-А-М ОЖ0.467.164ТУ</v>
      </c>
    </row>
    <row r="114" spans="1:11" x14ac:dyDescent="0.25">
      <c r="A114" t="s">
        <v>289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>G114</f>
        <v>40</v>
      </c>
      <c r="K114" t="str">
        <f>A114&amp;" "&amp;I114</f>
        <v>Р1-8В-0,25-40 Ом±1%-Л-А-М ОЖ0.467.164ТУ</v>
      </c>
    </row>
    <row r="115" spans="1:11" x14ac:dyDescent="0.25">
      <c r="A115" t="s">
        <v>290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>G115</f>
        <v>150</v>
      </c>
      <c r="K115" t="str">
        <f>A115&amp;" "&amp;I115</f>
        <v>Р1-8В-0,25-150 Ом±1%-Л-А-М ОЖ0.467.164ТУ</v>
      </c>
    </row>
    <row r="116" spans="1:11" x14ac:dyDescent="0.25">
      <c r="A116" t="s">
        <v>291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293</v>
      </c>
      <c r="H116" s="4">
        <v>0.25</v>
      </c>
      <c r="I116" t="s">
        <v>120</v>
      </c>
      <c r="J116" s="4" t="str">
        <f>G116</f>
        <v>1,8к</v>
      </c>
      <c r="K116" t="str">
        <f>A116&amp;" "&amp;I116</f>
        <v>Р1-8В-0,25-1,8 кОм±1%-Л-А-М ОЖ0.467.164ТУ</v>
      </c>
    </row>
    <row r="117" spans="1:11" x14ac:dyDescent="0.25">
      <c r="A117" t="s">
        <v>292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294</v>
      </c>
      <c r="H117" s="4">
        <v>0.25</v>
      </c>
      <c r="I117" t="s">
        <v>120</v>
      </c>
      <c r="J117" s="4" t="str">
        <f>G117</f>
        <v>13к</v>
      </c>
      <c r="K117" t="str">
        <f>A117&amp;" "&amp;I117</f>
        <v>Р1-8В-0,25-13 кОм±1%-Л-А-М ОЖ0.467.164ТУ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2023-05-03T05:44:43Z</dcterms:modified>
</cp:coreProperties>
</file>