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DAD7A59C-60AF-4AA4-ABBA-CADF38766F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G3" i="1"/>
  <c r="G4" i="1"/>
  <c r="G5" i="1"/>
  <c r="G6" i="1"/>
  <c r="G7" i="1"/>
  <c r="G8" i="1"/>
  <c r="G9" i="1"/>
  <c r="G10" i="1"/>
  <c r="G11" i="1"/>
  <c r="G12" i="1"/>
  <c r="G2" i="1"/>
  <c r="J10" i="1"/>
  <c r="J3" i="1"/>
  <c r="J4" i="1"/>
  <c r="J5" i="1"/>
  <c r="J6" i="1"/>
  <c r="J7" i="1"/>
  <c r="J8" i="1"/>
  <c r="J9" i="1"/>
  <c r="J11" i="1"/>
  <c r="J12" i="1"/>
  <c r="J2" i="1"/>
  <c r="E2" i="2"/>
  <c r="E3" i="2"/>
  <c r="E4" i="2"/>
  <c r="E5" i="2"/>
  <c r="E6" i="2"/>
  <c r="E7" i="2"/>
  <c r="E8" i="2"/>
  <c r="E1" i="2"/>
  <c r="A9" i="1"/>
  <c r="A3" i="1"/>
  <c r="A4" i="1"/>
  <c r="A5" i="1"/>
  <c r="A6" i="1"/>
  <c r="A7" i="1"/>
  <c r="A8" i="1"/>
  <c r="A2" i="1"/>
  <c r="C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<sst xmlns="http://schemas.openxmlformats.org/spreadsheetml/2006/main" count="111" uniqueCount="49">
  <si>
    <t>МАА400-1С27-СКНР БКЮС.436610.007ТУ</t>
  </si>
  <si>
    <t>МДМ15-1В12ТУП БКЯЮ.436630.001ТУ</t>
  </si>
  <si>
    <t>МДМ6-1В09ТР АНЖЕ.436630.004ТУ</t>
  </si>
  <si>
    <t>МДМ6-2В1515ТВ БКЯЮ.436630.004ТУ</t>
  </si>
  <si>
    <t>МДМ40-1Б09ТУР АНЖЕ.436630.004ТУ</t>
  </si>
  <si>
    <t>МДМ12-1E09ТУП БКЯЮ.436630.001ТУ</t>
  </si>
  <si>
    <t>МРМ1-В2,5ДМ БКЮС.468240.003ТУ</t>
  </si>
  <si>
    <t>МДМ160-1E24ВУП БКЮС.430609.002ТУ</t>
  </si>
  <si>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</si>
  <si>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</si>
  <si>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</si>
  <si>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</si>
  <si>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</si>
  <si>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</si>
  <si>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</si>
  <si>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</si>
  <si>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Comment</t>
  </si>
  <si>
    <t>BOAStxt</t>
  </si>
  <si>
    <t>МДМ8-1Е9ТП</t>
  </si>
  <si>
    <t>МДМ12-1Е12ТП</t>
  </si>
  <si>
    <t>МДМ3-1Е9ТП</t>
  </si>
  <si>
    <t>PowerSupplyGOST.SchLib</t>
  </si>
  <si>
    <t>PowerSupplyGOST.PcbLib</t>
  </si>
  <si>
    <t>МАА400-1С</t>
  </si>
  <si>
    <t>МДМ15-1П</t>
  </si>
  <si>
    <t>МДМ12-1В</t>
  </si>
  <si>
    <t>МРМ1-В2,5</t>
  </si>
  <si>
    <t>МДМ40-1П</t>
  </si>
  <si>
    <t>МДМ160-1П</t>
  </si>
  <si>
    <t>МДМ3-1В</t>
  </si>
  <si>
    <t>DC/DC преобразователь</t>
  </si>
  <si>
    <t>БКЮС.436610.007ТУ</t>
  </si>
  <si>
    <t>БКЯЮ.436630.001ТУ</t>
  </si>
  <si>
    <t>АНЖЕ.436630.004ТУ</t>
  </si>
  <si>
    <t>БКЯЮ.436630.004ТУ</t>
  </si>
  <si>
    <t>БКЮС.468240.003ТУ</t>
  </si>
  <si>
    <t>БКЮС.430609.002ТУ</t>
  </si>
  <si>
    <t>МАА400-СКН</t>
  </si>
  <si>
    <t>МДМ15-1ВТУП</t>
  </si>
  <si>
    <t>МДМ3-2В</t>
  </si>
  <si>
    <t>МДМ3-1ВТУП</t>
  </si>
  <si>
    <t>МДМ3-2ВТУП</t>
  </si>
  <si>
    <t>МРМ1-В2,5ДМ</t>
  </si>
  <si>
    <t>МДМ160-1E</t>
  </si>
  <si>
    <t>МДМ12-1П</t>
  </si>
  <si>
    <t>StandartDoc</t>
  </si>
  <si>
    <t>Manufacturer</t>
  </si>
  <si>
    <t>ООО "Александр Электрик источники электропитания"</t>
  </si>
  <si>
    <t>ООО "АЕДОН"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</si>
</sst>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C1" workbookViewId="0">
      <selection activeCell="K18" sqref="K18"/>
    </sheetView>
  </sheetViews>
  <sheetFormatPr defaultRowHeight="15" x14ac:dyDescent="0.25"/>
  <cols>
    <col min="1" max="3" width="20.7109375" customWidth="1"/>
    <col min="4" max="4" width="23.85546875" customWidth="1"/>
    <col min="5" max="5" width="23.5703125" customWidth="1"/>
    <col min="6" max="6" width="22.7109375" customWidth="1"/>
    <col min="7" max="9" width="20.7109375" customWidth="1"/>
    <col min="10" max="10" width="30.140625" customWidth="1"/>
    <col min="11" max="11" width="18.5703125" customWidth="1"/>
    <col min="12" max="12" width="51" customWidth="1"/>
  </cols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2" t="s">
        <v>45</v>
      </c>
      <c r="L1" s="2" t="s">
        <v>46</v>
      </c>
    </row>
    <row r="2" spans="1:12" x14ac:dyDescent="0.25">
      <c r="A2" t="str">
        <f>LEFT(Лист2!A1,SEARCH(" ",Лист2!A1))</f>
        <v xml:space="preserve">МАА400-1С27-СКНР </v>
      </c>
      <c r="B2" t="s">
        <v>23</v>
      </c>
      <c r="C2" t="s">
        <v>37</v>
      </c>
      <c r="D2" t="s">
        <v>21</v>
      </c>
      <c r="E2" t="s">
        <v>22</v>
      </c>
      <c r="F2" t="s">
        <v>30</v>
      </c>
      <c r="G2" t="str">
        <f>A2</f>
        <v xml:space="preserve">МАА400-1С27-СКНР </v>
      </c>
      <c r="H2" t="s">
        <v>31</v>
      </c>
      <c r="I2" t="str">
        <f>A2</f>
        <v xml:space="preserve">МАА400-1С27-СКНР </v>
      </c>
      <c r="J2" t="str">
        <f t="shared" ref="J2:J12" si="0">B2&amp;" "&amp;H2</f>
        <v>МАА400-1С БКЮС.436610.007ТУ</v>
      </c>
      <c r="K2" t="s">
        <v>31</v>
      </c>
      <c r="L2" t="s">
        <v>47</v>
      </c>
    </row>
    <row r="3" spans="1:12" x14ac:dyDescent="0.25">
      <c r="A3" t="str">
        <f>LEFT(Лист2!A2,SEARCH(" ",Лист2!A2))</f>
        <v xml:space="preserve">МДМ15-1В12ТУП </v>
      </c>
      <c r="B3" t="s">
        <v>24</v>
      </c>
      <c r="C3" t="s">
        <v>38</v>
      </c>
      <c r="D3" t="s">
        <v>21</v>
      </c>
      <c r="E3" t="s">
        <v>22</v>
      </c>
      <c r="F3" t="s">
        <v>30</v>
      </c>
      <c r="G3" t="str">
        <f t="shared" ref="G3:G12" si="1">A3</f>
        <v xml:space="preserve">МДМ15-1В12ТУП </v>
      </c>
      <c r="H3" t="s">
        <v>32</v>
      </c>
      <c r="I3" t="str">
        <f t="shared" ref="I3:I12" si="2">A3</f>
        <v xml:space="preserve">МДМ15-1В12ТУП </v>
      </c>
      <c r="J3" t="str">
        <f t="shared" si="0"/>
        <v>МДМ15-1П БКЯЮ.436630.001ТУ</v>
      </c>
      <c r="K3" t="s">
        <v>32</v>
      </c>
      <c r="L3" t="s">
        <v>48</v>
      </c>
    </row>
    <row r="4" spans="1:12" x14ac:dyDescent="0.25">
      <c r="A4" t="str">
        <f>LEFT(Лист2!A3,SEARCH(" ",Лист2!A3))</f>
        <v xml:space="preserve">МДМ6-1В09ТР </v>
      </c>
      <c r="B4" t="s">
        <v>29</v>
      </c>
      <c r="C4" t="s">
        <v>40</v>
      </c>
      <c r="D4" t="s">
        <v>21</v>
      </c>
      <c r="E4" t="s">
        <v>22</v>
      </c>
      <c r="F4" t="s">
        <v>30</v>
      </c>
      <c r="G4" t="str">
        <f t="shared" si="1"/>
        <v xml:space="preserve">МДМ6-1В09ТР </v>
      </c>
      <c r="H4" t="s">
        <v>33</v>
      </c>
      <c r="I4" t="str">
        <f t="shared" si="2"/>
        <v xml:space="preserve">МДМ6-1В09ТР </v>
      </c>
      <c r="J4" t="str">
        <f t="shared" si="0"/>
        <v>МДМ3-1В АНЖЕ.436630.004ТУ</v>
      </c>
      <c r="K4" t="s">
        <v>33</v>
      </c>
      <c r="L4" t="s">
        <v>48</v>
      </c>
    </row>
    <row r="5" spans="1:12" x14ac:dyDescent="0.25">
      <c r="A5" t="str">
        <f>LEFT(Лист2!A4,SEARCH(" ",Лист2!A4))</f>
        <v xml:space="preserve">МДМ6-2В1515ТВ </v>
      </c>
      <c r="B5" t="s">
        <v>39</v>
      </c>
      <c r="C5" t="s">
        <v>41</v>
      </c>
      <c r="D5" t="s">
        <v>21</v>
      </c>
      <c r="E5" t="s">
        <v>22</v>
      </c>
      <c r="F5" t="s">
        <v>30</v>
      </c>
      <c r="G5" t="str">
        <f t="shared" si="1"/>
        <v xml:space="preserve">МДМ6-2В1515ТВ </v>
      </c>
      <c r="H5" t="s">
        <v>34</v>
      </c>
      <c r="I5" t="str">
        <f t="shared" si="2"/>
        <v xml:space="preserve">МДМ6-2В1515ТВ </v>
      </c>
      <c r="J5" t="str">
        <f t="shared" si="0"/>
        <v>МДМ3-2В БКЯЮ.436630.004ТУ</v>
      </c>
      <c r="K5" t="s">
        <v>34</v>
      </c>
      <c r="L5" t="s">
        <v>48</v>
      </c>
    </row>
    <row r="6" spans="1:12" x14ac:dyDescent="0.25">
      <c r="A6" t="str">
        <f>LEFT(Лист2!A5,SEARCH(" ",Лист2!A5))</f>
        <v xml:space="preserve">МДМ40-1Б09ТУР </v>
      </c>
      <c r="B6" t="s">
        <v>27</v>
      </c>
      <c r="C6" t="s">
        <v>27</v>
      </c>
      <c r="D6" t="s">
        <v>21</v>
      </c>
      <c r="E6" t="s">
        <v>22</v>
      </c>
      <c r="F6" t="s">
        <v>30</v>
      </c>
      <c r="G6" t="str">
        <f t="shared" si="1"/>
        <v xml:space="preserve">МДМ40-1Б09ТУР </v>
      </c>
      <c r="H6" t="s">
        <v>33</v>
      </c>
      <c r="I6" t="str">
        <f t="shared" si="2"/>
        <v xml:space="preserve">МДМ40-1Б09ТУР </v>
      </c>
      <c r="J6" t="str">
        <f t="shared" si="0"/>
        <v>МДМ40-1П АНЖЕ.436630.004ТУ</v>
      </c>
      <c r="K6" t="s">
        <v>33</v>
      </c>
      <c r="L6" t="s">
        <v>48</v>
      </c>
    </row>
    <row r="7" spans="1:12" x14ac:dyDescent="0.25">
      <c r="A7" t="str">
        <f>LEFT(Лист2!A6,SEARCH(" ",Лист2!A6))</f>
        <v xml:space="preserve">МДМ12-1E09ТУП </v>
      </c>
      <c r="B7" t="s">
        <v>44</v>
      </c>
      <c r="C7" t="s">
        <v>25</v>
      </c>
      <c r="D7" t="s">
        <v>21</v>
      </c>
      <c r="E7" t="s">
        <v>22</v>
      </c>
      <c r="F7" t="s">
        <v>30</v>
      </c>
      <c r="G7" t="str">
        <f t="shared" si="1"/>
        <v xml:space="preserve">МДМ12-1E09ТУП </v>
      </c>
      <c r="H7" t="s">
        <v>32</v>
      </c>
      <c r="I7" t="str">
        <f t="shared" si="2"/>
        <v xml:space="preserve">МДМ12-1E09ТУП </v>
      </c>
      <c r="J7" t="str">
        <f t="shared" si="0"/>
        <v>МДМ12-1П БКЯЮ.436630.001ТУ</v>
      </c>
      <c r="K7" t="s">
        <v>32</v>
      </c>
      <c r="L7" t="s">
        <v>48</v>
      </c>
    </row>
    <row r="8" spans="1:12" x14ac:dyDescent="0.25">
      <c r="A8" t="str">
        <f>LEFT(Лист2!A7,SEARCH(" ",Лист2!A7))</f>
        <v xml:space="preserve">МРМ1-В2,5ДМ </v>
      </c>
      <c r="B8" t="s">
        <v>26</v>
      </c>
      <c r="C8" t="s">
        <v>42</v>
      </c>
      <c r="D8" t="s">
        <v>21</v>
      </c>
      <c r="E8" t="s">
        <v>22</v>
      </c>
      <c r="F8" t="s">
        <v>30</v>
      </c>
      <c r="G8" t="str">
        <f t="shared" si="1"/>
        <v xml:space="preserve">МРМ1-В2,5ДМ </v>
      </c>
      <c r="H8" t="s">
        <v>35</v>
      </c>
      <c r="I8" t="str">
        <f t="shared" si="2"/>
        <v xml:space="preserve">МРМ1-В2,5ДМ </v>
      </c>
      <c r="J8" t="str">
        <f t="shared" si="0"/>
        <v>МРМ1-В2,5 БКЮС.468240.003ТУ</v>
      </c>
      <c r="K8" t="s">
        <v>35</v>
      </c>
      <c r="L8" t="s">
        <v>47</v>
      </c>
    </row>
    <row r="9" spans="1:12" x14ac:dyDescent="0.25">
      <c r="A9" t="str">
        <f>LEFT(Лист2!A8,SEARCH(" ",Лист2!A8))</f>
        <v xml:space="preserve">МДМ160-1E24ВУП </v>
      </c>
      <c r="B9" t="s">
        <v>28</v>
      </c>
      <c r="C9" t="s">
        <v>43</v>
      </c>
      <c r="D9" t="s">
        <v>21</v>
      </c>
      <c r="E9" t="s">
        <v>22</v>
      </c>
      <c r="F9" t="s">
        <v>30</v>
      </c>
      <c r="G9" t="str">
        <f t="shared" si="1"/>
        <v xml:space="preserve">МДМ160-1E24ВУП </v>
      </c>
      <c r="H9" t="s">
        <v>36</v>
      </c>
      <c r="I9" t="str">
        <f t="shared" si="2"/>
        <v xml:space="preserve">МДМ160-1E24ВУП </v>
      </c>
      <c r="J9" t="str">
        <f t="shared" si="0"/>
        <v>МДМ160-1П БКЮС.430609.002ТУ</v>
      </c>
      <c r="K9" t="s">
        <v>36</v>
      </c>
      <c r="L9" t="s">
        <v>47</v>
      </c>
    </row>
    <row r="10" spans="1:12" x14ac:dyDescent="0.25">
      <c r="A10" t="s">
        <v>20</v>
      </c>
      <c r="B10" t="s">
        <v>29</v>
      </c>
      <c r="C10" t="s">
        <v>40</v>
      </c>
      <c r="D10" t="s">
        <v>21</v>
      </c>
      <c r="E10" t="s">
        <v>22</v>
      </c>
      <c r="F10" t="s">
        <v>30</v>
      </c>
      <c r="G10" t="str">
        <f t="shared" si="1"/>
        <v>МДМ3-1Е9ТП</v>
      </c>
      <c r="H10" t="s">
        <v>36</v>
      </c>
      <c r="I10" t="str">
        <f t="shared" si="2"/>
        <v>МДМ3-1Е9ТП</v>
      </c>
      <c r="J10" t="str">
        <f t="shared" si="0"/>
        <v>МДМ3-1В БКЮС.430609.002ТУ</v>
      </c>
      <c r="K10" t="s">
        <v>36</v>
      </c>
      <c r="L10" t="s">
        <v>47</v>
      </c>
    </row>
    <row r="11" spans="1:12" x14ac:dyDescent="0.25">
      <c r="A11" t="s">
        <v>18</v>
      </c>
      <c r="B11" t="s">
        <v>29</v>
      </c>
      <c r="C11" t="s">
        <v>40</v>
      </c>
      <c r="D11" t="s">
        <v>21</v>
      </c>
      <c r="E11" t="s">
        <v>22</v>
      </c>
      <c r="F11" t="s">
        <v>30</v>
      </c>
      <c r="G11" t="str">
        <f t="shared" si="1"/>
        <v>МДМ8-1Е9ТП</v>
      </c>
      <c r="H11" t="s">
        <v>36</v>
      </c>
      <c r="I11" t="str">
        <f t="shared" si="2"/>
        <v>МДМ8-1Е9ТП</v>
      </c>
      <c r="J11" t="str">
        <f t="shared" si="0"/>
        <v>МДМ3-1В БКЮС.430609.002ТУ</v>
      </c>
      <c r="K11" t="s">
        <v>36</v>
      </c>
      <c r="L11" t="s">
        <v>47</v>
      </c>
    </row>
    <row r="12" spans="1:12" x14ac:dyDescent="0.25">
      <c r="A12" t="s">
        <v>19</v>
      </c>
      <c r="B12" t="s">
        <v>44</v>
      </c>
      <c r="C12" t="s">
        <v>25</v>
      </c>
      <c r="D12" t="s">
        <v>21</v>
      </c>
      <c r="E12" t="s">
        <v>22</v>
      </c>
      <c r="F12" t="s">
        <v>30</v>
      </c>
      <c r="G12" t="str">
        <f t="shared" si="1"/>
        <v>МДМ12-1Е12ТП</v>
      </c>
      <c r="H12" t="s">
        <v>36</v>
      </c>
      <c r="I12" t="str">
        <f t="shared" si="2"/>
        <v>МДМ12-1Е12ТП</v>
      </c>
      <c r="J12" t="str">
        <f t="shared" si="0"/>
        <v>МДМ12-1П БКЮС.430609.002ТУ</v>
      </c>
      <c r="K12" t="s">
        <v>36</v>
      </c>
      <c r="L12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4868-F3E5-4874-962C-9F1491CD5D98}">
  <dimension ref="A1:E8"/>
  <sheetViews>
    <sheetView workbookViewId="0">
      <selection activeCell="C25" sqref="C25"/>
    </sheetView>
  </sheetViews>
  <sheetFormatPr defaultRowHeight="15" x14ac:dyDescent="0.25"/>
  <cols>
    <col min="1" max="1" width="27.5703125" customWidth="1"/>
    <col min="3" max="3" width="18.5703125" customWidth="1"/>
    <col min="5" max="5" width="15.28515625" customWidth="1"/>
  </cols>
  <sheetData>
    <row r="1" spans="1:5" ht="31.5" x14ac:dyDescent="0.25">
      <c r="A1" s="1" t="s">
        <v>0</v>
      </c>
      <c r="C1" t="str">
        <f t="shared" ref="C1:C8" si="0">LEFT(A1,SEARCH(" ",A1))</f>
        <v xml:space="preserve">МАА400-1С27-СКНР </v>
      </c>
      <c r="E1" t="str">
        <f>RIGHT(A1,SEARCH(" ",A1))</f>
        <v>БКЮС.436610.007ТУ</v>
      </c>
    </row>
    <row r="2" spans="1:5" ht="31.5" x14ac:dyDescent="0.25">
      <c r="A2" s="1" t="s">
        <v>1</v>
      </c>
      <c r="C2" t="str">
        <f t="shared" si="0"/>
        <v xml:space="preserve">МДМ15-1В12ТУП </v>
      </c>
      <c r="E2" t="str">
        <f t="shared" ref="E2:E8" si="1">RIGHT(A2,SEARCH(" ",A2))</f>
        <v>Ю.436630.001ТУ</v>
      </c>
    </row>
    <row r="3" spans="1:5" ht="31.5" x14ac:dyDescent="0.25">
      <c r="A3" s="1" t="s">
        <v>2</v>
      </c>
      <c r="C3" t="str">
        <f t="shared" si="0"/>
        <v xml:space="preserve">МДМ6-1В09ТР </v>
      </c>
      <c r="E3" t="str">
        <f t="shared" si="1"/>
        <v>436630.004ТУ</v>
      </c>
    </row>
    <row r="4" spans="1:5" ht="31.5" x14ac:dyDescent="0.25">
      <c r="A4" s="1" t="s">
        <v>3</v>
      </c>
      <c r="C4" t="str">
        <f t="shared" si="0"/>
        <v xml:space="preserve">МДМ6-2В1515ТВ </v>
      </c>
      <c r="E4" t="str">
        <f t="shared" si="1"/>
        <v>Ю.436630.004ТУ</v>
      </c>
    </row>
    <row r="5" spans="1:5" ht="31.5" x14ac:dyDescent="0.25">
      <c r="A5" s="1" t="s">
        <v>4</v>
      </c>
      <c r="C5" t="str">
        <f t="shared" si="0"/>
        <v xml:space="preserve">МДМ40-1Б09ТУР </v>
      </c>
      <c r="E5" t="str">
        <f t="shared" si="1"/>
        <v>Е.436630.004ТУ</v>
      </c>
    </row>
    <row r="6" spans="1:5" ht="31.5" x14ac:dyDescent="0.25">
      <c r="A6" s="1" t="s">
        <v>5</v>
      </c>
      <c r="C6" t="str">
        <f t="shared" si="0"/>
        <v xml:space="preserve">МДМ12-1E09ТУП </v>
      </c>
      <c r="E6" t="str">
        <f t="shared" si="1"/>
        <v>Ю.436630.001ТУ</v>
      </c>
    </row>
    <row r="7" spans="1:5" ht="31.5" x14ac:dyDescent="0.25">
      <c r="A7" s="1" t="s">
        <v>6</v>
      </c>
      <c r="C7" t="str">
        <f t="shared" si="0"/>
        <v xml:space="preserve">МРМ1-В2,5ДМ </v>
      </c>
      <c r="E7" t="str">
        <f t="shared" si="1"/>
        <v>468240.003ТУ</v>
      </c>
    </row>
    <row r="8" spans="1:5" ht="31.5" x14ac:dyDescent="0.25">
      <c r="A8" s="1" t="s">
        <v>7</v>
      </c>
      <c r="C8" t="str">
        <f t="shared" si="0"/>
        <v xml:space="preserve">МДМ160-1E24ВУП </v>
      </c>
      <c r="E8" t="str">
        <f t="shared" si="1"/>
        <v>ЮС.430609.002ТУ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2023-05-19T08:10:20Z</dcterms:modified>
</cp:coreProperties>
</file>