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Lab431_Oktava\Desktop\LezhnevV\testGOST\Libraries\"/>
    </mc:Choice>
  </mc:AlternateContent>
  <xr:revisionPtr revIDLastSave="0" documentId="13_ncr:1_{9773D738-2891-4A98-8563-465551E2A6B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A10" i="1"/>
  <c r="G37" i="1"/>
  <c r="B5" i="1"/>
  <c r="G27" i="1"/>
  <c r="G28" i="1"/>
  <c r="G29" i="1"/>
  <c r="G30" i="1"/>
  <c r="G31" i="1"/>
  <c r="G32" i="1"/>
  <c r="G33" i="1"/>
  <c r="G34" i="1"/>
  <c r="G35" i="1"/>
  <c r="G36" i="1"/>
  <c r="G25" i="1" l="1"/>
  <c r="G26" i="1"/>
  <c r="G18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9" i="1"/>
  <c r="G20" i="1"/>
  <c r="G21" i="1"/>
  <c r="G22" i="1"/>
  <c r="G23" i="1"/>
  <c r="G24" i="1"/>
  <c r="G3" i="1"/>
  <c r="A21" i="1"/>
  <c r="A23" i="1"/>
  <c r="B4" i="1"/>
  <c r="B9" i="1"/>
  <c r="B10" i="1"/>
  <c r="B11" i="1"/>
  <c r="B12" i="1"/>
  <c r="B14" i="1"/>
  <c r="B15" i="1"/>
  <c r="B16" i="1"/>
  <c r="B17" i="1"/>
  <c r="B18" i="1"/>
  <c r="B19" i="1"/>
  <c r="B20" i="1"/>
  <c r="B21" i="1"/>
  <c r="B22" i="1"/>
  <c r="B23" i="1"/>
  <c r="B24" i="1"/>
  <c r="B3" i="1"/>
  <c r="A24" i="1"/>
  <c r="A4" i="1"/>
  <c r="A5" i="1"/>
  <c r="A6" i="1"/>
  <c r="A7" i="1"/>
  <c r="A8" i="1"/>
  <c r="A9" i="1"/>
  <c r="A11" i="1"/>
  <c r="A12" i="1"/>
  <c r="A13" i="1"/>
  <c r="A14" i="1"/>
  <c r="A15" i="1"/>
  <c r="A16" i="1"/>
  <c r="A17" i="1"/>
  <c r="A18" i="1"/>
  <c r="A19" i="1"/>
  <c r="A20" i="1"/>
  <c r="A22" i="1"/>
  <c r="A3" i="1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3" i="2"/>
  <c r="C2" i="2"/>
  <c r="C4" i="2"/>
  <c r="C5" i="2"/>
  <c r="C6" i="2"/>
  <c r="C7" i="2"/>
  <c r="C1" i="2"/>
</calcChain>
</file>

<file path=xl/sharedStrings.xml><?xml version="1.0" encoding="utf-8"?>
<sst xmlns="http://schemas.openxmlformats.org/spreadsheetml/2006/main" count="294" uniqueCount="123">
  <si>
    <t>Part Number</t>
  </si>
  <si>
    <t>Library Ref</t>
  </si>
  <si>
    <t>Footprint Ref</t>
  </si>
  <si>
    <t>Library Path</t>
  </si>
  <si>
    <t>Footprint path</t>
  </si>
  <si>
    <t>Type</t>
  </si>
  <si>
    <t>TU</t>
  </si>
  <si>
    <t>1986ВЕ91Т</t>
  </si>
  <si>
    <t>SCH_LIB.SchLib</t>
  </si>
  <si>
    <t>PCB_LIB.PcbLib</t>
  </si>
  <si>
    <t>Package</t>
  </si>
  <si>
    <t>4229.132-3</t>
  </si>
  <si>
    <t>Микроконтроллер</t>
  </si>
  <si>
    <t>2М420А4 АЕЯР.432170.564ТУ</t>
  </si>
  <si>
    <t>2М420А1 АЕЯР.432170.564ТУ</t>
  </si>
  <si>
    <t>5321ЕН01Б5 АЕНВ.431420.461-01ТУ</t>
  </si>
  <si>
    <t>5321EM06A5 АЕНВ.431420.461-03ТУ</t>
  </si>
  <si>
    <t>1158ЕН5.0ВХ АЕЯР.431420.773ТУ</t>
  </si>
  <si>
    <t>1309ЕС045 АЕНВ.431420.301ТУ (MAX6070AAUT30)</t>
  </si>
  <si>
    <t>1158ЕН3.3ВХ АЕЯР.431420.773ТУ</t>
  </si>
  <si>
    <t>K1986ВЕ92QI ТСКЯ.431000.001ТУ (STM32F103RCT7)</t>
  </si>
  <si>
    <t>ГК385-П-15-ГР-3-Д-60М-К ТСКЯ.433526.002ТУ
(ГК372-П-7СП-10М-3,3 КЖДГ.433526.011ТУ)</t>
  </si>
  <si>
    <t>К1508МТ015 АЕНВ.431230.569ТУ
(ADF4355-3BCPZ)</t>
  </si>
  <si>
    <t xml:space="preserve">XX1002-QG </t>
  </si>
  <si>
    <t>5559ИН28У АЕЯР.431230.882ТУ
(ADM3485ARZ)</t>
  </si>
  <si>
    <t>1564ЛА3 бк0.347.479-01ТУ</t>
  </si>
  <si>
    <t>2ТС622А аА0.339.190ТУ</t>
  </si>
  <si>
    <t xml:space="preserve">NCP3170ADR2G </t>
  </si>
  <si>
    <t xml:space="preserve">RFSA2113 </t>
  </si>
  <si>
    <t>544УД16У3 АЕЯР.431130.510ТУ</t>
  </si>
  <si>
    <t xml:space="preserve">ADT7310TRZ </t>
  </si>
  <si>
    <t xml:space="preserve">AD8317ACPZ </t>
  </si>
  <si>
    <t xml:space="preserve">AD8031ARTZ </t>
  </si>
  <si>
    <t>SOT-23(RJ5)</t>
  </si>
  <si>
    <t>LFCSP-8</t>
  </si>
  <si>
    <t>Н04.16-1В</t>
  </si>
  <si>
    <t>SOIC-8</t>
  </si>
  <si>
    <t>2М420А4</t>
  </si>
  <si>
    <t>КТ-93-1</t>
  </si>
  <si>
    <t>Н02.8-1В</t>
  </si>
  <si>
    <t>LQFP64</t>
  </si>
  <si>
    <t>KD-VB3M18</t>
  </si>
  <si>
    <t>МК 5164.40-1НЗ</t>
  </si>
  <si>
    <t>PQFN-24</t>
  </si>
  <si>
    <t>Н09.28-1В</t>
  </si>
  <si>
    <t>МК 5133.48-4</t>
  </si>
  <si>
    <t>401.14-5</t>
  </si>
  <si>
    <t>5119.16-А</t>
  </si>
  <si>
    <t>QFN-16(17)</t>
  </si>
  <si>
    <t>Footprint Ref2</t>
  </si>
  <si>
    <t>BOAStxt</t>
  </si>
  <si>
    <t>ТСКЯ.433526.002ТУ</t>
  </si>
  <si>
    <t xml:space="preserve"> ТСКЯ.431000.001ТУ</t>
  </si>
  <si>
    <t>АЕЯР.431420.773ТУ</t>
  </si>
  <si>
    <t>АЕНВ.431420.301ТУ</t>
  </si>
  <si>
    <t>АЕЯР.432170.564ТУ</t>
  </si>
  <si>
    <t xml:space="preserve"> АЕНВ.431420.461-01ТУ</t>
  </si>
  <si>
    <t>АЕНВ.431420.461-03ТУ</t>
  </si>
  <si>
    <t>аА0.339.190ТУ</t>
  </si>
  <si>
    <t>АЕЯР.431130.510ТУ</t>
  </si>
  <si>
    <t>1923КН015 АЕНВ.431160.326ТУ
(ADG408BR)</t>
  </si>
  <si>
    <t>АЕНВ.431160.326ТУ</t>
  </si>
  <si>
    <t>5559ИН4У  АЕНВ.431160.326ТУ
(ADM3202ARN)</t>
  </si>
  <si>
    <t>АЕЯР.431230.882ТУ</t>
  </si>
  <si>
    <t>АЕНВ.431230.569ТУ</t>
  </si>
  <si>
    <t>бк0.347.479-01ТУ</t>
  </si>
  <si>
    <t>АЕЯР.431290.711ТУ</t>
  </si>
  <si>
    <t>Оптореле</t>
  </si>
  <si>
    <t>Comment</t>
  </si>
  <si>
    <t>РК535-7ДР-16000К-П12</t>
  </si>
  <si>
    <t>КЖДГ.433513.017ТУ</t>
  </si>
  <si>
    <t>РК535</t>
  </si>
  <si>
    <t>ТСКЯ.431000.001ТУ</t>
  </si>
  <si>
    <t>1986ВЕ92У</t>
  </si>
  <si>
    <t>Н18.64-1В</t>
  </si>
  <si>
    <t>5559ИН1Т</t>
  </si>
  <si>
    <t>5559ИН20Т</t>
  </si>
  <si>
    <t>5559ИН28У</t>
  </si>
  <si>
    <t>530ЛА3</t>
  </si>
  <si>
    <t xml:space="preserve">1564ЛА3 </t>
  </si>
  <si>
    <t>1887ВЕ7Т</t>
  </si>
  <si>
    <t>1554ЛП8</t>
  </si>
  <si>
    <t>590КН6</t>
  </si>
  <si>
    <t>1564ЛИ1</t>
  </si>
  <si>
    <t>ADM3485ARZ</t>
  </si>
  <si>
    <t>STM32F103RCT</t>
  </si>
  <si>
    <t>402.16-32</t>
  </si>
  <si>
    <t>4203.64-2</t>
  </si>
  <si>
    <t>ADM3202ARN</t>
  </si>
  <si>
    <t>1158ЕН5ВХ</t>
  </si>
  <si>
    <t>1309ЕС045</t>
  </si>
  <si>
    <t>5321ЕМ06А5</t>
  </si>
  <si>
    <t>XX1002-QH</t>
  </si>
  <si>
    <t>AD8564AR</t>
  </si>
  <si>
    <t>SOIC16</t>
  </si>
  <si>
    <t>StandartDoc</t>
  </si>
  <si>
    <t>Manufacturer</t>
  </si>
  <si>
    <t>АО "ПКК Миландр",г.Москва</t>
  </si>
  <si>
    <t>АО "Протон"</t>
  </si>
  <si>
    <t>АЕНВ.431420.461-01ТУ</t>
  </si>
  <si>
    <t>ЗАО "Группа Кремний Эл"</t>
  </si>
  <si>
    <t>ЗАО "Группа Кремний Эл",г.Брянск</t>
  </si>
  <si>
    <t>-</t>
  </si>
  <si>
    <t>M/A-COM Technology Solutions</t>
  </si>
  <si>
    <t>АО "НЗПП с ОКБ",г.Новосибирск</t>
  </si>
  <si>
    <t>АО "ВЗППС"</t>
  </si>
  <si>
    <t>ON Semiconductor</t>
  </si>
  <si>
    <t>Qorvo</t>
  </si>
  <si>
    <t>Analog Devices</t>
  </si>
  <si>
    <t>АО "Завод "Метеор"</t>
  </si>
  <si>
    <t>АЕЯР.431230.283ТУ</t>
  </si>
  <si>
    <t>ОАО «ИНТЕГРАЛ», г. Минск</t>
  </si>
  <si>
    <t>АЕЯР.431200.140-01ТУ</t>
  </si>
  <si>
    <t>STMicroelectronics</t>
  </si>
  <si>
    <t>АО "НПП "Восток",г.Новосибирск</t>
  </si>
  <si>
    <t>ПАО «МИКРОН», г. Зеленоград</t>
  </si>
  <si>
    <t>АЕЯР.431280.910ТУ</t>
  </si>
  <si>
    <t>АО «НИИЭТ», г. Воронеж</t>
  </si>
  <si>
    <t xml:space="preserve"> АЕЯР.431200.182-09ТУ</t>
  </si>
  <si>
    <t>бК0.347.000-06ТУ</t>
  </si>
  <si>
    <t>АО «СВЕТЛАНА-ПОЛУПРОВОДНИКИ», г. Санкт-Петербург</t>
  </si>
  <si>
    <t>АЕЯР.431200.424-11ТУ</t>
  </si>
  <si>
    <t>ОАО «ОКБ «ЭКСИТОН», г. Павловский Посад, Московская обл.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</si>
</sst>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000000"/>
      <name val="Roboto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49" fontId="0" fillId="0" borderId="0" xfId="0" applyNumberFormat="1"/>
    <xf numFmtId="0" fontId="3" fillId="0" borderId="0" xfId="0" applyFont="1"/>
    <xf numFmtId="49" fontId="0" fillId="0" borderId="0" xfId="0" applyNumberForma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tabSelected="1" topLeftCell="C13" workbookViewId="0">
      <selection activeCell="M39" sqref="M39"/>
    </sheetView>
  </sheetViews>
  <sheetFormatPr defaultRowHeight="15" x14ac:dyDescent="0.25"/>
  <cols>
    <col min="1" max="1" width="24.5703125" customWidth="1"/>
    <col min="2" max="2" width="27.85546875" customWidth="1"/>
    <col min="3" max="5" width="18.28515625" customWidth="1"/>
    <col min="6" max="6" width="16.5703125" customWidth="1"/>
    <col min="7" max="7" width="18.28515625" customWidth="1"/>
    <col min="8" max="8" width="17.85546875" customWidth="1"/>
    <col min="9" max="9" width="23.85546875" customWidth="1"/>
    <col min="10" max="10" width="22.42578125" customWidth="1"/>
    <col min="11" max="11" width="40.28515625" customWidth="1"/>
    <col min="12" max="12" width="20.140625" customWidth="1"/>
    <col min="13" max="13" width="36.28515625" customWidth="1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49</v>
      </c>
      <c r="E1" s="3" t="s">
        <v>3</v>
      </c>
      <c r="F1" s="3" t="s">
        <v>4</v>
      </c>
      <c r="G1" s="3" t="s">
        <v>10</v>
      </c>
      <c r="H1" s="3" t="s">
        <v>5</v>
      </c>
      <c r="I1" s="3" t="s">
        <v>68</v>
      </c>
      <c r="J1" s="3" t="s">
        <v>6</v>
      </c>
      <c r="K1" s="3" t="s">
        <v>50</v>
      </c>
      <c r="L1" s="3" t="s">
        <v>95</v>
      </c>
      <c r="M1" s="3" t="s">
        <v>96</v>
      </c>
    </row>
    <row r="2" spans="1:13" x14ac:dyDescent="0.25">
      <c r="A2" s="3" t="s">
        <v>7</v>
      </c>
      <c r="B2" s="3" t="s">
        <v>7</v>
      </c>
      <c r="C2" s="3" t="s">
        <v>11</v>
      </c>
      <c r="D2" s="3"/>
      <c r="E2" s="3" t="s">
        <v>8</v>
      </c>
      <c r="F2" s="3" t="s">
        <v>9</v>
      </c>
      <c r="G2" s="3" t="s">
        <v>11</v>
      </c>
      <c r="H2" s="3" t="s">
        <v>12</v>
      </c>
      <c r="I2" t="s">
        <v>7</v>
      </c>
      <c r="J2" s="3" t="s">
        <v>66</v>
      </c>
      <c r="K2" t="str">
        <f>A2&amp;" "&amp;J2</f>
        <v>1986ВЕ91Т АЕЯР.431290.711ТУ</v>
      </c>
      <c r="L2" s="3" t="s">
        <v>66</v>
      </c>
      <c r="M2" s="3" t="s">
        <v>97</v>
      </c>
    </row>
    <row r="3" spans="1:13" x14ac:dyDescent="0.25">
      <c r="A3" s="3" t="str">
        <f>LEFT(Лист2!A1,SEARCH(" ",Лист2!A1))</f>
        <v xml:space="preserve">2М420А4 </v>
      </c>
      <c r="B3" s="3" t="str">
        <f>LEFT(Лист2!A1,SEARCH(" ",Лист2!A1))</f>
        <v xml:space="preserve">2М420А4 </v>
      </c>
      <c r="C3" s="3" t="s">
        <v>37</v>
      </c>
      <c r="D3" s="3"/>
      <c r="E3" s="3" t="s">
        <v>8</v>
      </c>
      <c r="F3" s="3" t="s">
        <v>9</v>
      </c>
      <c r="G3" s="3" t="str">
        <f>C3</f>
        <v>2М420А4</v>
      </c>
      <c r="H3" s="3" t="s">
        <v>67</v>
      </c>
      <c r="I3" s="3" t="str">
        <f>A3</f>
        <v xml:space="preserve">2М420А4 </v>
      </c>
      <c r="J3" s="3" t="s">
        <v>55</v>
      </c>
      <c r="K3" t="str">
        <f t="shared" ref="K3:K37" si="0">A3&amp;" "&amp;J3</f>
        <v>2М420А4  АЕЯР.432170.564ТУ</v>
      </c>
      <c r="L3" s="3" t="s">
        <v>55</v>
      </c>
      <c r="M3" s="3" t="s">
        <v>98</v>
      </c>
    </row>
    <row r="4" spans="1:13" x14ac:dyDescent="0.25">
      <c r="A4" s="3" t="str">
        <f>LEFT(Лист2!A2,SEARCH(" ",Лист2!A2))</f>
        <v xml:space="preserve">2М420А1 </v>
      </c>
      <c r="B4" s="3" t="str">
        <f>LEFT(Лист2!A2,SEARCH(" ",Лист2!A2))</f>
        <v xml:space="preserve">2М420А1 </v>
      </c>
      <c r="C4" s="3"/>
      <c r="D4" s="3"/>
      <c r="E4" s="3" t="s">
        <v>8</v>
      </c>
      <c r="F4" s="3" t="s">
        <v>9</v>
      </c>
      <c r="G4" s="3"/>
      <c r="H4" s="3" t="s">
        <v>67</v>
      </c>
      <c r="I4" s="3" t="str">
        <f t="shared" ref="I4:I37" si="1">A4</f>
        <v xml:space="preserve">2М420А1 </v>
      </c>
      <c r="J4" s="3" t="s">
        <v>55</v>
      </c>
      <c r="K4" t="str">
        <f t="shared" si="0"/>
        <v>2М420А1  АЕЯР.432170.564ТУ</v>
      </c>
      <c r="L4" s="3" t="s">
        <v>55</v>
      </c>
      <c r="M4" s="3" t="s">
        <v>98</v>
      </c>
    </row>
    <row r="5" spans="1:13" x14ac:dyDescent="0.25">
      <c r="A5" s="3" t="str">
        <f>LEFT(Лист2!A3,SEARCH(" ",Лист2!A3))</f>
        <v xml:space="preserve">5321ЕН01Б5 </v>
      </c>
      <c r="B5" s="3" t="str">
        <f>LEFT(Лист2!A3,SEARCH(" ",Лист2!A3))</f>
        <v xml:space="preserve">5321ЕН01Б5 </v>
      </c>
      <c r="C5" s="3" t="s">
        <v>38</v>
      </c>
      <c r="D5" s="3"/>
      <c r="E5" s="3" t="s">
        <v>8</v>
      </c>
      <c r="F5" s="3" t="s">
        <v>9</v>
      </c>
      <c r="G5" s="3" t="str">
        <f t="shared" ref="G5:G37" si="2">C5</f>
        <v>КТ-93-1</v>
      </c>
      <c r="H5" s="3"/>
      <c r="I5" s="3" t="str">
        <f t="shared" si="1"/>
        <v xml:space="preserve">5321ЕН01Б5 </v>
      </c>
      <c r="J5" s="3" t="s">
        <v>99</v>
      </c>
      <c r="K5" t="str">
        <f t="shared" si="0"/>
        <v>5321ЕН01Б5  АЕНВ.431420.461-01ТУ</v>
      </c>
      <c r="L5" s="3" t="s">
        <v>99</v>
      </c>
      <c r="M5" s="3" t="s">
        <v>100</v>
      </c>
    </row>
    <row r="6" spans="1:13" x14ac:dyDescent="0.25">
      <c r="A6" s="3" t="str">
        <f>LEFT(Лист2!A4,SEARCH(" ",Лист2!A4))</f>
        <v xml:space="preserve">5321EM06A5 </v>
      </c>
      <c r="B6" s="3" t="s">
        <v>91</v>
      </c>
      <c r="C6" s="3" t="s">
        <v>38</v>
      </c>
      <c r="D6" s="3"/>
      <c r="E6" s="3" t="s">
        <v>8</v>
      </c>
      <c r="F6" s="3" t="s">
        <v>9</v>
      </c>
      <c r="G6" s="3" t="str">
        <f t="shared" si="2"/>
        <v>КТ-93-1</v>
      </c>
      <c r="H6" s="3"/>
      <c r="I6" s="3" t="str">
        <f t="shared" si="1"/>
        <v xml:space="preserve">5321EM06A5 </v>
      </c>
      <c r="J6" s="3" t="s">
        <v>57</v>
      </c>
      <c r="K6" t="str">
        <f t="shared" si="0"/>
        <v>5321EM06A5  АЕНВ.431420.461-03ТУ</v>
      </c>
      <c r="L6" s="3" t="s">
        <v>57</v>
      </c>
      <c r="M6" s="3" t="s">
        <v>100</v>
      </c>
    </row>
    <row r="7" spans="1:13" x14ac:dyDescent="0.25">
      <c r="A7" s="3" t="str">
        <f>LEFT(Лист2!A5,SEARCH(" ",Лист2!A5))</f>
        <v xml:space="preserve">1158ЕН5.0ВХ </v>
      </c>
      <c r="B7" s="3" t="s">
        <v>89</v>
      </c>
      <c r="C7" s="3" t="s">
        <v>38</v>
      </c>
      <c r="D7" s="3"/>
      <c r="E7" s="3" t="s">
        <v>8</v>
      </c>
      <c r="F7" s="3" t="s">
        <v>9</v>
      </c>
      <c r="G7" s="3" t="str">
        <f t="shared" si="2"/>
        <v>КТ-93-1</v>
      </c>
      <c r="H7" s="3"/>
      <c r="I7" s="3" t="str">
        <f t="shared" si="1"/>
        <v xml:space="preserve">1158ЕН5.0ВХ </v>
      </c>
      <c r="J7" s="3" t="s">
        <v>53</v>
      </c>
      <c r="K7" t="str">
        <f t="shared" si="0"/>
        <v>1158ЕН5.0ВХ  АЕЯР.431420.773ТУ</v>
      </c>
      <c r="L7" s="3" t="s">
        <v>53</v>
      </c>
      <c r="M7" s="3" t="s">
        <v>101</v>
      </c>
    </row>
    <row r="8" spans="1:13" x14ac:dyDescent="0.25">
      <c r="A8" s="3" t="str">
        <f>LEFT(Лист2!A6,SEARCH(" ",Лист2!A6))</f>
        <v xml:space="preserve">1309ЕС045 </v>
      </c>
      <c r="B8" s="3" t="s">
        <v>90</v>
      </c>
      <c r="C8" s="3" t="s">
        <v>39</v>
      </c>
      <c r="D8" s="3"/>
      <c r="E8" s="3" t="s">
        <v>8</v>
      </c>
      <c r="F8" s="3" t="s">
        <v>9</v>
      </c>
      <c r="G8" s="3" t="str">
        <f t="shared" si="2"/>
        <v>Н02.8-1В</v>
      </c>
      <c r="H8" s="3"/>
      <c r="I8" s="3" t="str">
        <f t="shared" si="1"/>
        <v xml:space="preserve">1309ЕС045 </v>
      </c>
      <c r="J8" s="3" t="s">
        <v>54</v>
      </c>
      <c r="K8" t="str">
        <f t="shared" si="0"/>
        <v>1309ЕС045  АЕНВ.431420.301ТУ</v>
      </c>
      <c r="L8" s="3" t="s">
        <v>54</v>
      </c>
      <c r="M8" s="3" t="s">
        <v>97</v>
      </c>
    </row>
    <row r="9" spans="1:13" x14ac:dyDescent="0.25">
      <c r="A9" s="3" t="str">
        <f>LEFT(Лист2!A7,SEARCH(" ",Лист2!A7))</f>
        <v xml:space="preserve">1158ЕН3.3ВХ </v>
      </c>
      <c r="B9" s="3" t="str">
        <f>LEFT(Лист2!A7,SEARCH(" ",Лист2!A7))</f>
        <v xml:space="preserve">1158ЕН3.3ВХ </v>
      </c>
      <c r="C9" s="3" t="s">
        <v>38</v>
      </c>
      <c r="D9" s="3"/>
      <c r="E9" s="3" t="s">
        <v>8</v>
      </c>
      <c r="F9" s="3" t="s">
        <v>9</v>
      </c>
      <c r="G9" s="3" t="str">
        <f t="shared" si="2"/>
        <v>КТ-93-1</v>
      </c>
      <c r="H9" s="3"/>
      <c r="I9" s="3" t="str">
        <f t="shared" si="1"/>
        <v xml:space="preserve">1158ЕН3.3ВХ </v>
      </c>
      <c r="J9" s="3" t="s">
        <v>53</v>
      </c>
      <c r="K9" t="str">
        <f t="shared" si="0"/>
        <v>1158ЕН3.3ВХ  АЕЯР.431420.773ТУ</v>
      </c>
      <c r="L9" s="3" t="s">
        <v>53</v>
      </c>
      <c r="M9" s="3" t="s">
        <v>101</v>
      </c>
    </row>
    <row r="10" spans="1:13" x14ac:dyDescent="0.25">
      <c r="A10" s="3" t="str">
        <f>LEFT(Лист2!A8,SEARCH(" ",Лист2!A8))</f>
        <v xml:space="preserve">K1986ВЕ92QI </v>
      </c>
      <c r="B10" s="3" t="str">
        <f>LEFT(Лист2!A8,SEARCH(" ",Лист2!A8))</f>
        <v xml:space="preserve">K1986ВЕ92QI </v>
      </c>
      <c r="C10" s="3" t="s">
        <v>40</v>
      </c>
      <c r="D10" s="3"/>
      <c r="E10" s="3" t="s">
        <v>8</v>
      </c>
      <c r="F10" s="3" t="s">
        <v>9</v>
      </c>
      <c r="G10" s="3" t="str">
        <f t="shared" si="2"/>
        <v>LQFP64</v>
      </c>
      <c r="H10" s="3"/>
      <c r="I10" s="3" t="str">
        <f t="shared" si="1"/>
        <v xml:space="preserve">K1986ВЕ92QI </v>
      </c>
      <c r="J10" s="3" t="s">
        <v>72</v>
      </c>
      <c r="K10" t="str">
        <f t="shared" si="0"/>
        <v>K1986ВЕ92QI  ТСКЯ.431000.001ТУ</v>
      </c>
      <c r="L10" s="3" t="s">
        <v>72</v>
      </c>
      <c r="M10" s="3" t="s">
        <v>97</v>
      </c>
    </row>
    <row r="11" spans="1:13" x14ac:dyDescent="0.25">
      <c r="A11" s="3" t="str">
        <f>LEFT(Лист2!A9,SEARCH(" ",Лист2!A9))</f>
        <v xml:space="preserve">ГК385-П-15-ГР-3-Д-60М-К </v>
      </c>
      <c r="B11" s="3" t="str">
        <f>LEFT(Лист2!A9,SEARCH(" ",Лист2!A9))</f>
        <v xml:space="preserve">ГК385-П-15-ГР-3-Д-60М-К </v>
      </c>
      <c r="C11" s="3" t="s">
        <v>41</v>
      </c>
      <c r="D11" s="3"/>
      <c r="E11" s="3" t="s">
        <v>8</v>
      </c>
      <c r="F11" s="3" t="s">
        <v>9</v>
      </c>
      <c r="G11" s="3" t="str">
        <f t="shared" si="2"/>
        <v>KD-VB3M18</v>
      </c>
      <c r="H11" s="3"/>
      <c r="I11" s="3" t="str">
        <f t="shared" si="1"/>
        <v xml:space="preserve">ГК385-П-15-ГР-3-Д-60М-К </v>
      </c>
      <c r="J11" s="3" t="s">
        <v>51</v>
      </c>
      <c r="K11" t="str">
        <f t="shared" si="0"/>
        <v>ГК385-П-15-ГР-3-Д-60М-К  ТСКЯ.433526.002ТУ</v>
      </c>
      <c r="L11" s="3" t="s">
        <v>51</v>
      </c>
      <c r="M11" s="3" t="s">
        <v>97</v>
      </c>
    </row>
    <row r="12" spans="1:13" x14ac:dyDescent="0.25">
      <c r="A12" s="3" t="str">
        <f>LEFT(Лист2!A10,SEARCH(" ",Лист2!A10))</f>
        <v xml:space="preserve">К1508МТ015 </v>
      </c>
      <c r="B12" s="3" t="str">
        <f>LEFT(Лист2!A10,SEARCH(" ",Лист2!A10))</f>
        <v xml:space="preserve">К1508МТ015 </v>
      </c>
      <c r="C12" s="3" t="s">
        <v>42</v>
      </c>
      <c r="D12" s="3"/>
      <c r="E12" s="3" t="s">
        <v>8</v>
      </c>
      <c r="F12" s="3" t="s">
        <v>9</v>
      </c>
      <c r="G12" s="3" t="str">
        <f t="shared" si="2"/>
        <v>МК 5164.40-1НЗ</v>
      </c>
      <c r="H12" s="3"/>
      <c r="I12" s="3" t="str">
        <f t="shared" si="1"/>
        <v xml:space="preserve">К1508МТ015 </v>
      </c>
      <c r="J12" s="3" t="s">
        <v>64</v>
      </c>
      <c r="K12" t="str">
        <f t="shared" si="0"/>
        <v>К1508МТ015  АЕНВ.431230.569ТУ</v>
      </c>
      <c r="L12" s="3" t="s">
        <v>64</v>
      </c>
      <c r="M12" s="3" t="s">
        <v>97</v>
      </c>
    </row>
    <row r="13" spans="1:13" x14ac:dyDescent="0.25">
      <c r="A13" s="3" t="str">
        <f>LEFT(Лист2!A11,SEARCH(" ",Лист2!A11))</f>
        <v xml:space="preserve">XX1002-QG </v>
      </c>
      <c r="B13" s="3" t="s">
        <v>92</v>
      </c>
      <c r="C13" s="3" t="s">
        <v>43</v>
      </c>
      <c r="D13" s="3"/>
      <c r="E13" s="3" t="s">
        <v>8</v>
      </c>
      <c r="F13" s="3" t="s">
        <v>9</v>
      </c>
      <c r="G13" s="3" t="str">
        <f t="shared" si="2"/>
        <v>PQFN-24</v>
      </c>
      <c r="H13" s="3"/>
      <c r="I13" s="3" t="str">
        <f t="shared" si="1"/>
        <v xml:space="preserve">XX1002-QG </v>
      </c>
      <c r="J13" s="3"/>
      <c r="K13" t="str">
        <f t="shared" si="0"/>
        <v xml:space="preserve">XX1002-QG  </v>
      </c>
      <c r="L13" s="3" t="s">
        <v>102</v>
      </c>
      <c r="M13" s="3" t="s">
        <v>103</v>
      </c>
    </row>
    <row r="14" spans="1:13" x14ac:dyDescent="0.25">
      <c r="A14" s="3" t="str">
        <f>LEFT(Лист2!A12,SEARCH(" ",Лист2!A12))</f>
        <v xml:space="preserve">5559ИН28У </v>
      </c>
      <c r="B14" s="3" t="str">
        <f>LEFT(Лист2!A12,SEARCH(" ",Лист2!A12))</f>
        <v xml:space="preserve">5559ИН28У </v>
      </c>
      <c r="C14" s="3" t="s">
        <v>39</v>
      </c>
      <c r="D14" s="3"/>
      <c r="E14" s="3" t="s">
        <v>8</v>
      </c>
      <c r="F14" s="3" t="s">
        <v>9</v>
      </c>
      <c r="G14" s="3" t="str">
        <f t="shared" si="2"/>
        <v>Н02.8-1В</v>
      </c>
      <c r="H14" s="3"/>
      <c r="I14" s="3" t="str">
        <f t="shared" si="1"/>
        <v xml:space="preserve">5559ИН28У </v>
      </c>
      <c r="J14" s="3" t="s">
        <v>63</v>
      </c>
      <c r="K14" t="str">
        <f t="shared" si="0"/>
        <v>5559ИН28У  АЕЯР.431230.882ТУ</v>
      </c>
      <c r="L14" s="3" t="s">
        <v>63</v>
      </c>
      <c r="M14" s="3" t="s">
        <v>97</v>
      </c>
    </row>
    <row r="15" spans="1:13" x14ac:dyDescent="0.25">
      <c r="A15" s="3" t="str">
        <f>LEFT(Лист2!A13,SEARCH(" ",Лист2!A13))</f>
        <v xml:space="preserve">5559ИН4У </v>
      </c>
      <c r="B15" s="3" t="str">
        <f>LEFT(Лист2!A13,SEARCH(" ",Лист2!A13))</f>
        <v xml:space="preserve">5559ИН4У </v>
      </c>
      <c r="C15" s="3" t="s">
        <v>44</v>
      </c>
      <c r="D15" s="3"/>
      <c r="E15" s="3" t="s">
        <v>8</v>
      </c>
      <c r="F15" s="3" t="s">
        <v>9</v>
      </c>
      <c r="G15" s="3" t="str">
        <f t="shared" si="2"/>
        <v>Н09.28-1В</v>
      </c>
      <c r="H15" s="3"/>
      <c r="I15" s="3" t="str">
        <f t="shared" si="1"/>
        <v xml:space="preserve">5559ИН4У </v>
      </c>
      <c r="J15" s="3" t="s">
        <v>61</v>
      </c>
      <c r="K15" t="str">
        <f t="shared" si="0"/>
        <v>5559ИН4У  АЕНВ.431160.326ТУ</v>
      </c>
      <c r="L15" s="3" t="s">
        <v>61</v>
      </c>
      <c r="M15" s="3" t="s">
        <v>97</v>
      </c>
    </row>
    <row r="16" spans="1:13" x14ac:dyDescent="0.25">
      <c r="A16" s="3" t="str">
        <f>LEFT(Лист2!A14,SEARCH(" ",Лист2!A14))</f>
        <v xml:space="preserve">1923КН015 </v>
      </c>
      <c r="B16" s="3" t="str">
        <f>LEFT(Лист2!A14,SEARCH(" ",Лист2!A14))</f>
        <v xml:space="preserve">1923КН015 </v>
      </c>
      <c r="C16" s="3" t="s">
        <v>45</v>
      </c>
      <c r="D16" s="3"/>
      <c r="E16" s="3" t="s">
        <v>8</v>
      </c>
      <c r="F16" s="3" t="s">
        <v>9</v>
      </c>
      <c r="G16" s="3" t="str">
        <f t="shared" si="2"/>
        <v>МК 5133.48-4</v>
      </c>
      <c r="H16" s="3"/>
      <c r="I16" s="3" t="str">
        <f t="shared" si="1"/>
        <v xml:space="preserve">1923КН015 </v>
      </c>
      <c r="J16" s="3" t="s">
        <v>61</v>
      </c>
      <c r="K16" t="str">
        <f t="shared" si="0"/>
        <v>1923КН015  АЕНВ.431160.326ТУ</v>
      </c>
      <c r="L16" s="3" t="s">
        <v>61</v>
      </c>
      <c r="M16" s="3" t="s">
        <v>97</v>
      </c>
    </row>
    <row r="17" spans="1:13" x14ac:dyDescent="0.25">
      <c r="A17" s="3" t="str">
        <f>LEFT(Лист2!A15,SEARCH(" ",Лист2!A15))</f>
        <v xml:space="preserve">1564ЛА3 </v>
      </c>
      <c r="B17" s="3" t="str">
        <f>LEFT(Лист2!A15,SEARCH(" ",Лист2!A15))</f>
        <v xml:space="preserve">1564ЛА3 </v>
      </c>
      <c r="C17" s="3" t="s">
        <v>46</v>
      </c>
      <c r="D17" s="3" t="s">
        <v>47</v>
      </c>
      <c r="E17" s="3" t="s">
        <v>8</v>
      </c>
      <c r="F17" s="3" t="s">
        <v>9</v>
      </c>
      <c r="G17" s="3" t="str">
        <f t="shared" si="2"/>
        <v>401.14-5</v>
      </c>
      <c r="H17" s="3"/>
      <c r="I17" s="3" t="str">
        <f t="shared" si="1"/>
        <v xml:space="preserve">1564ЛА3 </v>
      </c>
      <c r="J17" s="3" t="s">
        <v>65</v>
      </c>
      <c r="K17" t="str">
        <f t="shared" si="0"/>
        <v>1564ЛА3  бк0.347.479-01ТУ</v>
      </c>
      <c r="L17" s="3" t="s">
        <v>65</v>
      </c>
      <c r="M17" s="3" t="s">
        <v>104</v>
      </c>
    </row>
    <row r="18" spans="1:13" x14ac:dyDescent="0.25">
      <c r="A18" s="3" t="str">
        <f>LEFT(Лист2!A16,SEARCH(" ",Лист2!A16))</f>
        <v xml:space="preserve">2ТС622А </v>
      </c>
      <c r="B18" s="3" t="str">
        <f>LEFT(Лист2!A16,SEARCH(" ",Лист2!A16))</f>
        <v xml:space="preserve">2ТС622А </v>
      </c>
      <c r="C18" s="3" t="s">
        <v>46</v>
      </c>
      <c r="D18" s="3"/>
      <c r="E18" s="3" t="s">
        <v>8</v>
      </c>
      <c r="F18" s="3" t="s">
        <v>9</v>
      </c>
      <c r="G18" s="3" t="str">
        <f t="shared" si="2"/>
        <v>401.14-5</v>
      </c>
      <c r="H18" s="3"/>
      <c r="I18" s="3" t="str">
        <f t="shared" si="1"/>
        <v xml:space="preserve">2ТС622А </v>
      </c>
      <c r="J18" s="3" t="s">
        <v>58</v>
      </c>
      <c r="K18" t="str">
        <f t="shared" si="0"/>
        <v>2ТС622А  аА0.339.190ТУ</v>
      </c>
      <c r="L18" s="3" t="s">
        <v>58</v>
      </c>
      <c r="M18" s="3" t="s">
        <v>105</v>
      </c>
    </row>
    <row r="19" spans="1:13" x14ac:dyDescent="0.25">
      <c r="A19" s="3" t="str">
        <f>LEFT(Лист2!A17,SEARCH(" ",Лист2!A17))</f>
        <v xml:space="preserve">NCP3170ADR2G </v>
      </c>
      <c r="B19" s="3" t="str">
        <f>LEFT(Лист2!A17,SEARCH(" ",Лист2!A17))</f>
        <v xml:space="preserve">NCP3170ADR2G </v>
      </c>
      <c r="C19" s="3" t="s">
        <v>36</v>
      </c>
      <c r="D19" s="3"/>
      <c r="E19" s="3" t="s">
        <v>8</v>
      </c>
      <c r="F19" s="3" t="s">
        <v>9</v>
      </c>
      <c r="G19" s="3" t="str">
        <f t="shared" si="2"/>
        <v>SOIC-8</v>
      </c>
      <c r="H19" s="3"/>
      <c r="I19" s="3" t="str">
        <f t="shared" si="1"/>
        <v xml:space="preserve">NCP3170ADR2G </v>
      </c>
      <c r="J19" s="3"/>
      <c r="K19" t="str">
        <f t="shared" si="0"/>
        <v xml:space="preserve">NCP3170ADR2G  </v>
      </c>
      <c r="L19" s="3" t="s">
        <v>102</v>
      </c>
      <c r="M19" s="3" t="s">
        <v>106</v>
      </c>
    </row>
    <row r="20" spans="1:13" x14ac:dyDescent="0.25">
      <c r="A20" s="3" t="str">
        <f>LEFT(Лист2!A18,SEARCH(" ",Лист2!A18))</f>
        <v xml:space="preserve">RFSA2113 </v>
      </c>
      <c r="B20" s="3" t="str">
        <f>LEFT(Лист2!A18,SEARCH(" ",Лист2!A18))</f>
        <v xml:space="preserve">RFSA2113 </v>
      </c>
      <c r="C20" s="3" t="s">
        <v>48</v>
      </c>
      <c r="D20" s="3"/>
      <c r="E20" s="3" t="s">
        <v>8</v>
      </c>
      <c r="F20" s="3" t="s">
        <v>9</v>
      </c>
      <c r="G20" s="3" t="str">
        <f t="shared" si="2"/>
        <v>QFN-16(17)</v>
      </c>
      <c r="H20" s="3"/>
      <c r="I20" s="3" t="str">
        <f t="shared" si="1"/>
        <v xml:space="preserve">RFSA2113 </v>
      </c>
      <c r="J20" s="3"/>
      <c r="K20" t="str">
        <f t="shared" si="0"/>
        <v xml:space="preserve">RFSA2113  </v>
      </c>
      <c r="L20" s="3" t="s">
        <v>102</v>
      </c>
      <c r="M20" s="3" t="s">
        <v>107</v>
      </c>
    </row>
    <row r="21" spans="1:13" x14ac:dyDescent="0.25">
      <c r="A21" s="3" t="str">
        <f>LEFT(Лист2!A19,SEARCH(" ",Лист2!A19))</f>
        <v xml:space="preserve">ADT7310TRZ </v>
      </c>
      <c r="B21" s="3" t="str">
        <f>LEFT(Лист2!A19,SEARCH(" ",Лист2!A19))</f>
        <v xml:space="preserve">ADT7310TRZ </v>
      </c>
      <c r="C21" s="3" t="s">
        <v>36</v>
      </c>
      <c r="D21" s="3"/>
      <c r="E21" s="3" t="s">
        <v>8</v>
      </c>
      <c r="F21" s="3" t="s">
        <v>9</v>
      </c>
      <c r="G21" s="3" t="str">
        <f t="shared" si="2"/>
        <v>SOIC-8</v>
      </c>
      <c r="H21" s="3"/>
      <c r="I21" s="3" t="str">
        <f t="shared" si="1"/>
        <v xml:space="preserve">ADT7310TRZ </v>
      </c>
      <c r="J21" s="3"/>
      <c r="K21" t="str">
        <f t="shared" si="0"/>
        <v xml:space="preserve">ADT7310TRZ  </v>
      </c>
      <c r="L21" s="3" t="s">
        <v>102</v>
      </c>
      <c r="M21" s="3" t="s">
        <v>108</v>
      </c>
    </row>
    <row r="22" spans="1:13" x14ac:dyDescent="0.25">
      <c r="A22" s="3" t="str">
        <f>LEFT(Лист2!A20,SEARCH(" ",Лист2!A20))</f>
        <v xml:space="preserve">544УД16У3 </v>
      </c>
      <c r="B22" s="3" t="str">
        <f>LEFT(Лист2!A20,SEARCH(" ",Лист2!A20))</f>
        <v xml:space="preserve">544УД16У3 </v>
      </c>
      <c r="C22" s="3" t="s">
        <v>35</v>
      </c>
      <c r="D22" s="3"/>
      <c r="E22" s="3" t="s">
        <v>8</v>
      </c>
      <c r="F22" s="3" t="s">
        <v>9</v>
      </c>
      <c r="G22" s="3" t="str">
        <f t="shared" si="2"/>
        <v>Н04.16-1В</v>
      </c>
      <c r="H22" s="3"/>
      <c r="I22" s="3" t="str">
        <f t="shared" si="1"/>
        <v xml:space="preserve">544УД16У3 </v>
      </c>
      <c r="J22" s="3" t="s">
        <v>59</v>
      </c>
      <c r="K22" t="str">
        <f t="shared" si="0"/>
        <v>544УД16У3  АЕЯР.431130.510ТУ</v>
      </c>
      <c r="L22" s="3" t="s">
        <v>59</v>
      </c>
      <c r="M22" s="3" t="s">
        <v>114</v>
      </c>
    </row>
    <row r="23" spans="1:13" x14ac:dyDescent="0.25">
      <c r="A23" s="3" t="str">
        <f>LEFT(Лист2!A21,SEARCH(" ",Лист2!A21))</f>
        <v xml:space="preserve">AD8317ACPZ </v>
      </c>
      <c r="B23" s="3" t="str">
        <f>LEFT(Лист2!A21,SEARCH(" ",Лист2!A21))</f>
        <v xml:space="preserve">AD8317ACPZ </v>
      </c>
      <c r="C23" s="3" t="s">
        <v>34</v>
      </c>
      <c r="D23" s="3"/>
      <c r="E23" s="3" t="s">
        <v>8</v>
      </c>
      <c r="F23" s="3" t="s">
        <v>9</v>
      </c>
      <c r="G23" s="3" t="str">
        <f t="shared" si="2"/>
        <v>LFCSP-8</v>
      </c>
      <c r="H23" s="3"/>
      <c r="I23" s="3" t="str">
        <f t="shared" si="1"/>
        <v xml:space="preserve">AD8317ACPZ </v>
      </c>
      <c r="J23" s="3"/>
      <c r="K23" t="str">
        <f t="shared" si="0"/>
        <v xml:space="preserve">AD8317ACPZ  </v>
      </c>
      <c r="L23" s="3" t="s">
        <v>102</v>
      </c>
      <c r="M23" s="3" t="s">
        <v>108</v>
      </c>
    </row>
    <row r="24" spans="1:13" x14ac:dyDescent="0.25">
      <c r="A24" s="3" t="str">
        <f>LEFT(Лист2!A22,SEARCH(" ",Лист2!A22))</f>
        <v xml:space="preserve">AD8031ARTZ </v>
      </c>
      <c r="B24" s="3" t="str">
        <f>LEFT(Лист2!A22,SEARCH(" ",Лист2!A22))</f>
        <v xml:space="preserve">AD8031ARTZ </v>
      </c>
      <c r="C24" s="3" t="s">
        <v>33</v>
      </c>
      <c r="D24" s="3"/>
      <c r="E24" s="3" t="s">
        <v>8</v>
      </c>
      <c r="F24" s="3" t="s">
        <v>9</v>
      </c>
      <c r="G24" s="3" t="str">
        <f t="shared" si="2"/>
        <v>SOT-23(RJ5)</v>
      </c>
      <c r="H24" s="3"/>
      <c r="I24" s="3" t="str">
        <f t="shared" si="1"/>
        <v xml:space="preserve">AD8031ARTZ </v>
      </c>
      <c r="J24" s="3"/>
      <c r="K24" t="str">
        <f t="shared" si="0"/>
        <v xml:space="preserve">AD8031ARTZ  </v>
      </c>
      <c r="L24" s="3" t="s">
        <v>102</v>
      </c>
      <c r="M24" s="3" t="s">
        <v>108</v>
      </c>
    </row>
    <row r="25" spans="1:13" x14ac:dyDescent="0.25">
      <c r="A25" s="3" t="s">
        <v>69</v>
      </c>
      <c r="B25" s="3" t="s">
        <v>69</v>
      </c>
      <c r="C25" s="3" t="s">
        <v>71</v>
      </c>
      <c r="D25" s="3"/>
      <c r="E25" s="3" t="s">
        <v>8</v>
      </c>
      <c r="F25" s="3" t="s">
        <v>9</v>
      </c>
      <c r="G25" s="3" t="str">
        <f t="shared" si="2"/>
        <v>РК535</v>
      </c>
      <c r="H25" s="3"/>
      <c r="I25" s="3" t="str">
        <f t="shared" si="1"/>
        <v>РК535-7ДР-16000К-П12</v>
      </c>
      <c r="J25" s="3" t="s">
        <v>70</v>
      </c>
      <c r="K25" t="str">
        <f t="shared" si="0"/>
        <v>РК535-7ДР-16000К-П12 КЖДГ.433513.017ТУ</v>
      </c>
      <c r="L25" s="3" t="s">
        <v>70</v>
      </c>
      <c r="M25" s="3" t="s">
        <v>109</v>
      </c>
    </row>
    <row r="26" spans="1:13" x14ac:dyDescent="0.25">
      <c r="A26" s="3" t="s">
        <v>73</v>
      </c>
      <c r="B26" s="3" t="s">
        <v>73</v>
      </c>
      <c r="C26" s="3" t="s">
        <v>74</v>
      </c>
      <c r="D26" s="3"/>
      <c r="E26" s="3" t="s">
        <v>8</v>
      </c>
      <c r="F26" s="3" t="s">
        <v>9</v>
      </c>
      <c r="G26" s="3" t="str">
        <f t="shared" si="2"/>
        <v>Н18.64-1В</v>
      </c>
      <c r="H26" s="3"/>
      <c r="I26" s="3" t="str">
        <f t="shared" si="1"/>
        <v>1986ВЕ92У</v>
      </c>
      <c r="J26" s="3" t="s">
        <v>72</v>
      </c>
      <c r="K26" t="str">
        <f t="shared" si="0"/>
        <v>1986ВЕ92У ТСКЯ.431000.001ТУ</v>
      </c>
      <c r="L26" s="3" t="s">
        <v>72</v>
      </c>
      <c r="M26" s="3" t="s">
        <v>97</v>
      </c>
    </row>
    <row r="27" spans="1:13" x14ac:dyDescent="0.25">
      <c r="A27" s="3" t="s">
        <v>75</v>
      </c>
      <c r="B27" s="3" t="s">
        <v>75</v>
      </c>
      <c r="C27" s="3" t="s">
        <v>86</v>
      </c>
      <c r="D27" s="3"/>
      <c r="E27" s="3" t="s">
        <v>8</v>
      </c>
      <c r="F27" s="3" t="s">
        <v>9</v>
      </c>
      <c r="G27" s="3" t="str">
        <f t="shared" si="2"/>
        <v>402.16-32</v>
      </c>
      <c r="H27" s="3"/>
      <c r="I27" s="3" t="str">
        <f t="shared" si="1"/>
        <v>5559ИН1Т</v>
      </c>
      <c r="J27" s="3" t="s">
        <v>110</v>
      </c>
      <c r="K27" t="str">
        <f t="shared" si="0"/>
        <v>5559ИН1Т АЕЯР.431230.283ТУ</v>
      </c>
      <c r="L27" s="3" t="s">
        <v>110</v>
      </c>
      <c r="M27" s="3" t="s">
        <v>111</v>
      </c>
    </row>
    <row r="28" spans="1:13" x14ac:dyDescent="0.25">
      <c r="A28" s="3" t="s">
        <v>76</v>
      </c>
      <c r="B28" s="3" t="s">
        <v>77</v>
      </c>
      <c r="C28" s="3" t="s">
        <v>86</v>
      </c>
      <c r="D28" s="3"/>
      <c r="E28" s="3" t="s">
        <v>8</v>
      </c>
      <c r="F28" s="3" t="s">
        <v>9</v>
      </c>
      <c r="G28" s="3" t="str">
        <f t="shared" si="2"/>
        <v>402.16-32</v>
      </c>
      <c r="H28" s="3"/>
      <c r="I28" s="3" t="str">
        <f t="shared" si="1"/>
        <v>5559ИН20Т</v>
      </c>
      <c r="J28" s="3" t="s">
        <v>63</v>
      </c>
      <c r="K28" t="str">
        <f t="shared" si="0"/>
        <v>5559ИН20Т АЕЯР.431230.882ТУ</v>
      </c>
      <c r="L28" s="3" t="s">
        <v>63</v>
      </c>
      <c r="M28" s="3" t="s">
        <v>97</v>
      </c>
    </row>
    <row r="29" spans="1:13" x14ac:dyDescent="0.25">
      <c r="A29" s="3" t="s">
        <v>78</v>
      </c>
      <c r="B29" s="3" t="s">
        <v>79</v>
      </c>
      <c r="C29" s="3" t="s">
        <v>46</v>
      </c>
      <c r="D29" s="3"/>
      <c r="E29" s="3" t="s">
        <v>8</v>
      </c>
      <c r="F29" s="3" t="s">
        <v>9</v>
      </c>
      <c r="G29" s="3" t="str">
        <f t="shared" si="2"/>
        <v>401.14-5</v>
      </c>
      <c r="H29" s="3"/>
      <c r="I29" s="3" t="str">
        <f t="shared" si="1"/>
        <v>530ЛА3</v>
      </c>
      <c r="J29" s="3" t="s">
        <v>112</v>
      </c>
      <c r="K29" t="str">
        <f t="shared" si="0"/>
        <v>530ЛА3 АЕЯР.431200.140-01ТУ</v>
      </c>
      <c r="L29" s="3" t="s">
        <v>112</v>
      </c>
      <c r="M29" s="3" t="s">
        <v>115</v>
      </c>
    </row>
    <row r="30" spans="1:13" x14ac:dyDescent="0.25">
      <c r="A30" s="3" t="s">
        <v>80</v>
      </c>
      <c r="B30" s="3" t="s">
        <v>80</v>
      </c>
      <c r="C30" s="3" t="s">
        <v>87</v>
      </c>
      <c r="D30" s="3"/>
      <c r="E30" s="3" t="s">
        <v>8</v>
      </c>
      <c r="F30" s="3" t="s">
        <v>9</v>
      </c>
      <c r="G30" s="3" t="str">
        <f t="shared" si="2"/>
        <v>4203.64-2</v>
      </c>
      <c r="H30" s="3"/>
      <c r="I30" s="3" t="str">
        <f t="shared" si="1"/>
        <v>1887ВЕ7Т</v>
      </c>
      <c r="J30" s="4" t="s">
        <v>116</v>
      </c>
      <c r="K30" t="str">
        <f t="shared" si="0"/>
        <v>1887ВЕ7Т АЕЯР.431280.910ТУ</v>
      </c>
      <c r="L30" s="4" t="s">
        <v>116</v>
      </c>
      <c r="M30" s="3" t="s">
        <v>117</v>
      </c>
    </row>
    <row r="31" spans="1:13" x14ac:dyDescent="0.25">
      <c r="A31" s="3" t="s">
        <v>81</v>
      </c>
      <c r="B31" s="3" t="s">
        <v>81</v>
      </c>
      <c r="C31" s="3" t="s">
        <v>46</v>
      </c>
      <c r="D31" s="3"/>
      <c r="E31" s="3" t="s">
        <v>8</v>
      </c>
      <c r="F31" s="3" t="s">
        <v>9</v>
      </c>
      <c r="G31" s="3" t="str">
        <f t="shared" si="2"/>
        <v>401.14-5</v>
      </c>
      <c r="H31" s="3"/>
      <c r="I31" s="3" t="str">
        <f t="shared" si="1"/>
        <v>1554ЛП8</v>
      </c>
      <c r="J31" s="3" t="s">
        <v>118</v>
      </c>
      <c r="K31" t="str">
        <f t="shared" si="0"/>
        <v>1554ЛП8  АЕЯР.431200.182-09ТУ</v>
      </c>
      <c r="L31" s="3" t="s">
        <v>118</v>
      </c>
      <c r="M31" s="3" t="s">
        <v>111</v>
      </c>
    </row>
    <row r="32" spans="1:13" ht="30" x14ac:dyDescent="0.25">
      <c r="A32" s="3" t="s">
        <v>82</v>
      </c>
      <c r="B32" s="3" t="s">
        <v>82</v>
      </c>
      <c r="C32" s="3" t="s">
        <v>87</v>
      </c>
      <c r="D32" s="3"/>
      <c r="E32" s="3" t="s">
        <v>8</v>
      </c>
      <c r="F32" s="3" t="s">
        <v>9</v>
      </c>
      <c r="G32" s="3" t="str">
        <f t="shared" si="2"/>
        <v>4203.64-2</v>
      </c>
      <c r="H32" s="3"/>
      <c r="I32" s="3" t="str">
        <f t="shared" si="1"/>
        <v>590КН6</v>
      </c>
      <c r="J32" s="3" t="s">
        <v>119</v>
      </c>
      <c r="K32" t="str">
        <f t="shared" si="0"/>
        <v>590КН6 бК0.347.000-06ТУ</v>
      </c>
      <c r="L32" s="3" t="s">
        <v>119</v>
      </c>
      <c r="M32" s="5" t="s">
        <v>120</v>
      </c>
    </row>
    <row r="33" spans="1:13" x14ac:dyDescent="0.25">
      <c r="A33" s="3" t="s">
        <v>83</v>
      </c>
      <c r="B33" s="3" t="s">
        <v>83</v>
      </c>
      <c r="C33" s="3" t="s">
        <v>46</v>
      </c>
      <c r="D33" s="3"/>
      <c r="E33" s="3" t="s">
        <v>8</v>
      </c>
      <c r="F33" s="3" t="s">
        <v>9</v>
      </c>
      <c r="G33" s="3" t="str">
        <f t="shared" si="2"/>
        <v>401.14-5</v>
      </c>
      <c r="H33" s="3"/>
      <c r="I33" s="3" t="str">
        <f t="shared" si="1"/>
        <v>1564ЛИ1</v>
      </c>
      <c r="J33" s="3" t="s">
        <v>121</v>
      </c>
      <c r="K33" t="str">
        <f t="shared" si="0"/>
        <v>1564ЛИ1 АЕЯР.431200.424-11ТУ</v>
      </c>
      <c r="L33" s="3" t="s">
        <v>121</v>
      </c>
      <c r="M33" s="3" t="s">
        <v>122</v>
      </c>
    </row>
    <row r="34" spans="1:13" x14ac:dyDescent="0.25">
      <c r="A34" s="3" t="s">
        <v>84</v>
      </c>
      <c r="B34" s="3" t="s">
        <v>77</v>
      </c>
      <c r="C34" s="3" t="s">
        <v>36</v>
      </c>
      <c r="D34" s="3"/>
      <c r="E34" s="3" t="s">
        <v>8</v>
      </c>
      <c r="F34" s="3" t="s">
        <v>9</v>
      </c>
      <c r="G34" s="3" t="str">
        <f t="shared" si="2"/>
        <v>SOIC-8</v>
      </c>
      <c r="H34" s="3"/>
      <c r="I34" s="3" t="str">
        <f t="shared" si="1"/>
        <v>ADM3485ARZ</v>
      </c>
      <c r="J34" s="3"/>
      <c r="K34" t="str">
        <f t="shared" si="0"/>
        <v xml:space="preserve">ADM3485ARZ </v>
      </c>
      <c r="L34" s="3" t="s">
        <v>102</v>
      </c>
      <c r="M34" s="3" t="s">
        <v>108</v>
      </c>
    </row>
    <row r="35" spans="1:13" x14ac:dyDescent="0.25">
      <c r="A35" s="3" t="s">
        <v>88</v>
      </c>
      <c r="B35" s="3" t="s">
        <v>75</v>
      </c>
      <c r="C35" s="3" t="s">
        <v>94</v>
      </c>
      <c r="D35" s="3"/>
      <c r="E35" s="3" t="s">
        <v>8</v>
      </c>
      <c r="F35" s="3" t="s">
        <v>9</v>
      </c>
      <c r="G35" s="3" t="str">
        <f t="shared" si="2"/>
        <v>SOIC16</v>
      </c>
      <c r="H35" s="3"/>
      <c r="I35" s="3" t="str">
        <f t="shared" si="1"/>
        <v>ADM3202ARN</v>
      </c>
      <c r="J35" s="3"/>
      <c r="K35" t="str">
        <f t="shared" si="0"/>
        <v xml:space="preserve">ADM3202ARN </v>
      </c>
      <c r="L35" s="3" t="s">
        <v>102</v>
      </c>
      <c r="M35" s="3" t="s">
        <v>108</v>
      </c>
    </row>
    <row r="36" spans="1:13" x14ac:dyDescent="0.25">
      <c r="A36" s="3" t="s">
        <v>85</v>
      </c>
      <c r="B36" s="3" t="s">
        <v>85</v>
      </c>
      <c r="C36" s="3" t="s">
        <v>40</v>
      </c>
      <c r="D36" s="3"/>
      <c r="E36" s="3" t="s">
        <v>8</v>
      </c>
      <c r="F36" s="3" t="s">
        <v>9</v>
      </c>
      <c r="G36" s="3" t="str">
        <f t="shared" si="2"/>
        <v>LQFP64</v>
      </c>
      <c r="H36" s="3"/>
      <c r="I36" s="3" t="str">
        <f t="shared" si="1"/>
        <v>STM32F103RCT</v>
      </c>
      <c r="J36" s="3"/>
      <c r="K36" t="str">
        <f t="shared" si="0"/>
        <v xml:space="preserve">STM32F103RCT </v>
      </c>
      <c r="L36" s="3" t="s">
        <v>102</v>
      </c>
      <c r="M36" s="3" t="s">
        <v>113</v>
      </c>
    </row>
    <row r="37" spans="1:13" x14ac:dyDescent="0.25">
      <c r="A37" s="3" t="s">
        <v>93</v>
      </c>
      <c r="B37" s="3" t="s">
        <v>93</v>
      </c>
      <c r="C37" s="3" t="s">
        <v>94</v>
      </c>
      <c r="D37" s="3"/>
      <c r="E37" s="3" t="s">
        <v>8</v>
      </c>
      <c r="F37" s="3" t="s">
        <v>9</v>
      </c>
      <c r="G37" s="3" t="str">
        <f t="shared" si="2"/>
        <v>SOIC16</v>
      </c>
      <c r="H37" s="3"/>
      <c r="I37" s="3" t="str">
        <f t="shared" si="1"/>
        <v>AD8564AR</v>
      </c>
      <c r="J37" s="3"/>
      <c r="K37" t="str">
        <f t="shared" si="0"/>
        <v xml:space="preserve">AD8564AR </v>
      </c>
      <c r="L37" s="3" t="s">
        <v>102</v>
      </c>
      <c r="M37" s="3" t="s">
        <v>108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265A-39F8-4BBD-82F6-F91AC77AFD15}">
  <dimension ref="A1:E22"/>
  <sheetViews>
    <sheetView workbookViewId="0">
      <selection activeCell="A8" sqref="A8"/>
    </sheetView>
  </sheetViews>
  <sheetFormatPr defaultRowHeight="15" x14ac:dyDescent="0.25"/>
  <cols>
    <col min="1" max="1" width="24.7109375" customWidth="1"/>
    <col min="2" max="2" width="9.140625" customWidth="1"/>
    <col min="3" max="3" width="28.7109375" customWidth="1"/>
    <col min="5" max="5" width="27.85546875" customWidth="1"/>
  </cols>
  <sheetData>
    <row r="1" spans="1:5" ht="31.5" x14ac:dyDescent="0.25">
      <c r="A1" s="1" t="s">
        <v>13</v>
      </c>
      <c r="C1" t="str">
        <f>LEFT(A1,SEARCH(" ",A1))</f>
        <v xml:space="preserve">2М420А4 </v>
      </c>
      <c r="E1" t="s">
        <v>55</v>
      </c>
    </row>
    <row r="2" spans="1:5" ht="31.5" x14ac:dyDescent="0.25">
      <c r="A2" s="1" t="s">
        <v>14</v>
      </c>
      <c r="C2" t="str">
        <f t="shared" ref="C2:C22" si="0">LEFT(A2,SEARCH(" ",A2))</f>
        <v xml:space="preserve">2М420А1 </v>
      </c>
      <c r="E2" t="s">
        <v>55</v>
      </c>
    </row>
    <row r="3" spans="1:5" ht="31.5" x14ac:dyDescent="0.25">
      <c r="A3" s="2" t="s">
        <v>15</v>
      </c>
      <c r="C3" t="str">
        <f>LEFT(A3,SEARCH( " ",A3))</f>
        <v xml:space="preserve">5321ЕН01Б5 </v>
      </c>
      <c r="E3" t="s">
        <v>56</v>
      </c>
    </row>
    <row r="4" spans="1:5" ht="31.5" x14ac:dyDescent="0.25">
      <c r="A4" s="2" t="s">
        <v>16</v>
      </c>
      <c r="C4" t="str">
        <f t="shared" si="0"/>
        <v xml:space="preserve">5321EM06A5 </v>
      </c>
      <c r="E4" t="s">
        <v>57</v>
      </c>
    </row>
    <row r="5" spans="1:5" ht="31.5" x14ac:dyDescent="0.25">
      <c r="A5" s="2" t="s">
        <v>17</v>
      </c>
      <c r="C5" t="str">
        <f t="shared" si="0"/>
        <v xml:space="preserve">1158ЕН5.0ВХ </v>
      </c>
      <c r="E5" t="s">
        <v>53</v>
      </c>
    </row>
    <row r="6" spans="1:5" ht="47.25" x14ac:dyDescent="0.25">
      <c r="A6" s="2" t="s">
        <v>18</v>
      </c>
      <c r="C6" t="str">
        <f t="shared" si="0"/>
        <v xml:space="preserve">1309ЕС045 </v>
      </c>
      <c r="E6" t="s">
        <v>54</v>
      </c>
    </row>
    <row r="7" spans="1:5" ht="31.5" x14ac:dyDescent="0.25">
      <c r="A7" s="2" t="s">
        <v>19</v>
      </c>
      <c r="C7" t="str">
        <f t="shared" si="0"/>
        <v xml:space="preserve">1158ЕН3.3ВХ </v>
      </c>
      <c r="E7" t="s">
        <v>53</v>
      </c>
    </row>
    <row r="8" spans="1:5" ht="47.25" x14ac:dyDescent="0.25">
      <c r="A8" s="2" t="s">
        <v>20</v>
      </c>
      <c r="C8" t="str">
        <f t="shared" si="0"/>
        <v xml:space="preserve">K1986ВЕ92QI </v>
      </c>
      <c r="E8" t="s">
        <v>52</v>
      </c>
    </row>
    <row r="9" spans="1:5" ht="94.5" x14ac:dyDescent="0.25">
      <c r="A9" s="2" t="s">
        <v>21</v>
      </c>
      <c r="C9" t="str">
        <f t="shared" si="0"/>
        <v xml:space="preserve">ГК385-П-15-ГР-3-Д-60М-К </v>
      </c>
      <c r="E9" t="s">
        <v>51</v>
      </c>
    </row>
    <row r="10" spans="1:5" ht="47.25" x14ac:dyDescent="0.25">
      <c r="A10" s="2" t="s">
        <v>22</v>
      </c>
      <c r="C10" t="str">
        <f t="shared" si="0"/>
        <v xml:space="preserve">К1508МТ015 </v>
      </c>
      <c r="E10" t="s">
        <v>64</v>
      </c>
    </row>
    <row r="11" spans="1:5" ht="15.75" x14ac:dyDescent="0.25">
      <c r="A11" s="2" t="s">
        <v>23</v>
      </c>
      <c r="C11" t="str">
        <f t="shared" si="0"/>
        <v xml:space="preserve">XX1002-QG </v>
      </c>
    </row>
    <row r="12" spans="1:5" ht="47.25" x14ac:dyDescent="0.25">
      <c r="A12" s="2" t="s">
        <v>24</v>
      </c>
      <c r="C12" t="str">
        <f t="shared" si="0"/>
        <v xml:space="preserve">5559ИН28У </v>
      </c>
      <c r="E12" t="s">
        <v>63</v>
      </c>
    </row>
    <row r="13" spans="1:5" ht="47.25" x14ac:dyDescent="0.25">
      <c r="A13" s="2" t="s">
        <v>62</v>
      </c>
      <c r="C13" t="str">
        <f t="shared" si="0"/>
        <v xml:space="preserve">5559ИН4У </v>
      </c>
      <c r="E13" t="s">
        <v>61</v>
      </c>
    </row>
    <row r="14" spans="1:5" ht="47.25" x14ac:dyDescent="0.25">
      <c r="A14" s="2" t="s">
        <v>60</v>
      </c>
      <c r="C14" t="str">
        <f t="shared" si="0"/>
        <v xml:space="preserve">1923КН015 </v>
      </c>
      <c r="E14" t="s">
        <v>61</v>
      </c>
    </row>
    <row r="15" spans="1:5" ht="31.5" x14ac:dyDescent="0.25">
      <c r="A15" s="2" t="s">
        <v>25</v>
      </c>
      <c r="C15" t="str">
        <f t="shared" si="0"/>
        <v xml:space="preserve">1564ЛА3 </v>
      </c>
      <c r="E15" t="s">
        <v>65</v>
      </c>
    </row>
    <row r="16" spans="1:5" ht="31.5" x14ac:dyDescent="0.25">
      <c r="A16" s="2" t="s">
        <v>26</v>
      </c>
      <c r="C16" t="str">
        <f t="shared" si="0"/>
        <v xml:space="preserve">2ТС622А </v>
      </c>
      <c r="E16" t="s">
        <v>58</v>
      </c>
    </row>
    <row r="17" spans="1:5" ht="15.75" x14ac:dyDescent="0.25">
      <c r="A17" s="2" t="s">
        <v>27</v>
      </c>
      <c r="C17" t="str">
        <f t="shared" si="0"/>
        <v xml:space="preserve">NCP3170ADR2G </v>
      </c>
    </row>
    <row r="18" spans="1:5" ht="15.75" x14ac:dyDescent="0.25">
      <c r="A18" s="2" t="s">
        <v>28</v>
      </c>
      <c r="C18" t="str">
        <f t="shared" si="0"/>
        <v xml:space="preserve">RFSA2113 </v>
      </c>
    </row>
    <row r="19" spans="1:5" ht="15.75" x14ac:dyDescent="0.25">
      <c r="A19" s="2" t="s">
        <v>30</v>
      </c>
      <c r="C19" t="str">
        <f t="shared" si="0"/>
        <v xml:space="preserve">ADT7310TRZ </v>
      </c>
    </row>
    <row r="20" spans="1:5" ht="31.5" x14ac:dyDescent="0.25">
      <c r="A20" s="2" t="s">
        <v>29</v>
      </c>
      <c r="C20" t="str">
        <f t="shared" si="0"/>
        <v xml:space="preserve">544УД16У3 </v>
      </c>
      <c r="E20" t="s">
        <v>59</v>
      </c>
    </row>
    <row r="21" spans="1:5" ht="15.75" x14ac:dyDescent="0.25">
      <c r="A21" s="2" t="s">
        <v>31</v>
      </c>
      <c r="C21" t="str">
        <f t="shared" si="0"/>
        <v xml:space="preserve">AD8317ACPZ </v>
      </c>
    </row>
    <row r="22" spans="1:5" ht="15.75" x14ac:dyDescent="0.25">
      <c r="A22" s="2" t="s">
        <v>32</v>
      </c>
      <c r="C22" t="str">
        <f t="shared" si="0"/>
        <v xml:space="preserve">AD8031ARTZ 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Lab431_Oktava</dc:creator>
  <cp:lastModifiedBy>Lab431_Oktava</cp:lastModifiedBy>
  <dcterms:created xsi:type="dcterms:W3CDTF">2015-06-05T18:19:34Z</dcterms:created>
  <dcterms:modified xsi:type="dcterms:W3CDTF">2023-05-23T01:19:55Z</dcterms:modified>
</cp:coreProperties>
</file>