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man.alashqar\PycharmProjects\ExcelPOC\"/>
    </mc:Choice>
  </mc:AlternateContent>
  <xr:revisionPtr revIDLastSave="0" documentId="8_{80887051-E271-4F3D-BAB4-D39C5B1A87FE}" xr6:coauthVersionLast="46" xr6:coauthVersionMax="46" xr10:uidLastSave="{00000000-0000-0000-0000-000000000000}"/>
  <bookViews>
    <workbookView xWindow="-120" yWindow="-120" windowWidth="20730" windowHeight="11160" tabRatio="749" activeTab="2"/>
  </bookViews>
  <sheets>
    <sheet name="Cover page" sheetId="21" r:id="rId1"/>
    <sheet name="Source" sheetId="16" r:id="rId2"/>
    <sheet name="Target" sheetId="22" r:id="rId3"/>
    <sheet name="S2T Mapping" sheetId="23" r:id="rId4"/>
    <sheet name="Landing DB" sheetId="24" r:id="rId5"/>
    <sheet name="Rational DB Mapping" sheetId="20" r:id="rId6"/>
    <sheet name="الرسم البياني" sheetId="18" r:id="rId7"/>
    <sheet name="التصميم" sheetId="17" r:id="rId8"/>
  </sheets>
  <externalReferences>
    <externalReference r:id="rId9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_xlnm.Print_Area" localSheetId="1">Source!$A$1:$O$37</definedName>
    <definedName name="_xlnm.Print_Area" localSheetId="2">Target!$A$1:$O$37</definedName>
    <definedName name="_xlnm.Print_Area" localSheetId="7">التصميم!$B$4:$F$59</definedName>
    <definedName name="_xlnm.Print_Area" localSheetId="6">'الرسم البياني'!$U$9:$AK$42</definedName>
    <definedName name="wrn.WETHER." hidden="1">{#N/A,#N/A,FALSE,"1-1";#N/A,#N/A,FALSE,"2-1";#N/A,#N/A,FALSE,"3-1";#N/A,#N/A,FALSE,"4-1";#N/A,#N/A,FALSE,"5-1";#N/A,#N/A,FALSE,"6-1"}</definedName>
    <definedName name="ش1">التصميم!$A$61783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20" l="1"/>
  <c r="B28" i="20"/>
  <c r="C28" i="20"/>
  <c r="E28" i="20"/>
  <c r="F28" i="20"/>
  <c r="G28" i="20"/>
  <c r="H28" i="20"/>
  <c r="A29" i="20"/>
  <c r="B29" i="20"/>
  <c r="C29" i="20"/>
  <c r="E29" i="20"/>
  <c r="F29" i="20"/>
  <c r="G29" i="20"/>
  <c r="H29" i="20"/>
  <c r="A30" i="20"/>
  <c r="B30" i="20"/>
  <c r="C30" i="20"/>
  <c r="E30" i="20"/>
  <c r="F30" i="20"/>
  <c r="G30" i="20"/>
  <c r="H30" i="20"/>
  <c r="A31" i="20"/>
  <c r="B31" i="20"/>
  <c r="C31" i="20"/>
  <c r="E31" i="20"/>
  <c r="F31" i="20"/>
  <c r="G31" i="20"/>
  <c r="H31" i="20"/>
  <c r="A32" i="20"/>
  <c r="B32" i="20"/>
  <c r="C32" i="20"/>
  <c r="E32" i="20"/>
  <c r="F32" i="20"/>
  <c r="G32" i="20"/>
  <c r="H32" i="20"/>
  <c r="A33" i="20"/>
  <c r="B33" i="20"/>
  <c r="C33" i="20"/>
  <c r="E33" i="20"/>
  <c r="F33" i="20"/>
  <c r="G33" i="20"/>
  <c r="H33" i="20"/>
  <c r="A34" i="20"/>
  <c r="B34" i="20"/>
  <c r="C34" i="20"/>
  <c r="E34" i="20"/>
  <c r="F34" i="20"/>
  <c r="G34" i="20"/>
  <c r="H34" i="20"/>
  <c r="A35" i="20"/>
  <c r="B35" i="20"/>
  <c r="C35" i="20"/>
  <c r="E35" i="20"/>
  <c r="F35" i="20"/>
  <c r="G35" i="20"/>
  <c r="H35" i="20"/>
  <c r="A36" i="20"/>
  <c r="B36" i="20"/>
  <c r="C36" i="20"/>
  <c r="E36" i="20"/>
  <c r="F36" i="20"/>
  <c r="G36" i="20"/>
  <c r="H36" i="20"/>
  <c r="A37" i="20"/>
  <c r="B37" i="20"/>
  <c r="C37" i="20"/>
  <c r="E37" i="20"/>
  <c r="F37" i="20"/>
  <c r="G37" i="20"/>
  <c r="H37" i="20"/>
  <c r="A38" i="20"/>
  <c r="B38" i="20"/>
  <c r="C38" i="20"/>
  <c r="E38" i="20"/>
  <c r="F38" i="20"/>
  <c r="G38" i="20"/>
  <c r="H38" i="20"/>
  <c r="A39" i="20"/>
  <c r="B39" i="20"/>
  <c r="C39" i="20"/>
  <c r="E39" i="20"/>
  <c r="F39" i="20"/>
  <c r="G39" i="20"/>
  <c r="H39" i="20"/>
  <c r="V28" i="20"/>
  <c r="W28" i="20"/>
  <c r="V29" i="20"/>
  <c r="W29" i="20"/>
  <c r="V30" i="20"/>
  <c r="W30" i="20"/>
  <c r="V31" i="20"/>
  <c r="W31" i="20"/>
  <c r="V32" i="20"/>
  <c r="W32" i="20"/>
  <c r="V33" i="20"/>
  <c r="W33" i="20"/>
  <c r="V34" i="20"/>
  <c r="W34" i="20"/>
  <c r="V35" i="20"/>
  <c r="W35" i="20"/>
  <c r="V36" i="20"/>
  <c r="W36" i="20"/>
  <c r="V37" i="20"/>
  <c r="W37" i="20"/>
  <c r="V38" i="20"/>
  <c r="W38" i="20"/>
  <c r="V39" i="20"/>
  <c r="W39" i="20"/>
  <c r="N34" i="20"/>
  <c r="N35" i="20"/>
  <c r="N36" i="20"/>
  <c r="N37" i="20"/>
  <c r="N38" i="20"/>
  <c r="N39" i="20"/>
  <c r="M35" i="20"/>
  <c r="M36" i="20"/>
  <c r="M37" i="20"/>
  <c r="M38" i="20"/>
  <c r="M39" i="20"/>
  <c r="M34" i="20"/>
  <c r="K35" i="20"/>
  <c r="L35" i="20"/>
  <c r="K36" i="20"/>
  <c r="L36" i="20"/>
  <c r="K37" i="20"/>
  <c r="L37" i="20"/>
  <c r="K38" i="20"/>
  <c r="L38" i="20"/>
  <c r="K39" i="20"/>
  <c r="L39" i="20"/>
  <c r="L34" i="20"/>
  <c r="K34" i="20"/>
  <c r="N28" i="20"/>
  <c r="N29" i="20"/>
  <c r="N30" i="20"/>
  <c r="N31" i="20"/>
  <c r="N32" i="20"/>
  <c r="N33" i="20"/>
  <c r="M29" i="20"/>
  <c r="M30" i="20"/>
  <c r="M31" i="20"/>
  <c r="M32" i="20"/>
  <c r="M33" i="20"/>
  <c r="M28" i="20"/>
  <c r="K29" i="20"/>
  <c r="L29" i="20"/>
  <c r="K30" i="20"/>
  <c r="L30" i="20"/>
  <c r="K31" i="20"/>
  <c r="L31" i="20"/>
  <c r="K32" i="20"/>
  <c r="L32" i="20"/>
  <c r="K33" i="20"/>
  <c r="L33" i="20"/>
  <c r="L28" i="20"/>
  <c r="K28" i="20"/>
  <c r="J39" i="20"/>
  <c r="I39" i="20"/>
  <c r="J38" i="20"/>
  <c r="I38" i="20"/>
  <c r="J37" i="20"/>
  <c r="I37" i="20"/>
  <c r="J36" i="20"/>
  <c r="I36" i="20"/>
  <c r="J35" i="20"/>
  <c r="I35" i="20"/>
  <c r="J34" i="20"/>
  <c r="I34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3" i="20"/>
  <c r="O24" i="20"/>
  <c r="O25" i="20"/>
  <c r="O26" i="20"/>
  <c r="O27" i="20"/>
  <c r="O22" i="20"/>
  <c r="N22" i="20"/>
  <c r="N23" i="20"/>
  <c r="N24" i="20"/>
  <c r="N25" i="20"/>
  <c r="N26" i="20"/>
  <c r="N27" i="20"/>
  <c r="M23" i="20"/>
  <c r="M24" i="20"/>
  <c r="M25" i="20"/>
  <c r="M26" i="20"/>
  <c r="M27" i="20"/>
  <c r="M22" i="20"/>
  <c r="K23" i="20"/>
  <c r="L23" i="20"/>
  <c r="K24" i="20"/>
  <c r="L24" i="20"/>
  <c r="K25" i="20"/>
  <c r="L25" i="20"/>
  <c r="K26" i="20"/>
  <c r="L26" i="20"/>
  <c r="K27" i="20"/>
  <c r="L27" i="20"/>
  <c r="L22" i="20"/>
  <c r="K22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M17" i="20"/>
  <c r="M18" i="20"/>
  <c r="M19" i="20"/>
  <c r="M20" i="20"/>
  <c r="M21" i="20"/>
  <c r="M16" i="20"/>
  <c r="K17" i="20"/>
  <c r="L17" i="20"/>
  <c r="K18" i="20"/>
  <c r="L18" i="20"/>
  <c r="K19" i="20"/>
  <c r="L19" i="20"/>
  <c r="K20" i="20"/>
  <c r="L20" i="20"/>
  <c r="K21" i="20"/>
  <c r="L21" i="20"/>
  <c r="L16" i="20"/>
  <c r="K16" i="20"/>
  <c r="M11" i="20"/>
  <c r="M12" i="20"/>
  <c r="M13" i="20"/>
  <c r="M14" i="20"/>
  <c r="M15" i="20"/>
  <c r="M10" i="20"/>
  <c r="K11" i="20"/>
  <c r="L11" i="20"/>
  <c r="K12" i="20"/>
  <c r="L12" i="20"/>
  <c r="K13" i="20"/>
  <c r="L13" i="20"/>
  <c r="K14" i="20"/>
  <c r="L14" i="20"/>
  <c r="K15" i="20"/>
  <c r="L15" i="20"/>
  <c r="L10" i="20"/>
  <c r="K10" i="20"/>
  <c r="V5" i="20"/>
  <c r="W5" i="20"/>
  <c r="V6" i="20"/>
  <c r="W6" i="20"/>
  <c r="V7" i="20"/>
  <c r="W7" i="20"/>
  <c r="V8" i="20"/>
  <c r="W8" i="20"/>
  <c r="V9" i="20"/>
  <c r="W9" i="20"/>
  <c r="V10" i="20"/>
  <c r="W10" i="20"/>
  <c r="V11" i="20"/>
  <c r="W11" i="20"/>
  <c r="V12" i="20"/>
  <c r="W12" i="20"/>
  <c r="V13" i="20"/>
  <c r="W13" i="20"/>
  <c r="V14" i="20"/>
  <c r="W14" i="20"/>
  <c r="V15" i="20"/>
  <c r="W15" i="20"/>
  <c r="V16" i="20"/>
  <c r="W16" i="20"/>
  <c r="V17" i="20"/>
  <c r="W17" i="20"/>
  <c r="V18" i="20"/>
  <c r="W18" i="20"/>
  <c r="V19" i="20"/>
  <c r="W19" i="20"/>
  <c r="V20" i="20"/>
  <c r="W20" i="20"/>
  <c r="V21" i="20"/>
  <c r="W21" i="20"/>
  <c r="V22" i="20"/>
  <c r="W22" i="20"/>
  <c r="V23" i="20"/>
  <c r="W23" i="20"/>
  <c r="V24" i="20"/>
  <c r="W24" i="20"/>
  <c r="V25" i="20"/>
  <c r="W25" i="20"/>
  <c r="V26" i="20"/>
  <c r="W26" i="20"/>
  <c r="V27" i="20"/>
  <c r="W27" i="20"/>
  <c r="W4" i="20"/>
  <c r="V4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O5" i="20"/>
  <c r="O6" i="20"/>
  <c r="O7" i="20"/>
  <c r="O8" i="20"/>
  <c r="O9" i="20"/>
  <c r="O4" i="20"/>
  <c r="N5" i="20"/>
  <c r="N6" i="20"/>
  <c r="N7" i="20"/>
  <c r="N8" i="20"/>
  <c r="N9" i="20"/>
  <c r="N4" i="20"/>
  <c r="K5" i="20"/>
  <c r="L5" i="20"/>
  <c r="K6" i="20"/>
  <c r="L6" i="20"/>
  <c r="K7" i="20"/>
  <c r="L7" i="20"/>
  <c r="K8" i="20"/>
  <c r="L8" i="20"/>
  <c r="K9" i="20"/>
  <c r="L9" i="20"/>
  <c r="L4" i="20"/>
  <c r="K4" i="20"/>
  <c r="J15" i="20"/>
  <c r="I15" i="20"/>
  <c r="J14" i="20"/>
  <c r="I14" i="20"/>
  <c r="J13" i="20"/>
  <c r="I13" i="20"/>
  <c r="J12" i="20"/>
  <c r="I12" i="20"/>
  <c r="J11" i="20"/>
  <c r="I11" i="20"/>
  <c r="J10" i="20"/>
  <c r="I10" i="20"/>
  <c r="J9" i="20"/>
  <c r="J8" i="20"/>
  <c r="J7" i="20"/>
  <c r="J6" i="20"/>
  <c r="J5" i="20"/>
  <c r="M7" i="20"/>
  <c r="M8" i="20"/>
  <c r="M9" i="20"/>
  <c r="J4" i="20"/>
  <c r="I9" i="20"/>
  <c r="I8" i="20"/>
  <c r="I7" i="20"/>
  <c r="I6" i="20"/>
  <c r="I5" i="20"/>
  <c r="I4" i="20"/>
  <c r="A23" i="20"/>
  <c r="B23" i="20"/>
  <c r="C23" i="20"/>
  <c r="E23" i="20"/>
  <c r="F23" i="20"/>
  <c r="G23" i="20"/>
  <c r="H23" i="20"/>
  <c r="A24" i="20"/>
  <c r="B24" i="20"/>
  <c r="C24" i="20"/>
  <c r="E24" i="20"/>
  <c r="F24" i="20"/>
  <c r="G24" i="20"/>
  <c r="H24" i="20"/>
  <c r="A25" i="20"/>
  <c r="B25" i="20"/>
  <c r="C25" i="20"/>
  <c r="E25" i="20"/>
  <c r="F25" i="20"/>
  <c r="G25" i="20"/>
  <c r="H25" i="20"/>
  <c r="A26" i="20"/>
  <c r="B26" i="20"/>
  <c r="C26" i="20"/>
  <c r="E26" i="20"/>
  <c r="F26" i="20"/>
  <c r="G26" i="20"/>
  <c r="H26" i="20"/>
  <c r="A27" i="20"/>
  <c r="B27" i="20"/>
  <c r="C27" i="20"/>
  <c r="E27" i="20"/>
  <c r="F27" i="20"/>
  <c r="G27" i="20"/>
  <c r="H27" i="20"/>
  <c r="A5" i="20"/>
  <c r="B5" i="20"/>
  <c r="C5" i="20"/>
  <c r="E5" i="20"/>
  <c r="F5" i="20"/>
  <c r="G5" i="20"/>
  <c r="H5" i="20"/>
  <c r="A6" i="20"/>
  <c r="B6" i="20"/>
  <c r="C6" i="20"/>
  <c r="E6" i="20"/>
  <c r="F6" i="20"/>
  <c r="G6" i="20"/>
  <c r="H6" i="20"/>
  <c r="A7" i="20"/>
  <c r="B7" i="20"/>
  <c r="C7" i="20"/>
  <c r="E7" i="20"/>
  <c r="F7" i="20"/>
  <c r="G7" i="20"/>
  <c r="H7" i="20"/>
  <c r="A8" i="20"/>
  <c r="B8" i="20"/>
  <c r="C8" i="20"/>
  <c r="E8" i="20"/>
  <c r="F8" i="20"/>
  <c r="G8" i="20"/>
  <c r="H8" i="20"/>
  <c r="A9" i="20"/>
  <c r="B9" i="20"/>
  <c r="C9" i="20"/>
  <c r="E9" i="20"/>
  <c r="F9" i="20"/>
  <c r="G9" i="20"/>
  <c r="H9" i="20"/>
  <c r="A10" i="20"/>
  <c r="B10" i="20"/>
  <c r="C10" i="20"/>
  <c r="E10" i="20"/>
  <c r="F10" i="20"/>
  <c r="G10" i="20"/>
  <c r="H10" i="20"/>
  <c r="A11" i="20"/>
  <c r="B11" i="20"/>
  <c r="C11" i="20"/>
  <c r="E11" i="20"/>
  <c r="F11" i="20"/>
  <c r="G11" i="20"/>
  <c r="H11" i="20"/>
  <c r="A12" i="20"/>
  <c r="B12" i="20"/>
  <c r="C12" i="20"/>
  <c r="E12" i="20"/>
  <c r="F12" i="20"/>
  <c r="G12" i="20"/>
  <c r="H12" i="20"/>
  <c r="A13" i="20"/>
  <c r="B13" i="20"/>
  <c r="C13" i="20"/>
  <c r="E13" i="20"/>
  <c r="F13" i="20"/>
  <c r="G13" i="20"/>
  <c r="H13" i="20"/>
  <c r="A14" i="20"/>
  <c r="B14" i="20"/>
  <c r="C14" i="20"/>
  <c r="E14" i="20"/>
  <c r="F14" i="20"/>
  <c r="G14" i="20"/>
  <c r="H14" i="20"/>
  <c r="A15" i="20"/>
  <c r="B15" i="20"/>
  <c r="C15" i="20"/>
  <c r="E15" i="20"/>
  <c r="F15" i="20"/>
  <c r="G15" i="20"/>
  <c r="H15" i="20"/>
  <c r="A16" i="20"/>
  <c r="B16" i="20"/>
  <c r="C16" i="20"/>
  <c r="E16" i="20"/>
  <c r="F16" i="20"/>
  <c r="G16" i="20"/>
  <c r="H16" i="20"/>
  <c r="A17" i="20"/>
  <c r="B17" i="20"/>
  <c r="C17" i="20"/>
  <c r="E17" i="20"/>
  <c r="F17" i="20"/>
  <c r="G17" i="20"/>
  <c r="H17" i="20"/>
  <c r="A18" i="20"/>
  <c r="B18" i="20"/>
  <c r="C18" i="20"/>
  <c r="E18" i="20"/>
  <c r="F18" i="20"/>
  <c r="G18" i="20"/>
  <c r="H18" i="20"/>
  <c r="A19" i="20"/>
  <c r="B19" i="20"/>
  <c r="C19" i="20"/>
  <c r="E19" i="20"/>
  <c r="F19" i="20"/>
  <c r="G19" i="20"/>
  <c r="H19" i="20"/>
  <c r="A20" i="20"/>
  <c r="B20" i="20"/>
  <c r="C20" i="20"/>
  <c r="E20" i="20"/>
  <c r="F20" i="20"/>
  <c r="G20" i="20"/>
  <c r="H20" i="20"/>
  <c r="A21" i="20"/>
  <c r="B21" i="20"/>
  <c r="C21" i="20"/>
  <c r="E21" i="20"/>
  <c r="F21" i="20"/>
  <c r="G21" i="20"/>
  <c r="H21" i="20"/>
  <c r="A22" i="20"/>
  <c r="B22" i="20"/>
  <c r="C22" i="20"/>
  <c r="E22" i="20"/>
  <c r="F22" i="20"/>
  <c r="G22" i="20"/>
  <c r="H22" i="20"/>
  <c r="H4" i="20"/>
  <c r="G4" i="20"/>
  <c r="F4" i="20"/>
  <c r="E4" i="20"/>
  <c r="C4" i="20"/>
  <c r="B4" i="20"/>
  <c r="A4" i="20"/>
  <c r="M5" i="20"/>
  <c r="M6" i="20"/>
  <c r="M4" i="20"/>
  <c r="J40" i="22"/>
  <c r="Q62" i="16"/>
  <c r="W35" i="16"/>
  <c r="W16" i="16"/>
  <c r="X16" i="16"/>
  <c r="X35" i="16"/>
  <c r="U60" i="16"/>
  <c r="R47" i="16"/>
  <c r="R48" i="16"/>
  <c r="R38" i="16"/>
  <c r="J40" i="16"/>
  <c r="S24" i="16"/>
  <c r="T24" i="16"/>
  <c r="AE35" i="16"/>
  <c r="CN33" i="16"/>
  <c r="BE33" i="16"/>
  <c r="CL33" i="16"/>
  <c r="BD33" i="16"/>
  <c r="CJ33" i="16"/>
  <c r="BC33" i="16"/>
  <c r="CH33" i="16"/>
  <c r="BB33" i="16"/>
  <c r="CF33" i="16"/>
  <c r="BA33" i="16"/>
  <c r="CD33" i="16"/>
  <c r="AZ33" i="16"/>
  <c r="CB33" i="16"/>
  <c r="AY33" i="16"/>
  <c r="BZ33" i="16"/>
  <c r="AX33" i="16"/>
  <c r="BX33" i="16"/>
  <c r="AW33" i="16"/>
  <c r="BV33" i="16"/>
  <c r="AV33" i="16"/>
  <c r="BT33" i="16"/>
  <c r="AU33" i="16"/>
  <c r="BR33" i="16"/>
  <c r="AT33" i="16"/>
  <c r="BQ33" i="16"/>
  <c r="BP33" i="16"/>
  <c r="AS33" i="16"/>
  <c r="BN33" i="16"/>
  <c r="AR33" i="16"/>
  <c r="BL33" i="16"/>
  <c r="AQ33" i="16"/>
  <c r="BJ33" i="16"/>
  <c r="AP33" i="16"/>
  <c r="BI33" i="16"/>
  <c r="BH33" i="16"/>
  <c r="BG33" i="16"/>
  <c r="BF33" i="16"/>
  <c r="AJ33" i="16"/>
  <c r="AE16" i="16"/>
  <c r="R18" i="16"/>
  <c r="R19" i="16"/>
  <c r="S18" i="16"/>
  <c r="T18" i="16"/>
  <c r="S19" i="16"/>
  <c r="T19" i="16"/>
  <c r="S21" i="16"/>
  <c r="T21" i="16"/>
  <c r="S22" i="16"/>
  <c r="T22" i="16"/>
  <c r="S23" i="16"/>
  <c r="T23" i="16"/>
  <c r="S25" i="16"/>
  <c r="T25" i="16"/>
  <c r="S26" i="16"/>
  <c r="T26" i="16"/>
  <c r="S27" i="16"/>
  <c r="T27" i="16"/>
  <c r="S28" i="16"/>
  <c r="T28" i="16"/>
  <c r="S29" i="16"/>
  <c r="T29" i="16"/>
  <c r="R21" i="16"/>
  <c r="R22" i="16"/>
  <c r="R23" i="16"/>
  <c r="R24" i="16"/>
  <c r="R25" i="16"/>
  <c r="R26" i="16"/>
  <c r="R27" i="16"/>
  <c r="R28" i="16"/>
  <c r="R29" i="16"/>
  <c r="BQ14" i="16"/>
  <c r="BP14" i="16"/>
  <c r="AS14" i="16"/>
  <c r="AK59" i="16"/>
  <c r="AI59" i="16"/>
  <c r="AK60" i="16"/>
  <c r="AJ60" i="16"/>
  <c r="AI61" i="16"/>
  <c r="AG61" i="16"/>
  <c r="AH61" i="16"/>
  <c r="AI69" i="16"/>
  <c r="AG69" i="16"/>
  <c r="AI70" i="16"/>
  <c r="AG70" i="16"/>
  <c r="AI71" i="16"/>
  <c r="AG71" i="16"/>
  <c r="AI72" i="16"/>
  <c r="AH72" i="16"/>
  <c r="AI73" i="16"/>
  <c r="AH73" i="16"/>
  <c r="AI74" i="16"/>
  <c r="AH74" i="16"/>
  <c r="AI75" i="16"/>
  <c r="AG75" i="16"/>
  <c r="AI76" i="16"/>
  <c r="AH76" i="16"/>
  <c r="AC77" i="16"/>
  <c r="AB77" i="16"/>
  <c r="AC78" i="16"/>
  <c r="AB78" i="16"/>
  <c r="Y77" i="16"/>
  <c r="X71" i="16"/>
  <c r="Y78" i="16"/>
  <c r="W75" i="16"/>
  <c r="AI62" i="16"/>
  <c r="AH62" i="16"/>
  <c r="CJ14" i="16"/>
  <c r="BC14" i="16"/>
  <c r="CF14" i="16"/>
  <c r="BA14" i="16"/>
  <c r="BL14" i="16"/>
  <c r="AQ14" i="16"/>
  <c r="BI14" i="16"/>
  <c r="BH14" i="16"/>
  <c r="CH14" i="16"/>
  <c r="BB14" i="16"/>
  <c r="BJ14" i="16"/>
  <c r="AP14" i="16"/>
  <c r="CD14" i="16"/>
  <c r="AZ14" i="16"/>
  <c r="AJ14" i="16"/>
  <c r="BG14" i="16"/>
  <c r="BF14" i="16"/>
  <c r="CL14" i="16"/>
  <c r="BD14" i="16"/>
  <c r="BZ14" i="16"/>
  <c r="AX14" i="16"/>
  <c r="BX14" i="16"/>
  <c r="AW14" i="16"/>
  <c r="BT14" i="16"/>
  <c r="AU14" i="16"/>
  <c r="BN14" i="16"/>
  <c r="AR14" i="16"/>
  <c r="CN14" i="16"/>
  <c r="BE14" i="16"/>
  <c r="BV14" i="16"/>
  <c r="AV14" i="16"/>
  <c r="BR14" i="16"/>
  <c r="AT14" i="16"/>
  <c r="CB14" i="16"/>
  <c r="AY14" i="16"/>
  <c r="AG76" i="16"/>
  <c r="X72" i="16"/>
  <c r="AG73" i="16"/>
  <c r="AA77" i="16"/>
  <c r="AH75" i="16"/>
  <c r="AH69" i="16"/>
  <c r="AJ59" i="16"/>
  <c r="AH71" i="16"/>
  <c r="W74" i="16"/>
  <c r="AG74" i="16"/>
  <c r="AG62" i="16"/>
  <c r="AG72" i="16"/>
  <c r="AH70" i="16"/>
</calcChain>
</file>

<file path=xl/sharedStrings.xml><?xml version="1.0" encoding="utf-8"?>
<sst xmlns="http://schemas.openxmlformats.org/spreadsheetml/2006/main" count="1191" uniqueCount="455">
  <si>
    <t xml:space="preserve"> </t>
  </si>
  <si>
    <t>الجملة</t>
  </si>
  <si>
    <t>%</t>
  </si>
  <si>
    <t>وافد</t>
  </si>
  <si>
    <t>عماني</t>
  </si>
  <si>
    <t>جملة السكان  2013</t>
  </si>
  <si>
    <t>عماني Omani</t>
  </si>
  <si>
    <t>ابريل</t>
  </si>
  <si>
    <t>Apr 13 ابريل</t>
  </si>
  <si>
    <t>مايو 13 May</t>
  </si>
  <si>
    <t>مايو</t>
  </si>
  <si>
    <t>Mar 13 مارس</t>
  </si>
  <si>
    <t>مارس</t>
  </si>
  <si>
    <t>يونيو 13 June</t>
  </si>
  <si>
    <t>يونيو</t>
  </si>
  <si>
    <t>يوليو 13 July</t>
  </si>
  <si>
    <t>يوليو</t>
  </si>
  <si>
    <t>اغسطس</t>
  </si>
  <si>
    <t>اغسطس 13 Aug</t>
  </si>
  <si>
    <t>سبتمبر 13 Sep</t>
  </si>
  <si>
    <t>سبتمبر</t>
  </si>
  <si>
    <t>اكتوبر 13 Oct</t>
  </si>
  <si>
    <t>اكتوبر</t>
  </si>
  <si>
    <t>نوفمبر</t>
  </si>
  <si>
    <t>نوفمبر 13 Nov</t>
  </si>
  <si>
    <t>ديسمبر</t>
  </si>
  <si>
    <t>ديسمبر 13 Dec</t>
  </si>
  <si>
    <t>يناير</t>
  </si>
  <si>
    <t>يناير 14 Jan</t>
  </si>
  <si>
    <t>فبراير</t>
  </si>
  <si>
    <t>فبراير 14 Feb</t>
  </si>
  <si>
    <t>مارس 14 Mar</t>
  </si>
  <si>
    <t>ابريل 14 Apr</t>
  </si>
  <si>
    <t>مايو 14 May</t>
  </si>
  <si>
    <t>يونيو 14 Jun</t>
  </si>
  <si>
    <t>يوليو 14 July</t>
  </si>
  <si>
    <t>اغسطس 14 Aug</t>
  </si>
  <si>
    <t>اعسطس</t>
  </si>
  <si>
    <t>نسبة عماني</t>
  </si>
  <si>
    <t>نسبة وافد</t>
  </si>
  <si>
    <t>سبتمبر 14 Sep</t>
  </si>
  <si>
    <t>مارس 15 Mar</t>
  </si>
  <si>
    <t>أبريل 15 Apr</t>
  </si>
  <si>
    <t>مايو May15</t>
  </si>
  <si>
    <t>البيان</t>
  </si>
  <si>
    <t>Item</t>
  </si>
  <si>
    <t xml:space="preserve">بيانات الرسم البياني </t>
  </si>
  <si>
    <t xml:space="preserve">الجملة </t>
  </si>
  <si>
    <t xml:space="preserve">    Total</t>
  </si>
  <si>
    <t>إناث</t>
  </si>
  <si>
    <t>ذكور</t>
  </si>
  <si>
    <t xml:space="preserve">Total </t>
  </si>
  <si>
    <t>Female</t>
  </si>
  <si>
    <t>Male</t>
  </si>
  <si>
    <t xml:space="preserve"> اناث Female</t>
  </si>
  <si>
    <t xml:space="preserve"> ذكور Male</t>
  </si>
  <si>
    <t>Age Group</t>
  </si>
  <si>
    <t>الفئة العمرية</t>
  </si>
  <si>
    <t>ما دون دبلوم التعليم العام</t>
  </si>
  <si>
    <t>دبلوم التعليم العام وما يعادله</t>
  </si>
  <si>
    <t>الدبلوم الجامعي</t>
  </si>
  <si>
    <t>جامعي</t>
  </si>
  <si>
    <t>المستوى التعليمي</t>
  </si>
  <si>
    <t>University</t>
  </si>
  <si>
    <t>University Diploma</t>
  </si>
  <si>
    <t>Level of Educational</t>
  </si>
  <si>
    <t>General Diploma</t>
  </si>
  <si>
    <t>Less then General Diploma</t>
  </si>
  <si>
    <t>25 - 29</t>
  </si>
  <si>
    <t xml:space="preserve"> 30 - 34</t>
  </si>
  <si>
    <t xml:space="preserve"> 35 - 39</t>
  </si>
  <si>
    <t xml:space="preserve"> 40 فـأعلـــى</t>
  </si>
  <si>
    <t xml:space="preserve"> 25 - 29</t>
  </si>
  <si>
    <t>40 and Above</t>
  </si>
  <si>
    <t>ماجستير ودكتوراه</t>
  </si>
  <si>
    <t>Master Degree, ph.D</t>
  </si>
  <si>
    <t>ماجستير</t>
  </si>
  <si>
    <t>دكتوراه</t>
  </si>
  <si>
    <t>15 - 24</t>
  </si>
  <si>
    <t xml:space="preserve"> 15 - 24</t>
  </si>
  <si>
    <t>؛</t>
  </si>
  <si>
    <t>معدل</t>
  </si>
  <si>
    <t>Rate.</t>
  </si>
  <si>
    <t>22- معدل الباحثين عن عمل حسب فئات السن والجنس</t>
  </si>
  <si>
    <t xml:space="preserve">22-  Unemployment rate by Age Group and Sex </t>
  </si>
  <si>
    <t xml:space="preserve">23- Unemployment rate by Education Status </t>
  </si>
  <si>
    <t>ابريل 2019</t>
  </si>
  <si>
    <t>ابريل 2020</t>
  </si>
  <si>
    <t xml:space="preserve">يونيو  - June   </t>
  </si>
  <si>
    <t xml:space="preserve">يوليو  - July   </t>
  </si>
  <si>
    <t xml:space="preserve"> معدل الباحثات عن عمل للاناث في شهر  يوليو 2020م</t>
  </si>
  <si>
    <t xml:space="preserve"> Unemployment rate for females in July  2020.</t>
  </si>
  <si>
    <t xml:space="preserve">  معدل الباحثين في الفئة  العمرية (15-24)  لشهر  يوليو  2020م.</t>
  </si>
  <si>
    <t xml:space="preserve"> Unemployment rate for aged  (15-24)  in July  2020</t>
  </si>
  <si>
    <t>Cell_Content</t>
  </si>
  <si>
    <t>C2</t>
  </si>
  <si>
    <t>C3</t>
  </si>
  <si>
    <t>C4</t>
  </si>
  <si>
    <t>C10</t>
  </si>
  <si>
    <t>C11</t>
  </si>
  <si>
    <t>C12</t>
  </si>
  <si>
    <t>C13</t>
  </si>
  <si>
    <t>C14</t>
  </si>
  <si>
    <t>C15</t>
  </si>
  <si>
    <t>C16</t>
  </si>
  <si>
    <t>F4</t>
  </si>
  <si>
    <t>F6</t>
  </si>
  <si>
    <t>F7</t>
  </si>
  <si>
    <t>F8</t>
  </si>
  <si>
    <t>F9</t>
  </si>
  <si>
    <t>F11</t>
  </si>
  <si>
    <t>F12</t>
  </si>
  <si>
    <t>F13</t>
  </si>
  <si>
    <t>F14</t>
  </si>
  <si>
    <t>F15</t>
  </si>
  <si>
    <t>F16</t>
  </si>
  <si>
    <t>G7</t>
  </si>
  <si>
    <t>G8</t>
  </si>
  <si>
    <t>G11</t>
  </si>
  <si>
    <t>G12</t>
  </si>
  <si>
    <t>G13</t>
  </si>
  <si>
    <t>G14</t>
  </si>
  <si>
    <t>G15</t>
  </si>
  <si>
    <t>G16</t>
  </si>
  <si>
    <t>H7</t>
  </si>
  <si>
    <t>H8</t>
  </si>
  <si>
    <t>H11</t>
  </si>
  <si>
    <t>H12</t>
  </si>
  <si>
    <t>H13</t>
  </si>
  <si>
    <t>H14</t>
  </si>
  <si>
    <t>H15</t>
  </si>
  <si>
    <t>H16</t>
  </si>
  <si>
    <t>I7</t>
  </si>
  <si>
    <t>I8</t>
  </si>
  <si>
    <t>I11</t>
  </si>
  <si>
    <t>I12</t>
  </si>
  <si>
    <t>I13</t>
  </si>
  <si>
    <t>I14</t>
  </si>
  <si>
    <t>I15</t>
  </si>
  <si>
    <t>I16</t>
  </si>
  <si>
    <t>I6</t>
  </si>
  <si>
    <t>J7</t>
  </si>
  <si>
    <t>J8</t>
  </si>
  <si>
    <t>J11</t>
  </si>
  <si>
    <t>J12</t>
  </si>
  <si>
    <t>J13</t>
  </si>
  <si>
    <t>J14</t>
  </si>
  <si>
    <t>J15</t>
  </si>
  <si>
    <t>J16</t>
  </si>
  <si>
    <t>K7</t>
  </si>
  <si>
    <t>K8</t>
  </si>
  <si>
    <t>K9</t>
  </si>
  <si>
    <t>K11</t>
  </si>
  <si>
    <t>K12</t>
  </si>
  <si>
    <t>K13</t>
  </si>
  <si>
    <t>K14</t>
  </si>
  <si>
    <t>K15</t>
  </si>
  <si>
    <t>K16</t>
  </si>
  <si>
    <t>N4</t>
  </si>
  <si>
    <t>N10</t>
  </si>
  <si>
    <t>N11</t>
  </si>
  <si>
    <t>N12</t>
  </si>
  <si>
    <t>N13</t>
  </si>
  <si>
    <t>N14</t>
  </si>
  <si>
    <t>N15</t>
  </si>
  <si>
    <t>N16</t>
  </si>
  <si>
    <t>Rational DB Structure</t>
  </si>
  <si>
    <t>Age_Group_Ar</t>
  </si>
  <si>
    <t>Age_Group_En</t>
  </si>
  <si>
    <t>Obs_Value</t>
  </si>
  <si>
    <t>الفئات العمرية بالعربي</t>
  </si>
  <si>
    <t>الفئات العمرية بالإنجليزي</t>
  </si>
  <si>
    <t>قيمة المؤشر</t>
  </si>
  <si>
    <t>Sex_Ar</t>
  </si>
  <si>
    <t>Sex_En</t>
  </si>
  <si>
    <t>الجنس بالعربي</t>
  </si>
  <si>
    <t>الجنس بالإنجليزي</t>
  </si>
  <si>
    <t>تاريخ النشر بالعربي</t>
  </si>
  <si>
    <t>تاريخ النشر بالإنجليزي</t>
  </si>
  <si>
    <t>Rep_Name_Ar</t>
  </si>
  <si>
    <t>Rep_Name_En</t>
  </si>
  <si>
    <t>اسم الجدول بالعربي</t>
  </si>
  <si>
    <t>اسم الجدول بالإنجليزي</t>
  </si>
  <si>
    <t>July 2020</t>
  </si>
  <si>
    <t>M22</t>
  </si>
  <si>
    <t>Publication_Date_Ar</t>
  </si>
  <si>
    <t>Publication_Date_En</t>
  </si>
  <si>
    <t>ملاحظة بالعربي</t>
  </si>
  <si>
    <t>ملاحظة بالإنجليزي</t>
  </si>
  <si>
    <t>إسم النشرة بالعربي</t>
  </si>
  <si>
    <t>إسم النشرة بالإنجليزي</t>
  </si>
  <si>
    <t>Note1_Ar</t>
  </si>
  <si>
    <t>Note1_En</t>
  </si>
  <si>
    <t>Note2_Ar</t>
  </si>
  <si>
    <t>Note2_En</t>
  </si>
  <si>
    <t>Note3_Ar</t>
  </si>
  <si>
    <t>Note3_En</t>
  </si>
  <si>
    <t>Table_ID</t>
  </si>
  <si>
    <t>رقم جدول النشر</t>
  </si>
  <si>
    <t>Publication_Name_Ar</t>
  </si>
  <si>
    <t>Publication_Name_En</t>
  </si>
  <si>
    <t>اسم النشرة بالعربي</t>
  </si>
  <si>
    <t>اسم النشرة بالإنجليزي</t>
  </si>
  <si>
    <t>Source_Ar</t>
  </si>
  <si>
    <t>Source_En</t>
  </si>
  <si>
    <t>الجهة المصدرية بالإنجليزي</t>
  </si>
  <si>
    <t>الجهة المصدرية بالعربي</t>
  </si>
  <si>
    <t>النشرة الإحصائية الشهرية</t>
  </si>
  <si>
    <t>Monthly Statistical Bulletin</t>
  </si>
  <si>
    <t>يوليو 2020</t>
  </si>
  <si>
    <t>المركز الوطني للإحصاء والمعلومات</t>
  </si>
  <si>
    <t>Cell_Source</t>
  </si>
  <si>
    <t>Cell_Target</t>
  </si>
  <si>
    <t>Time_Stamp</t>
  </si>
  <si>
    <t>Source</t>
  </si>
  <si>
    <t>Target</t>
  </si>
  <si>
    <t>Type</t>
  </si>
  <si>
    <t>Cover page</t>
  </si>
  <si>
    <t>B1</t>
  </si>
  <si>
    <t>B2</t>
  </si>
  <si>
    <t>B3</t>
  </si>
  <si>
    <t>B4</t>
  </si>
  <si>
    <t>B5</t>
  </si>
  <si>
    <t>B6</t>
  </si>
  <si>
    <t>B7</t>
  </si>
  <si>
    <t>Metadata</t>
  </si>
  <si>
    <t>Sheet_Source</t>
  </si>
  <si>
    <t>Sheet_Target</t>
  </si>
  <si>
    <t>NA</t>
  </si>
  <si>
    <t>Table Title Ar</t>
  </si>
  <si>
    <t>Table Title En</t>
  </si>
  <si>
    <t>Dim</t>
  </si>
  <si>
    <t>Dim Value</t>
  </si>
  <si>
    <t>Desc_Ar</t>
  </si>
  <si>
    <t>Time Reference</t>
  </si>
  <si>
    <t>Measure</t>
  </si>
  <si>
    <t>Measure Value</t>
  </si>
  <si>
    <t>مستوى تفصيلي</t>
  </si>
  <si>
    <t>خيارات المستوى التفصيلي</t>
  </si>
  <si>
    <t>المرجع الزمني</t>
  </si>
  <si>
    <t>المؤشر</t>
  </si>
  <si>
    <t>المستوى التفصيلي</t>
  </si>
  <si>
    <t>National Centre for Statistics and information</t>
  </si>
  <si>
    <t>Time_Period_Y</t>
  </si>
  <si>
    <t>سنة فترة القياس</t>
  </si>
  <si>
    <t>Time_Period_M</t>
  </si>
  <si>
    <t>شهر فترة القياس</t>
  </si>
  <si>
    <t>Temp_ID</t>
  </si>
  <si>
    <t>MSB_M22_V1</t>
  </si>
  <si>
    <t>TEM_ID</t>
  </si>
  <si>
    <t>رقم القالب</t>
  </si>
  <si>
    <t>B8</t>
  </si>
  <si>
    <t>='Cover page'!$B$4</t>
  </si>
  <si>
    <t>='Cover page'!$B$5</t>
  </si>
  <si>
    <t>='Cover page'!$B$6</t>
  </si>
  <si>
    <t>='Cover page'!$B$7</t>
  </si>
  <si>
    <t>='Cover page'!$B$8</t>
  </si>
  <si>
    <t>='Cover page'!$B$9</t>
  </si>
  <si>
    <t>='Cover page'!$B$10</t>
  </si>
  <si>
    <t>='Cover page'!$B$11</t>
  </si>
  <si>
    <t>='Cover page'!$B$12</t>
  </si>
  <si>
    <t>='Cover page'!$B$13</t>
  </si>
  <si>
    <t>='Cover page'!$B$14</t>
  </si>
  <si>
    <t>='Cover page'!$B$15</t>
  </si>
  <si>
    <t>='Cover page'!$B$16</t>
  </si>
  <si>
    <t>='Cover page'!$B$17</t>
  </si>
  <si>
    <t>='Cover page'!$B$18</t>
  </si>
  <si>
    <t>='Cover page'!$B$19</t>
  </si>
  <si>
    <t>='Cover page'!$B$20</t>
  </si>
  <si>
    <t>='Cover page'!$B$21</t>
  </si>
  <si>
    <t>='Cover page'!$B$22</t>
  </si>
  <si>
    <t>='Cover page'!$B$23</t>
  </si>
  <si>
    <t>='Cover page'!$B$24</t>
  </si>
  <si>
    <t>='Cover page'!$B$25</t>
  </si>
  <si>
    <t>='Cover page'!$B$26</t>
  </si>
  <si>
    <t>='Cover page'!$B$27</t>
  </si>
  <si>
    <t>='Cover page'!$B$28</t>
  </si>
  <si>
    <t>='Cover page'!$B$29</t>
  </si>
  <si>
    <t>='Cover page'!$B$30</t>
  </si>
  <si>
    <t>='Cover page'!$B$31</t>
  </si>
  <si>
    <t>='Cover page'!$B$32</t>
  </si>
  <si>
    <t>='Cover page'!$B$33</t>
  </si>
  <si>
    <t>='Cover page'!$B$34</t>
  </si>
  <si>
    <t>='Cover page'!$B$35</t>
  </si>
  <si>
    <t>='Cover page'!$B$36</t>
  </si>
  <si>
    <t>='Cover page'!$B$37</t>
  </si>
  <si>
    <t>='Cover page'!$B$38</t>
  </si>
  <si>
    <t>='Cover page'!$B$39</t>
  </si>
  <si>
    <t>Batch_ID</t>
  </si>
  <si>
    <t>5.6*</t>
  </si>
  <si>
    <t>*: Preliminary</t>
  </si>
  <si>
    <t>*: أولي</t>
  </si>
  <si>
    <t>Source: NCSI</t>
  </si>
  <si>
    <t>المصدر: المركز الوطني للإحصاء والمعلومات</t>
  </si>
  <si>
    <t>C18</t>
  </si>
  <si>
    <t>ملاحظة</t>
  </si>
  <si>
    <t>C19</t>
  </si>
  <si>
    <t>Note</t>
  </si>
  <si>
    <t>23- معدل الباحثين* عن عمل وفقاً للمستوى التعليمي</t>
  </si>
  <si>
    <t>*: عدد الباحثين عم عمل مقسوماً على قوة العمل</t>
  </si>
  <si>
    <t>*: Unemployed persons devided by Labour Force</t>
  </si>
  <si>
    <t>C21</t>
  </si>
  <si>
    <t>P2</t>
  </si>
  <si>
    <t>C22</t>
  </si>
  <si>
    <t>P3</t>
  </si>
  <si>
    <t>C23</t>
  </si>
  <si>
    <t>P4</t>
  </si>
  <si>
    <t>C29</t>
  </si>
  <si>
    <t>P10</t>
  </si>
  <si>
    <t>C30</t>
  </si>
  <si>
    <t>C31</t>
  </si>
  <si>
    <t>C32</t>
  </si>
  <si>
    <t>C33</t>
  </si>
  <si>
    <t>C34</t>
  </si>
  <si>
    <t>C35</t>
  </si>
  <si>
    <t>C36</t>
  </si>
  <si>
    <t>C37</t>
  </si>
  <si>
    <t>P11</t>
  </si>
  <si>
    <t>P12</t>
  </si>
  <si>
    <t>P13</t>
  </si>
  <si>
    <t>P14</t>
  </si>
  <si>
    <t>P15</t>
  </si>
  <si>
    <t>P16</t>
  </si>
  <si>
    <t>P18</t>
  </si>
  <si>
    <t>F23</t>
  </si>
  <si>
    <t>Q4</t>
  </si>
  <si>
    <t>F25</t>
  </si>
  <si>
    <t>Q6</t>
  </si>
  <si>
    <t>F26</t>
  </si>
  <si>
    <t>Q7</t>
  </si>
  <si>
    <t>F27</t>
  </si>
  <si>
    <t>Q8</t>
  </si>
  <si>
    <t>F28</t>
  </si>
  <si>
    <t>Q9</t>
  </si>
  <si>
    <t>F30</t>
  </si>
  <si>
    <t>Q11</t>
  </si>
  <si>
    <t>F31</t>
  </si>
  <si>
    <t>F32</t>
  </si>
  <si>
    <t>F33</t>
  </si>
  <si>
    <t>F34</t>
  </si>
  <si>
    <t>F35</t>
  </si>
  <si>
    <t>Q12</t>
  </si>
  <si>
    <t>Q13</t>
  </si>
  <si>
    <t>Q14</t>
  </si>
  <si>
    <t>Q15</t>
  </si>
  <si>
    <t>Q16</t>
  </si>
  <si>
    <t>G26</t>
  </si>
  <si>
    <t>R7</t>
  </si>
  <si>
    <t>G27</t>
  </si>
  <si>
    <t>R8</t>
  </si>
  <si>
    <t>G30</t>
  </si>
  <si>
    <t>R11</t>
  </si>
  <si>
    <t>G31</t>
  </si>
  <si>
    <t>G32</t>
  </si>
  <si>
    <t>G33</t>
  </si>
  <si>
    <t>G34</t>
  </si>
  <si>
    <t>G35</t>
  </si>
  <si>
    <t>R12</t>
  </si>
  <si>
    <t>R13</t>
  </si>
  <si>
    <t>R14</t>
  </si>
  <si>
    <t>R15</t>
  </si>
  <si>
    <t>R16</t>
  </si>
  <si>
    <t>H26</t>
  </si>
  <si>
    <t>S7</t>
  </si>
  <si>
    <t>H27</t>
  </si>
  <si>
    <t>S8</t>
  </si>
  <si>
    <t>H30</t>
  </si>
  <si>
    <t>S11</t>
  </si>
  <si>
    <t>H31</t>
  </si>
  <si>
    <t>H32</t>
  </si>
  <si>
    <t>H33</t>
  </si>
  <si>
    <t>H34</t>
  </si>
  <si>
    <t>H35</t>
  </si>
  <si>
    <t>S12</t>
  </si>
  <si>
    <t>S13</t>
  </si>
  <si>
    <t>S14</t>
  </si>
  <si>
    <t>S15</t>
  </si>
  <si>
    <t>S16</t>
  </si>
  <si>
    <t>I25</t>
  </si>
  <si>
    <t>T6</t>
  </si>
  <si>
    <t>I26</t>
  </si>
  <si>
    <t>T7</t>
  </si>
  <si>
    <t>I27</t>
  </si>
  <si>
    <t>T8</t>
  </si>
  <si>
    <t>I30</t>
  </si>
  <si>
    <t>I31</t>
  </si>
  <si>
    <t>I32</t>
  </si>
  <si>
    <t>I33</t>
  </si>
  <si>
    <t>I34</t>
  </si>
  <si>
    <t>I35</t>
  </si>
  <si>
    <t>T11</t>
  </si>
  <si>
    <t>T12</t>
  </si>
  <si>
    <t>T13</t>
  </si>
  <si>
    <t>T14</t>
  </si>
  <si>
    <t>T15</t>
  </si>
  <si>
    <t>T16</t>
  </si>
  <si>
    <t>J26</t>
  </si>
  <si>
    <t>U7</t>
  </si>
  <si>
    <t>U8</t>
  </si>
  <si>
    <t>J27</t>
  </si>
  <si>
    <t>J30</t>
  </si>
  <si>
    <t>J31</t>
  </si>
  <si>
    <t>J32</t>
  </si>
  <si>
    <t>J33</t>
  </si>
  <si>
    <t>J34</t>
  </si>
  <si>
    <t>J35</t>
  </si>
  <si>
    <t>U11</t>
  </si>
  <si>
    <t>U12</t>
  </si>
  <si>
    <t>U13</t>
  </si>
  <si>
    <t>U14</t>
  </si>
  <si>
    <t>U15</t>
  </si>
  <si>
    <t>U16</t>
  </si>
  <si>
    <t>K26</t>
  </si>
  <si>
    <t>V7</t>
  </si>
  <si>
    <t>K27</t>
  </si>
  <si>
    <t>V8</t>
  </si>
  <si>
    <t>K28</t>
  </si>
  <si>
    <t>V9</t>
  </si>
  <si>
    <t>K30</t>
  </si>
  <si>
    <t>K31</t>
  </si>
  <si>
    <t>K32</t>
  </si>
  <si>
    <t>K33</t>
  </si>
  <si>
    <t>K34</t>
  </si>
  <si>
    <t>K35</t>
  </si>
  <si>
    <t>V11</t>
  </si>
  <si>
    <t>V12</t>
  </si>
  <si>
    <t>V13</t>
  </si>
  <si>
    <t>V14</t>
  </si>
  <si>
    <t>V15</t>
  </si>
  <si>
    <t>V16</t>
  </si>
  <si>
    <t>N23</t>
  </si>
  <si>
    <t>W4</t>
  </si>
  <si>
    <t>N29</t>
  </si>
  <si>
    <t>W10</t>
  </si>
  <si>
    <t>N30</t>
  </si>
  <si>
    <t>N31</t>
  </si>
  <si>
    <t>N32</t>
  </si>
  <si>
    <t>N33</t>
  </si>
  <si>
    <t>N34</t>
  </si>
  <si>
    <t>N35</t>
  </si>
  <si>
    <t>W11</t>
  </si>
  <si>
    <t>W12</t>
  </si>
  <si>
    <t>W13</t>
  </si>
  <si>
    <t>W14</t>
  </si>
  <si>
    <t>W15</t>
  </si>
  <si>
    <t>W16</t>
  </si>
  <si>
    <t>N36</t>
  </si>
  <si>
    <t>S18</t>
  </si>
  <si>
    <t>S19</t>
  </si>
  <si>
    <t>N19</t>
  </si>
  <si>
    <t>N18</t>
  </si>
  <si>
    <t>N37</t>
  </si>
  <si>
    <t>H18</t>
  </si>
  <si>
    <t>H19</t>
  </si>
  <si>
    <t>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</si>
</sst>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86" formatCode="0.0"/>
    <numFmt numFmtId="187" formatCode="#,##0.0"/>
    <numFmt numFmtId="188" formatCode="#,###"/>
    <numFmt numFmtId="202" formatCode="#,###.0"/>
    <numFmt numFmtId="204" formatCode="_(* #,##0_);_(* \(#,##0\);_(* &quot;-&quot;??_);_(@_)"/>
    <numFmt numFmtId="212" formatCode="#,###.00"/>
  </numFmts>
  <fonts count="75">
    <font>
      <sz val="10"/>
      <name val="Arial"/>
      <charset val="178"/>
    </font>
    <font>
      <sz val="10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10"/>
      <color indexed="8"/>
      <name val="Times New Roman (Arabic)"/>
      <family val="1"/>
      <charset val="178"/>
    </font>
    <font>
      <b/>
      <sz val="10"/>
      <color indexed="8"/>
      <name val="Times New Roman (Arabic)"/>
      <family val="1"/>
      <charset val="178"/>
    </font>
    <font>
      <sz val="8"/>
      <color indexed="8"/>
      <name val="Times New Roman (Arabic)"/>
      <family val="1"/>
      <charset val="178"/>
    </font>
    <font>
      <b/>
      <sz val="8"/>
      <color indexed="8"/>
      <name val="Times New Roman (Arabic)"/>
      <family val="1"/>
      <charset val="178"/>
    </font>
    <font>
      <sz val="9"/>
      <color indexed="8"/>
      <name val="Times New Roman (Arabic)"/>
      <family val="1"/>
      <charset val="178"/>
    </font>
    <font>
      <b/>
      <sz val="10"/>
      <color indexed="8"/>
      <name val="Times New Roman (Arabic)"/>
    </font>
    <font>
      <i/>
      <sz val="10"/>
      <color indexed="8"/>
      <name val="Times New Roman (Arabic)"/>
    </font>
    <font>
      <b/>
      <sz val="9"/>
      <color indexed="8"/>
      <name val="Times New Roman (Arabic)"/>
      <family val="1"/>
      <charset val="178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sz val="11"/>
      <color indexed="8"/>
      <name val="Times New Roman (Arabic)"/>
      <family val="1"/>
      <charset val="178"/>
    </font>
    <font>
      <sz val="18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PF DinText Arabic"/>
      <family val="3"/>
    </font>
    <font>
      <sz val="13"/>
      <name val="Combaria"/>
    </font>
    <font>
      <sz val="12"/>
      <name val="Combaria"/>
    </font>
    <font>
      <sz val="14"/>
      <color indexed="8"/>
      <name val="Times New Roman (Arabic)"/>
    </font>
    <font>
      <sz val="16"/>
      <color indexed="8"/>
      <name val="Times New Roman (Arabic)"/>
    </font>
    <font>
      <b/>
      <sz val="13"/>
      <name val="Combaria"/>
    </font>
    <font>
      <b/>
      <sz val="13"/>
      <name val="Times New Roman"/>
      <family val="1"/>
    </font>
    <font>
      <b/>
      <sz val="14"/>
      <name val="Combaria"/>
    </font>
    <font>
      <b/>
      <sz val="9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sz val="8"/>
      <name val="Arial"/>
      <family val="2"/>
    </font>
    <font>
      <b/>
      <sz val="11"/>
      <name val="Sakkal Majalla"/>
    </font>
    <font>
      <sz val="11"/>
      <name val="Sakkal Majalla"/>
    </font>
    <font>
      <b/>
      <sz val="12"/>
      <name val="Sakkal Majalla"/>
    </font>
    <font>
      <b/>
      <sz val="14"/>
      <name val="Sakkal Majalla"/>
    </font>
    <font>
      <sz val="12"/>
      <name val="Sakkal Majalla"/>
    </font>
    <font>
      <sz val="8"/>
      <name val="Arial"/>
      <charset val="178"/>
    </font>
    <font>
      <sz val="18"/>
      <name val="Sakkal Majalla"/>
    </font>
    <font>
      <b/>
      <sz val="18"/>
      <name val="Sakkal Majalla"/>
    </font>
    <font>
      <sz val="14"/>
      <name val="Combaria"/>
    </font>
    <font>
      <sz val="11"/>
      <color theme="1"/>
      <name val="Calibri"/>
      <family val="2"/>
      <scheme val="min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color indexed="8"/>
      <name val="Cambria"/>
      <family val="1"/>
      <scheme val="major"/>
    </font>
    <font>
      <sz val="8"/>
      <color theme="1"/>
      <name val="Times New Roman"/>
      <family val="1"/>
    </font>
    <font>
      <sz val="6"/>
      <color rgb="FF000000"/>
      <name val="Times New Roman"/>
      <family val="1"/>
    </font>
    <font>
      <b/>
      <sz val="8"/>
      <color theme="1"/>
      <name val="Times New Roman"/>
      <family val="1"/>
    </font>
    <font>
      <sz val="18"/>
      <color rgb="FF3F3965"/>
      <name val="PF DinText Arabic"/>
      <family val="3"/>
    </font>
    <font>
      <sz val="12"/>
      <name val="Cambria"/>
      <family val="1"/>
      <scheme val="major"/>
    </font>
    <font>
      <sz val="9"/>
      <color rgb="FF243F88"/>
      <name val="Times New Roman"/>
      <family val="1"/>
    </font>
    <font>
      <sz val="8"/>
      <color rgb="FF243F88"/>
      <name val="Times New Roman"/>
      <family val="1"/>
    </font>
    <font>
      <sz val="13"/>
      <name val="Cambria"/>
      <family val="1"/>
      <scheme val="major"/>
    </font>
    <font>
      <sz val="11"/>
      <name val="Cambria"/>
      <family val="1"/>
      <scheme val="major"/>
    </font>
    <font>
      <sz val="11"/>
      <color rgb="FF243F88"/>
      <name val="Cambria"/>
      <family val="1"/>
      <scheme val="major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243F88"/>
      <name val="Times New Roman"/>
      <family val="1"/>
    </font>
    <font>
      <sz val="16"/>
      <color rgb="FF243F88"/>
      <name val="Times New Roman"/>
      <family val="1"/>
    </font>
    <font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sz val="26"/>
      <color theme="0"/>
      <name val="Times New Roman (Arabic)"/>
      <family val="1"/>
      <charset val="178"/>
    </font>
    <font>
      <sz val="16"/>
      <color rgb="FF243F88"/>
      <name val="PF DinText Arabic"/>
      <family val="3"/>
    </font>
    <font>
      <sz val="11"/>
      <color theme="3"/>
      <name val="Cambria"/>
      <family val="1"/>
    </font>
    <font>
      <sz val="22"/>
      <color rgb="FF243F88"/>
      <name val="PF DinText Arabic"/>
      <family val="3"/>
    </font>
    <font>
      <b/>
      <sz val="18"/>
      <color theme="1"/>
      <name val="Sakkal Majalla"/>
    </font>
    <font>
      <b/>
      <sz val="22"/>
      <color rgb="FF243F88"/>
      <name val="Sakkal Majalla"/>
    </font>
    <font>
      <sz val="11"/>
      <color rgb="FF243F88"/>
      <name val="Sakkal Majalla"/>
    </font>
    <font>
      <sz val="10"/>
      <color rgb="FF243F88"/>
      <name val="Sakkal Majalla"/>
    </font>
    <font>
      <b/>
      <sz val="13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C1CBC5"/>
        <bgColor indexed="64"/>
      </patternFill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E7E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C38B87"/>
      </top>
      <bottom style="thin">
        <color rgb="FFC38B87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theme="0"/>
      </left>
      <right style="medium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E8E7E6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C38B87"/>
      </top>
      <bottom/>
      <diagonal/>
    </border>
  </borders>
  <cellStyleXfs count="9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5" fillId="0" borderId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327">
    <xf numFmtId="0" fontId="0" fillId="0" borderId="0" xfId="0"/>
    <xf numFmtId="0" fontId="46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186" fontId="46" fillId="0" borderId="0" xfId="1" applyNumberFormat="1" applyFont="1" applyFill="1" applyBorder="1" applyAlignment="1">
      <alignment horizontal="center" vertical="center"/>
    </xf>
    <xf numFmtId="3" fontId="46" fillId="0" borderId="0" xfId="1" applyNumberFormat="1" applyFont="1" applyFill="1" applyBorder="1" applyAlignment="1">
      <alignment horizontal="center" vertical="center"/>
    </xf>
    <xf numFmtId="188" fontId="46" fillId="0" borderId="0" xfId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vertical="center"/>
    </xf>
    <xf numFmtId="204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readingOrder="2"/>
    </xf>
    <xf numFmtId="0" fontId="46" fillId="0" borderId="0" xfId="1" applyFont="1" applyFill="1" applyBorder="1" applyAlignment="1">
      <alignment horizontal="right" vertical="center" readingOrder="2"/>
    </xf>
    <xf numFmtId="186" fontId="2" fillId="0" borderId="0" xfId="1" applyNumberFormat="1" applyFont="1" applyFill="1" applyBorder="1" applyAlignment="1">
      <alignment vertical="center"/>
    </xf>
    <xf numFmtId="188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center" vertical="center"/>
    </xf>
    <xf numFmtId="186" fontId="2" fillId="0" borderId="0" xfId="1" applyNumberFormat="1" applyFont="1" applyFill="1" applyBorder="1" applyAlignment="1">
      <alignment horizontal="center" vertical="center"/>
    </xf>
    <xf numFmtId="187" fontId="2" fillId="0" borderId="0" xfId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187" fontId="2" fillId="0" borderId="0" xfId="1" applyNumberFormat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horizontal="center" vertical="center"/>
    </xf>
    <xf numFmtId="204" fontId="2" fillId="0" borderId="0" xfId="2" applyNumberFormat="1" applyFont="1" applyFill="1" applyBorder="1" applyAlignment="1">
      <alignment vertical="center"/>
    </xf>
    <xf numFmtId="0" fontId="47" fillId="0" borderId="0" xfId="1" applyFont="1" applyFill="1" applyBorder="1" applyAlignment="1">
      <alignment vertical="center"/>
    </xf>
    <xf numFmtId="186" fontId="4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5" fillId="0" borderId="0" xfId="4" applyFont="1" applyFill="1" applyAlignment="1">
      <alignment vertical="center"/>
    </xf>
    <xf numFmtId="0" fontId="5" fillId="0" borderId="0" xfId="4" applyFont="1" applyAlignment="1">
      <alignment vertical="center"/>
    </xf>
    <xf numFmtId="0" fontId="5" fillId="0" borderId="0" xfId="4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7" fillId="0" borderId="0" xfId="4" applyFont="1" applyBorder="1" applyAlignment="1">
      <alignment horizontal="right" vertical="center" wrapText="1"/>
    </xf>
    <xf numFmtId="0" fontId="7" fillId="0" borderId="0" xfId="4" applyNumberFormat="1" applyFont="1" applyBorder="1" applyAlignment="1">
      <alignment horizontal="right" vertical="center" wrapText="1"/>
    </xf>
    <xf numFmtId="0" fontId="7" fillId="0" borderId="0" xfId="4" applyFont="1" applyBorder="1" applyAlignment="1">
      <alignment vertical="center"/>
    </xf>
    <xf numFmtId="0" fontId="7" fillId="0" borderId="0" xfId="4" applyNumberFormat="1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7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 wrapText="1" readingOrder="1"/>
    </xf>
    <xf numFmtId="0" fontId="9" fillId="0" borderId="0" xfId="4" applyFont="1" applyFill="1" applyBorder="1" applyAlignment="1">
      <alignment horizontal="center"/>
    </xf>
    <xf numFmtId="0" fontId="10" fillId="0" borderId="0" xfId="4" applyFont="1" applyAlignment="1">
      <alignment vertical="center"/>
    </xf>
    <xf numFmtId="0" fontId="9" fillId="0" borderId="0" xfId="4" applyFont="1" applyFill="1" applyBorder="1" applyAlignment="1">
      <alignment horizontal="center" vertical="top"/>
    </xf>
    <xf numFmtId="0" fontId="11" fillId="0" borderId="0" xfId="4" applyFont="1" applyAlignment="1">
      <alignment vertical="center"/>
    </xf>
    <xf numFmtId="0" fontId="9" fillId="0" borderId="0" xfId="4" applyFont="1" applyFill="1" applyBorder="1" applyAlignment="1">
      <alignment vertical="center"/>
    </xf>
    <xf numFmtId="0" fontId="48" fillId="0" borderId="0" xfId="4" applyFont="1" applyFill="1" applyBorder="1" applyAlignment="1">
      <alignment horizontal="center" vertical="center" readingOrder="1"/>
    </xf>
    <xf numFmtId="0" fontId="12" fillId="0" borderId="0" xfId="4" applyFont="1" applyFill="1" applyBorder="1" applyAlignment="1">
      <alignment vertical="center"/>
    </xf>
    <xf numFmtId="187" fontId="9" fillId="0" borderId="0" xfId="4" applyNumberFormat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right" vertical="center" readingOrder="2"/>
    </xf>
    <xf numFmtId="0" fontId="5" fillId="0" borderId="0" xfId="4" applyFont="1" applyFill="1" applyBorder="1" applyAlignment="1">
      <alignment vertical="center"/>
    </xf>
    <xf numFmtId="0" fontId="5" fillId="2" borderId="0" xfId="4" applyFont="1" applyFill="1" applyAlignment="1">
      <alignment vertical="center"/>
    </xf>
    <xf numFmtId="0" fontId="5" fillId="3" borderId="0" xfId="4" applyFont="1" applyFill="1" applyAlignment="1">
      <alignment vertical="center"/>
    </xf>
    <xf numFmtId="0" fontId="5" fillId="4" borderId="0" xfId="4" applyFont="1" applyFill="1" applyAlignment="1">
      <alignment vertical="center"/>
    </xf>
    <xf numFmtId="0" fontId="49" fillId="0" borderId="0" xfId="5" applyFont="1"/>
    <xf numFmtId="0" fontId="50" fillId="0" borderId="0" xfId="5" applyFont="1" applyAlignment="1">
      <alignment horizontal="left" vertical="center" indent="1" readingOrder="1"/>
    </xf>
    <xf numFmtId="0" fontId="51" fillId="0" borderId="0" xfId="5" applyFont="1"/>
    <xf numFmtId="0" fontId="13" fillId="0" borderId="0" xfId="1" applyFont="1" applyFill="1" applyAlignment="1">
      <alignment vertical="center"/>
    </xf>
    <xf numFmtId="0" fontId="13" fillId="0" borderId="0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52" fillId="0" borderId="0" xfId="1" applyFont="1" applyFill="1" applyBorder="1" applyAlignment="1">
      <alignment vertical="center"/>
    </xf>
    <xf numFmtId="0" fontId="52" fillId="0" borderId="0" xfId="5" applyFont="1"/>
    <xf numFmtId="0" fontId="53" fillId="0" borderId="0" xfId="1" applyFont="1" applyFill="1" applyBorder="1" applyAlignment="1">
      <alignment vertical="center"/>
    </xf>
    <xf numFmtId="186" fontId="53" fillId="0" borderId="0" xfId="1" applyNumberFormat="1" applyFont="1" applyFill="1" applyBorder="1" applyAlignment="1">
      <alignment horizontal="center" vertical="center"/>
    </xf>
    <xf numFmtId="188" fontId="53" fillId="0" borderId="0" xfId="1" applyNumberFormat="1" applyFont="1" applyFill="1" applyBorder="1" applyAlignment="1">
      <alignment horizontal="center" vertical="center"/>
    </xf>
    <xf numFmtId="3" fontId="53" fillId="0" borderId="0" xfId="1" applyNumberFormat="1" applyFont="1" applyFill="1" applyBorder="1" applyAlignment="1">
      <alignment horizontal="center" vertical="center"/>
    </xf>
    <xf numFmtId="0" fontId="53" fillId="0" borderId="0" xfId="1" applyFont="1" applyFill="1" applyBorder="1" applyAlignment="1">
      <alignment horizontal="right" vertical="center" readingOrder="2"/>
    </xf>
    <xf numFmtId="204" fontId="15" fillId="0" borderId="0" xfId="2" applyNumberFormat="1" applyFont="1" applyFill="1" applyBorder="1" applyAlignment="1">
      <alignment horizontal="center" vertical="center"/>
    </xf>
    <xf numFmtId="3" fontId="15" fillId="0" borderId="0" xfId="1" applyNumberFormat="1" applyFont="1" applyFill="1" applyBorder="1" applyAlignment="1">
      <alignment vertical="center"/>
    </xf>
    <xf numFmtId="3" fontId="19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49" fillId="0" borderId="0" xfId="5" applyFont="1" applyFill="1"/>
    <xf numFmtId="0" fontId="14" fillId="0" borderId="0" xfId="1" applyFont="1" applyFill="1" applyBorder="1" applyAlignment="1">
      <alignment horizontal="center" vertical="center"/>
    </xf>
    <xf numFmtId="204" fontId="15" fillId="0" borderId="0" xfId="2" applyNumberFormat="1" applyFont="1" applyFill="1" applyBorder="1" applyAlignment="1">
      <alignment vertical="center"/>
    </xf>
    <xf numFmtId="3" fontId="15" fillId="0" borderId="0" xfId="1" applyNumberFormat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186" fontId="13" fillId="0" borderId="0" xfId="1" applyNumberFormat="1" applyFont="1" applyFill="1" applyBorder="1" applyAlignment="1">
      <alignment horizontal="center" vertical="center"/>
    </xf>
    <xf numFmtId="187" fontId="14" fillId="0" borderId="0" xfId="1" applyNumberFormat="1" applyFont="1" applyFill="1" applyBorder="1" applyAlignment="1">
      <alignment horizontal="center" vertical="center"/>
    </xf>
    <xf numFmtId="3" fontId="19" fillId="0" borderId="0" xfId="1" applyNumberFormat="1" applyFont="1" applyFill="1" applyBorder="1" applyAlignment="1">
      <alignment horizontal="center" vertical="center"/>
    </xf>
    <xf numFmtId="186" fontId="15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86" fontId="14" fillId="0" borderId="0" xfId="1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vertical="center"/>
    </xf>
    <xf numFmtId="0" fontId="54" fillId="0" borderId="0" xfId="1" applyFont="1" applyFill="1" applyBorder="1" applyAlignment="1">
      <alignment vertical="center"/>
    </xf>
    <xf numFmtId="0" fontId="55" fillId="0" borderId="0" xfId="5" applyFont="1"/>
    <xf numFmtId="0" fontId="56" fillId="0" borderId="0" xfId="1" applyFont="1" applyFill="1" applyBorder="1" applyAlignment="1">
      <alignment horizontal="center" vertical="center" wrapText="1"/>
    </xf>
    <xf numFmtId="0" fontId="56" fillId="0" borderId="0" xfId="1" applyFont="1" applyFill="1" applyBorder="1" applyAlignment="1">
      <alignment horizontal="centerContinuous" vertical="center"/>
    </xf>
    <xf numFmtId="187" fontId="56" fillId="0" borderId="0" xfId="0" applyNumberFormat="1" applyFont="1" applyFill="1" applyBorder="1" applyAlignment="1">
      <alignment horizontal="center" vertical="center" wrapText="1" readingOrder="1"/>
    </xf>
    <xf numFmtId="0" fontId="56" fillId="0" borderId="0" xfId="1" applyNumberFormat="1" applyFont="1" applyFill="1" applyBorder="1" applyAlignment="1">
      <alignment horizontal="center" vertical="center" wrapText="1"/>
    </xf>
    <xf numFmtId="0" fontId="56" fillId="0" borderId="0" xfId="1" applyFont="1" applyFill="1" applyBorder="1" applyAlignment="1">
      <alignment horizontal="center" vertical="center"/>
    </xf>
    <xf numFmtId="0" fontId="57" fillId="0" borderId="0" xfId="1" applyFont="1" applyFill="1" applyBorder="1" applyAlignment="1">
      <alignment horizontal="center" vertical="center"/>
    </xf>
    <xf numFmtId="186" fontId="58" fillId="0" borderId="0" xfId="1" applyNumberFormat="1" applyFont="1" applyFill="1" applyBorder="1" applyAlignment="1">
      <alignment horizontal="center" vertical="center"/>
    </xf>
    <xf numFmtId="188" fontId="58" fillId="0" borderId="0" xfId="1" applyNumberFormat="1" applyFont="1" applyFill="1" applyBorder="1" applyAlignment="1">
      <alignment horizontal="center" vertical="center"/>
    </xf>
    <xf numFmtId="3" fontId="58" fillId="0" borderId="0" xfId="1" applyNumberFormat="1" applyFont="1" applyFill="1" applyBorder="1" applyAlignment="1">
      <alignment horizontal="center" vertical="center"/>
    </xf>
    <xf numFmtId="0" fontId="5" fillId="5" borderId="0" xfId="4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horizontal="center" vertical="center"/>
    </xf>
    <xf numFmtId="186" fontId="13" fillId="0" borderId="0" xfId="1" applyNumberFormat="1" applyFont="1" applyFill="1" applyAlignment="1">
      <alignment vertical="center"/>
    </xf>
    <xf numFmtId="0" fontId="59" fillId="0" borderId="0" xfId="5" applyFont="1" applyAlignment="1">
      <alignment horizontal="center" vertical="center"/>
    </xf>
    <xf numFmtId="0" fontId="21" fillId="6" borderId="0" xfId="1" applyFont="1" applyFill="1" applyBorder="1" applyAlignment="1">
      <alignment vertical="center"/>
    </xf>
    <xf numFmtId="0" fontId="21" fillId="6" borderId="0" xfId="1" quotePrefix="1" applyFont="1" applyFill="1" applyBorder="1" applyAlignment="1">
      <alignment horizontal="center" vertical="center" wrapText="1"/>
    </xf>
    <xf numFmtId="0" fontId="21" fillId="6" borderId="0" xfId="1" applyNumberFormat="1" applyFont="1" applyFill="1" applyBorder="1" applyAlignment="1">
      <alignment horizontal="center" vertical="center" wrapText="1"/>
    </xf>
    <xf numFmtId="0" fontId="21" fillId="6" borderId="0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 wrapText="1"/>
    </xf>
    <xf numFmtId="3" fontId="15" fillId="0" borderId="3" xfId="1" applyNumberFormat="1" applyFont="1" applyFill="1" applyBorder="1" applyAlignment="1">
      <alignment horizontal="center" vertical="center"/>
    </xf>
    <xf numFmtId="0" fontId="49" fillId="0" borderId="0" xfId="5" applyFont="1" applyBorder="1"/>
    <xf numFmtId="0" fontId="23" fillId="0" borderId="0" xfId="6" applyFont="1" applyFill="1" applyBorder="1" applyAlignment="1">
      <alignment horizontal="left" vertical="center" wrapText="1" readingOrder="2"/>
    </xf>
    <xf numFmtId="0" fontId="56" fillId="0" borderId="0" xfId="0" applyFont="1" applyFill="1" applyBorder="1" applyAlignment="1">
      <alignment vertical="center" wrapText="1" readingOrder="1"/>
    </xf>
    <xf numFmtId="0" fontId="22" fillId="0" borderId="0" xfId="6" applyFont="1" applyFill="1" applyBorder="1" applyAlignment="1">
      <alignment horizontal="right" vertical="center" wrapText="1" readingOrder="2"/>
    </xf>
    <xf numFmtId="3" fontId="56" fillId="0" borderId="0" xfId="1" applyNumberFormat="1" applyFont="1" applyFill="1" applyBorder="1" applyAlignment="1">
      <alignment horizontal="center" vertical="center"/>
    </xf>
    <xf numFmtId="0" fontId="51" fillId="0" borderId="0" xfId="5" applyFont="1" applyBorder="1"/>
    <xf numFmtId="186" fontId="20" fillId="0" borderId="0" xfId="1" applyNumberFormat="1" applyFont="1" applyFill="1" applyBorder="1" applyAlignment="1">
      <alignment horizontal="center" vertical="center"/>
    </xf>
    <xf numFmtId="3" fontId="20" fillId="0" borderId="0" xfId="1" applyNumberFormat="1" applyFont="1" applyFill="1" applyBorder="1" applyAlignment="1">
      <alignment horizontal="center" vertical="center"/>
    </xf>
    <xf numFmtId="3" fontId="20" fillId="0" borderId="0" xfId="6" applyNumberFormat="1" applyFont="1" applyFill="1" applyBorder="1" applyAlignment="1">
      <alignment horizontal="center" vertical="center" wrapText="1" readingOrder="2"/>
    </xf>
    <xf numFmtId="0" fontId="22" fillId="0" borderId="0" xfId="6" applyFont="1" applyFill="1" applyBorder="1" applyAlignment="1">
      <alignment horizontal="left" vertical="center" wrapText="1" readingOrder="2"/>
    </xf>
    <xf numFmtId="188" fontId="57" fillId="0" borderId="1" xfId="1" applyNumberFormat="1" applyFont="1" applyFill="1" applyBorder="1" applyAlignment="1">
      <alignment horizontal="center" vertical="center"/>
    </xf>
    <xf numFmtId="186" fontId="57" fillId="0" borderId="1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7" fillId="3" borderId="0" xfId="4" applyFont="1" applyFill="1" applyBorder="1" applyAlignment="1">
      <alignment horizontal="left" vertical="center" wrapText="1"/>
    </xf>
    <xf numFmtId="0" fontId="60" fillId="0" borderId="0" xfId="5" applyFont="1" applyBorder="1"/>
    <xf numFmtId="0" fontId="29" fillId="0" borderId="0" xfId="1" applyFont="1" applyFill="1" applyBorder="1" applyAlignment="1">
      <alignment vertical="center"/>
    </xf>
    <xf numFmtId="186" fontId="29" fillId="0" borderId="0" xfId="1" applyNumberFormat="1" applyFont="1" applyFill="1" applyBorder="1" applyAlignment="1">
      <alignment vertical="center"/>
    </xf>
    <xf numFmtId="3" fontId="51" fillId="0" borderId="0" xfId="5" applyNumberFormat="1" applyFont="1"/>
    <xf numFmtId="186" fontId="30" fillId="0" borderId="0" xfId="1" applyNumberFormat="1" applyFont="1" applyFill="1" applyBorder="1" applyAlignment="1">
      <alignment vertical="center"/>
    </xf>
    <xf numFmtId="186" fontId="61" fillId="0" borderId="0" xfId="5" applyNumberFormat="1" applyFont="1" applyAlignment="1">
      <alignment horizontal="center" vertical="center"/>
    </xf>
    <xf numFmtId="186" fontId="32" fillId="0" borderId="4" xfId="1" applyNumberFormat="1" applyFont="1" applyFill="1" applyBorder="1" applyAlignment="1">
      <alignment horizontal="right" vertical="center"/>
    </xf>
    <xf numFmtId="186" fontId="32" fillId="0" borderId="4" xfId="1" applyNumberFormat="1" applyFont="1" applyFill="1" applyBorder="1" applyAlignment="1">
      <alignment vertical="center"/>
    </xf>
    <xf numFmtId="186" fontId="15" fillId="0" borderId="4" xfId="1" applyNumberFormat="1" applyFont="1" applyFill="1" applyBorder="1" applyAlignment="1">
      <alignment vertical="center"/>
    </xf>
    <xf numFmtId="0" fontId="34" fillId="0" borderId="0" xfId="1" applyFont="1" applyFill="1" applyBorder="1" applyAlignment="1">
      <alignment vertical="center"/>
    </xf>
    <xf numFmtId="186" fontId="31" fillId="0" borderId="4" xfId="1" applyNumberFormat="1" applyFont="1" applyFill="1" applyBorder="1" applyAlignment="1">
      <alignment vertical="center"/>
    </xf>
    <xf numFmtId="0" fontId="62" fillId="0" borderId="4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186" fontId="30" fillId="0" borderId="4" xfId="1" applyNumberFormat="1" applyFont="1" applyFill="1" applyBorder="1" applyAlignment="1">
      <alignment horizontal="center" vertical="center"/>
    </xf>
    <xf numFmtId="0" fontId="63" fillId="0" borderId="4" xfId="1" applyFont="1" applyFill="1" applyBorder="1" applyAlignment="1">
      <alignment horizontal="center" vertical="center"/>
    </xf>
    <xf numFmtId="3" fontId="30" fillId="8" borderId="4" xfId="1" applyNumberFormat="1" applyFont="1" applyFill="1" applyBorder="1" applyAlignment="1">
      <alignment horizontal="center" vertical="center"/>
    </xf>
    <xf numFmtId="3" fontId="63" fillId="8" borderId="4" xfId="1" applyNumberFormat="1" applyFont="1" applyFill="1" applyBorder="1" applyAlignment="1">
      <alignment horizontal="center" vertical="center"/>
    </xf>
    <xf numFmtId="3" fontId="33" fillId="8" borderId="4" xfId="1" applyNumberFormat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202" fontId="46" fillId="0" borderId="0" xfId="1" applyNumberFormat="1" applyFont="1" applyFill="1" applyBorder="1" applyAlignment="1">
      <alignment horizontal="center" vertical="center"/>
    </xf>
    <xf numFmtId="212" fontId="46" fillId="0" borderId="0" xfId="1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49" fontId="37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9" fillId="9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 readingOrder="1"/>
    </xf>
    <xf numFmtId="0" fontId="40" fillId="0" borderId="0" xfId="0" applyFont="1" applyFill="1" applyBorder="1" applyAlignment="1">
      <alignment horizontal="center" vertical="center"/>
    </xf>
    <xf numFmtId="186" fontId="40" fillId="0" borderId="0" xfId="0" applyNumberFormat="1" applyFont="1" applyFill="1" applyBorder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0" fontId="40" fillId="0" borderId="0" xfId="0" applyFont="1" applyFill="1" applyAlignment="1">
      <alignment horizontal="center"/>
    </xf>
    <xf numFmtId="0" fontId="36" fillId="10" borderId="0" xfId="0" applyFont="1" applyFill="1" applyBorder="1" applyAlignment="1">
      <alignment horizontal="center" vertical="center"/>
    </xf>
    <xf numFmtId="0" fontId="36" fillId="11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187" fontId="49" fillId="0" borderId="0" xfId="5" applyNumberFormat="1" applyFont="1"/>
    <xf numFmtId="0" fontId="56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vertical="center"/>
    </xf>
    <xf numFmtId="187" fontId="56" fillId="0" borderId="1" xfId="0" applyNumberFormat="1" applyFont="1" applyFill="1" applyBorder="1" applyAlignment="1">
      <alignment horizontal="center" vertical="center" wrapText="1" readingOrder="1"/>
    </xf>
    <xf numFmtId="0" fontId="21" fillId="0" borderId="1" xfId="1" quotePrefix="1" applyFont="1" applyFill="1" applyBorder="1" applyAlignment="1">
      <alignment horizontal="center" vertical="center" wrapText="1"/>
    </xf>
    <xf numFmtId="0" fontId="64" fillId="0" borderId="1" xfId="1" applyFont="1" applyFill="1" applyBorder="1" applyAlignment="1">
      <alignment horizontal="center"/>
    </xf>
    <xf numFmtId="0" fontId="21" fillId="0" borderId="1" xfId="1" applyNumberFormat="1" applyFont="1" applyFill="1" applyBorder="1" applyAlignment="1">
      <alignment horizontal="center" vertical="center" wrapText="1"/>
    </xf>
    <xf numFmtId="0" fontId="64" fillId="0" borderId="1" xfId="1" applyFont="1" applyFill="1" applyBorder="1" applyAlignment="1">
      <alignment horizontal="center" vertical="top"/>
    </xf>
    <xf numFmtId="0" fontId="56" fillId="0" borderId="1" xfId="1" applyNumberFormat="1" applyFont="1" applyFill="1" applyBorder="1" applyAlignment="1">
      <alignment horizontal="center" vertical="center" wrapText="1"/>
    </xf>
    <xf numFmtId="0" fontId="57" fillId="0" borderId="1" xfId="1" applyFont="1" applyFill="1" applyBorder="1" applyAlignment="1">
      <alignment horizontal="center" vertical="center"/>
    </xf>
    <xf numFmtId="0" fontId="56" fillId="0" borderId="1" xfId="1" applyFont="1" applyFill="1" applyBorder="1" applyAlignment="1">
      <alignment horizontal="centerContinuous" vertical="center"/>
    </xf>
    <xf numFmtId="0" fontId="56" fillId="0" borderId="1" xfId="1" applyFont="1" applyFill="1" applyBorder="1" applyAlignment="1">
      <alignment horizontal="center" vertical="center"/>
    </xf>
    <xf numFmtId="0" fontId="22" fillId="12" borderId="1" xfId="6" applyFont="1" applyFill="1" applyBorder="1" applyAlignment="1">
      <alignment horizontal="left" vertical="center" wrapText="1" readingOrder="2"/>
    </xf>
    <xf numFmtId="0" fontId="56" fillId="0" borderId="1" xfId="1" applyFont="1" applyFill="1" applyBorder="1" applyAlignment="1">
      <alignment horizontal="left" vertical="center"/>
    </xf>
    <xf numFmtId="0" fontId="56" fillId="0" borderId="1" xfId="0" applyFont="1" applyFill="1" applyBorder="1"/>
    <xf numFmtId="0" fontId="20" fillId="0" borderId="1" xfId="1" applyFont="1" applyFill="1" applyBorder="1" applyAlignment="1">
      <alignment vertical="center"/>
    </xf>
    <xf numFmtId="0" fontId="65" fillId="13" borderId="1" xfId="1" applyFont="1" applyFill="1" applyBorder="1" applyAlignment="1">
      <alignment horizontal="right" vertical="center" readingOrder="2"/>
    </xf>
    <xf numFmtId="0" fontId="56" fillId="0" borderId="1" xfId="0" applyFont="1" applyFill="1" applyBorder="1" applyAlignment="1">
      <alignment vertical="center" wrapText="1" readingOrder="1"/>
    </xf>
    <xf numFmtId="186" fontId="20" fillId="0" borderId="1" xfId="1" applyNumberFormat="1" applyFont="1" applyFill="1" applyBorder="1" applyAlignment="1">
      <alignment horizontal="center" vertical="center"/>
    </xf>
    <xf numFmtId="187" fontId="20" fillId="0" borderId="1" xfId="1" applyNumberFormat="1" applyFont="1" applyFill="1" applyBorder="1" applyAlignment="1">
      <alignment horizontal="center" vertical="center"/>
    </xf>
    <xf numFmtId="3" fontId="20" fillId="0" borderId="1" xfId="1" applyNumberFormat="1" applyFont="1" applyFill="1" applyBorder="1" applyAlignment="1">
      <alignment horizontal="center" vertical="center"/>
    </xf>
    <xf numFmtId="3" fontId="56" fillId="0" borderId="1" xfId="1" applyNumberFormat="1" applyFont="1" applyFill="1" applyBorder="1" applyAlignment="1">
      <alignment horizontal="center" vertical="center"/>
    </xf>
    <xf numFmtId="0" fontId="22" fillId="13" borderId="1" xfId="6" applyFont="1" applyFill="1" applyBorder="1" applyAlignment="1">
      <alignment horizontal="right" vertical="center" wrapText="1" readingOrder="2"/>
    </xf>
    <xf numFmtId="0" fontId="56" fillId="0" borderId="1" xfId="0" applyFont="1" applyFill="1" applyBorder="1" applyAlignment="1">
      <alignment horizontal="left" vertical="center" wrapText="1" readingOrder="2"/>
    </xf>
    <xf numFmtId="0" fontId="56" fillId="0" borderId="1" xfId="0" applyFont="1" applyFill="1" applyBorder="1" applyAlignment="1">
      <alignment horizontal="center" vertical="center" wrapText="1" readingOrder="2"/>
    </xf>
    <xf numFmtId="187" fontId="20" fillId="0" borderId="1" xfId="6" applyNumberFormat="1" applyFont="1" applyFill="1" applyBorder="1" applyAlignment="1">
      <alignment horizontal="center" vertical="center" wrapText="1" readingOrder="2"/>
    </xf>
    <xf numFmtId="0" fontId="42" fillId="0" borderId="0" xfId="1" applyFont="1" applyFill="1" applyBorder="1" applyAlignment="1">
      <alignment horizontal="center" vertical="center" wrapText="1"/>
    </xf>
    <xf numFmtId="0" fontId="42" fillId="0" borderId="0" xfId="1" applyNumberFormat="1" applyFont="1" applyFill="1" applyBorder="1" applyAlignment="1">
      <alignment horizontal="center" vertical="center" wrapText="1"/>
    </xf>
    <xf numFmtId="0" fontId="42" fillId="0" borderId="0" xfId="1" applyFont="1" applyFill="1" applyBorder="1" applyAlignment="1">
      <alignment horizontal="center" vertical="center"/>
    </xf>
    <xf numFmtId="0" fontId="42" fillId="0" borderId="0" xfId="1" applyFont="1" applyFill="1" applyBorder="1" applyAlignment="1">
      <alignment horizontal="centerContinuous" vertical="center"/>
    </xf>
    <xf numFmtId="187" fontId="42" fillId="0" borderId="0" xfId="0" applyNumberFormat="1" applyFont="1" applyFill="1" applyBorder="1" applyAlignment="1">
      <alignment horizontal="center" vertical="center" wrapText="1" readingOrder="1"/>
    </xf>
    <xf numFmtId="0" fontId="42" fillId="0" borderId="6" xfId="6" applyFont="1" applyFill="1" applyBorder="1" applyAlignment="1">
      <alignment horizontal="left" vertical="center" wrapText="1" readingOrder="2"/>
    </xf>
    <xf numFmtId="0" fontId="42" fillId="0" borderId="6" xfId="0" applyFont="1" applyFill="1" applyBorder="1" applyAlignment="1">
      <alignment vertical="center" wrapText="1" readingOrder="1"/>
    </xf>
    <xf numFmtId="186" fontId="42" fillId="0" borderId="6" xfId="1" applyNumberFormat="1" applyFont="1" applyFill="1" applyBorder="1" applyAlignment="1">
      <alignment horizontal="center" vertical="center"/>
    </xf>
    <xf numFmtId="187" fontId="42" fillId="0" borderId="6" xfId="1" applyNumberFormat="1" applyFont="1" applyFill="1" applyBorder="1" applyAlignment="1">
      <alignment horizontal="center" vertical="center"/>
    </xf>
    <xf numFmtId="3" fontId="42" fillId="0" borderId="6" xfId="1" applyNumberFormat="1" applyFont="1" applyFill="1" applyBorder="1" applyAlignment="1">
      <alignment horizontal="center" vertical="center"/>
    </xf>
    <xf numFmtId="0" fontId="42" fillId="0" borderId="6" xfId="6" applyFont="1" applyFill="1" applyBorder="1" applyAlignment="1">
      <alignment horizontal="right" vertical="center" wrapText="1" readingOrder="2"/>
    </xf>
    <xf numFmtId="0" fontId="42" fillId="0" borderId="6" xfId="0" applyFont="1" applyFill="1" applyBorder="1" applyAlignment="1">
      <alignment horizontal="left" vertical="center" wrapText="1" readingOrder="2"/>
    </xf>
    <xf numFmtId="0" fontId="42" fillId="0" borderId="6" xfId="0" applyFont="1" applyFill="1" applyBorder="1" applyAlignment="1">
      <alignment horizontal="center" vertical="center" wrapText="1" readingOrder="2"/>
    </xf>
    <xf numFmtId="187" fontId="42" fillId="0" borderId="6" xfId="6" applyNumberFormat="1" applyFont="1" applyFill="1" applyBorder="1" applyAlignment="1">
      <alignment horizontal="center" vertical="center" wrapText="1" readingOrder="2"/>
    </xf>
    <xf numFmtId="0" fontId="43" fillId="14" borderId="7" xfId="6" applyFont="1" applyFill="1" applyBorder="1" applyAlignment="1">
      <alignment horizontal="left" vertical="center" wrapText="1" readingOrder="2"/>
    </xf>
    <xf numFmtId="0" fontId="43" fillId="14" borderId="7" xfId="0" applyFont="1" applyFill="1" applyBorder="1" applyAlignment="1">
      <alignment vertical="center" wrapText="1" readingOrder="1"/>
    </xf>
    <xf numFmtId="186" fontId="43" fillId="14" borderId="7" xfId="1" applyNumberFormat="1" applyFont="1" applyFill="1" applyBorder="1" applyAlignment="1">
      <alignment horizontal="center" vertical="center"/>
    </xf>
    <xf numFmtId="187" fontId="43" fillId="14" borderId="7" xfId="1" applyNumberFormat="1" applyFont="1" applyFill="1" applyBorder="1" applyAlignment="1">
      <alignment horizontal="center" vertical="center"/>
    </xf>
    <xf numFmtId="3" fontId="43" fillId="14" borderId="7" xfId="1" applyNumberFormat="1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 wrapText="1" readingOrder="2"/>
    </xf>
    <xf numFmtId="0" fontId="43" fillId="14" borderId="7" xfId="1" applyFont="1" applyFill="1" applyBorder="1" applyAlignment="1">
      <alignment horizontal="right" vertical="center" readingOrder="2"/>
    </xf>
    <xf numFmtId="0" fontId="44" fillId="13" borderId="1" xfId="1" applyFont="1" applyFill="1" applyBorder="1" applyAlignment="1">
      <alignment horizontal="right" vertical="center" readingOrder="2"/>
    </xf>
    <xf numFmtId="0" fontId="69" fillId="0" borderId="1" xfId="1" applyFont="1" applyFill="1" applyBorder="1" applyAlignment="1">
      <alignment vertical="center" readingOrder="2"/>
    </xf>
    <xf numFmtId="0" fontId="56" fillId="0" borderId="1" xfId="1" applyFont="1" applyFill="1" applyBorder="1" applyAlignment="1">
      <alignment vertical="center" wrapText="1"/>
    </xf>
    <xf numFmtId="0" fontId="56" fillId="0" borderId="1" xfId="1" applyFont="1" applyFill="1" applyBorder="1" applyAlignment="1">
      <alignment vertical="center"/>
    </xf>
    <xf numFmtId="0" fontId="43" fillId="9" borderId="0" xfId="1" applyFont="1" applyFill="1" applyBorder="1" applyAlignment="1">
      <alignment horizontal="center" vertical="center" wrapText="1"/>
    </xf>
    <xf numFmtId="0" fontId="43" fillId="9" borderId="0" xfId="1" applyFont="1" applyFill="1" applyBorder="1" applyAlignment="1">
      <alignment horizontal="center" vertical="center"/>
    </xf>
    <xf numFmtId="0" fontId="43" fillId="9" borderId="0" xfId="1" applyFont="1" applyFill="1" applyBorder="1" applyAlignment="1">
      <alignment vertical="center"/>
    </xf>
    <xf numFmtId="187" fontId="43" fillId="9" borderId="0" xfId="0" applyNumberFormat="1" applyFont="1" applyFill="1" applyBorder="1" applyAlignment="1">
      <alignment horizontal="center" vertical="center" wrapText="1" readingOrder="1"/>
    </xf>
    <xf numFmtId="0" fontId="43" fillId="9" borderId="0" xfId="1" quotePrefix="1" applyFont="1" applyFill="1" applyBorder="1" applyAlignment="1">
      <alignment horizontal="center" vertical="center" wrapText="1"/>
    </xf>
    <xf numFmtId="0" fontId="70" fillId="9" borderId="18" xfId="1" applyFont="1" applyFill="1" applyBorder="1" applyAlignment="1">
      <alignment horizontal="center"/>
    </xf>
    <xf numFmtId="0" fontId="70" fillId="9" borderId="9" xfId="1" applyFont="1" applyFill="1" applyBorder="1" applyAlignment="1">
      <alignment horizontal="center"/>
    </xf>
    <xf numFmtId="0" fontId="43" fillId="9" borderId="0" xfId="1" applyNumberFormat="1" applyFont="1" applyFill="1" applyBorder="1" applyAlignment="1">
      <alignment horizontal="center" vertical="center" wrapText="1"/>
    </xf>
    <xf numFmtId="0" fontId="70" fillId="9" borderId="8" xfId="1" applyFont="1" applyFill="1" applyBorder="1" applyAlignment="1">
      <alignment horizontal="center" vertical="top"/>
    </xf>
    <xf numFmtId="0" fontId="70" fillId="9" borderId="20" xfId="1" applyFont="1" applyFill="1" applyBorder="1" applyAlignment="1">
      <alignment horizontal="center" vertical="top"/>
    </xf>
    <xf numFmtId="0" fontId="70" fillId="9" borderId="19" xfId="1" applyFont="1" applyFill="1" applyBorder="1" applyAlignment="1">
      <alignment horizontal="center" vertical="top"/>
    </xf>
    <xf numFmtId="0" fontId="23" fillId="0" borderId="0" xfId="6" applyFont="1" applyFill="1" applyBorder="1" applyAlignment="1">
      <alignment horizontal="left" vertical="center" wrapText="1" readingOrder="1"/>
    </xf>
    <xf numFmtId="0" fontId="72" fillId="0" borderId="0" xfId="1" applyFont="1" applyFill="1" applyBorder="1" applyAlignment="1">
      <alignment vertical="center" readingOrder="2"/>
    </xf>
    <xf numFmtId="0" fontId="42" fillId="0" borderId="21" xfId="6" applyFont="1" applyFill="1" applyBorder="1" applyAlignment="1">
      <alignment horizontal="left" vertical="center" wrapText="1" readingOrder="2"/>
    </xf>
    <xf numFmtId="0" fontId="42" fillId="0" borderId="21" xfId="6" applyFont="1" applyFill="1" applyBorder="1" applyAlignment="1">
      <alignment horizontal="right" vertical="center" wrapText="1" readingOrder="2"/>
    </xf>
    <xf numFmtId="0" fontId="43" fillId="0" borderId="6" xfId="6" applyFont="1" applyFill="1" applyBorder="1" applyAlignment="1">
      <alignment horizontal="left" vertical="center" wrapText="1" readingOrder="2"/>
    </xf>
    <xf numFmtId="0" fontId="43" fillId="0" borderId="6" xfId="1" applyFont="1" applyFill="1" applyBorder="1" applyAlignment="1">
      <alignment horizontal="right" vertical="center" readingOrder="2"/>
    </xf>
    <xf numFmtId="0" fontId="43" fillId="0" borderId="6" xfId="1" applyFont="1" applyFill="1" applyBorder="1" applyAlignment="1">
      <alignment horizontal="left" vertical="center"/>
    </xf>
    <xf numFmtId="0" fontId="43" fillId="0" borderId="22" xfId="0" applyFont="1" applyFill="1" applyBorder="1"/>
    <xf numFmtId="0" fontId="43" fillId="0" borderId="23" xfId="1" applyFont="1" applyFill="1" applyBorder="1" applyAlignment="1">
      <alignment vertical="center"/>
    </xf>
    <xf numFmtId="0" fontId="43" fillId="0" borderId="6" xfId="1" applyFont="1" applyFill="1" applyBorder="1" applyAlignment="1">
      <alignment vertical="center"/>
    </xf>
    <xf numFmtId="0" fontId="43" fillId="0" borderId="23" xfId="0" applyFont="1" applyFill="1" applyBorder="1"/>
    <xf numFmtId="0" fontId="43" fillId="0" borderId="24" xfId="1" applyFont="1" applyFill="1" applyBorder="1" applyAlignment="1">
      <alignment vertical="center"/>
    </xf>
    <xf numFmtId="0" fontId="43" fillId="0" borderId="6" xfId="1" applyFont="1" applyFill="1" applyBorder="1" applyAlignment="1">
      <alignment horizontal="center" vertical="center"/>
    </xf>
    <xf numFmtId="187" fontId="42" fillId="0" borderId="21" xfId="1" applyNumberFormat="1" applyFont="1" applyFill="1" applyBorder="1" applyAlignment="1">
      <alignment horizontal="center" vertical="center"/>
    </xf>
    <xf numFmtId="187" fontId="42" fillId="0" borderId="21" xfId="6" applyNumberFormat="1" applyFont="1" applyFill="1" applyBorder="1" applyAlignment="1">
      <alignment horizontal="center" vertical="center" wrapText="1" readingOrder="2"/>
    </xf>
    <xf numFmtId="0" fontId="43" fillId="9" borderId="7" xfId="6" applyFont="1" applyFill="1" applyBorder="1" applyAlignment="1">
      <alignment horizontal="left" vertical="center" wrapText="1" readingOrder="2"/>
    </xf>
    <xf numFmtId="187" fontId="43" fillId="9" borderId="7" xfId="1" applyNumberFormat="1" applyFont="1" applyFill="1" applyBorder="1" applyAlignment="1">
      <alignment horizontal="center" vertical="center"/>
    </xf>
    <xf numFmtId="0" fontId="43" fillId="9" borderId="7" xfId="1" applyFont="1" applyFill="1" applyBorder="1" applyAlignment="1">
      <alignment horizontal="right" vertical="center" readingOrder="2"/>
    </xf>
    <xf numFmtId="0" fontId="64" fillId="3" borderId="0" xfId="1" applyFont="1" applyFill="1" applyBorder="1" applyAlignment="1">
      <alignment horizontal="center"/>
    </xf>
    <xf numFmtId="0" fontId="64" fillId="3" borderId="0" xfId="1" applyFont="1" applyFill="1" applyBorder="1" applyAlignment="1">
      <alignment horizontal="center" vertical="top"/>
    </xf>
    <xf numFmtId="0" fontId="56" fillId="0" borderId="0" xfId="1" applyFont="1" applyFill="1" applyBorder="1" applyAlignment="1">
      <alignment horizontal="left" vertical="center"/>
    </xf>
    <xf numFmtId="0" fontId="56" fillId="6" borderId="0" xfId="0" applyFont="1" applyFill="1" applyBorder="1"/>
    <xf numFmtId="0" fontId="20" fillId="15" borderId="0" xfId="1" applyFont="1" applyFill="1" applyBorder="1" applyAlignment="1">
      <alignment vertical="center"/>
    </xf>
    <xf numFmtId="0" fontId="20" fillId="15" borderId="0" xfId="1" applyFont="1" applyFill="1" applyBorder="1" applyAlignment="1">
      <alignment horizontal="center" vertical="center"/>
    </xf>
    <xf numFmtId="0" fontId="56" fillId="0" borderId="0" xfId="0" applyFont="1" applyFill="1" applyBorder="1"/>
    <xf numFmtId="0" fontId="65" fillId="0" borderId="0" xfId="1" applyFont="1" applyFill="1" applyBorder="1" applyAlignment="1">
      <alignment horizontal="right" vertical="center" readingOrder="2"/>
    </xf>
    <xf numFmtId="186" fontId="20" fillId="6" borderId="0" xfId="1" applyNumberFormat="1" applyFont="1" applyFill="1" applyBorder="1" applyAlignment="1">
      <alignment horizontal="center" vertical="center"/>
    </xf>
    <xf numFmtId="187" fontId="20" fillId="15" borderId="0" xfId="1" applyNumberFormat="1" applyFont="1" applyFill="1" applyBorder="1" applyAlignment="1">
      <alignment horizontal="center" vertical="center"/>
    </xf>
    <xf numFmtId="3" fontId="20" fillId="6" borderId="0" xfId="1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left" vertical="center" wrapText="1" readingOrder="2"/>
    </xf>
    <xf numFmtId="0" fontId="56" fillId="0" borderId="0" xfId="0" applyFont="1" applyFill="1" applyBorder="1" applyAlignment="1">
      <alignment horizontal="center" vertical="center" wrapText="1" readingOrder="2"/>
    </xf>
    <xf numFmtId="187" fontId="20" fillId="15" borderId="0" xfId="6" applyNumberFormat="1" applyFont="1" applyFill="1" applyBorder="1" applyAlignment="1">
      <alignment horizontal="center" vertical="center" wrapText="1" readingOrder="2"/>
    </xf>
    <xf numFmtId="0" fontId="26" fillId="0" borderId="0" xfId="6" applyFont="1" applyFill="1" applyBorder="1" applyAlignment="1">
      <alignment horizontal="left" vertical="center" wrapText="1" readingOrder="2"/>
    </xf>
    <xf numFmtId="0" fontId="74" fillId="0" borderId="0" xfId="0" applyFont="1" applyFill="1" applyBorder="1" applyAlignment="1">
      <alignment vertical="center" wrapText="1" readingOrder="1"/>
    </xf>
    <xf numFmtId="186" fontId="27" fillId="6" borderId="0" xfId="1" applyNumberFormat="1" applyFont="1" applyFill="1" applyBorder="1" applyAlignment="1">
      <alignment horizontal="center" vertical="center"/>
    </xf>
    <xf numFmtId="187" fontId="27" fillId="15" borderId="0" xfId="1" applyNumberFormat="1" applyFont="1" applyFill="1" applyBorder="1" applyAlignment="1">
      <alignment horizontal="center" vertical="center"/>
    </xf>
    <xf numFmtId="3" fontId="27" fillId="6" borderId="0" xfId="1" applyNumberFormat="1" applyFont="1" applyFill="1" applyBorder="1" applyAlignment="1">
      <alignment horizontal="center" vertical="center"/>
    </xf>
    <xf numFmtId="0" fontId="74" fillId="0" borderId="0" xfId="0" applyFont="1" applyFill="1" applyBorder="1" applyAlignment="1">
      <alignment horizontal="center" vertical="center" wrapText="1" readingOrder="2"/>
    </xf>
    <xf numFmtId="0" fontId="28" fillId="0" borderId="0" xfId="1" applyFont="1" applyFill="1" applyBorder="1" applyAlignment="1">
      <alignment horizontal="right" vertical="center" readingOrder="2"/>
    </xf>
    <xf numFmtId="0" fontId="58" fillId="0" borderId="0" xfId="1" applyFont="1" applyFill="1" applyBorder="1" applyAlignment="1">
      <alignment vertical="center" readingOrder="2"/>
    </xf>
    <xf numFmtId="0" fontId="58" fillId="0" borderId="0" xfId="1" applyFont="1" applyFill="1" applyBorder="1" applyAlignment="1">
      <alignment vertical="center"/>
    </xf>
    <xf numFmtId="0" fontId="37" fillId="0" borderId="25" xfId="1" applyFont="1" applyFill="1" applyBorder="1" applyAlignment="1">
      <alignment horizontal="left" vertical="center" readingOrder="1"/>
    </xf>
    <xf numFmtId="0" fontId="49" fillId="0" borderId="0" xfId="5" applyFont="1" applyAlignment="1">
      <alignment horizontal="left"/>
    </xf>
    <xf numFmtId="0" fontId="69" fillId="0" borderId="1" xfId="1" applyFont="1" applyFill="1" applyBorder="1" applyAlignment="1">
      <alignment horizontal="center" vertical="center"/>
    </xf>
    <xf numFmtId="187" fontId="56" fillId="0" borderId="1" xfId="6" applyNumberFormat="1" applyFont="1" applyFill="1" applyBorder="1" applyAlignment="1">
      <alignment horizontal="center" vertical="center" readingOrder="2"/>
    </xf>
    <xf numFmtId="0" fontId="56" fillId="3" borderId="0" xfId="1" applyFont="1" applyFill="1" applyBorder="1" applyAlignment="1">
      <alignment horizontal="center" vertical="center" wrapText="1"/>
    </xf>
    <xf numFmtId="0" fontId="58" fillId="0" borderId="0" xfId="1" applyFont="1" applyFill="1" applyBorder="1" applyAlignment="1">
      <alignment horizontal="left" vertical="center"/>
    </xf>
    <xf numFmtId="0" fontId="24" fillId="3" borderId="0" xfId="4" applyFont="1" applyFill="1" applyBorder="1" applyAlignment="1">
      <alignment horizontal="center" vertical="center" wrapText="1"/>
    </xf>
    <xf numFmtId="0" fontId="56" fillId="3" borderId="0" xfId="6" applyNumberFormat="1" applyFont="1" applyFill="1" applyBorder="1" applyAlignment="1">
      <alignment horizontal="center" vertical="center" wrapText="1" readingOrder="1"/>
    </xf>
    <xf numFmtId="0" fontId="69" fillId="0" borderId="0" xfId="1" applyFont="1" applyFill="1" applyBorder="1" applyAlignment="1">
      <alignment horizontal="center" vertical="center" readingOrder="2"/>
    </xf>
    <xf numFmtId="0" fontId="69" fillId="0" borderId="0" xfId="1" applyFont="1" applyFill="1" applyBorder="1" applyAlignment="1">
      <alignment horizontal="center" vertical="center"/>
    </xf>
    <xf numFmtId="0" fontId="68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187" fontId="66" fillId="4" borderId="0" xfId="8" applyNumberFormat="1" applyFont="1" applyFill="1" applyBorder="1" applyAlignment="1">
      <alignment horizontal="center" vertical="center"/>
    </xf>
    <xf numFmtId="0" fontId="66" fillId="4" borderId="0" xfId="8" applyNumberFormat="1" applyFont="1" applyFill="1" applyBorder="1" applyAlignment="1">
      <alignment horizontal="center" vertical="center"/>
    </xf>
    <xf numFmtId="0" fontId="25" fillId="3" borderId="0" xfId="4" applyFont="1" applyFill="1" applyBorder="1" applyAlignment="1">
      <alignment horizontal="center" vertical="center" wrapText="1"/>
    </xf>
    <xf numFmtId="187" fontId="56" fillId="3" borderId="0" xfId="6" applyNumberFormat="1" applyFont="1" applyFill="1" applyBorder="1" applyAlignment="1">
      <alignment horizontal="center" vertical="center" readingOrder="2"/>
    </xf>
    <xf numFmtId="0" fontId="67" fillId="0" borderId="0" xfId="1" applyFont="1" applyFill="1" applyBorder="1" applyAlignment="1">
      <alignment horizontal="center" vertical="center"/>
    </xf>
    <xf numFmtId="187" fontId="66" fillId="4" borderId="0" xfId="7" applyNumberFormat="1" applyFont="1" applyFill="1" applyBorder="1" applyAlignment="1">
      <alignment horizontal="center" vertical="center"/>
    </xf>
    <xf numFmtId="0" fontId="66" fillId="4" borderId="0" xfId="7" applyNumberFormat="1" applyFont="1" applyFill="1" applyBorder="1" applyAlignment="1">
      <alignment horizontal="center" vertical="center"/>
    </xf>
    <xf numFmtId="0" fontId="68" fillId="0" borderId="0" xfId="1" applyFont="1" applyFill="1" applyBorder="1" applyAlignment="1">
      <alignment horizontal="right" vertical="center"/>
    </xf>
    <xf numFmtId="0" fontId="15" fillId="8" borderId="2" xfId="1" applyFont="1" applyFill="1" applyBorder="1" applyAlignment="1">
      <alignment horizontal="center" vertical="center"/>
    </xf>
    <xf numFmtId="0" fontId="15" fillId="8" borderId="5" xfId="1" applyFont="1" applyFill="1" applyBorder="1" applyAlignment="1">
      <alignment horizontal="center" vertical="center"/>
    </xf>
    <xf numFmtId="0" fontId="56" fillId="0" borderId="1" xfId="6" applyNumberFormat="1" applyFont="1" applyFill="1" applyBorder="1" applyAlignment="1">
      <alignment horizontal="center" vertical="center" wrapText="1" readingOrder="1"/>
    </xf>
    <xf numFmtId="0" fontId="56" fillId="3" borderId="0" xfId="1" applyFont="1" applyFill="1" applyBorder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71" fillId="9" borderId="9" xfId="1" applyFont="1" applyFill="1" applyBorder="1" applyAlignment="1">
      <alignment horizontal="center" vertical="center" readingOrder="2"/>
    </xf>
    <xf numFmtId="0" fontId="71" fillId="9" borderId="10" xfId="1" applyFont="1" applyFill="1" applyBorder="1" applyAlignment="1">
      <alignment horizontal="center" vertical="center" readingOrder="2"/>
    </xf>
    <xf numFmtId="0" fontId="71" fillId="9" borderId="11" xfId="1" applyFont="1" applyFill="1" applyBorder="1" applyAlignment="1">
      <alignment horizontal="center" vertical="center" readingOrder="2"/>
    </xf>
    <xf numFmtId="0" fontId="71" fillId="9" borderId="12" xfId="1" applyFont="1" applyFill="1" applyBorder="1" applyAlignment="1">
      <alignment horizontal="center" vertical="center"/>
    </xf>
    <xf numFmtId="0" fontId="71" fillId="9" borderId="13" xfId="1" applyFont="1" applyFill="1" applyBorder="1" applyAlignment="1">
      <alignment horizontal="center" vertical="center"/>
    </xf>
    <xf numFmtId="0" fontId="71" fillId="9" borderId="0" xfId="1" applyFont="1" applyFill="1" applyBorder="1" applyAlignment="1">
      <alignment horizontal="center" vertical="center"/>
    </xf>
    <xf numFmtId="0" fontId="71" fillId="9" borderId="14" xfId="1" applyFont="1" applyFill="1" applyBorder="1" applyAlignment="1">
      <alignment horizontal="center" vertical="center"/>
    </xf>
    <xf numFmtId="0" fontId="43" fillId="9" borderId="8" xfId="1" applyFont="1" applyFill="1" applyBorder="1" applyAlignment="1">
      <alignment horizontal="center" vertical="center" wrapText="1"/>
    </xf>
    <xf numFmtId="0" fontId="43" fillId="9" borderId="19" xfId="1" applyFont="1" applyFill="1" applyBorder="1" applyAlignment="1">
      <alignment horizontal="center" vertical="center" wrapText="1"/>
    </xf>
    <xf numFmtId="0" fontId="43" fillId="9" borderId="9" xfId="6" applyNumberFormat="1" applyFont="1" applyFill="1" applyBorder="1" applyAlignment="1">
      <alignment horizontal="center" vertical="center" wrapText="1" readingOrder="1"/>
    </xf>
    <xf numFmtId="0" fontId="43" fillId="9" borderId="10" xfId="6" applyNumberFormat="1" applyFont="1" applyFill="1" applyBorder="1" applyAlignment="1">
      <alignment horizontal="center" vertical="center" wrapText="1" readingOrder="1"/>
    </xf>
    <xf numFmtId="0" fontId="43" fillId="9" borderId="11" xfId="6" applyNumberFormat="1" applyFont="1" applyFill="1" applyBorder="1" applyAlignment="1">
      <alignment horizontal="center" vertical="center" wrapText="1" readingOrder="1"/>
    </xf>
    <xf numFmtId="0" fontId="43" fillId="9" borderId="12" xfId="6" applyNumberFormat="1" applyFont="1" applyFill="1" applyBorder="1" applyAlignment="1">
      <alignment horizontal="center" vertical="center" wrapText="1" readingOrder="1"/>
    </xf>
    <xf numFmtId="0" fontId="43" fillId="9" borderId="13" xfId="6" applyNumberFormat="1" applyFont="1" applyFill="1" applyBorder="1" applyAlignment="1">
      <alignment horizontal="center" vertical="center" wrapText="1" readingOrder="1"/>
    </xf>
    <xf numFmtId="0" fontId="43" fillId="9" borderId="14" xfId="6" applyNumberFormat="1" applyFont="1" applyFill="1" applyBorder="1" applyAlignment="1">
      <alignment horizontal="center" vertical="center" wrapText="1" readingOrder="1"/>
    </xf>
    <xf numFmtId="0" fontId="43" fillId="9" borderId="8" xfId="1" applyFont="1" applyFill="1" applyBorder="1" applyAlignment="1">
      <alignment horizontal="center" vertical="center"/>
    </xf>
    <xf numFmtId="0" fontId="43" fillId="9" borderId="19" xfId="1" applyFont="1" applyFill="1" applyBorder="1" applyAlignment="1">
      <alignment horizontal="center" vertical="center"/>
    </xf>
    <xf numFmtId="187" fontId="43" fillId="9" borderId="12" xfId="6" applyNumberFormat="1" applyFont="1" applyFill="1" applyBorder="1" applyAlignment="1">
      <alignment horizontal="center" vertical="center" readingOrder="2"/>
    </xf>
    <xf numFmtId="187" fontId="43" fillId="9" borderId="13" xfId="6" applyNumberFormat="1" applyFont="1" applyFill="1" applyBorder="1" applyAlignment="1">
      <alignment horizontal="center" vertical="center" readingOrder="2"/>
    </xf>
    <xf numFmtId="187" fontId="43" fillId="9" borderId="14" xfId="6" applyNumberFormat="1" applyFont="1" applyFill="1" applyBorder="1" applyAlignment="1">
      <alignment horizontal="center" vertical="center" readingOrder="2"/>
    </xf>
    <xf numFmtId="187" fontId="43" fillId="9" borderId="15" xfId="6" applyNumberFormat="1" applyFont="1" applyFill="1" applyBorder="1" applyAlignment="1">
      <alignment horizontal="center" vertical="center" readingOrder="2"/>
    </xf>
    <xf numFmtId="187" fontId="43" fillId="9" borderId="16" xfId="6" applyNumberFormat="1" applyFont="1" applyFill="1" applyBorder="1" applyAlignment="1">
      <alignment horizontal="center" vertical="center" readingOrder="2"/>
    </xf>
    <xf numFmtId="187" fontId="43" fillId="9" borderId="17" xfId="6" applyNumberFormat="1" applyFont="1" applyFill="1" applyBorder="1" applyAlignment="1">
      <alignment horizontal="center" vertical="center" readingOrder="2"/>
    </xf>
    <xf numFmtId="188" fontId="58" fillId="0" borderId="0" xfId="1" applyNumberFormat="1" applyFont="1" applyFill="1" applyBorder="1" applyAlignment="1">
      <alignment horizontal="right" vertical="center"/>
    </xf>
    <xf numFmtId="0" fontId="73" fillId="0" borderId="0" xfId="1" applyFont="1" applyFill="1" applyBorder="1" applyAlignment="1">
      <alignment horizontal="left" vertical="center" readingOrder="1"/>
    </xf>
    <xf numFmtId="0" fontId="72" fillId="0" borderId="0" xfId="1" applyFont="1" applyFill="1" applyBorder="1" applyAlignment="1">
      <alignment horizontal="right" vertical="center" readingOrder="2"/>
    </xf>
    <xf numFmtId="0" fontId="72" fillId="0" borderId="0" xfId="1" applyFont="1" applyFill="1" applyBorder="1" applyAlignment="1">
      <alignment horizontal="left" vertical="center" readingOrder="1"/>
    </xf>
    <xf numFmtId="0" fontId="43" fillId="9" borderId="10" xfId="1" applyFont="1" applyFill="1" applyBorder="1" applyAlignment="1">
      <alignment horizontal="center" vertical="center" wrapText="1"/>
    </xf>
    <xf numFmtId="0" fontId="43" fillId="9" borderId="0" xfId="1" applyFont="1" applyFill="1" applyBorder="1" applyAlignment="1">
      <alignment horizontal="center" vertical="center" wrapText="1"/>
    </xf>
    <xf numFmtId="0" fontId="58" fillId="0" borderId="0" xfId="1" applyFont="1" applyFill="1" applyBorder="1" applyAlignment="1">
      <alignment horizontal="right" vertical="center"/>
    </xf>
    <xf numFmtId="0" fontId="43" fillId="9" borderId="9" xfId="1" applyFont="1" applyFill="1" applyBorder="1" applyAlignment="1">
      <alignment horizontal="center" vertical="center"/>
    </xf>
    <xf numFmtId="0" fontId="43" fillId="9" borderId="2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/>
    </xf>
    <xf numFmtId="0" fontId="9" fillId="0" borderId="0" xfId="4" applyFont="1" applyFill="1" applyBorder="1" applyAlignment="1">
      <alignment horizontal="center" vertical="top"/>
    </xf>
    <xf numFmtId="0" fontId="52" fillId="0" borderId="0" xfId="4" applyFont="1" applyFill="1" applyBorder="1" applyAlignment="1">
      <alignment horizontal="center" vertical="center" readingOrder="2"/>
    </xf>
    <xf numFmtId="0" fontId="52" fillId="0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 wrapText="1" readingOrder="1"/>
    </xf>
  </cellXfs>
  <cellStyles count="9">
    <cellStyle name="‏_x001d_ً'_x000c_ï‏÷_x000c__x001c_" xfId="1"/>
    <cellStyle name="Comma" xfId="2" builtinId="3"/>
    <cellStyle name="Normal" xfId="0" builtinId="0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3</xdr:row>
      <xdr:rowOff>28575</xdr:rowOff>
    </xdr:from>
    <xdr:to>
      <xdr:col>20</xdr:col>
      <xdr:colOff>800100</xdr:colOff>
      <xdr:row>6</xdr:row>
      <xdr:rowOff>133350</xdr:rowOff>
    </xdr:to>
    <xdr:pic>
      <xdr:nvPicPr>
        <xdr:cNvPr id="2132039" name="Picture 1" descr="http://www.pamr.gov.om/images/Logo_PAMR.png">
          <a:extLst>
            <a:ext uri="{FF2B5EF4-FFF2-40B4-BE49-F238E27FC236}">
              <a16:creationId xmlns:a16="http://schemas.microsoft.com/office/drawing/2014/main" id="{5BEA6BC6-8E59-46A0-813C-6573E3C49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5025" y="809625"/>
          <a:ext cx="46482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1695450</xdr:colOff>
      <xdr:row>0</xdr:row>
      <xdr:rowOff>85725</xdr:rowOff>
    </xdr:from>
    <xdr:to>
      <xdr:col>9</xdr:col>
      <xdr:colOff>447675</xdr:colOff>
      <xdr:row>0</xdr:row>
      <xdr:rowOff>1295400</xdr:rowOff>
    </xdr:to>
    <xdr:pic>
      <xdr:nvPicPr>
        <xdr:cNvPr id="2126341" name="Picture 2" descr="logo">
          <a:extLst>
            <a:ext uri="{FF2B5EF4-FFF2-40B4-BE49-F238E27FC236}">
              <a16:creationId xmlns:a16="http://schemas.microsoft.com/office/drawing/2014/main" id="{B8B2D0F9-08E1-449E-9ED1-EE2A9C3F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85725"/>
          <a:ext cx="36766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0</xdr:row>
      <xdr:rowOff>85725</xdr:rowOff>
    </xdr:from>
    <xdr:to>
      <xdr:col>20</xdr:col>
      <xdr:colOff>476250</xdr:colOff>
      <xdr:row>0</xdr:row>
      <xdr:rowOff>1285875</xdr:rowOff>
    </xdr:to>
    <xdr:pic>
      <xdr:nvPicPr>
        <xdr:cNvPr id="2126342" name="Picture 3" descr="logo">
          <a:extLst>
            <a:ext uri="{FF2B5EF4-FFF2-40B4-BE49-F238E27FC236}">
              <a16:creationId xmlns:a16="http://schemas.microsoft.com/office/drawing/2014/main" id="{4B9DCF15-E225-49AB-9457-7018D75B7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85725"/>
          <a:ext cx="36861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409575</xdr:colOff>
      <xdr:row>27</xdr:row>
      <xdr:rowOff>19050</xdr:rowOff>
    </xdr:from>
    <xdr:to>
      <xdr:col>25</xdr:col>
      <xdr:colOff>419100</xdr:colOff>
      <xdr:row>29</xdr:row>
      <xdr:rowOff>95250</xdr:rowOff>
    </xdr:to>
    <xdr:cxnSp macro="">
      <xdr:nvCxnSpPr>
        <xdr:cNvPr id="2133347" name="Straight Connector 3">
          <a:extLst>
            <a:ext uri="{FF2B5EF4-FFF2-40B4-BE49-F238E27FC236}">
              <a16:creationId xmlns:a16="http://schemas.microsoft.com/office/drawing/2014/main" id="{8B00C995-65BF-46B1-BE66-0F1313D370B4}"/>
            </a:ext>
          </a:extLst>
        </xdr:cNvPr>
        <xdr:cNvCxnSpPr>
          <a:cxnSpLocks noChangeShapeType="1"/>
        </xdr:cNvCxnSpPr>
      </xdr:nvCxnSpPr>
      <xdr:spPr bwMode="auto">
        <a:xfrm flipH="1">
          <a:off x="16935450" y="4391025"/>
          <a:ext cx="9525" cy="400050"/>
        </a:xfrm>
        <a:prstGeom prst="line">
          <a:avLst/>
        </a:prstGeom>
        <a:noFill/>
        <a:ln w="12700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342900</xdr:colOff>
      <xdr:row>27</xdr:row>
      <xdr:rowOff>28575</xdr:rowOff>
    </xdr:from>
    <xdr:to>
      <xdr:col>22</xdr:col>
      <xdr:colOff>352425</xdr:colOff>
      <xdr:row>29</xdr:row>
      <xdr:rowOff>114300</xdr:rowOff>
    </xdr:to>
    <xdr:cxnSp macro="">
      <xdr:nvCxnSpPr>
        <xdr:cNvPr id="2133348" name="Straight Connector 3">
          <a:extLst>
            <a:ext uri="{FF2B5EF4-FFF2-40B4-BE49-F238E27FC236}">
              <a16:creationId xmlns:a16="http://schemas.microsoft.com/office/drawing/2014/main" id="{13D9CAE1-C465-4FB8-BED7-9B728123B2B4}"/>
            </a:ext>
          </a:extLst>
        </xdr:cNvPr>
        <xdr:cNvCxnSpPr>
          <a:cxnSpLocks noChangeShapeType="1"/>
        </xdr:cNvCxnSpPr>
      </xdr:nvCxnSpPr>
      <xdr:spPr bwMode="auto">
        <a:xfrm>
          <a:off x="15135225" y="4400550"/>
          <a:ext cx="9525" cy="409575"/>
        </a:xfrm>
        <a:prstGeom prst="line">
          <a:avLst/>
        </a:prstGeom>
        <a:noFill/>
        <a:ln w="12700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352425</xdr:colOff>
      <xdr:row>27</xdr:row>
      <xdr:rowOff>9525</xdr:rowOff>
    </xdr:from>
    <xdr:to>
      <xdr:col>19</xdr:col>
      <xdr:colOff>361950</xdr:colOff>
      <xdr:row>29</xdr:row>
      <xdr:rowOff>95250</xdr:rowOff>
    </xdr:to>
    <xdr:cxnSp macro="">
      <xdr:nvCxnSpPr>
        <xdr:cNvPr id="2133349" name="Straight Connector 3">
          <a:extLst>
            <a:ext uri="{FF2B5EF4-FFF2-40B4-BE49-F238E27FC236}">
              <a16:creationId xmlns:a16="http://schemas.microsoft.com/office/drawing/2014/main" id="{24F6FD5D-9A0B-4E2D-B792-D0C57BEE3CEC}"/>
            </a:ext>
          </a:extLst>
        </xdr:cNvPr>
        <xdr:cNvCxnSpPr>
          <a:cxnSpLocks noChangeShapeType="1"/>
        </xdr:cNvCxnSpPr>
      </xdr:nvCxnSpPr>
      <xdr:spPr bwMode="auto">
        <a:xfrm>
          <a:off x="13315950" y="4381500"/>
          <a:ext cx="9525" cy="409575"/>
        </a:xfrm>
        <a:prstGeom prst="line">
          <a:avLst/>
        </a:prstGeom>
        <a:noFill/>
        <a:ln w="12700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400050</xdr:colOff>
      <xdr:row>27</xdr:row>
      <xdr:rowOff>28575</xdr:rowOff>
    </xdr:from>
    <xdr:to>
      <xdr:col>16</xdr:col>
      <xdr:colOff>409575</xdr:colOff>
      <xdr:row>29</xdr:row>
      <xdr:rowOff>114300</xdr:rowOff>
    </xdr:to>
    <xdr:cxnSp macro="">
      <xdr:nvCxnSpPr>
        <xdr:cNvPr id="2133350" name="Straight Connector 3">
          <a:extLst>
            <a:ext uri="{FF2B5EF4-FFF2-40B4-BE49-F238E27FC236}">
              <a16:creationId xmlns:a16="http://schemas.microsoft.com/office/drawing/2014/main" id="{EC06B319-B717-4B36-A125-2A695F4D9502}"/>
            </a:ext>
          </a:extLst>
        </xdr:cNvPr>
        <xdr:cNvCxnSpPr>
          <a:cxnSpLocks noChangeShapeType="1"/>
        </xdr:cNvCxnSpPr>
      </xdr:nvCxnSpPr>
      <xdr:spPr bwMode="auto">
        <a:xfrm>
          <a:off x="11534775" y="4400550"/>
          <a:ext cx="9525" cy="409575"/>
        </a:xfrm>
        <a:prstGeom prst="line">
          <a:avLst/>
        </a:prstGeom>
        <a:noFill/>
        <a:ln w="12700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400050</xdr:colOff>
      <xdr:row>27</xdr:row>
      <xdr:rowOff>9525</xdr:rowOff>
    </xdr:from>
    <xdr:to>
      <xdr:col>14</xdr:col>
      <xdr:colOff>409575</xdr:colOff>
      <xdr:row>29</xdr:row>
      <xdr:rowOff>85725</xdr:rowOff>
    </xdr:to>
    <xdr:cxnSp macro="">
      <xdr:nvCxnSpPr>
        <xdr:cNvPr id="2133351" name="Straight Connector 3">
          <a:extLst>
            <a:ext uri="{FF2B5EF4-FFF2-40B4-BE49-F238E27FC236}">
              <a16:creationId xmlns:a16="http://schemas.microsoft.com/office/drawing/2014/main" id="{C637DAB1-9A40-4105-A3CB-8C942005D9AA}"/>
            </a:ext>
          </a:extLst>
        </xdr:cNvPr>
        <xdr:cNvCxnSpPr>
          <a:cxnSpLocks noChangeShapeType="1"/>
        </xdr:cNvCxnSpPr>
      </xdr:nvCxnSpPr>
      <xdr:spPr bwMode="auto">
        <a:xfrm>
          <a:off x="9725025" y="4381500"/>
          <a:ext cx="9525" cy="400050"/>
        </a:xfrm>
        <a:prstGeom prst="line">
          <a:avLst/>
        </a:prstGeom>
        <a:noFill/>
        <a:ln w="12700" algn="ctr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5</xdr:col>
          <xdr:colOff>600075</xdr:colOff>
          <xdr:row>49</xdr:row>
          <xdr:rowOff>209550</xdr:rowOff>
        </xdr:to>
        <xdr:pic>
          <xdr:nvPicPr>
            <xdr:cNvPr id="2134229" name="Picture 7">
              <a:extLst>
                <a:ext uri="{FF2B5EF4-FFF2-40B4-BE49-F238E27FC236}">
                  <a16:creationId xmlns:a16="http://schemas.microsoft.com/office/drawing/2014/main" id="{66DCD51C-CF3A-4A5A-AFDF-A6BBD22A77E6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Source!$C$2:$N$38" spid="_x0000_s21342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333500"/>
              <a:ext cx="5715000" cy="70866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</xdr:row>
          <xdr:rowOff>76200</xdr:rowOff>
        </xdr:from>
        <xdr:to>
          <xdr:col>5</xdr:col>
          <xdr:colOff>866775</xdr:colOff>
          <xdr:row>8</xdr:row>
          <xdr:rowOff>19050</xdr:rowOff>
        </xdr:to>
        <xdr:pic>
          <xdr:nvPicPr>
            <xdr:cNvPr id="2134230" name="Picture 8">
              <a:extLst>
                <a:ext uri="{FF2B5EF4-FFF2-40B4-BE49-F238E27FC236}">
                  <a16:creationId xmlns:a16="http://schemas.microsoft.com/office/drawing/2014/main" id="{139899AE-9B62-4D34-9811-198B63E3CF75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Source!$P$60:$V$65" spid="_x0000_s21342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4800" y="400050"/>
              <a:ext cx="5676900" cy="9239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49</xdr:row>
          <xdr:rowOff>28575</xdr:rowOff>
        </xdr:from>
        <xdr:to>
          <xdr:col>6</xdr:col>
          <xdr:colOff>590550</xdr:colOff>
          <xdr:row>63</xdr:row>
          <xdr:rowOff>76200</xdr:rowOff>
        </xdr:to>
        <xdr:pic>
          <xdr:nvPicPr>
            <xdr:cNvPr id="2134231" name="Picture 8">
              <a:extLst>
                <a:ext uri="{FF2B5EF4-FFF2-40B4-BE49-F238E27FC236}">
                  <a16:creationId xmlns:a16="http://schemas.microsoft.com/office/drawing/2014/main" id="{C7B3B2D9-2455-47CE-9170-CECD6A08D2ED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Source!$C$42:$N$53" spid="_x0000_s213423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4375" y="8239125"/>
              <a:ext cx="6600825" cy="2419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ADER\ST-BOOK.XLS\FACTS_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zoomScale="115" zoomScaleNormal="115" workbookViewId="0">
      <selection activeCell="A8" sqref="A8"/>
    </sheetView>
  </sheetViews>
  <sheetFormatPr defaultRowHeight="18.75"/>
  <cols>
    <col min="1" max="1" width="23" style="146" customWidth="1"/>
    <col min="2" max="2" width="34.140625" style="146" bestFit="1" customWidth="1"/>
    <col min="3" max="16384" width="9.140625" style="146"/>
  </cols>
  <sheetData>
    <row r="1" spans="1:2">
      <c r="A1" s="148" t="s">
        <v>189</v>
      </c>
      <c r="B1" s="148" t="s">
        <v>207</v>
      </c>
    </row>
    <row r="2" spans="1:2">
      <c r="A2" s="148" t="s">
        <v>190</v>
      </c>
      <c r="B2" s="148" t="s">
        <v>208</v>
      </c>
    </row>
    <row r="3" spans="1:2">
      <c r="A3" s="145" t="s">
        <v>177</v>
      </c>
      <c r="B3" s="148" t="s">
        <v>209</v>
      </c>
    </row>
    <row r="4" spans="1:2">
      <c r="A4" s="145" t="s">
        <v>178</v>
      </c>
      <c r="B4" s="152" t="s">
        <v>183</v>
      </c>
    </row>
    <row r="5" spans="1:2">
      <c r="A5" s="145" t="s">
        <v>198</v>
      </c>
      <c r="B5" s="148" t="s">
        <v>184</v>
      </c>
    </row>
    <row r="6" spans="1:2">
      <c r="A6" s="145" t="s">
        <v>206</v>
      </c>
      <c r="B6" s="147" t="s">
        <v>210</v>
      </c>
    </row>
    <row r="7" spans="1:2">
      <c r="A7" s="145" t="s">
        <v>205</v>
      </c>
      <c r="B7" s="147" t="s">
        <v>242</v>
      </c>
    </row>
    <row r="8" spans="1:2">
      <c r="A8" s="147" t="s">
        <v>247</v>
      </c>
      <c r="B8" s="147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1:CP130"/>
  <sheetViews>
    <sheetView showGridLines="0" topLeftCell="A25" zoomScale="85" zoomScaleNormal="85" workbookViewId="0">
      <selection activeCell="C37" sqref="C37:D37"/>
    </sheetView>
  </sheetViews>
  <sheetFormatPr defaultColWidth="8.85546875" defaultRowHeight="12"/>
  <cols>
    <col min="1" max="1" width="4.85546875" style="2" customWidth="1"/>
    <col min="2" max="2" width="1.42578125" style="2" customWidth="1"/>
    <col min="3" max="3" width="32.85546875" style="2" customWidth="1"/>
    <col min="4" max="4" width="2.140625" style="2" customWidth="1"/>
    <col min="5" max="5" width="3" style="2" customWidth="1"/>
    <col min="6" max="6" width="9.5703125" style="8" customWidth="1"/>
    <col min="7" max="7" width="10.5703125" style="8" customWidth="1"/>
    <col min="8" max="8" width="10.140625" style="8" customWidth="1"/>
    <col min="9" max="9" width="9.5703125" style="8" customWidth="1"/>
    <col min="10" max="10" width="11.5703125" style="8" customWidth="1"/>
    <col min="11" max="11" width="10.7109375" style="8" customWidth="1"/>
    <col min="12" max="12" width="3.5703125" style="2" customWidth="1"/>
    <col min="13" max="13" width="9.42578125" style="2" customWidth="1"/>
    <col min="14" max="14" width="25" style="2" customWidth="1"/>
    <col min="15" max="15" width="15.42578125" style="2" customWidth="1"/>
    <col min="16" max="16" width="24.140625" style="51" customWidth="1"/>
    <col min="17" max="17" width="18.85546875" style="51" customWidth="1"/>
    <col min="18" max="18" width="24.140625" style="51" customWidth="1"/>
    <col min="19" max="19" width="9.5703125" style="51" customWidth="1"/>
    <col min="20" max="20" width="24.140625" style="51" customWidth="1"/>
    <col min="21" max="21" width="18.85546875" style="51" customWidth="1"/>
    <col min="22" max="22" width="23.85546875" style="51" customWidth="1"/>
    <col min="23" max="23" width="25" style="2" customWidth="1"/>
    <col min="24" max="24" width="27.28515625" style="2" customWidth="1"/>
    <col min="25" max="25" width="26.140625" style="2" customWidth="1"/>
    <col min="26" max="32" width="20.85546875" style="2" customWidth="1"/>
    <col min="33" max="33" width="26.5703125" style="2" customWidth="1"/>
    <col min="34" max="34" width="10.140625" style="2" customWidth="1"/>
    <col min="35" max="54" width="14.28515625" style="2" customWidth="1"/>
    <col min="55" max="55" width="12.28515625" style="2" customWidth="1"/>
    <col min="56" max="87" width="12.85546875" style="2" customWidth="1"/>
    <col min="88" max="88" width="11.28515625" style="2" customWidth="1"/>
    <col min="89" max="90" width="8.85546875" style="2" customWidth="1"/>
    <col min="91" max="93" width="11.140625" style="2" customWidth="1"/>
    <col min="94" max="96" width="8.140625" style="2" customWidth="1"/>
    <col min="97" max="99" width="14.42578125" style="2" customWidth="1"/>
    <col min="100" max="100" width="15" style="2" customWidth="1"/>
    <col min="101" max="101" width="8" style="2" customWidth="1"/>
    <col min="102" max="104" width="8.85546875" style="2" customWidth="1"/>
    <col min="105" max="16384" width="8.85546875" style="2"/>
  </cols>
  <sheetData>
    <row r="1" spans="3:94" ht="15" customHeight="1"/>
    <row r="2" spans="3:94" s="57" customFormat="1" ht="23.25" customHeight="1">
      <c r="C2" s="206" t="s">
        <v>83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P2" s="58"/>
      <c r="Q2" s="58"/>
      <c r="R2" s="58"/>
      <c r="S2" s="58"/>
      <c r="T2" s="58"/>
      <c r="U2" s="58"/>
      <c r="V2" s="58"/>
    </row>
    <row r="3" spans="3:94" s="57" customFormat="1" ht="23.25" customHeight="1">
      <c r="C3" s="263" t="s">
        <v>84</v>
      </c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P3" s="58"/>
      <c r="Q3" s="58"/>
      <c r="R3" s="58"/>
      <c r="S3" s="58"/>
      <c r="T3" s="58"/>
      <c r="U3" s="58"/>
      <c r="V3" s="58"/>
    </row>
    <row r="4" spans="3:94" ht="27.75" customHeight="1">
      <c r="C4" s="207" t="s">
        <v>45</v>
      </c>
      <c r="D4" s="158"/>
      <c r="E4" s="159"/>
      <c r="F4" s="284">
        <v>2020</v>
      </c>
      <c r="G4" s="284"/>
      <c r="H4" s="284"/>
      <c r="I4" s="284"/>
      <c r="J4" s="284"/>
      <c r="K4" s="284"/>
      <c r="L4" s="160"/>
      <c r="M4" s="161"/>
      <c r="N4" s="208" t="s">
        <v>44</v>
      </c>
      <c r="Q4" s="52"/>
      <c r="CJ4" s="9"/>
    </row>
    <row r="5" spans="3:94" ht="15.75" customHeight="1">
      <c r="C5" s="207"/>
      <c r="D5" s="158"/>
      <c r="E5" s="159"/>
      <c r="F5" s="284"/>
      <c r="G5" s="284"/>
      <c r="H5" s="284"/>
      <c r="I5" s="284"/>
      <c r="J5" s="284"/>
      <c r="K5" s="284"/>
      <c r="L5" s="160"/>
      <c r="M5" s="161"/>
      <c r="N5" s="208"/>
      <c r="O5" s="14" t="s">
        <v>0</v>
      </c>
      <c r="Q5" s="52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3:94" ht="22.5" customHeight="1">
      <c r="C6" s="207"/>
      <c r="D6" s="158"/>
      <c r="E6" s="159"/>
      <c r="F6" s="264" t="s">
        <v>89</v>
      </c>
      <c r="G6" s="264"/>
      <c r="H6" s="264"/>
      <c r="I6" s="264" t="s">
        <v>88</v>
      </c>
      <c r="J6" s="264"/>
      <c r="K6" s="264"/>
      <c r="L6" s="160"/>
      <c r="M6" s="161"/>
      <c r="N6" s="208"/>
      <c r="X6" s="12"/>
    </row>
    <row r="7" spans="3:94" ht="24" customHeight="1">
      <c r="C7" s="207"/>
      <c r="D7" s="158"/>
      <c r="E7" s="162"/>
      <c r="F7" s="163" t="s">
        <v>1</v>
      </c>
      <c r="G7" s="163" t="s">
        <v>49</v>
      </c>
      <c r="H7" s="163" t="s">
        <v>50</v>
      </c>
      <c r="I7" s="163" t="s">
        <v>1</v>
      </c>
      <c r="J7" s="163" t="s">
        <v>49</v>
      </c>
      <c r="K7" s="163" t="s">
        <v>50</v>
      </c>
      <c r="L7" s="160"/>
      <c r="M7" s="161"/>
      <c r="N7" s="208"/>
      <c r="O7" s="10"/>
      <c r="W7" s="10"/>
      <c r="X7" s="12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3:94" ht="31.5" customHeight="1">
      <c r="C8" s="207"/>
      <c r="D8" s="158"/>
      <c r="E8" s="164"/>
      <c r="F8" s="165" t="s">
        <v>51</v>
      </c>
      <c r="G8" s="165" t="s">
        <v>52</v>
      </c>
      <c r="H8" s="165" t="s">
        <v>53</v>
      </c>
      <c r="I8" s="165" t="s">
        <v>51</v>
      </c>
      <c r="J8" s="165" t="s">
        <v>52</v>
      </c>
      <c r="K8" s="165" t="s">
        <v>53</v>
      </c>
      <c r="L8" s="159"/>
      <c r="M8" s="161"/>
      <c r="N8" s="208"/>
      <c r="X8" s="12"/>
    </row>
    <row r="9" spans="3:94" ht="18.75" customHeight="1" thickBot="1">
      <c r="C9" s="158"/>
      <c r="D9" s="158"/>
      <c r="E9" s="166"/>
      <c r="F9" s="167" t="s">
        <v>82</v>
      </c>
      <c r="G9" s="167"/>
      <c r="H9" s="167"/>
      <c r="I9" s="167"/>
      <c r="J9" s="167"/>
      <c r="K9" s="167" t="s">
        <v>81</v>
      </c>
      <c r="L9" s="168"/>
      <c r="M9" s="161"/>
      <c r="N9" s="169"/>
      <c r="P9" s="157"/>
      <c r="X9" s="12"/>
    </row>
    <row r="10" spans="3:94" ht="21.75" customHeight="1" thickBot="1">
      <c r="C10" s="170" t="s">
        <v>56</v>
      </c>
      <c r="D10" s="171"/>
      <c r="E10" s="172"/>
      <c r="F10" s="173"/>
      <c r="G10" s="173"/>
      <c r="H10" s="173"/>
      <c r="I10" s="173"/>
      <c r="J10" s="173"/>
      <c r="K10" s="173"/>
      <c r="L10" s="172"/>
      <c r="M10" s="172"/>
      <c r="N10" s="174" t="s">
        <v>57</v>
      </c>
      <c r="W10" s="138" t="s">
        <v>87</v>
      </c>
      <c r="X10" s="133" t="s">
        <v>86</v>
      </c>
      <c r="Y10" s="129" t="s">
        <v>57</v>
      </c>
    </row>
    <row r="11" spans="3:94" ht="21.75" customHeight="1" thickBot="1">
      <c r="C11" s="170" t="s">
        <v>79</v>
      </c>
      <c r="D11" s="175"/>
      <c r="E11" s="176"/>
      <c r="F11" s="177">
        <v>8.0046939218161697</v>
      </c>
      <c r="G11" s="177">
        <v>16.237257942137038</v>
      </c>
      <c r="H11" s="177">
        <v>6.335371319250271</v>
      </c>
      <c r="I11" s="177">
        <v>6</v>
      </c>
      <c r="J11" s="177">
        <v>13.8</v>
      </c>
      <c r="K11" s="177">
        <v>4.4000000000000004</v>
      </c>
      <c r="L11" s="178"/>
      <c r="M11" s="179"/>
      <c r="N11" s="180" t="s">
        <v>78</v>
      </c>
      <c r="O11" s="12"/>
      <c r="Q11" s="125"/>
      <c r="R11" s="111"/>
      <c r="W11" s="135">
        <v>10988</v>
      </c>
      <c r="X11" s="135">
        <v>19454</v>
      </c>
      <c r="Y11" s="126" t="s">
        <v>78</v>
      </c>
      <c r="Z11" s="12"/>
      <c r="AA11" s="12"/>
      <c r="AB11" s="12"/>
      <c r="AC11" s="12"/>
      <c r="AD11" s="12"/>
      <c r="AE11" s="12"/>
      <c r="AF11" s="13"/>
      <c r="BB11" s="2" t="s">
        <v>5</v>
      </c>
    </row>
    <row r="12" spans="3:94" ht="21.75" customHeight="1" thickBot="1">
      <c r="C12" s="170" t="s">
        <v>72</v>
      </c>
      <c r="D12" s="175"/>
      <c r="E12" s="176"/>
      <c r="F12" s="177" t="s">
        <v>289</v>
      </c>
      <c r="G12" s="177">
        <v>23.729256989086561</v>
      </c>
      <c r="H12" s="177">
        <v>1.6678820266882415</v>
      </c>
      <c r="I12" s="177">
        <v>4.7</v>
      </c>
      <c r="J12" s="177">
        <v>21.5</v>
      </c>
      <c r="K12" s="177">
        <v>1.3</v>
      </c>
      <c r="L12" s="178"/>
      <c r="M12" s="179"/>
      <c r="N12" s="180" t="s">
        <v>68</v>
      </c>
      <c r="O12" s="12"/>
      <c r="Q12" s="125"/>
      <c r="R12" s="111"/>
      <c r="W12" s="135">
        <v>21859</v>
      </c>
      <c r="X12" s="135">
        <v>27591</v>
      </c>
      <c r="Y12" s="126" t="s">
        <v>68</v>
      </c>
      <c r="Z12" s="12"/>
      <c r="AA12" s="12"/>
      <c r="AB12" s="12"/>
      <c r="AC12" s="12"/>
      <c r="AD12" s="12"/>
      <c r="AE12" s="12"/>
      <c r="AF12" s="12"/>
      <c r="AG12" s="13"/>
    </row>
    <row r="13" spans="3:94" ht="21.75" customHeight="1" thickBot="1">
      <c r="C13" s="170" t="s">
        <v>69</v>
      </c>
      <c r="D13" s="175"/>
      <c r="E13" s="176"/>
      <c r="F13" s="177">
        <v>2.0234271129528447</v>
      </c>
      <c r="G13" s="177">
        <v>8.6350433644248081</v>
      </c>
      <c r="H13" s="177">
        <v>0.4747999108851832</v>
      </c>
      <c r="I13" s="177">
        <v>1.9</v>
      </c>
      <c r="J13" s="177">
        <v>8.1999999999999993</v>
      </c>
      <c r="K13" s="177">
        <v>0.4</v>
      </c>
      <c r="L13" s="178"/>
      <c r="M13" s="179"/>
      <c r="N13" s="180" t="s">
        <v>69</v>
      </c>
      <c r="O13" s="12"/>
      <c r="Q13" s="125"/>
      <c r="R13" s="111"/>
      <c r="W13" s="135">
        <v>9324</v>
      </c>
      <c r="X13" s="135">
        <v>9760</v>
      </c>
      <c r="Y13" s="126" t="s">
        <v>69</v>
      </c>
      <c r="Z13" s="12"/>
      <c r="AA13" s="12"/>
      <c r="AB13" s="12"/>
      <c r="AC13" s="12"/>
      <c r="AD13" s="12"/>
      <c r="AE13" s="12"/>
      <c r="AF13" s="12"/>
      <c r="AI13" s="8"/>
      <c r="AJ13" s="8" t="s">
        <v>43</v>
      </c>
      <c r="AK13" s="8" t="s">
        <v>42</v>
      </c>
      <c r="AL13" s="8" t="s">
        <v>41</v>
      </c>
      <c r="AM13" s="8" t="s">
        <v>40</v>
      </c>
      <c r="AN13" s="8" t="s">
        <v>36</v>
      </c>
      <c r="AO13" s="8" t="s">
        <v>35</v>
      </c>
      <c r="AP13" s="8" t="s">
        <v>34</v>
      </c>
      <c r="AQ13" s="8" t="s">
        <v>33</v>
      </c>
      <c r="AR13" s="8" t="s">
        <v>32</v>
      </c>
      <c r="AS13" s="8" t="s">
        <v>31</v>
      </c>
      <c r="AT13" s="8" t="s">
        <v>30</v>
      </c>
      <c r="AU13" s="8" t="s">
        <v>28</v>
      </c>
      <c r="AV13" s="8" t="s">
        <v>26</v>
      </c>
      <c r="AW13" s="8" t="s">
        <v>24</v>
      </c>
      <c r="AX13" s="8" t="s">
        <v>21</v>
      </c>
      <c r="AY13" s="8" t="s">
        <v>19</v>
      </c>
      <c r="AZ13" s="8" t="s">
        <v>18</v>
      </c>
      <c r="BA13" s="8" t="s">
        <v>15</v>
      </c>
      <c r="BB13" s="8" t="s">
        <v>13</v>
      </c>
      <c r="BC13" s="8" t="s">
        <v>9</v>
      </c>
      <c r="BD13" s="8" t="s">
        <v>8</v>
      </c>
      <c r="BE13" s="8" t="s">
        <v>11</v>
      </c>
      <c r="BF13" s="8" t="s">
        <v>2</v>
      </c>
      <c r="BG13" s="8" t="s">
        <v>17</v>
      </c>
      <c r="BH13" s="8" t="s">
        <v>2</v>
      </c>
      <c r="BI13" s="8" t="s">
        <v>16</v>
      </c>
      <c r="BJ13" s="8" t="s">
        <v>2</v>
      </c>
      <c r="BK13" s="8" t="s">
        <v>14</v>
      </c>
      <c r="BL13" s="8" t="s">
        <v>2</v>
      </c>
      <c r="BM13" s="8" t="s">
        <v>10</v>
      </c>
      <c r="BN13" s="8" t="s">
        <v>2</v>
      </c>
      <c r="BO13" s="8" t="s">
        <v>7</v>
      </c>
      <c r="BP13" s="8" t="s">
        <v>2</v>
      </c>
      <c r="BQ13" s="8" t="s">
        <v>12</v>
      </c>
      <c r="BR13" s="8" t="s">
        <v>2</v>
      </c>
      <c r="BS13" s="8" t="s">
        <v>29</v>
      </c>
      <c r="BT13" s="14" t="s">
        <v>2</v>
      </c>
      <c r="BU13" s="8" t="s">
        <v>27</v>
      </c>
      <c r="BV13" s="14" t="s">
        <v>2</v>
      </c>
      <c r="BW13" s="8" t="s">
        <v>25</v>
      </c>
      <c r="BX13" s="14" t="s">
        <v>2</v>
      </c>
      <c r="BY13" s="8" t="s">
        <v>23</v>
      </c>
      <c r="BZ13" s="14" t="s">
        <v>2</v>
      </c>
      <c r="CA13" s="8" t="s">
        <v>22</v>
      </c>
      <c r="CB13" s="14" t="s">
        <v>2</v>
      </c>
      <c r="CC13" s="8" t="s">
        <v>20</v>
      </c>
      <c r="CD13" s="14" t="s">
        <v>2</v>
      </c>
      <c r="CE13" s="8" t="s">
        <v>17</v>
      </c>
      <c r="CF13" s="14" t="s">
        <v>2</v>
      </c>
      <c r="CG13" s="8" t="s">
        <v>16</v>
      </c>
      <c r="CH13" s="14" t="s">
        <v>2</v>
      </c>
      <c r="CI13" s="8" t="s">
        <v>14</v>
      </c>
      <c r="CJ13" s="14" t="s">
        <v>2</v>
      </c>
      <c r="CK13" s="8" t="s">
        <v>10</v>
      </c>
      <c r="CL13" s="8" t="s">
        <v>2</v>
      </c>
      <c r="CM13" s="8" t="s">
        <v>7</v>
      </c>
      <c r="CN13" s="8" t="s">
        <v>2</v>
      </c>
      <c r="CO13" s="8" t="s">
        <v>12</v>
      </c>
      <c r="CP13" s="8"/>
    </row>
    <row r="14" spans="3:94" ht="21.75" customHeight="1" thickBot="1">
      <c r="C14" s="170" t="s">
        <v>70</v>
      </c>
      <c r="D14" s="181"/>
      <c r="E14" s="176"/>
      <c r="F14" s="177">
        <v>1.0307151185946188</v>
      </c>
      <c r="G14" s="177">
        <v>3.8076398530513949</v>
      </c>
      <c r="H14" s="177">
        <v>0.35687772242247523</v>
      </c>
      <c r="I14" s="177">
        <v>1</v>
      </c>
      <c r="J14" s="177">
        <v>3.8</v>
      </c>
      <c r="K14" s="177">
        <v>0.3</v>
      </c>
      <c r="L14" s="178"/>
      <c r="M14" s="182"/>
      <c r="N14" s="180" t="s">
        <v>70</v>
      </c>
      <c r="O14" s="12"/>
      <c r="P14" s="94"/>
      <c r="Q14" s="125"/>
      <c r="R14" s="286" t="s">
        <v>46</v>
      </c>
      <c r="S14" s="286"/>
      <c r="T14" s="286"/>
      <c r="W14" s="135">
        <v>4005</v>
      </c>
      <c r="X14" s="135">
        <v>3934</v>
      </c>
      <c r="Y14" s="126" t="s">
        <v>70</v>
      </c>
      <c r="Z14" s="12"/>
      <c r="AA14" s="12"/>
      <c r="AB14" s="12"/>
      <c r="AC14" s="12"/>
      <c r="AD14" s="12"/>
      <c r="AE14" s="12"/>
      <c r="AF14" s="12"/>
      <c r="AI14" s="8" t="s">
        <v>6</v>
      </c>
      <c r="AJ14" s="15" t="e">
        <f>SUM(#REF!/#REF!*100)</f>
        <v>#REF!</v>
      </c>
      <c r="AK14" s="8">
        <v>55.8</v>
      </c>
      <c r="AL14" s="16">
        <v>55.978628801780935</v>
      </c>
      <c r="AM14" s="8">
        <v>56.1</v>
      </c>
      <c r="AN14" s="17">
        <v>56.3</v>
      </c>
      <c r="AO14" s="17">
        <v>56.8</v>
      </c>
      <c r="AP14" s="17" t="e">
        <f>BJ14</f>
        <v>#DIV/0!</v>
      </c>
      <c r="AQ14" s="17" t="e">
        <f>BL14</f>
        <v>#DIV/0!</v>
      </c>
      <c r="AR14" s="17" t="e">
        <f>BN14</f>
        <v>#DIV/0!</v>
      </c>
      <c r="AS14" s="17" t="e">
        <f>BP14</f>
        <v>#REF!</v>
      </c>
      <c r="AT14" s="17" t="e">
        <f>BR14</f>
        <v>#DIV/0!</v>
      </c>
      <c r="AU14" s="17" t="e">
        <f>BT14</f>
        <v>#DIV/0!</v>
      </c>
      <c r="AV14" s="17" t="e">
        <f>BV14</f>
        <v>#DIV/0!</v>
      </c>
      <c r="AW14" s="17" t="e">
        <f>BX14</f>
        <v>#DIV/0!</v>
      </c>
      <c r="AX14" s="17" t="e">
        <f>BZ14</f>
        <v>#DIV/0!</v>
      </c>
      <c r="AY14" s="17" t="e">
        <f>CB14</f>
        <v>#DIV/0!</v>
      </c>
      <c r="AZ14" s="17" t="e">
        <f xml:space="preserve">
CD14</f>
        <v>#DIV/0!</v>
      </c>
      <c r="BA14" s="17" t="e">
        <f>CF14</f>
        <v>#DIV/0!</v>
      </c>
      <c r="BB14" s="17" t="e">
        <f>CH14</f>
        <v>#DIV/0!</v>
      </c>
      <c r="BC14" s="17" t="e">
        <f>CJ14</f>
        <v>#DIV/0!</v>
      </c>
      <c r="BD14" s="17" t="e">
        <f>CL14</f>
        <v>#DIV/0!</v>
      </c>
      <c r="BE14" s="17" t="e">
        <f>CN14</f>
        <v>#DIV/0!</v>
      </c>
      <c r="BF14" s="17" t="e">
        <f>BG14/BG16*100</f>
        <v>#REF!</v>
      </c>
      <c r="BG14" s="18" t="e">
        <f>#REF!</f>
        <v>#REF!</v>
      </c>
      <c r="BH14" s="17" t="e">
        <f>BI14/BI16*100</f>
        <v>#REF!</v>
      </c>
      <c r="BI14" s="18" t="e">
        <f>#REF!</f>
        <v>#REF!</v>
      </c>
      <c r="BJ14" s="17" t="e">
        <f>BK14/BK16*100</f>
        <v>#DIV/0!</v>
      </c>
      <c r="BK14" s="18">
        <v>2260552</v>
      </c>
      <c r="BL14" s="17" t="e">
        <f>BM14/BM16*100</f>
        <v>#DIV/0!</v>
      </c>
      <c r="BM14" s="18">
        <v>2253926</v>
      </c>
      <c r="BN14" s="17" t="e">
        <f>BO14/BO16*100</f>
        <v>#DIV/0!</v>
      </c>
      <c r="BO14" s="18">
        <v>2246064</v>
      </c>
      <c r="BP14" s="17" t="e">
        <f>BQ14/BQ16*100</f>
        <v>#REF!</v>
      </c>
      <c r="BQ14" s="18" t="e">
        <f>#REF!</f>
        <v>#REF!</v>
      </c>
      <c r="BR14" s="17" t="e">
        <f>BS14/BS16*100</f>
        <v>#DIV/0!</v>
      </c>
      <c r="BS14" s="18">
        <v>2226033</v>
      </c>
      <c r="BT14" s="19" t="e">
        <f>BU14/BU16*100</f>
        <v>#DIV/0!</v>
      </c>
      <c r="BU14" s="6">
        <v>2219892</v>
      </c>
      <c r="BV14" s="19" t="e">
        <f>BW14/BW16*100</f>
        <v>#DIV/0!</v>
      </c>
      <c r="BW14" s="6">
        <v>2212693</v>
      </c>
      <c r="BX14" s="19" t="e">
        <f>BY14/BY16*100</f>
        <v>#DIV/0!</v>
      </c>
      <c r="BY14" s="6">
        <v>2204984</v>
      </c>
      <c r="BZ14" s="19" t="e">
        <f>CA14/CA16*100</f>
        <v>#DIV/0!</v>
      </c>
      <c r="CA14" s="6">
        <v>2199212</v>
      </c>
      <c r="CB14" s="19" t="e">
        <f>CC14/CC16*100</f>
        <v>#DIV/0!</v>
      </c>
      <c r="CC14" s="6">
        <v>2192378</v>
      </c>
      <c r="CD14" s="19" t="e">
        <f>CE14/CE16*100</f>
        <v>#DIV/0!</v>
      </c>
      <c r="CE14" s="6">
        <v>2184712</v>
      </c>
      <c r="CF14" s="19" t="e">
        <f>CG14/CG16*100</f>
        <v>#DIV/0!</v>
      </c>
      <c r="CG14" s="6">
        <v>2177956</v>
      </c>
      <c r="CH14" s="19" t="e">
        <f>CI14/CI16*100</f>
        <v>#DIV/0!</v>
      </c>
      <c r="CI14" s="6">
        <v>2172002</v>
      </c>
      <c r="CJ14" s="19" t="e">
        <f>CK14/CK16*100</f>
        <v>#DIV/0!</v>
      </c>
      <c r="CK14" s="6">
        <v>2165633</v>
      </c>
      <c r="CL14" s="19" t="e">
        <f>CM14/CM16*100</f>
        <v>#DIV/0!</v>
      </c>
      <c r="CM14" s="6">
        <v>2159338</v>
      </c>
      <c r="CN14" s="19" t="e">
        <f>CO14/CO16*100</f>
        <v>#DIV/0!</v>
      </c>
      <c r="CO14" s="6">
        <v>2153301</v>
      </c>
      <c r="CP14" s="2" t="s">
        <v>4</v>
      </c>
    </row>
    <row r="15" spans="3:94" ht="21.75" customHeight="1" thickBot="1">
      <c r="C15" s="170" t="s">
        <v>73</v>
      </c>
      <c r="D15" s="175"/>
      <c r="E15" s="176"/>
      <c r="F15" s="177">
        <v>3.1217749867021478E-2</v>
      </c>
      <c r="G15" s="183">
        <v>0.1184477701737234</v>
      </c>
      <c r="H15" s="183">
        <v>1.4453347304902393E-2</v>
      </c>
      <c r="I15" s="177">
        <v>0.1</v>
      </c>
      <c r="J15" s="183">
        <v>0.3</v>
      </c>
      <c r="K15" s="183">
        <v>3.9299130108444352E-2</v>
      </c>
      <c r="L15" s="178"/>
      <c r="M15" s="179"/>
      <c r="N15" s="180" t="s">
        <v>71</v>
      </c>
      <c r="O15" s="124"/>
      <c r="P15" s="94"/>
      <c r="Q15" s="125"/>
      <c r="R15" s="54"/>
      <c r="S15" s="54"/>
      <c r="T15" s="54"/>
      <c r="W15" s="135">
        <v>1786</v>
      </c>
      <c r="X15" s="135">
        <v>1863</v>
      </c>
      <c r="Y15" s="127" t="s">
        <v>71</v>
      </c>
      <c r="Z15" s="12"/>
      <c r="AA15" s="12"/>
      <c r="AB15" s="12"/>
      <c r="AC15" s="12"/>
      <c r="AD15" s="12"/>
      <c r="AE15" s="12"/>
      <c r="AF15" s="12"/>
      <c r="AI15" s="8"/>
      <c r="AJ15" s="16"/>
      <c r="AK15" s="8"/>
      <c r="AL15" s="16"/>
      <c r="AM15" s="8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8"/>
      <c r="BH15" s="17"/>
      <c r="BI15" s="18"/>
      <c r="BJ15" s="17"/>
      <c r="BK15" s="18"/>
      <c r="BL15" s="17"/>
      <c r="BM15" s="18"/>
      <c r="BN15" s="17"/>
      <c r="BO15" s="18"/>
      <c r="BP15" s="17"/>
      <c r="BQ15" s="18"/>
      <c r="BR15" s="17"/>
      <c r="BS15" s="18"/>
      <c r="BT15" s="19"/>
      <c r="BU15" s="6"/>
      <c r="BV15" s="19"/>
      <c r="BW15" s="6"/>
      <c r="BX15" s="19"/>
      <c r="BY15" s="6"/>
      <c r="BZ15" s="19"/>
      <c r="CA15" s="6"/>
      <c r="CB15" s="19"/>
      <c r="CC15" s="6"/>
      <c r="CD15" s="19"/>
      <c r="CE15" s="6"/>
      <c r="CF15" s="19"/>
      <c r="CG15" s="6"/>
      <c r="CH15" s="19"/>
      <c r="CI15" s="6"/>
      <c r="CJ15" s="19"/>
      <c r="CK15" s="6"/>
      <c r="CL15" s="19"/>
      <c r="CM15" s="6"/>
      <c r="CN15" s="19"/>
      <c r="CO15" s="6"/>
    </row>
    <row r="16" spans="3:94" s="121" customFormat="1" ht="21.75" customHeight="1" thickBot="1">
      <c r="C16" s="170" t="s">
        <v>48</v>
      </c>
      <c r="D16" s="175"/>
      <c r="E16" s="176"/>
      <c r="F16" s="177">
        <v>2.4524681119443019</v>
      </c>
      <c r="G16" s="177">
        <v>8.9964707842533365</v>
      </c>
      <c r="H16" s="177">
        <v>1.0371845710264234</v>
      </c>
      <c r="I16" s="177">
        <v>2.1</v>
      </c>
      <c r="J16" s="177">
        <v>8.4</v>
      </c>
      <c r="K16" s="177">
        <v>0.8</v>
      </c>
      <c r="L16" s="178"/>
      <c r="M16" s="182"/>
      <c r="N16" s="205" t="s">
        <v>47</v>
      </c>
      <c r="O16" s="122"/>
      <c r="P16" s="123"/>
      <c r="Q16" s="125"/>
      <c r="R16" s="282"/>
      <c r="S16" s="282" t="s">
        <v>54</v>
      </c>
      <c r="T16" s="282" t="s">
        <v>55</v>
      </c>
      <c r="U16" s="53"/>
      <c r="V16" s="53"/>
      <c r="W16" s="137">
        <f>SUM(W11:W15)</f>
        <v>47962</v>
      </c>
      <c r="X16" s="137">
        <f>SUM(X11:X15)</f>
        <v>62602</v>
      </c>
      <c r="Y16" s="128" t="s">
        <v>47</v>
      </c>
      <c r="Z16" s="122"/>
      <c r="AA16" s="122"/>
      <c r="AB16" s="122"/>
      <c r="AC16" s="122"/>
      <c r="AD16" s="122"/>
      <c r="AE16" s="122" t="e">
        <f>SUM(#REF!-#REF!)</f>
        <v>#REF!</v>
      </c>
      <c r="AF16" s="122"/>
    </row>
    <row r="17" spans="3:94" s="24" customFormat="1" ht="6" customHeight="1">
      <c r="C17" s="59"/>
      <c r="D17" s="59"/>
      <c r="E17" s="60"/>
      <c r="F17" s="61"/>
      <c r="G17" s="61"/>
      <c r="H17" s="61"/>
      <c r="I17" s="61"/>
      <c r="J17" s="61"/>
      <c r="K17" s="61"/>
      <c r="L17" s="62"/>
      <c r="M17" s="59"/>
      <c r="O17" s="23"/>
      <c r="P17" s="53"/>
      <c r="Q17" s="125"/>
      <c r="R17" s="283"/>
      <c r="S17" s="283"/>
      <c r="T17" s="283"/>
      <c r="U17" s="53"/>
      <c r="V17" s="53"/>
      <c r="W17" s="23"/>
      <c r="X17" s="2"/>
      <c r="Y17" s="23"/>
      <c r="Z17" s="23"/>
      <c r="AA17" s="23"/>
      <c r="AB17" s="23"/>
      <c r="AC17" s="23"/>
      <c r="AD17" s="23"/>
      <c r="AE17" s="23"/>
      <c r="AF17" s="23"/>
    </row>
    <row r="18" spans="3:94" s="81" customFormat="1" ht="13.5" customHeight="1">
      <c r="C18" s="266" t="s">
        <v>290</v>
      </c>
      <c r="D18" s="266"/>
      <c r="E18" s="89"/>
      <c r="F18" s="90"/>
      <c r="G18" s="89"/>
      <c r="H18" s="90"/>
      <c r="I18" s="90"/>
      <c r="J18" s="90"/>
      <c r="K18" s="90"/>
      <c r="L18" s="91"/>
      <c r="N18" s="259" t="s">
        <v>291</v>
      </c>
      <c r="P18" s="82"/>
      <c r="Q18" s="125"/>
      <c r="R18" s="100" t="str">
        <f>(N11&amp;"
"&amp;C12)</f>
        <v>15 - 24
 25 - 29</v>
      </c>
      <c r="S18" s="93">
        <f>G11</f>
        <v>16.237257942137038</v>
      </c>
      <c r="T18" s="93">
        <f>H11</f>
        <v>6.335371319250271</v>
      </c>
      <c r="U18" s="82"/>
      <c r="V18" s="82"/>
      <c r="X18" s="14"/>
    </row>
    <row r="19" spans="3:94" ht="29.25" customHeight="1">
      <c r="C19" s="220" t="s">
        <v>292</v>
      </c>
      <c r="D19" s="104"/>
      <c r="E19" s="108"/>
      <c r="F19" s="109"/>
      <c r="G19" s="110"/>
      <c r="H19" s="110"/>
      <c r="I19" s="109"/>
      <c r="J19" s="109"/>
      <c r="K19" s="109"/>
      <c r="L19" s="109"/>
      <c r="M19" s="106"/>
      <c r="N19" s="105" t="s">
        <v>293</v>
      </c>
      <c r="O19" s="12"/>
      <c r="P19" s="53"/>
      <c r="Q19" s="125"/>
      <c r="R19" s="100" t="str">
        <f>(N12&amp;"
"&amp;C13)</f>
        <v>25 - 29
 30 - 34</v>
      </c>
      <c r="S19" s="93">
        <f>G12</f>
        <v>23.729256989086561</v>
      </c>
      <c r="T19" s="93">
        <f>H12</f>
        <v>1.6678820266882415</v>
      </c>
      <c r="U19" s="53"/>
      <c r="V19" s="53"/>
      <c r="W19" s="12"/>
      <c r="Y19" s="12"/>
      <c r="Z19" s="12"/>
      <c r="AA19" s="12"/>
      <c r="AB19" s="12"/>
      <c r="AC19" s="12"/>
      <c r="AD19" s="12"/>
      <c r="AE19" s="12"/>
      <c r="AF19" s="12"/>
      <c r="AI19" s="8"/>
      <c r="AJ19" s="15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8"/>
      <c r="AW19" s="8"/>
      <c r="AX19" s="8"/>
      <c r="AY19" s="8"/>
      <c r="AZ19" s="16"/>
      <c r="BA19" s="8"/>
      <c r="BB19" s="8"/>
    </row>
    <row r="20" spans="3:94" ht="29.25" customHeight="1">
      <c r="C20" s="220"/>
      <c r="D20" s="104"/>
      <c r="E20" s="108"/>
      <c r="F20" s="109"/>
      <c r="G20" s="110"/>
      <c r="H20" s="110"/>
      <c r="I20" s="109"/>
      <c r="J20" s="109"/>
      <c r="K20" s="109"/>
      <c r="L20" s="109"/>
      <c r="M20" s="106"/>
      <c r="N20" s="105"/>
      <c r="O20" s="12"/>
      <c r="P20" s="53"/>
      <c r="Q20" s="125"/>
      <c r="R20" s="100"/>
      <c r="S20" s="93"/>
      <c r="T20" s="93"/>
      <c r="U20" s="53"/>
      <c r="V20" s="53"/>
      <c r="W20" s="12"/>
      <c r="Y20" s="12"/>
      <c r="Z20" s="12"/>
      <c r="AA20" s="12"/>
      <c r="AB20" s="12"/>
      <c r="AC20" s="12"/>
      <c r="AD20" s="12"/>
      <c r="AE20" s="12"/>
      <c r="AF20" s="12"/>
      <c r="AI20" s="8"/>
      <c r="AJ20" s="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8"/>
      <c r="AW20" s="8"/>
      <c r="AX20" s="8"/>
      <c r="AY20" s="8"/>
      <c r="AZ20" s="16"/>
      <c r="BA20" s="8"/>
      <c r="BB20" s="8"/>
    </row>
    <row r="21" spans="3:94" s="57" customFormat="1" ht="23.25" customHeight="1">
      <c r="C21" s="269" t="s">
        <v>298</v>
      </c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P21" s="58"/>
      <c r="Q21" s="125"/>
      <c r="R21" s="100" t="str">
        <f>(N13&amp;"
"&amp;C14)</f>
        <v xml:space="preserve"> 30 - 34
 35 - 39</v>
      </c>
      <c r="S21" s="93">
        <f t="shared" ref="S21:T27" si="0">G13</f>
        <v>8.6350433644248081</v>
      </c>
      <c r="T21" s="93">
        <f t="shared" si="0"/>
        <v>0.4747999108851832</v>
      </c>
      <c r="U21" s="58"/>
      <c r="V21" s="58"/>
      <c r="X21" s="10"/>
    </row>
    <row r="22" spans="3:94" s="57" customFormat="1" ht="23.25" customHeight="1">
      <c r="C22" s="270" t="s">
        <v>85</v>
      </c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P22" s="58"/>
      <c r="Q22" s="125"/>
      <c r="R22" s="100" t="str">
        <f>(N14&amp;"
"&amp;C15)</f>
        <v xml:space="preserve"> 35 - 39
40 and Above</v>
      </c>
      <c r="S22" s="93">
        <f t="shared" si="0"/>
        <v>3.8076398530513949</v>
      </c>
      <c r="T22" s="93">
        <f t="shared" si="0"/>
        <v>0.35687772242247523</v>
      </c>
      <c r="U22" s="58"/>
      <c r="V22" s="58"/>
      <c r="X22" s="2"/>
    </row>
    <row r="23" spans="3:94" ht="27.75" customHeight="1">
      <c r="C23" s="265" t="s">
        <v>45</v>
      </c>
      <c r="D23" s="83"/>
      <c r="E23" s="99"/>
      <c r="F23" s="268">
        <v>2020</v>
      </c>
      <c r="G23" s="268"/>
      <c r="H23" s="268"/>
      <c r="I23" s="268"/>
      <c r="J23" s="268"/>
      <c r="K23" s="268"/>
      <c r="L23" s="96"/>
      <c r="M23" s="85"/>
      <c r="N23" s="285" t="s">
        <v>44</v>
      </c>
      <c r="Q23" s="125"/>
      <c r="R23" s="100" t="e">
        <f>(N15&amp;"
"&amp;#REF!)</f>
        <v>#REF!</v>
      </c>
      <c r="S23" s="93">
        <f t="shared" si="0"/>
        <v>0.1184477701737234</v>
      </c>
      <c r="T23" s="93">
        <f t="shared" si="0"/>
        <v>1.4453347304902393E-2</v>
      </c>
      <c r="CJ23" s="9"/>
    </row>
    <row r="24" spans="3:94" ht="15.75" customHeight="1">
      <c r="C24" s="265"/>
      <c r="D24" s="83"/>
      <c r="E24" s="99"/>
      <c r="F24" s="268"/>
      <c r="G24" s="268"/>
      <c r="H24" s="268"/>
      <c r="I24" s="268"/>
      <c r="J24" s="268"/>
      <c r="K24" s="268"/>
      <c r="L24" s="96"/>
      <c r="M24" s="85"/>
      <c r="N24" s="285"/>
      <c r="O24" s="14" t="s">
        <v>0</v>
      </c>
      <c r="Q24" s="125"/>
      <c r="R24" s="100" t="str">
        <f>(N16&amp;"
"&amp;C16)</f>
        <v>الجملة 
    Total</v>
      </c>
      <c r="S24" s="93">
        <f t="shared" si="0"/>
        <v>8.9964707842533365</v>
      </c>
      <c r="T24" s="93">
        <f t="shared" si="0"/>
        <v>1.0371845710264234</v>
      </c>
      <c r="W24" s="14"/>
      <c r="X24" s="12"/>
      <c r="Y24" s="14"/>
      <c r="Z24" s="14"/>
      <c r="AA24" s="14"/>
      <c r="AB24" s="14"/>
      <c r="AC24" s="14"/>
      <c r="AD24" s="14"/>
      <c r="AE24" s="14"/>
      <c r="AF24" s="14"/>
    </row>
    <row r="25" spans="3:94" ht="22.5" customHeight="1">
      <c r="C25" s="265"/>
      <c r="D25" s="83"/>
      <c r="E25" s="99"/>
      <c r="F25" s="277" t="s">
        <v>89</v>
      </c>
      <c r="G25" s="277"/>
      <c r="H25" s="277"/>
      <c r="I25" s="277" t="s">
        <v>88</v>
      </c>
      <c r="J25" s="277"/>
      <c r="K25" s="277"/>
      <c r="L25" s="96"/>
      <c r="M25" s="85"/>
      <c r="N25" s="285"/>
      <c r="Q25" s="125"/>
      <c r="R25" s="100" t="e">
        <f>(#REF!&amp;"
"&amp;C17)</f>
        <v>#REF!</v>
      </c>
      <c r="S25" s="93">
        <f t="shared" si="0"/>
        <v>0</v>
      </c>
      <c r="T25" s="93">
        <f t="shared" si="0"/>
        <v>0</v>
      </c>
      <c r="X25" s="12"/>
    </row>
    <row r="26" spans="3:94" ht="24" customHeight="1">
      <c r="C26" s="265"/>
      <c r="D26" s="83"/>
      <c r="E26" s="97"/>
      <c r="F26" s="238" t="s">
        <v>1</v>
      </c>
      <c r="G26" s="238" t="s">
        <v>49</v>
      </c>
      <c r="H26" s="238" t="s">
        <v>50</v>
      </c>
      <c r="I26" s="238" t="s">
        <v>1</v>
      </c>
      <c r="J26" s="238" t="s">
        <v>49</v>
      </c>
      <c r="K26" s="238" t="s">
        <v>50</v>
      </c>
      <c r="L26" s="96"/>
      <c r="M26" s="85"/>
      <c r="N26" s="285"/>
      <c r="O26" s="10"/>
      <c r="Q26" s="125"/>
      <c r="R26" s="100" t="e">
        <f>(#REF!&amp;"
"&amp;C18)</f>
        <v>#REF!</v>
      </c>
      <c r="S26" s="93">
        <f t="shared" si="0"/>
        <v>0</v>
      </c>
      <c r="T26" s="93">
        <f t="shared" si="0"/>
        <v>0</v>
      </c>
      <c r="W26" s="10"/>
      <c r="X26" s="12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3:94" ht="31.5" customHeight="1">
      <c r="C27" s="265"/>
      <c r="D27" s="83"/>
      <c r="E27" s="98"/>
      <c r="F27" s="239" t="s">
        <v>51</v>
      </c>
      <c r="G27" s="239" t="s">
        <v>52</v>
      </c>
      <c r="H27" s="239" t="s">
        <v>53</v>
      </c>
      <c r="I27" s="239" t="s">
        <v>51</v>
      </c>
      <c r="J27" s="239" t="s">
        <v>52</v>
      </c>
      <c r="K27" s="239" t="s">
        <v>53</v>
      </c>
      <c r="L27" s="99"/>
      <c r="M27" s="85"/>
      <c r="N27" s="285"/>
      <c r="Q27" s="125"/>
      <c r="R27" s="100" t="str">
        <f>(N19&amp;"
"&amp;C19)</f>
        <v>المصدر: المركز الوطني للإحصاء والمعلومات
Source: NCSI</v>
      </c>
      <c r="S27" s="93">
        <f t="shared" si="0"/>
        <v>0</v>
      </c>
      <c r="T27" s="93">
        <f t="shared" si="0"/>
        <v>0</v>
      </c>
      <c r="X27" s="12"/>
    </row>
    <row r="28" spans="3:94" ht="18.75" customHeight="1" thickBot="1">
      <c r="C28" s="83"/>
      <c r="D28" s="83"/>
      <c r="E28" s="86"/>
      <c r="F28" s="88" t="s">
        <v>82</v>
      </c>
      <c r="G28" s="88"/>
      <c r="H28" s="88"/>
      <c r="I28" s="88"/>
      <c r="J28" s="88"/>
      <c r="K28" s="88" t="s">
        <v>81</v>
      </c>
      <c r="L28" s="84"/>
      <c r="M28" s="85"/>
      <c r="N28" s="87"/>
      <c r="Q28" s="125"/>
      <c r="R28" s="100" t="e">
        <f>(#REF!&amp;"
"&amp;#REF!)</f>
        <v>#REF!</v>
      </c>
      <c r="S28" s="93" t="e">
        <f>#REF!</f>
        <v>#REF!</v>
      </c>
      <c r="T28" s="93" t="e">
        <f>#REF!</f>
        <v>#REF!</v>
      </c>
      <c r="X28" s="23"/>
    </row>
    <row r="29" spans="3:94" ht="21.75" customHeight="1" thickBot="1">
      <c r="C29" s="111" t="s">
        <v>65</v>
      </c>
      <c r="D29" s="240"/>
      <c r="E29" s="241"/>
      <c r="F29" s="242"/>
      <c r="G29" s="242"/>
      <c r="H29" s="242"/>
      <c r="I29" s="243"/>
      <c r="J29" s="242"/>
      <c r="K29" s="242"/>
      <c r="L29" s="241"/>
      <c r="M29" s="244"/>
      <c r="N29" s="245" t="s">
        <v>62</v>
      </c>
      <c r="Q29" s="125"/>
      <c r="R29" s="100" t="str">
        <f>(N38&amp;"
"&amp;C38)</f>
        <v xml:space="preserve">
</v>
      </c>
      <c r="S29" s="101">
        <f>G38</f>
        <v>0</v>
      </c>
      <c r="T29" s="101">
        <f>H38</f>
        <v>0</v>
      </c>
      <c r="W29" s="133" t="s">
        <v>87</v>
      </c>
      <c r="X29" s="134" t="s">
        <v>86</v>
      </c>
      <c r="Y29" s="132" t="s">
        <v>62</v>
      </c>
    </row>
    <row r="30" spans="3:94" ht="23.25" customHeight="1" thickBot="1">
      <c r="C30" s="111" t="s">
        <v>67</v>
      </c>
      <c r="D30" s="104"/>
      <c r="E30" s="246"/>
      <c r="F30" s="247">
        <v>0.38210098580802421</v>
      </c>
      <c r="G30" s="247">
        <v>0.45927650604595638</v>
      </c>
      <c r="H30" s="247">
        <v>0.37199573789448109</v>
      </c>
      <c r="I30" s="247">
        <v>0.27723982241957601</v>
      </c>
      <c r="J30" s="247">
        <v>0.46421994005510314</v>
      </c>
      <c r="K30" s="247">
        <v>0.25335572692292235</v>
      </c>
      <c r="L30" s="248"/>
      <c r="M30" s="106"/>
      <c r="N30" s="105" t="s">
        <v>58</v>
      </c>
      <c r="O30" s="12"/>
      <c r="Q30" s="125"/>
      <c r="R30" s="111"/>
      <c r="W30" s="135">
        <v>4346</v>
      </c>
      <c r="X30" s="135">
        <v>6193</v>
      </c>
      <c r="Y30" s="130" t="s">
        <v>58</v>
      </c>
      <c r="Z30" s="12"/>
      <c r="AA30" s="12"/>
      <c r="AB30" s="12"/>
      <c r="AC30" s="12"/>
      <c r="AD30" s="12"/>
      <c r="AE30" s="12"/>
      <c r="AF30" s="12"/>
      <c r="AG30" s="13"/>
      <c r="BC30" s="2" t="s">
        <v>5</v>
      </c>
    </row>
    <row r="31" spans="3:94" ht="22.5" customHeight="1" thickBot="1">
      <c r="C31" s="111" t="s">
        <v>66</v>
      </c>
      <c r="D31" s="104"/>
      <c r="E31" s="246"/>
      <c r="F31" s="247">
        <v>3.9766310201240906</v>
      </c>
      <c r="G31" s="247">
        <v>10.84226929001564</v>
      </c>
      <c r="H31" s="247">
        <v>2.6125423460098993</v>
      </c>
      <c r="I31" s="247">
        <v>3.3842939493824975</v>
      </c>
      <c r="J31" s="247">
        <v>10.375700713374318</v>
      </c>
      <c r="K31" s="247">
        <v>2.0298603511284097</v>
      </c>
      <c r="L31" s="248"/>
      <c r="M31" s="106"/>
      <c r="N31" s="105" t="s">
        <v>59</v>
      </c>
      <c r="O31" s="12"/>
      <c r="Q31" s="125"/>
      <c r="R31" s="111"/>
      <c r="W31" s="135">
        <v>13625</v>
      </c>
      <c r="X31" s="135">
        <v>20984</v>
      </c>
      <c r="Y31" s="130" t="s">
        <v>59</v>
      </c>
      <c r="Z31" s="12"/>
      <c r="AA31" s="12"/>
      <c r="AB31" s="12"/>
      <c r="AC31" s="12"/>
      <c r="AD31" s="12"/>
      <c r="AE31" s="12"/>
      <c r="AF31" s="12"/>
      <c r="AG31" s="13"/>
    </row>
    <row r="32" spans="3:94" ht="21.75" customHeight="1" thickBot="1">
      <c r="C32" s="111" t="s">
        <v>64</v>
      </c>
      <c r="D32" s="104"/>
      <c r="E32" s="246"/>
      <c r="F32" s="247">
        <v>9.3880049349091177</v>
      </c>
      <c r="G32" s="247">
        <v>18.203264698702139</v>
      </c>
      <c r="H32" s="247">
        <v>3.5035900662726438</v>
      </c>
      <c r="I32" s="247">
        <v>8.4636570116828658</v>
      </c>
      <c r="J32" s="247">
        <v>17.241359962315119</v>
      </c>
      <c r="K32" s="247">
        <v>2.7786681778281306</v>
      </c>
      <c r="L32" s="248"/>
      <c r="M32" s="106"/>
      <c r="N32" s="105" t="s">
        <v>60</v>
      </c>
      <c r="O32" s="12"/>
      <c r="Q32" s="125"/>
      <c r="R32" s="111"/>
      <c r="W32" s="135">
        <v>8630</v>
      </c>
      <c r="X32" s="135">
        <v>10976</v>
      </c>
      <c r="Y32" s="130" t="s">
        <v>60</v>
      </c>
      <c r="Z32" s="12"/>
      <c r="AA32" s="12"/>
      <c r="AB32" s="12"/>
      <c r="AC32" s="12"/>
      <c r="AD32" s="12"/>
      <c r="AE32" s="12"/>
      <c r="AF32" s="12"/>
      <c r="AI32" s="8"/>
      <c r="AJ32" s="8" t="s">
        <v>43</v>
      </c>
      <c r="AK32" s="8" t="s">
        <v>42</v>
      </c>
      <c r="AL32" s="8" t="s">
        <v>41</v>
      </c>
      <c r="AM32" s="8" t="s">
        <v>40</v>
      </c>
      <c r="AN32" s="8" t="s">
        <v>36</v>
      </c>
      <c r="AO32" s="8" t="s">
        <v>35</v>
      </c>
      <c r="AP32" s="8" t="s">
        <v>34</v>
      </c>
      <c r="AQ32" s="8" t="s">
        <v>33</v>
      </c>
      <c r="AR32" s="8" t="s">
        <v>32</v>
      </c>
      <c r="AS32" s="8" t="s">
        <v>31</v>
      </c>
      <c r="AT32" s="8" t="s">
        <v>30</v>
      </c>
      <c r="AU32" s="8" t="s">
        <v>28</v>
      </c>
      <c r="AV32" s="8" t="s">
        <v>26</v>
      </c>
      <c r="AW32" s="8" t="s">
        <v>24</v>
      </c>
      <c r="AX32" s="8" t="s">
        <v>21</v>
      </c>
      <c r="AY32" s="8" t="s">
        <v>19</v>
      </c>
      <c r="AZ32" s="8" t="s">
        <v>18</v>
      </c>
      <c r="BA32" s="8" t="s">
        <v>15</v>
      </c>
      <c r="BB32" s="8" t="s">
        <v>13</v>
      </c>
      <c r="BC32" s="8" t="s">
        <v>9</v>
      </c>
      <c r="BD32" s="8" t="s">
        <v>8</v>
      </c>
      <c r="BE32" s="8" t="s">
        <v>11</v>
      </c>
      <c r="BF32" s="8" t="s">
        <v>2</v>
      </c>
      <c r="BG32" s="8" t="s">
        <v>17</v>
      </c>
      <c r="BH32" s="8" t="s">
        <v>2</v>
      </c>
      <c r="BI32" s="8" t="s">
        <v>16</v>
      </c>
      <c r="BJ32" s="8" t="s">
        <v>2</v>
      </c>
      <c r="BK32" s="8" t="s">
        <v>14</v>
      </c>
      <c r="BL32" s="8" t="s">
        <v>2</v>
      </c>
      <c r="BM32" s="8" t="s">
        <v>10</v>
      </c>
      <c r="BN32" s="8" t="s">
        <v>2</v>
      </c>
      <c r="BO32" s="8" t="s">
        <v>7</v>
      </c>
      <c r="BP32" s="8" t="s">
        <v>2</v>
      </c>
      <c r="BQ32" s="8" t="s">
        <v>12</v>
      </c>
      <c r="BR32" s="8" t="s">
        <v>2</v>
      </c>
      <c r="BS32" s="8" t="s">
        <v>29</v>
      </c>
      <c r="BT32" s="14" t="s">
        <v>2</v>
      </c>
      <c r="BU32" s="8" t="s">
        <v>27</v>
      </c>
      <c r="BV32" s="14" t="s">
        <v>2</v>
      </c>
      <c r="BW32" s="8" t="s">
        <v>25</v>
      </c>
      <c r="BX32" s="14" t="s">
        <v>2</v>
      </c>
      <c r="BY32" s="8" t="s">
        <v>23</v>
      </c>
      <c r="BZ32" s="14" t="s">
        <v>2</v>
      </c>
      <c r="CA32" s="8" t="s">
        <v>22</v>
      </c>
      <c r="CB32" s="14" t="s">
        <v>2</v>
      </c>
      <c r="CC32" s="8" t="s">
        <v>20</v>
      </c>
      <c r="CD32" s="14" t="s">
        <v>2</v>
      </c>
      <c r="CE32" s="8" t="s">
        <v>17</v>
      </c>
      <c r="CF32" s="14" t="s">
        <v>2</v>
      </c>
      <c r="CG32" s="8" t="s">
        <v>16</v>
      </c>
      <c r="CH32" s="14" t="s">
        <v>2</v>
      </c>
      <c r="CI32" s="8" t="s">
        <v>14</v>
      </c>
      <c r="CJ32" s="14" t="s">
        <v>2</v>
      </c>
      <c r="CK32" s="8" t="s">
        <v>10</v>
      </c>
      <c r="CL32" s="8" t="s">
        <v>2</v>
      </c>
      <c r="CM32" s="8" t="s">
        <v>7</v>
      </c>
      <c r="CN32" s="8" t="s">
        <v>2</v>
      </c>
      <c r="CO32" s="8" t="s">
        <v>12</v>
      </c>
      <c r="CP32" s="8"/>
    </row>
    <row r="33" spans="3:94" ht="21.75" customHeight="1" thickBot="1">
      <c r="C33" s="111" t="s">
        <v>63</v>
      </c>
      <c r="D33" s="249"/>
      <c r="E33" s="246"/>
      <c r="F33" s="247">
        <v>9.9135698210398715</v>
      </c>
      <c r="G33" s="247">
        <v>18.475968479611595</v>
      </c>
      <c r="H33" s="247">
        <v>2.8027947995565841</v>
      </c>
      <c r="I33" s="247">
        <v>8.7504147265850865</v>
      </c>
      <c r="J33" s="247">
        <v>16.992033364156313</v>
      </c>
      <c r="K33" s="247">
        <v>2.1574394848260403</v>
      </c>
      <c r="L33" s="248"/>
      <c r="M33" s="250"/>
      <c r="N33" s="105" t="s">
        <v>61</v>
      </c>
      <c r="O33" s="12"/>
      <c r="P33" s="94"/>
      <c r="Q33" s="125"/>
      <c r="W33" s="135">
        <v>21204</v>
      </c>
      <c r="X33" s="135">
        <v>24273</v>
      </c>
      <c r="Y33" s="130" t="s">
        <v>61</v>
      </c>
      <c r="Z33" s="12"/>
      <c r="AA33" s="12"/>
      <c r="AB33" s="12"/>
      <c r="AC33" s="12"/>
      <c r="AD33" s="12"/>
      <c r="AE33" s="12"/>
      <c r="AF33" s="12"/>
      <c r="AI33" s="8" t="s">
        <v>6</v>
      </c>
      <c r="AJ33" s="15" t="e">
        <f>SUM(#REF!/#REF!*100)</f>
        <v>#REF!</v>
      </c>
      <c r="AK33" s="8">
        <v>55.8</v>
      </c>
      <c r="AL33" s="16">
        <v>55.978628801780935</v>
      </c>
      <c r="AM33" s="8">
        <v>56.1</v>
      </c>
      <c r="AN33" s="17">
        <v>56.3</v>
      </c>
      <c r="AO33" s="17">
        <v>56.8</v>
      </c>
      <c r="AP33" s="17" t="e">
        <f>BJ33</f>
        <v>#DIV/0!</v>
      </c>
      <c r="AQ33" s="17" t="e">
        <f>BL33</f>
        <v>#DIV/0!</v>
      </c>
      <c r="AR33" s="17" t="e">
        <f>BN33</f>
        <v>#DIV/0!</v>
      </c>
      <c r="AS33" s="17" t="e">
        <f>BP33</f>
        <v>#REF!</v>
      </c>
      <c r="AT33" s="17" t="e">
        <f>BR33</f>
        <v>#DIV/0!</v>
      </c>
      <c r="AU33" s="17" t="e">
        <f>BT33</f>
        <v>#DIV/0!</v>
      </c>
      <c r="AV33" s="17" t="e">
        <f>BV33</f>
        <v>#DIV/0!</v>
      </c>
      <c r="AW33" s="17" t="e">
        <f>BX33</f>
        <v>#DIV/0!</v>
      </c>
      <c r="AX33" s="17" t="e">
        <f>BZ33</f>
        <v>#DIV/0!</v>
      </c>
      <c r="AY33" s="17" t="e">
        <f>CB33</f>
        <v>#DIV/0!</v>
      </c>
      <c r="AZ33" s="17" t="e">
        <f xml:space="preserve">
CD33</f>
        <v>#DIV/0!</v>
      </c>
      <c r="BA33" s="17" t="e">
        <f>CF33</f>
        <v>#DIV/0!</v>
      </c>
      <c r="BB33" s="17" t="e">
        <f>CH33</f>
        <v>#DIV/0!</v>
      </c>
      <c r="BC33" s="17" t="e">
        <f>CJ33</f>
        <v>#DIV/0!</v>
      </c>
      <c r="BD33" s="17" t="e">
        <f>CL33</f>
        <v>#DIV/0!</v>
      </c>
      <c r="BE33" s="17" t="e">
        <f>CN33</f>
        <v>#DIV/0!</v>
      </c>
      <c r="BF33" s="17" t="e">
        <f>BG33/BG35*100</f>
        <v>#REF!</v>
      </c>
      <c r="BG33" s="18" t="e">
        <f>#REF!</f>
        <v>#REF!</v>
      </c>
      <c r="BH33" s="17" t="e">
        <f>BI33/BI35*100</f>
        <v>#REF!</v>
      </c>
      <c r="BI33" s="18" t="e">
        <f>#REF!</f>
        <v>#REF!</v>
      </c>
      <c r="BJ33" s="17" t="e">
        <f>BK33/BK35*100</f>
        <v>#DIV/0!</v>
      </c>
      <c r="BK33" s="18">
        <v>2260552</v>
      </c>
      <c r="BL33" s="17" t="e">
        <f>BM33/BM35*100</f>
        <v>#DIV/0!</v>
      </c>
      <c r="BM33" s="18">
        <v>2253926</v>
      </c>
      <c r="BN33" s="17" t="e">
        <f>BO33/BO35*100</f>
        <v>#DIV/0!</v>
      </c>
      <c r="BO33" s="18">
        <v>2246064</v>
      </c>
      <c r="BP33" s="17" t="e">
        <f>BQ33/BQ35*100</f>
        <v>#REF!</v>
      </c>
      <c r="BQ33" s="18" t="e">
        <f>#REF!</f>
        <v>#REF!</v>
      </c>
      <c r="BR33" s="17" t="e">
        <f>BS33/BS35*100</f>
        <v>#DIV/0!</v>
      </c>
      <c r="BS33" s="18">
        <v>2226033</v>
      </c>
      <c r="BT33" s="19" t="e">
        <f>BU33/BU35*100</f>
        <v>#DIV/0!</v>
      </c>
      <c r="BU33" s="6">
        <v>2219892</v>
      </c>
      <c r="BV33" s="19" t="e">
        <f>BW33/BW35*100</f>
        <v>#DIV/0!</v>
      </c>
      <c r="BW33" s="6">
        <v>2212693</v>
      </c>
      <c r="BX33" s="19" t="e">
        <f>BY33/BY35*100</f>
        <v>#DIV/0!</v>
      </c>
      <c r="BY33" s="6">
        <v>2204984</v>
      </c>
      <c r="BZ33" s="19" t="e">
        <f>CA33/CA35*100</f>
        <v>#DIV/0!</v>
      </c>
      <c r="CA33" s="6">
        <v>2199212</v>
      </c>
      <c r="CB33" s="19" t="e">
        <f>CC33/CC35*100</f>
        <v>#DIV/0!</v>
      </c>
      <c r="CC33" s="6">
        <v>2192378</v>
      </c>
      <c r="CD33" s="19" t="e">
        <f>CE33/CE35*100</f>
        <v>#DIV/0!</v>
      </c>
      <c r="CE33" s="6">
        <v>2184712</v>
      </c>
      <c r="CF33" s="19" t="e">
        <f>CG33/CG35*100</f>
        <v>#DIV/0!</v>
      </c>
      <c r="CG33" s="6">
        <v>2177956</v>
      </c>
      <c r="CH33" s="19" t="e">
        <f>CI33/CI35*100</f>
        <v>#DIV/0!</v>
      </c>
      <c r="CI33" s="6">
        <v>2172002</v>
      </c>
      <c r="CJ33" s="19" t="e">
        <f>CK33/CK35*100</f>
        <v>#DIV/0!</v>
      </c>
      <c r="CK33" s="6">
        <v>2165633</v>
      </c>
      <c r="CL33" s="19" t="e">
        <f>CM33/CM35*100</f>
        <v>#DIV/0!</v>
      </c>
      <c r="CM33" s="6">
        <v>2159338</v>
      </c>
      <c r="CN33" s="19" t="e">
        <f>CO33/CO35*100</f>
        <v>#DIV/0!</v>
      </c>
      <c r="CO33" s="6">
        <v>2153301</v>
      </c>
      <c r="CP33" s="2" t="s">
        <v>4</v>
      </c>
    </row>
    <row r="34" spans="3:94" ht="21.75" customHeight="1" thickBot="1">
      <c r="C34" s="111" t="s">
        <v>75</v>
      </c>
      <c r="D34" s="104"/>
      <c r="E34" s="246"/>
      <c r="F34" s="247">
        <v>0.33997852857854716</v>
      </c>
      <c r="G34" s="251">
        <v>1.0331398817150688</v>
      </c>
      <c r="H34" s="251">
        <v>5.4750911067135373E-2</v>
      </c>
      <c r="I34" s="247">
        <v>0.3152936303695556</v>
      </c>
      <c r="J34" s="251">
        <v>0.93297426219857527</v>
      </c>
      <c r="K34" s="251">
        <v>6.7932113352850446E-2</v>
      </c>
      <c r="L34" s="248"/>
      <c r="M34" s="106"/>
      <c r="N34" s="105" t="s">
        <v>74</v>
      </c>
      <c r="O34" s="12"/>
      <c r="P34" s="94"/>
      <c r="Q34" s="125"/>
      <c r="W34" s="136">
        <v>157</v>
      </c>
      <c r="X34" s="135">
        <v>176</v>
      </c>
      <c r="Y34" s="130" t="s">
        <v>74</v>
      </c>
      <c r="Z34" s="12"/>
      <c r="AA34" s="12"/>
      <c r="AB34" s="12"/>
      <c r="AC34" s="12"/>
      <c r="AD34" s="12"/>
      <c r="AE34" s="12"/>
      <c r="AF34" s="12"/>
      <c r="AI34" s="8"/>
      <c r="AJ34" s="16"/>
      <c r="AK34" s="8"/>
      <c r="AL34" s="16"/>
      <c r="AM34" s="8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8"/>
      <c r="BH34" s="17"/>
      <c r="BI34" s="18"/>
      <c r="BJ34" s="17"/>
      <c r="BK34" s="18"/>
      <c r="BL34" s="17"/>
      <c r="BM34" s="18"/>
      <c r="BN34" s="17"/>
      <c r="BO34" s="18"/>
      <c r="BP34" s="17"/>
      <c r="BQ34" s="18"/>
      <c r="BR34" s="17"/>
      <c r="BS34" s="18"/>
      <c r="BT34" s="19"/>
      <c r="BU34" s="6"/>
      <c r="BV34" s="19"/>
      <c r="BW34" s="6"/>
      <c r="BX34" s="19"/>
      <c r="BY34" s="6"/>
      <c r="BZ34" s="19"/>
      <c r="CA34" s="6"/>
      <c r="CB34" s="19"/>
      <c r="CC34" s="6"/>
      <c r="CD34" s="19"/>
      <c r="CE34" s="6"/>
      <c r="CF34" s="19"/>
      <c r="CG34" s="6"/>
      <c r="CH34" s="19"/>
      <c r="CI34" s="6"/>
      <c r="CJ34" s="19"/>
      <c r="CK34" s="6"/>
      <c r="CL34" s="19"/>
      <c r="CM34" s="6"/>
      <c r="CN34" s="19"/>
      <c r="CO34" s="6"/>
    </row>
    <row r="35" spans="3:94" s="121" customFormat="1" ht="21.75" customHeight="1" thickBot="1">
      <c r="C35" s="252" t="s">
        <v>48</v>
      </c>
      <c r="D35" s="253"/>
      <c r="E35" s="254"/>
      <c r="F35" s="255">
        <v>2.4524681119443019</v>
      </c>
      <c r="G35" s="255">
        <v>8.9964707842533365</v>
      </c>
      <c r="H35" s="255">
        <v>1.0371845710264234</v>
      </c>
      <c r="I35" s="255">
        <v>2.0930248702082479</v>
      </c>
      <c r="J35" s="255">
        <v>8.3534536465513582</v>
      </c>
      <c r="K35" s="255">
        <v>0.77966918385632333</v>
      </c>
      <c r="L35" s="256"/>
      <c r="M35" s="257"/>
      <c r="N35" s="258" t="s">
        <v>47</v>
      </c>
      <c r="P35" s="53"/>
      <c r="Q35" s="125"/>
      <c r="R35" s="53"/>
      <c r="S35" s="53"/>
      <c r="T35" s="53"/>
      <c r="U35" s="53"/>
      <c r="V35" s="53"/>
      <c r="W35" s="137">
        <f>SUM(W30:W34)</f>
        <v>47962</v>
      </c>
      <c r="X35" s="137">
        <f>SUM(X30:X34)</f>
        <v>62602</v>
      </c>
      <c r="Y35" s="131" t="s">
        <v>47</v>
      </c>
      <c r="Z35" s="122"/>
      <c r="AA35" s="122"/>
      <c r="AB35" s="122"/>
      <c r="AC35" s="122"/>
      <c r="AD35" s="122"/>
      <c r="AE35" s="122" t="e">
        <f>SUM(#REF!-#REF!)</f>
        <v>#REF!</v>
      </c>
      <c r="AF35" s="122"/>
    </row>
    <row r="36" spans="3:94" s="24" customFormat="1" ht="27.75" customHeight="1">
      <c r="C36" s="59" t="s">
        <v>300</v>
      </c>
      <c r="D36" s="59"/>
      <c r="E36" s="60"/>
      <c r="F36" s="61"/>
      <c r="G36" s="61"/>
      <c r="H36" s="61"/>
      <c r="I36" s="61"/>
      <c r="J36" s="61"/>
      <c r="K36" s="61"/>
      <c r="L36" s="62"/>
      <c r="M36" s="59"/>
      <c r="N36" s="63" t="s">
        <v>299</v>
      </c>
      <c r="Q36" s="125"/>
      <c r="S36" s="53"/>
      <c r="T36" s="53"/>
      <c r="U36" s="53"/>
      <c r="V36" s="82"/>
      <c r="W36" s="2"/>
      <c r="X36" s="2"/>
      <c r="Y36" s="12"/>
      <c r="Z36" s="23"/>
      <c r="AA36" s="23"/>
      <c r="AB36" s="23"/>
      <c r="AC36" s="23"/>
      <c r="AD36" s="23"/>
      <c r="AE36" s="23"/>
      <c r="AF36" s="23"/>
    </row>
    <row r="37" spans="3:94" s="81" customFormat="1" ht="13.5" customHeight="1">
      <c r="C37" s="266" t="s">
        <v>292</v>
      </c>
      <c r="D37" s="266"/>
      <c r="E37" s="89"/>
      <c r="F37" s="90"/>
      <c r="G37" s="89"/>
      <c r="H37" s="90"/>
      <c r="I37" s="90"/>
      <c r="J37" s="90"/>
      <c r="K37" s="90"/>
      <c r="L37" s="91"/>
      <c r="N37" s="260" t="s">
        <v>293</v>
      </c>
      <c r="P37" s="82"/>
      <c r="Q37" s="82"/>
      <c r="R37" s="82"/>
      <c r="S37" s="82"/>
      <c r="T37" s="82"/>
      <c r="U37" s="82"/>
      <c r="V37" s="51"/>
      <c r="W37" s="2"/>
      <c r="X37" s="2"/>
      <c r="Y37" s="2"/>
    </row>
    <row r="38" spans="3:94" ht="21.75" customHeight="1">
      <c r="C38" s="271"/>
      <c r="D38" s="272"/>
      <c r="E38" s="272"/>
      <c r="F38" s="272"/>
      <c r="G38" s="272"/>
      <c r="H38" s="272"/>
      <c r="I38" s="281"/>
      <c r="J38" s="281"/>
      <c r="K38" s="281"/>
      <c r="L38" s="281"/>
      <c r="M38" s="281"/>
      <c r="N38" s="281"/>
      <c r="O38" s="12"/>
      <c r="P38" s="107"/>
      <c r="Q38" s="102"/>
      <c r="R38" s="120">
        <f>108+7</f>
        <v>115</v>
      </c>
      <c r="S38" s="107"/>
      <c r="Z38" s="12"/>
      <c r="AA38" s="12"/>
      <c r="AB38" s="12"/>
      <c r="AC38" s="12"/>
      <c r="AD38" s="12"/>
      <c r="AE38" s="12"/>
      <c r="AF38" s="12"/>
      <c r="AM38" s="20"/>
      <c r="AN38" s="20"/>
      <c r="AO38" s="20"/>
      <c r="AP38" s="20"/>
    </row>
    <row r="39" spans="3:94" ht="12.75" customHeight="1">
      <c r="C39" s="22"/>
      <c r="D39" s="1"/>
      <c r="E39" s="3"/>
      <c r="F39" s="5"/>
      <c r="G39" s="5"/>
      <c r="H39" s="5"/>
      <c r="I39" s="5"/>
      <c r="J39" s="5"/>
      <c r="K39" s="5"/>
      <c r="L39" s="4"/>
      <c r="M39" s="4"/>
      <c r="N39" s="22"/>
      <c r="V39" s="2"/>
    </row>
    <row r="40" spans="3:94" ht="12.75" customHeight="1">
      <c r="C40" s="22"/>
      <c r="D40" s="1"/>
      <c r="E40" s="3"/>
      <c r="F40" s="5"/>
      <c r="G40" s="3"/>
      <c r="H40" s="5"/>
      <c r="I40" s="5"/>
      <c r="J40" s="5">
        <f>SUM(J36)</f>
        <v>0</v>
      </c>
      <c r="K40" s="5"/>
      <c r="L40" s="4"/>
      <c r="M40" s="4"/>
      <c r="N40" s="22"/>
      <c r="T40" s="2"/>
      <c r="U40" s="2"/>
      <c r="V40" s="2"/>
    </row>
    <row r="41" spans="3:94" ht="9.75" customHeight="1">
      <c r="C41" s="22"/>
      <c r="D41" s="1"/>
      <c r="E41" s="3"/>
      <c r="F41" s="5"/>
      <c r="G41" s="3"/>
      <c r="H41" s="5"/>
      <c r="I41" s="5"/>
      <c r="J41" s="5"/>
      <c r="K41" s="5"/>
      <c r="L41" s="4"/>
      <c r="M41" s="4"/>
      <c r="N41" s="22"/>
      <c r="T41" s="2"/>
      <c r="U41" s="2"/>
    </row>
    <row r="42" spans="3:94" ht="31.5" customHeight="1"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R42" s="2"/>
      <c r="S42" s="2"/>
    </row>
    <row r="43" spans="3:94" ht="32.25" customHeight="1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P43" s="2"/>
      <c r="Q43" s="2"/>
      <c r="R43" s="2"/>
      <c r="S43" s="2"/>
    </row>
    <row r="44" spans="3:94" ht="32.25" customHeight="1">
      <c r="C44" s="22"/>
      <c r="D44" s="1"/>
      <c r="E44" s="3"/>
      <c r="J44" s="5"/>
      <c r="K44" s="5"/>
      <c r="L44" s="4"/>
      <c r="M44" s="4"/>
      <c r="N44" s="22"/>
    </row>
    <row r="45" spans="3:94" ht="32.25" customHeight="1">
      <c r="C45" s="22"/>
      <c r="D45" s="1"/>
      <c r="E45" s="3"/>
      <c r="J45" s="5"/>
      <c r="K45" s="5"/>
      <c r="L45" s="4"/>
      <c r="M45" s="4"/>
      <c r="N45" s="22"/>
    </row>
    <row r="46" spans="3:94" ht="32.25" customHeight="1">
      <c r="C46" s="22"/>
      <c r="D46" s="1"/>
      <c r="E46" s="3"/>
      <c r="F46" s="139"/>
      <c r="G46" s="3"/>
      <c r="H46" s="139"/>
      <c r="I46" s="5"/>
      <c r="J46" s="5"/>
      <c r="K46" s="5"/>
      <c r="L46" s="4"/>
      <c r="M46" s="4"/>
    </row>
    <row r="47" spans="3:94" ht="32.25" customHeight="1">
      <c r="C47" s="22"/>
      <c r="D47" s="1"/>
      <c r="E47" s="3"/>
      <c r="F47" s="139"/>
      <c r="G47" s="3"/>
      <c r="H47" s="139"/>
      <c r="I47" s="5"/>
      <c r="J47" s="5"/>
      <c r="K47" s="5"/>
      <c r="L47" s="4"/>
      <c r="M47" s="4"/>
      <c r="R47" s="112">
        <f>SUM(S47:T47)</f>
        <v>94</v>
      </c>
      <c r="S47" s="113">
        <v>71</v>
      </c>
      <c r="T47" s="112">
        <v>23</v>
      </c>
      <c r="U47" s="112" t="s">
        <v>76</v>
      </c>
    </row>
    <row r="48" spans="3:94" ht="32.25" customHeight="1">
      <c r="C48" s="22"/>
      <c r="D48" s="1"/>
      <c r="E48" s="3"/>
      <c r="F48" s="139"/>
      <c r="G48" s="3"/>
      <c r="H48" s="139"/>
      <c r="I48" s="5"/>
      <c r="J48" s="5"/>
      <c r="K48" s="5"/>
      <c r="L48" s="4"/>
      <c r="M48" s="4"/>
      <c r="N48" s="22"/>
      <c r="R48" s="112">
        <f>SUM(S48:T48)</f>
        <v>4</v>
      </c>
      <c r="S48" s="113">
        <v>4</v>
      </c>
      <c r="T48" s="112">
        <v>0</v>
      </c>
      <c r="U48" s="112" t="s">
        <v>77</v>
      </c>
    </row>
    <row r="49" spans="3:44" ht="32.25" customHeight="1">
      <c r="C49" s="22"/>
      <c r="D49" s="1"/>
      <c r="E49" s="3"/>
      <c r="F49" s="140"/>
      <c r="K49" s="5"/>
      <c r="L49" s="4"/>
      <c r="M49" s="4"/>
      <c r="N49" s="22"/>
    </row>
    <row r="50" spans="3:44" ht="32.25" customHeight="1">
      <c r="C50" s="22"/>
      <c r="D50" s="1"/>
      <c r="E50" s="3"/>
      <c r="F50" s="5"/>
      <c r="G50" s="16"/>
      <c r="H50" s="16"/>
      <c r="K50" s="5"/>
      <c r="L50" s="4"/>
      <c r="M50" s="4"/>
      <c r="N50" s="22"/>
    </row>
    <row r="51" spans="3:44" ht="25.5" customHeight="1">
      <c r="C51" s="22"/>
      <c r="D51" s="1"/>
      <c r="E51" s="3"/>
      <c r="F51" s="139"/>
      <c r="G51" s="3"/>
      <c r="H51" s="139"/>
      <c r="I51" s="5"/>
      <c r="J51" s="5"/>
      <c r="K51" s="5"/>
      <c r="L51" s="4"/>
      <c r="M51" s="4"/>
      <c r="N51" s="22"/>
    </row>
    <row r="52" spans="3:44" ht="12.75" customHeight="1">
      <c r="C52" s="22"/>
      <c r="D52" s="1"/>
      <c r="E52" s="3"/>
      <c r="F52" s="5"/>
      <c r="G52" s="3"/>
      <c r="H52" s="5"/>
      <c r="I52" s="5"/>
      <c r="J52" s="5"/>
      <c r="K52" s="5"/>
      <c r="L52" s="4"/>
      <c r="M52" s="4"/>
      <c r="N52" s="22"/>
    </row>
    <row r="53" spans="3:44" ht="12.75" customHeight="1">
      <c r="C53" s="22"/>
      <c r="D53" s="1"/>
      <c r="E53" s="3"/>
      <c r="F53" s="5"/>
      <c r="G53" s="3"/>
      <c r="H53" s="5"/>
      <c r="I53" s="5"/>
      <c r="J53" s="5"/>
      <c r="K53" s="5"/>
      <c r="L53" s="4"/>
      <c r="M53" s="4"/>
      <c r="N53" s="22"/>
    </row>
    <row r="54" spans="3:44" ht="12.75" customHeight="1">
      <c r="C54" s="22"/>
      <c r="D54" s="1"/>
      <c r="E54" s="3"/>
      <c r="F54" s="5"/>
      <c r="G54" s="3"/>
      <c r="H54" s="5"/>
      <c r="I54" s="5"/>
      <c r="J54" s="5"/>
      <c r="K54" s="5"/>
      <c r="L54" s="4"/>
      <c r="M54" s="4"/>
      <c r="N54" s="22"/>
      <c r="U54" s="95"/>
    </row>
    <row r="55" spans="3:44" ht="12.75" customHeight="1">
      <c r="C55" s="22"/>
      <c r="D55" s="1"/>
      <c r="E55" s="3"/>
      <c r="F55" s="5"/>
      <c r="G55" s="3"/>
      <c r="H55" s="5"/>
      <c r="I55" s="5"/>
      <c r="J55" s="5"/>
      <c r="K55" s="5"/>
      <c r="L55" s="4"/>
      <c r="M55" s="4"/>
      <c r="N55" s="22"/>
    </row>
    <row r="56" spans="3:44" ht="12.75" customHeight="1">
      <c r="C56" s="22"/>
      <c r="D56" s="1"/>
      <c r="E56" s="3"/>
      <c r="F56" s="5"/>
      <c r="G56" s="3"/>
      <c r="H56" s="5"/>
      <c r="I56" s="5"/>
      <c r="J56" s="5"/>
      <c r="K56" s="5"/>
      <c r="L56" s="4"/>
      <c r="M56" s="4"/>
      <c r="N56" s="22"/>
    </row>
    <row r="57" spans="3:44" ht="12.75" customHeight="1">
      <c r="C57" s="22"/>
      <c r="D57" s="1"/>
      <c r="E57" s="3"/>
      <c r="F57" s="5"/>
      <c r="K57" s="5"/>
      <c r="L57" s="4"/>
      <c r="M57" s="4"/>
      <c r="N57" s="22"/>
    </row>
    <row r="58" spans="3:44" ht="8.1" customHeight="1">
      <c r="C58" s="1"/>
      <c r="D58" s="1"/>
      <c r="E58" s="3"/>
      <c r="F58" s="5"/>
      <c r="K58" s="5"/>
      <c r="L58" s="4"/>
      <c r="M58" s="4"/>
      <c r="N58" s="11"/>
      <c r="P58" s="92"/>
      <c r="Q58" s="92"/>
      <c r="R58" s="92"/>
      <c r="T58" s="92"/>
      <c r="U58" s="92"/>
      <c r="V58" s="92"/>
    </row>
    <row r="59" spans="3:44" ht="12.75" customHeight="1">
      <c r="H59" s="6"/>
      <c r="T59" s="47"/>
      <c r="U59" s="47"/>
      <c r="V59" s="27"/>
      <c r="AI59" s="16">
        <f>SUM(AP59/AK59*100)</f>
        <v>43.863176747870668</v>
      </c>
      <c r="AJ59" s="16">
        <f>AQ59/AK59*100</f>
        <v>56.136823252129332</v>
      </c>
      <c r="AK59" s="6">
        <f>SUM(AP59:AQ59)</f>
        <v>4064660</v>
      </c>
      <c r="AL59" s="6"/>
      <c r="AM59" s="6"/>
      <c r="AN59" s="6"/>
      <c r="AO59" s="18"/>
      <c r="AP59" s="18">
        <v>1782889</v>
      </c>
      <c r="AQ59" s="18">
        <v>2281771</v>
      </c>
      <c r="AR59" s="8" t="s">
        <v>20</v>
      </c>
    </row>
    <row r="60" spans="3:44" ht="0.75" customHeight="1">
      <c r="S60" s="47"/>
      <c r="T60" s="267" t="s">
        <v>92</v>
      </c>
      <c r="U60" s="279">
        <f>F11</f>
        <v>8.0046939218161697</v>
      </c>
      <c r="V60" s="119"/>
      <c r="AI60" s="8">
        <v>43.8</v>
      </c>
      <c r="AJ60" s="16">
        <f>AQ60/AK60*100</f>
        <v>56.142662755072614</v>
      </c>
      <c r="AK60" s="2">
        <f>SUM(AP60:AQ60)</f>
        <v>4075065</v>
      </c>
      <c r="AP60" s="18">
        <v>1787215</v>
      </c>
      <c r="AQ60" s="18">
        <v>2287850</v>
      </c>
      <c r="AR60" s="8" t="s">
        <v>22</v>
      </c>
    </row>
    <row r="61" spans="3:44" ht="0.75" customHeight="1">
      <c r="P61" s="27"/>
      <c r="Q61" s="27"/>
      <c r="R61" s="27"/>
      <c r="S61" s="47"/>
      <c r="T61" s="267"/>
      <c r="U61" s="280"/>
      <c r="V61" s="267" t="s">
        <v>93</v>
      </c>
      <c r="AG61" s="16">
        <f>AN61/AI61*100</f>
        <v>43.874286024586361</v>
      </c>
      <c r="AH61" s="16">
        <f>AO61/AI61*100</f>
        <v>56.125713975413639</v>
      </c>
      <c r="AI61" s="2">
        <f>SUM(AN61:AO61)</f>
        <v>4088201</v>
      </c>
      <c r="AN61" s="18">
        <v>1793669</v>
      </c>
      <c r="AO61" s="18">
        <v>2294532</v>
      </c>
      <c r="AP61" s="8" t="s">
        <v>23</v>
      </c>
    </row>
    <row r="62" spans="3:44" ht="12.75" customHeight="1">
      <c r="P62" s="267" t="s">
        <v>90</v>
      </c>
      <c r="Q62" s="274">
        <f>G35</f>
        <v>8.9964707842533365</v>
      </c>
      <c r="R62" s="276" t="s">
        <v>91</v>
      </c>
      <c r="S62" s="27"/>
      <c r="T62" s="267"/>
      <c r="U62" s="280"/>
      <c r="V62" s="267"/>
      <c r="AG62" s="16">
        <f>AN62/AI62*100</f>
        <v>43.717683595302205</v>
      </c>
      <c r="AH62" s="16">
        <f>AO62/AI62*100</f>
        <v>56.282316404697795</v>
      </c>
      <c r="AI62" s="6">
        <f>AO62+AN62</f>
        <v>4091962</v>
      </c>
      <c r="AJ62" s="6"/>
      <c r="AK62" s="6"/>
      <c r="AL62" s="6"/>
      <c r="AN62" s="18">
        <v>1788911</v>
      </c>
      <c r="AO62" s="18">
        <v>2303051</v>
      </c>
      <c r="AP62" s="8" t="s">
        <v>25</v>
      </c>
    </row>
    <row r="63" spans="3:44" ht="65.25" customHeight="1">
      <c r="P63" s="267"/>
      <c r="Q63" s="275"/>
      <c r="R63" s="276"/>
      <c r="S63" s="27"/>
      <c r="T63" s="267"/>
      <c r="U63" s="280"/>
      <c r="V63" s="267"/>
    </row>
    <row r="64" spans="3:44" ht="12.75" customHeight="1">
      <c r="P64" s="267"/>
      <c r="Q64" s="275"/>
      <c r="R64" s="276"/>
      <c r="S64" s="27"/>
      <c r="T64" s="267"/>
      <c r="U64" s="280"/>
      <c r="V64" s="267"/>
    </row>
    <row r="65" spans="7:42" ht="12.75" customHeight="1">
      <c r="P65" s="267"/>
      <c r="Q65" s="275"/>
      <c r="R65" s="276"/>
      <c r="S65" s="27"/>
      <c r="T65" s="267"/>
      <c r="U65" s="280"/>
      <c r="V65" s="267"/>
    </row>
    <row r="66" spans="7:42">
      <c r="AG66" s="273"/>
      <c r="AH66" s="273"/>
      <c r="AI66" s="273"/>
      <c r="AJ66" s="273"/>
      <c r="AK66" s="273"/>
      <c r="AL66" s="273"/>
      <c r="AM66" s="273"/>
      <c r="AN66" s="273"/>
      <c r="AO66" s="273"/>
      <c r="AP66" s="273"/>
    </row>
    <row r="67" spans="7:42">
      <c r="N67" s="6"/>
      <c r="AG67" s="273"/>
      <c r="AH67" s="273"/>
      <c r="AI67" s="273"/>
      <c r="AJ67" s="273"/>
      <c r="AK67" s="273"/>
      <c r="AL67" s="273"/>
      <c r="AM67" s="273"/>
      <c r="AN67" s="273"/>
      <c r="AO67" s="273"/>
      <c r="AP67" s="273"/>
    </row>
    <row r="68" spans="7:42">
      <c r="G68" s="16"/>
      <c r="H68" s="16"/>
      <c r="AG68" s="8" t="s">
        <v>39</v>
      </c>
      <c r="AH68" s="8" t="s">
        <v>38</v>
      </c>
      <c r="AI68" s="8" t="s">
        <v>1</v>
      </c>
      <c r="AJ68" s="8"/>
      <c r="AK68" s="8"/>
      <c r="AL68" s="8"/>
      <c r="AN68" s="8" t="s">
        <v>3</v>
      </c>
      <c r="AO68" s="8" t="s">
        <v>4</v>
      </c>
    </row>
    <row r="69" spans="7:42">
      <c r="G69" s="16"/>
      <c r="H69" s="16"/>
      <c r="AG69" s="16">
        <f t="shared" ref="AG69:AG76" si="1">SUM(AN69/AI69*100)</f>
        <v>43.888555395932229</v>
      </c>
      <c r="AH69" s="17">
        <f t="shared" ref="AH69:AH76" si="2">AO69/AI69*100</f>
        <v>56.111444604067771</v>
      </c>
      <c r="AI69" s="21">
        <f t="shared" ref="AI69:AI76" si="3">SUM(AN69:AO69)</f>
        <v>4118028</v>
      </c>
      <c r="AJ69" s="21"/>
      <c r="AK69" s="21"/>
      <c r="AL69" s="21"/>
      <c r="AN69" s="7">
        <v>1807343</v>
      </c>
      <c r="AO69" s="7">
        <v>2310685</v>
      </c>
      <c r="AP69" s="8" t="s">
        <v>27</v>
      </c>
    </row>
    <row r="70" spans="7:42">
      <c r="H70" s="16"/>
      <c r="AG70" s="16">
        <f t="shared" si="1"/>
        <v>43.975574979702621</v>
      </c>
      <c r="AH70" s="17">
        <f t="shared" si="2"/>
        <v>56.024425020297386</v>
      </c>
      <c r="AI70" s="21">
        <f t="shared" si="3"/>
        <v>4137233</v>
      </c>
      <c r="AJ70" s="7"/>
      <c r="AK70" s="7"/>
      <c r="AL70" s="7"/>
      <c r="AN70" s="7">
        <v>1819372</v>
      </c>
      <c r="AO70" s="7">
        <v>2317861</v>
      </c>
      <c r="AP70" s="8" t="s">
        <v>29</v>
      </c>
    </row>
    <row r="71" spans="7:42">
      <c r="X71" s="16">
        <f>AE79/Y77*100</f>
        <v>55.345324368146073</v>
      </c>
      <c r="AG71" s="16">
        <f t="shared" si="1"/>
        <v>44.021371198219065</v>
      </c>
      <c r="AH71" s="17">
        <f t="shared" si="2"/>
        <v>55.978628801780935</v>
      </c>
      <c r="AI71" s="21">
        <f t="shared" si="3"/>
        <v>4155125</v>
      </c>
      <c r="AJ71" s="21"/>
      <c r="AK71" s="21"/>
      <c r="AL71" s="21"/>
      <c r="AN71" s="7">
        <v>1829143</v>
      </c>
      <c r="AO71" s="7">
        <v>2325982</v>
      </c>
      <c r="AP71" s="8" t="s">
        <v>12</v>
      </c>
    </row>
    <row r="72" spans="7:42">
      <c r="X72" s="16">
        <f>AE80/Y78*100</f>
        <v>55.336022679280781</v>
      </c>
      <c r="AG72" s="16">
        <f t="shared" si="1"/>
        <v>44.159914400817691</v>
      </c>
      <c r="AH72" s="17">
        <f t="shared" si="2"/>
        <v>55.840085599182309</v>
      </c>
      <c r="AI72" s="21">
        <f t="shared" si="3"/>
        <v>4177610</v>
      </c>
      <c r="AJ72" s="6"/>
      <c r="AK72" s="6"/>
      <c r="AL72" s="6"/>
      <c r="AM72" s="6"/>
      <c r="AN72" s="18">
        <v>1844829</v>
      </c>
      <c r="AO72" s="18">
        <v>2332781</v>
      </c>
      <c r="AP72" s="8" t="s">
        <v>7</v>
      </c>
    </row>
    <row r="73" spans="7:42">
      <c r="X73" s="16"/>
      <c r="AG73" s="16">
        <f t="shared" si="1"/>
        <v>44.911721677553111</v>
      </c>
      <c r="AH73" s="17">
        <f t="shared" si="2"/>
        <v>55.088278322446882</v>
      </c>
      <c r="AI73" s="21">
        <f t="shared" si="3"/>
        <v>4245493</v>
      </c>
      <c r="AJ73" s="6"/>
      <c r="AK73" s="6"/>
      <c r="AL73" s="6"/>
      <c r="AM73" s="6"/>
      <c r="AN73" s="18">
        <v>1906724</v>
      </c>
      <c r="AO73" s="18">
        <v>2338769</v>
      </c>
      <c r="AP73" s="8" t="s">
        <v>10</v>
      </c>
    </row>
    <row r="74" spans="7:42" ht="15.75" customHeight="1">
      <c r="M74" s="8"/>
      <c r="N74" s="8"/>
      <c r="V74" s="2"/>
      <c r="W74" s="16">
        <f>AD79/Y77*100</f>
        <v>44.654675631853927</v>
      </c>
      <c r="X74" s="16"/>
      <c r="AG74" s="16">
        <f t="shared" si="1"/>
        <v>43.61939288323002</v>
      </c>
      <c r="AH74" s="17">
        <f t="shared" si="2"/>
        <v>56.38060711676998</v>
      </c>
      <c r="AI74" s="21">
        <f t="shared" si="3"/>
        <v>4159134</v>
      </c>
      <c r="AJ74" s="6"/>
      <c r="AK74" s="6"/>
      <c r="AL74" s="6"/>
      <c r="AM74" s="6"/>
      <c r="AN74" s="18">
        <v>1814189</v>
      </c>
      <c r="AO74" s="18">
        <v>2344945</v>
      </c>
      <c r="AP74" s="8" t="s">
        <v>14</v>
      </c>
    </row>
    <row r="75" spans="7:42" ht="24.75" customHeight="1">
      <c r="K75" s="18"/>
      <c r="L75" s="6"/>
      <c r="M75" s="18"/>
      <c r="N75" s="18"/>
      <c r="U75" s="2"/>
      <c r="V75" s="2"/>
      <c r="W75" s="16">
        <f>AD80/Y78*100</f>
        <v>44.663977320719219</v>
      </c>
      <c r="X75" s="16"/>
      <c r="AG75" s="16">
        <f t="shared" si="1"/>
        <v>43.631976168165586</v>
      </c>
      <c r="AH75" s="17">
        <f t="shared" si="2"/>
        <v>56.368023831834414</v>
      </c>
      <c r="AI75" s="21">
        <f t="shared" si="3"/>
        <v>4170556</v>
      </c>
      <c r="AJ75" s="6"/>
      <c r="AK75" s="6"/>
      <c r="AL75" s="6"/>
      <c r="AM75" s="6"/>
      <c r="AN75" s="18">
        <v>1819696</v>
      </c>
      <c r="AO75" s="18">
        <v>2350860</v>
      </c>
      <c r="AP75" s="8" t="s">
        <v>16</v>
      </c>
    </row>
    <row r="76" spans="7:42" ht="24.75" customHeight="1">
      <c r="K76" s="18"/>
      <c r="L76" s="6"/>
      <c r="M76" s="18"/>
      <c r="N76" s="18"/>
      <c r="U76" s="2"/>
      <c r="V76" s="2"/>
      <c r="W76" s="16"/>
      <c r="X76" s="16"/>
      <c r="AG76" s="16">
        <f t="shared" si="1"/>
        <v>44.153914040624706</v>
      </c>
      <c r="AH76" s="17">
        <f t="shared" si="2"/>
        <v>55.846085959375301</v>
      </c>
      <c r="AI76" s="21">
        <f t="shared" si="3"/>
        <v>4224228</v>
      </c>
      <c r="AJ76" s="6"/>
      <c r="AK76" s="6"/>
      <c r="AL76" s="6"/>
      <c r="AM76" s="6"/>
      <c r="AN76" s="18">
        <v>1865162</v>
      </c>
      <c r="AO76" s="18">
        <v>2359066</v>
      </c>
      <c r="AP76" s="8" t="s">
        <v>37</v>
      </c>
    </row>
    <row r="77" spans="7:42" ht="24.75" customHeight="1">
      <c r="K77" s="18"/>
      <c r="L77" s="6"/>
      <c r="M77" s="18"/>
      <c r="N77" s="18"/>
      <c r="U77" s="2"/>
      <c r="V77" s="2"/>
      <c r="W77" s="16"/>
      <c r="X77" s="16"/>
      <c r="Y77" s="21">
        <f>SUM(AD79:AE79)</f>
        <v>4301825</v>
      </c>
      <c r="AA77" s="16">
        <f>SUM(AH77/AC77*100)</f>
        <v>44.388677552923831</v>
      </c>
      <c r="AB77" s="16">
        <f>AI77/AC77*100</f>
        <v>55.611322447076169</v>
      </c>
      <c r="AC77" s="21">
        <f>SUM(AH77:AI77)</f>
        <v>4254416</v>
      </c>
      <c r="AD77" s="6"/>
      <c r="AE77" s="6"/>
      <c r="AF77" s="6"/>
      <c r="AG77" s="18"/>
      <c r="AH77" s="18">
        <v>1888479</v>
      </c>
      <c r="AI77" s="18">
        <v>2365937</v>
      </c>
      <c r="AJ77" s="8" t="s">
        <v>20</v>
      </c>
    </row>
    <row r="78" spans="7:42" ht="24.75" customHeight="1">
      <c r="K78" s="18"/>
      <c r="L78" s="6"/>
      <c r="M78" s="18"/>
      <c r="N78" s="18"/>
      <c r="U78" s="2"/>
      <c r="V78" s="2"/>
      <c r="W78" s="16"/>
      <c r="X78" s="16"/>
      <c r="Y78" s="21">
        <f>SUM(AD80:AE80)</f>
        <v>4316539</v>
      </c>
      <c r="AA78" s="8">
        <v>43.8</v>
      </c>
      <c r="AB78" s="16">
        <f>AI78/AC78*100</f>
        <v>55.455229355182404</v>
      </c>
      <c r="AC78" s="21">
        <f>SUM(AH78:AI78)</f>
        <v>4278931</v>
      </c>
      <c r="AH78" s="18">
        <v>1906040</v>
      </c>
      <c r="AI78" s="18">
        <v>2372891</v>
      </c>
      <c r="AJ78" s="8" t="s">
        <v>22</v>
      </c>
    </row>
    <row r="79" spans="7:42" ht="24.75" customHeight="1">
      <c r="K79" s="18"/>
      <c r="L79" s="6"/>
      <c r="M79" s="18"/>
      <c r="U79" s="2"/>
      <c r="V79" s="2"/>
      <c r="W79" s="16"/>
      <c r="X79" s="16"/>
      <c r="Y79" s="21"/>
      <c r="AD79" s="18">
        <v>1920966</v>
      </c>
      <c r="AE79" s="18">
        <v>2380859</v>
      </c>
      <c r="AF79" s="8" t="s">
        <v>23</v>
      </c>
    </row>
    <row r="80" spans="7:42" ht="24.75" customHeight="1">
      <c r="U80" s="2"/>
      <c r="V80" s="2"/>
      <c r="W80" s="16"/>
      <c r="X80" s="16"/>
      <c r="Y80" s="21"/>
      <c r="Z80" s="6"/>
      <c r="AA80" s="6"/>
      <c r="AB80" s="6"/>
      <c r="AD80" s="18">
        <v>1927938</v>
      </c>
      <c r="AE80" s="18">
        <v>2388601</v>
      </c>
      <c r="AF80" s="8" t="s">
        <v>25</v>
      </c>
    </row>
    <row r="81" spans="20:42" ht="24.75" customHeight="1">
      <c r="U81" s="2"/>
      <c r="V81" s="2"/>
      <c r="W81" s="16"/>
      <c r="Y81" s="21"/>
      <c r="Z81" s="6"/>
      <c r="AA81" s="6"/>
      <c r="AB81" s="6"/>
      <c r="AD81" s="18"/>
      <c r="AE81" s="18"/>
      <c r="AF81" s="8"/>
    </row>
    <row r="82" spans="20:42" ht="24.75" customHeight="1">
      <c r="U82" s="2"/>
      <c r="V82" s="2"/>
      <c r="W82" s="16"/>
      <c r="Y82" s="21"/>
      <c r="Z82" s="6"/>
      <c r="AA82" s="6"/>
      <c r="AB82" s="6"/>
      <c r="AD82" s="18"/>
      <c r="AE82" s="18"/>
      <c r="AF82" s="8"/>
    </row>
    <row r="83" spans="20:42" ht="32.25" customHeight="1">
      <c r="U83" s="2"/>
      <c r="V83" s="2"/>
      <c r="W83" s="16"/>
      <c r="Y83" s="21"/>
      <c r="Z83" s="6"/>
      <c r="AA83" s="6"/>
      <c r="AB83" s="6"/>
      <c r="AD83" s="18"/>
      <c r="AE83" s="18"/>
      <c r="AF83" s="8"/>
    </row>
    <row r="84" spans="20:42" ht="32.25" customHeight="1">
      <c r="T84" s="2"/>
      <c r="U84" s="2"/>
      <c r="V84" s="2"/>
      <c r="Y84" s="21"/>
      <c r="Z84" s="6"/>
      <c r="AA84" s="6"/>
      <c r="AB84" s="6"/>
      <c r="AD84" s="18"/>
      <c r="AE84" s="18"/>
      <c r="AF84" s="8"/>
    </row>
    <row r="85" spans="20:42" ht="32.25" customHeight="1">
      <c r="T85" s="2"/>
      <c r="U85" s="2"/>
      <c r="V85" s="2"/>
      <c r="Y85" s="21"/>
      <c r="Z85" s="6"/>
      <c r="AA85" s="6"/>
      <c r="AB85" s="6"/>
      <c r="AD85" s="18"/>
      <c r="AE85" s="18"/>
      <c r="AF85" s="8"/>
    </row>
    <row r="86" spans="20:42" ht="32.25" customHeight="1">
      <c r="T86" s="2"/>
      <c r="U86" s="2"/>
      <c r="V86" s="2"/>
      <c r="Y86" s="21"/>
      <c r="Z86" s="6"/>
      <c r="AA86" s="6"/>
      <c r="AB86" s="6"/>
      <c r="AD86" s="18"/>
      <c r="AE86" s="18"/>
      <c r="AF86" s="8"/>
    </row>
    <row r="87" spans="20:42" ht="32.25" customHeight="1">
      <c r="T87" s="2"/>
      <c r="U87" s="2"/>
      <c r="V87" s="2"/>
      <c r="Z87" s="6"/>
      <c r="AA87" s="6"/>
      <c r="AB87" s="6"/>
      <c r="AD87" s="18"/>
      <c r="AE87" s="18"/>
      <c r="AF87" s="8"/>
    </row>
    <row r="88" spans="20:42" ht="32.25" customHeight="1">
      <c r="T88" s="2"/>
      <c r="U88" s="2"/>
      <c r="V88" s="2"/>
      <c r="Z88" s="6"/>
      <c r="AA88" s="6"/>
      <c r="AB88" s="6"/>
      <c r="AD88" s="18"/>
      <c r="AE88" s="18"/>
      <c r="AF88" s="8"/>
    </row>
    <row r="89" spans="20:42" ht="32.25" customHeight="1">
      <c r="T89" s="2"/>
      <c r="U89" s="2"/>
      <c r="V89" s="2"/>
      <c r="X89" s="118"/>
    </row>
    <row r="90" spans="20:42" ht="32.25" customHeight="1">
      <c r="T90" s="2"/>
      <c r="U90" s="2"/>
      <c r="X90" s="118"/>
    </row>
    <row r="91" spans="20:42" ht="32.25" customHeight="1">
      <c r="V91" s="68"/>
      <c r="X91" s="118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</row>
    <row r="92" spans="20:42" ht="32.25" customHeight="1">
      <c r="T92" s="68"/>
      <c r="U92" s="68"/>
      <c r="V92" s="68"/>
      <c r="W92" s="118"/>
      <c r="X92" s="72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</row>
    <row r="93" spans="20:42" ht="32.25" customHeight="1">
      <c r="T93" s="68"/>
      <c r="U93" s="68"/>
      <c r="W93" s="118"/>
      <c r="X93" s="70"/>
      <c r="AG93" s="8"/>
      <c r="AH93" s="8"/>
      <c r="AI93" s="8"/>
      <c r="AJ93" s="8"/>
      <c r="AK93" s="8"/>
      <c r="AL93" s="8"/>
      <c r="AN93" s="8"/>
      <c r="AO93" s="8"/>
    </row>
    <row r="94" spans="20:42" ht="24.75" customHeight="1">
      <c r="V94" s="118"/>
      <c r="W94" s="118"/>
      <c r="X94" s="64"/>
      <c r="AG94" s="16"/>
      <c r="AH94" s="17"/>
      <c r="AI94" s="21"/>
      <c r="AJ94" s="21"/>
      <c r="AK94" s="21"/>
      <c r="AL94" s="21"/>
      <c r="AN94" s="7"/>
      <c r="AO94" s="7"/>
      <c r="AP94" s="8"/>
    </row>
    <row r="95" spans="20:42" ht="24.75" customHeight="1">
      <c r="T95" s="118"/>
      <c r="U95" s="118"/>
      <c r="V95" s="118"/>
      <c r="W95" s="72"/>
      <c r="X95" s="70"/>
      <c r="Y95" s="118"/>
      <c r="AG95" s="16"/>
      <c r="AH95" s="17"/>
      <c r="AI95" s="21"/>
      <c r="AJ95" s="7"/>
      <c r="AK95" s="7"/>
      <c r="AL95" s="7"/>
      <c r="AN95" s="7"/>
      <c r="AO95" s="7"/>
      <c r="AP95" s="8"/>
    </row>
    <row r="96" spans="20:42" ht="23.25">
      <c r="T96" s="118"/>
      <c r="U96" s="118"/>
      <c r="V96" s="118"/>
      <c r="W96" s="70"/>
      <c r="X96" s="65"/>
      <c r="Y96" s="118"/>
      <c r="AG96" s="16"/>
      <c r="AH96" s="17"/>
      <c r="AI96" s="21"/>
      <c r="AJ96" s="21"/>
      <c r="AK96" s="21"/>
      <c r="AL96" s="21"/>
      <c r="AN96" s="7"/>
      <c r="AO96" s="7"/>
      <c r="AP96" s="8"/>
    </row>
    <row r="97" spans="20:42" ht="12" customHeight="1">
      <c r="T97" s="118"/>
      <c r="U97" s="118"/>
      <c r="V97" s="72"/>
      <c r="W97" s="64"/>
      <c r="X97" s="65"/>
      <c r="Y97" s="118"/>
      <c r="Z97" s="118"/>
      <c r="AA97" s="118"/>
      <c r="AB97" s="118"/>
      <c r="AG97" s="16"/>
      <c r="AH97" s="17"/>
      <c r="AI97" s="21"/>
      <c r="AJ97" s="6"/>
      <c r="AK97" s="6"/>
      <c r="AL97" s="6"/>
      <c r="AM97" s="6"/>
      <c r="AN97" s="18"/>
      <c r="AO97" s="18"/>
      <c r="AP97" s="8"/>
    </row>
    <row r="98" spans="20:42" ht="12" customHeight="1">
      <c r="T98" s="72"/>
      <c r="U98" s="72"/>
      <c r="V98" s="70"/>
      <c r="W98" s="70"/>
      <c r="X98" s="65"/>
      <c r="Y98" s="56"/>
      <c r="Z98" s="118"/>
      <c r="AA98" s="118"/>
      <c r="AB98" s="118"/>
      <c r="AG98" s="16"/>
      <c r="AH98" s="17"/>
      <c r="AI98" s="21"/>
      <c r="AJ98" s="6"/>
      <c r="AK98" s="6"/>
      <c r="AL98" s="6"/>
      <c r="AM98" s="6"/>
      <c r="AN98" s="18"/>
      <c r="AO98" s="18"/>
      <c r="AP98" s="8"/>
    </row>
    <row r="99" spans="20:42" ht="12" customHeight="1">
      <c r="T99" s="73"/>
      <c r="U99" s="74"/>
      <c r="V99" s="70"/>
      <c r="W99" s="65"/>
      <c r="X99" s="65"/>
      <c r="Y99" s="56"/>
      <c r="Z99" s="118"/>
      <c r="AA99" s="118"/>
      <c r="AB99" s="118"/>
      <c r="AG99" s="16"/>
      <c r="AH99" s="17"/>
      <c r="AI99" s="21"/>
      <c r="AJ99" s="6"/>
      <c r="AK99" s="6"/>
      <c r="AL99" s="6"/>
      <c r="AM99" s="6"/>
      <c r="AN99" s="18"/>
      <c r="AO99" s="18"/>
      <c r="AP99" s="8"/>
    </row>
    <row r="100" spans="20:42" ht="15.75">
      <c r="T100" s="73"/>
      <c r="U100" s="74"/>
      <c r="V100" s="70"/>
      <c r="W100" s="65"/>
      <c r="X100" s="66"/>
      <c r="Y100" s="56"/>
      <c r="Z100" s="72"/>
      <c r="AA100" s="72"/>
      <c r="AB100" s="55"/>
      <c r="AG100" s="16"/>
      <c r="AH100" s="17"/>
      <c r="AI100" s="21"/>
      <c r="AJ100" s="6"/>
      <c r="AK100" s="6"/>
      <c r="AL100" s="6"/>
      <c r="AM100" s="6"/>
      <c r="AN100" s="18"/>
      <c r="AO100" s="18"/>
      <c r="AP100" s="8"/>
    </row>
    <row r="101" spans="20:42" ht="15.75">
      <c r="T101" s="73"/>
      <c r="U101" s="74"/>
      <c r="V101" s="70"/>
      <c r="W101" s="65"/>
      <c r="X101" s="65"/>
      <c r="Y101" s="56"/>
      <c r="Z101" s="64"/>
      <c r="AA101" s="64"/>
      <c r="AB101" s="69"/>
      <c r="AG101" s="16"/>
      <c r="AH101" s="17"/>
      <c r="AI101" s="21"/>
      <c r="AJ101" s="6"/>
      <c r="AK101" s="6"/>
      <c r="AL101" s="6"/>
      <c r="AM101" s="6"/>
      <c r="AN101" s="18"/>
      <c r="AO101" s="18"/>
      <c r="AP101" s="8"/>
    </row>
    <row r="102" spans="20:42" ht="15.75">
      <c r="T102" s="73"/>
      <c r="U102" s="74"/>
      <c r="V102" s="70"/>
      <c r="W102" s="65"/>
      <c r="X102" s="67"/>
      <c r="Y102" s="65"/>
      <c r="Z102" s="64"/>
      <c r="AA102" s="64"/>
      <c r="AB102" s="69"/>
      <c r="AG102" s="16"/>
      <c r="AH102" s="16"/>
      <c r="AI102" s="21"/>
      <c r="AJ102" s="6"/>
      <c r="AK102" s="6"/>
      <c r="AL102" s="6"/>
      <c r="AM102" s="18"/>
      <c r="AN102" s="18"/>
      <c r="AO102" s="18"/>
      <c r="AP102" s="8"/>
    </row>
    <row r="103" spans="20:42" ht="15.75">
      <c r="T103" s="73"/>
      <c r="U103" s="74"/>
      <c r="V103" s="70"/>
      <c r="W103" s="66"/>
      <c r="X103" s="67"/>
      <c r="Y103" s="65"/>
      <c r="Z103" s="64"/>
      <c r="AA103" s="64"/>
      <c r="AB103" s="69"/>
      <c r="AG103" s="8"/>
      <c r="AH103" s="16"/>
      <c r="AI103" s="21"/>
      <c r="AN103" s="18"/>
      <c r="AO103" s="18"/>
      <c r="AP103" s="8"/>
    </row>
    <row r="104" spans="20:42" ht="15.75">
      <c r="T104" s="73"/>
      <c r="U104" s="74"/>
      <c r="V104" s="70"/>
      <c r="W104" s="65"/>
      <c r="X104" s="80"/>
      <c r="Y104" s="65"/>
      <c r="Z104" s="71"/>
      <c r="AA104" s="71"/>
      <c r="AB104" s="72"/>
      <c r="AG104" s="16"/>
      <c r="AH104" s="16"/>
      <c r="AI104" s="21"/>
      <c r="AN104" s="18"/>
      <c r="AO104" s="18"/>
      <c r="AP104" s="8"/>
    </row>
    <row r="105" spans="20:42" ht="15.75">
      <c r="T105" s="73"/>
      <c r="U105" s="74"/>
      <c r="V105" s="70"/>
      <c r="W105" s="67"/>
      <c r="X105" s="55"/>
      <c r="Y105" s="65"/>
      <c r="Z105" s="71"/>
      <c r="AA105" s="71"/>
      <c r="AB105" s="72"/>
      <c r="AG105" s="16"/>
      <c r="AH105" s="16"/>
      <c r="AI105" s="21"/>
      <c r="AJ105" s="6"/>
      <c r="AK105" s="6"/>
      <c r="AL105" s="6"/>
      <c r="AN105" s="18"/>
      <c r="AO105" s="18"/>
      <c r="AP105" s="8"/>
    </row>
    <row r="106" spans="20:42" ht="15.75">
      <c r="T106" s="73"/>
      <c r="U106" s="74"/>
      <c r="V106" s="70"/>
      <c r="W106" s="67"/>
      <c r="X106" s="55"/>
      <c r="Y106" s="66"/>
      <c r="Z106" s="71"/>
      <c r="AA106" s="71"/>
      <c r="AB106" s="72"/>
    </row>
    <row r="107" spans="20:42" ht="23.25">
      <c r="T107" s="73"/>
      <c r="U107" s="76"/>
      <c r="V107" s="70"/>
      <c r="W107" s="80"/>
      <c r="X107" s="118"/>
      <c r="Y107" s="71"/>
      <c r="Z107" s="71"/>
      <c r="AA107" s="71"/>
      <c r="AB107" s="72"/>
    </row>
    <row r="108" spans="20:42" ht="23.25">
      <c r="T108" s="77"/>
      <c r="U108" s="78"/>
      <c r="V108" s="70"/>
      <c r="W108" s="55"/>
      <c r="X108" s="118"/>
      <c r="Y108" s="55"/>
      <c r="Z108" s="75"/>
      <c r="AA108" s="75"/>
      <c r="AB108" s="72"/>
    </row>
    <row r="109" spans="20:42" ht="23.25">
      <c r="T109" s="78"/>
      <c r="U109" s="78"/>
      <c r="V109" s="70"/>
      <c r="W109" s="55"/>
      <c r="X109" s="118"/>
      <c r="Y109" s="67"/>
      <c r="Z109" s="71"/>
      <c r="AA109" s="71"/>
      <c r="AB109" s="72"/>
    </row>
    <row r="110" spans="20:42" ht="23.25">
      <c r="T110" s="78"/>
      <c r="U110" s="78"/>
      <c r="V110" s="55"/>
      <c r="W110" s="118"/>
      <c r="X110" s="72"/>
      <c r="Y110" s="67"/>
      <c r="Z110" s="79"/>
      <c r="AA110" s="79"/>
      <c r="AB110" s="69"/>
    </row>
    <row r="111" spans="20:42" ht="23.25">
      <c r="T111" s="55"/>
      <c r="U111" s="55"/>
      <c r="V111" s="55"/>
      <c r="W111" s="118"/>
      <c r="X111" s="70"/>
      <c r="Y111" s="55"/>
      <c r="Z111" s="79"/>
      <c r="AA111" s="79"/>
      <c r="AB111" s="69"/>
    </row>
    <row r="112" spans="20:42" ht="23.25">
      <c r="T112" s="55"/>
      <c r="U112" s="55"/>
      <c r="V112" s="118"/>
      <c r="W112" s="118"/>
      <c r="X112" s="64"/>
      <c r="Y112" s="55"/>
      <c r="Z112" s="79"/>
      <c r="AA112" s="79"/>
      <c r="AB112" s="69"/>
    </row>
    <row r="113" spans="20:28" ht="23.25">
      <c r="T113" s="118"/>
      <c r="U113" s="118"/>
      <c r="V113" s="118"/>
      <c r="W113" s="72"/>
      <c r="X113" s="70"/>
      <c r="Y113" s="118"/>
      <c r="Z113" s="55"/>
      <c r="AA113" s="55"/>
      <c r="AB113" s="55"/>
    </row>
    <row r="114" spans="20:28" ht="23.25">
      <c r="T114" s="118"/>
      <c r="U114" s="118"/>
      <c r="V114" s="118"/>
      <c r="W114" s="70"/>
      <c r="X114" s="65"/>
      <c r="Y114" s="118"/>
      <c r="Z114" s="55"/>
      <c r="AA114" s="55"/>
      <c r="AB114" s="55"/>
    </row>
    <row r="115" spans="20:28" ht="12" customHeight="1">
      <c r="T115" s="118"/>
      <c r="U115" s="118"/>
      <c r="V115" s="72"/>
      <c r="W115" s="64"/>
      <c r="X115" s="65"/>
      <c r="Y115" s="118"/>
      <c r="Z115" s="118"/>
      <c r="AA115" s="118"/>
      <c r="AB115" s="118"/>
    </row>
    <row r="116" spans="20:28" ht="12" customHeight="1">
      <c r="T116" s="72"/>
      <c r="U116" s="72"/>
      <c r="V116" s="70"/>
      <c r="W116" s="70"/>
      <c r="X116" s="65"/>
      <c r="Y116" s="56"/>
      <c r="Z116" s="118"/>
      <c r="AA116" s="118"/>
      <c r="AB116" s="118"/>
    </row>
    <row r="117" spans="20:28" ht="12" customHeight="1">
      <c r="T117" s="73"/>
      <c r="U117" s="74"/>
      <c r="V117" s="70"/>
      <c r="W117" s="65"/>
      <c r="X117" s="65"/>
      <c r="Y117" s="56"/>
      <c r="Z117" s="118"/>
      <c r="AA117" s="118"/>
      <c r="AB117" s="118"/>
    </row>
    <row r="118" spans="20:28" ht="15.75">
      <c r="T118" s="73"/>
      <c r="U118" s="74"/>
      <c r="V118" s="70"/>
      <c r="W118" s="65"/>
      <c r="X118" s="66"/>
      <c r="Y118" s="56"/>
      <c r="Z118" s="72"/>
      <c r="AA118" s="72"/>
      <c r="AB118" s="55"/>
    </row>
    <row r="119" spans="20:28" ht="15.75">
      <c r="T119" s="73"/>
      <c r="U119" s="74"/>
      <c r="V119" s="70"/>
      <c r="W119" s="65"/>
      <c r="X119" s="65"/>
      <c r="Y119" s="56"/>
      <c r="Z119" s="64"/>
      <c r="AA119" s="64"/>
      <c r="AB119" s="69"/>
    </row>
    <row r="120" spans="20:28" ht="15.75">
      <c r="T120" s="73"/>
      <c r="U120" s="74"/>
      <c r="V120" s="70"/>
      <c r="W120" s="65"/>
      <c r="X120" s="67"/>
      <c r="Y120" s="65"/>
      <c r="Z120" s="64"/>
      <c r="AA120" s="64"/>
      <c r="AB120" s="69"/>
    </row>
    <row r="121" spans="20:28" ht="15.75">
      <c r="T121" s="73"/>
      <c r="U121" s="74"/>
      <c r="V121" s="70"/>
      <c r="W121" s="66"/>
      <c r="X121" s="67"/>
      <c r="Y121" s="65"/>
      <c r="Z121" s="64"/>
      <c r="AA121" s="64"/>
      <c r="AB121" s="69"/>
    </row>
    <row r="122" spans="20:28" ht="15.75">
      <c r="T122" s="73"/>
      <c r="U122" s="74"/>
      <c r="V122" s="70"/>
      <c r="W122" s="65"/>
      <c r="X122" s="80"/>
      <c r="Y122" s="65"/>
      <c r="Z122" s="71"/>
      <c r="AA122" s="71"/>
      <c r="AB122" s="72"/>
    </row>
    <row r="123" spans="20:28" ht="15.75">
      <c r="T123" s="73"/>
      <c r="U123" s="74"/>
      <c r="V123" s="70"/>
      <c r="W123" s="67"/>
      <c r="Y123" s="65"/>
      <c r="Z123" s="71"/>
      <c r="AA123" s="71"/>
      <c r="AB123" s="72"/>
    </row>
    <row r="124" spans="20:28" ht="15.75">
      <c r="T124" s="73"/>
      <c r="U124" s="74"/>
      <c r="V124" s="70"/>
      <c r="W124" s="67"/>
      <c r="Y124" s="66"/>
      <c r="Z124" s="71"/>
      <c r="AA124" s="71"/>
      <c r="AB124" s="72"/>
    </row>
    <row r="125" spans="20:28" ht="15.75">
      <c r="T125" s="73"/>
      <c r="U125" s="76"/>
      <c r="V125" s="70"/>
      <c r="W125" s="80"/>
      <c r="Y125" s="71"/>
      <c r="Z125" s="71"/>
      <c r="AA125" s="71"/>
      <c r="AB125" s="72"/>
    </row>
    <row r="126" spans="20:28" ht="15.75">
      <c r="T126" s="77"/>
      <c r="U126" s="78"/>
      <c r="V126" s="70"/>
      <c r="Y126" s="55"/>
      <c r="Z126" s="75"/>
      <c r="AA126" s="75"/>
      <c r="AB126" s="72"/>
    </row>
    <row r="127" spans="20:28" ht="15.75">
      <c r="T127" s="78"/>
      <c r="U127" s="78"/>
      <c r="V127" s="70"/>
      <c r="Y127" s="67"/>
      <c r="Z127" s="71"/>
      <c r="AA127" s="71"/>
      <c r="AB127" s="72"/>
    </row>
    <row r="128" spans="20:28" ht="12.75">
      <c r="T128" s="78"/>
      <c r="U128" s="78"/>
      <c r="Y128" s="67"/>
      <c r="Z128" s="79"/>
      <c r="AA128" s="79"/>
      <c r="AB128" s="69"/>
    </row>
    <row r="129" spans="26:28" ht="12.75">
      <c r="Z129" s="79"/>
      <c r="AA129" s="79"/>
      <c r="AB129" s="69"/>
    </row>
    <row r="130" spans="26:28" ht="12.75">
      <c r="Z130" s="79"/>
      <c r="AA130" s="79"/>
      <c r="AB130" s="69"/>
    </row>
  </sheetData>
  <mergeCells count="28">
    <mergeCell ref="F4:K5"/>
    <mergeCell ref="I25:K25"/>
    <mergeCell ref="N23:N27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P62:P65"/>
    <mergeCell ref="F23:K24"/>
    <mergeCell ref="C21:N21"/>
    <mergeCell ref="C22:N22"/>
    <mergeCell ref="C38:H38"/>
  </mergeCells>
  <printOptions horizontalCentered="1" verticalCentered="1"/>
  <pageMargins left="0" right="0" top="0.31496062992125984" bottom="0" header="0.31496062992125984" footer="0.23622047244094491"/>
  <pageSetup paperSize="9" scale="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C1:W117"/>
  <sheetViews>
    <sheetView showGridLines="0" tabSelected="1" topLeftCell="B1" zoomScale="70" zoomScaleNormal="70" workbookViewId="0">
      <selection activeCell="N20" sqref="N20"/>
    </sheetView>
  </sheetViews>
  <sheetFormatPr defaultColWidth="8.85546875" defaultRowHeight="12"/>
  <cols>
    <col min="1" max="1" width="4.85546875" style="2" customWidth="1"/>
    <col min="2" max="2" width="1.42578125" style="2" customWidth="1"/>
    <col min="3" max="3" width="32.85546875" style="2" customWidth="1"/>
    <col min="4" max="5" width="0.5703125" style="2" customWidth="1"/>
    <col min="6" max="6" width="9.5703125" style="8" customWidth="1"/>
    <col min="7" max="7" width="10.5703125" style="8" customWidth="1"/>
    <col min="8" max="8" width="10.140625" style="8" customWidth="1"/>
    <col min="9" max="9" width="9.5703125" style="8" customWidth="1"/>
    <col min="10" max="10" width="10.7109375" style="8" customWidth="1"/>
    <col min="11" max="11" width="11" style="8" customWidth="1"/>
    <col min="12" max="13" width="0.5703125" style="2" customWidth="1"/>
    <col min="14" max="14" width="25" style="2" customWidth="1"/>
    <col min="15" max="15" width="11.140625" style="2" customWidth="1"/>
    <col min="16" max="16" width="27.85546875" style="51" customWidth="1"/>
    <col min="17" max="17" width="13.42578125" style="2" customWidth="1"/>
    <col min="18" max="18" width="12.5703125" style="2" customWidth="1"/>
    <col min="19" max="19" width="12.28515625" style="2" customWidth="1"/>
    <col min="20" max="20" width="9.85546875" style="2" customWidth="1"/>
    <col min="21" max="22" width="11.140625" style="2" customWidth="1"/>
    <col min="23" max="23" width="24.28515625" style="2" customWidth="1"/>
    <col min="24" max="16384" width="8.85546875" style="2"/>
  </cols>
  <sheetData>
    <row r="1" spans="3:23" ht="105.75" customHeight="1" thickBot="1"/>
    <row r="2" spans="3:23" s="57" customFormat="1" ht="23.25" customHeight="1">
      <c r="C2" s="287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9"/>
      <c r="P2" s="287"/>
      <c r="Q2" s="288"/>
      <c r="R2" s="288"/>
      <c r="S2" s="288"/>
      <c r="T2" s="288"/>
      <c r="U2" s="288"/>
      <c r="V2" s="288"/>
      <c r="W2" s="288"/>
    </row>
    <row r="3" spans="3:23" s="57" customFormat="1" ht="23.25" customHeight="1" thickBot="1">
      <c r="C3" s="290"/>
      <c r="D3" s="291"/>
      <c r="E3" s="291"/>
      <c r="F3" s="292"/>
      <c r="G3" s="292"/>
      <c r="H3" s="292"/>
      <c r="I3" s="292"/>
      <c r="J3" s="292"/>
      <c r="K3" s="292"/>
      <c r="L3" s="291"/>
      <c r="M3" s="291"/>
      <c r="N3" s="293"/>
      <c r="P3" s="290"/>
      <c r="Q3" s="292"/>
      <c r="R3" s="292"/>
      <c r="S3" s="292"/>
      <c r="T3" s="292"/>
      <c r="U3" s="292"/>
      <c r="V3" s="292"/>
      <c r="W3" s="291"/>
    </row>
    <row r="4" spans="3:23" ht="27.75" customHeight="1">
      <c r="C4" s="294"/>
      <c r="D4" s="209"/>
      <c r="E4" s="210"/>
      <c r="F4" s="296"/>
      <c r="G4" s="297"/>
      <c r="H4" s="297"/>
      <c r="I4" s="297"/>
      <c r="J4" s="297"/>
      <c r="K4" s="298"/>
      <c r="L4" s="211"/>
      <c r="M4" s="212"/>
      <c r="N4" s="302"/>
      <c r="P4" s="314"/>
      <c r="Q4" s="296"/>
      <c r="R4" s="297"/>
      <c r="S4" s="297"/>
      <c r="T4" s="297"/>
      <c r="U4" s="297"/>
      <c r="V4" s="298"/>
      <c r="W4" s="317"/>
    </row>
    <row r="5" spans="3:23" ht="15.75" customHeight="1" thickBot="1">
      <c r="C5" s="294"/>
      <c r="D5" s="209"/>
      <c r="E5" s="210"/>
      <c r="F5" s="299"/>
      <c r="G5" s="300"/>
      <c r="H5" s="300"/>
      <c r="I5" s="300"/>
      <c r="J5" s="300"/>
      <c r="K5" s="301"/>
      <c r="L5" s="211"/>
      <c r="M5" s="212"/>
      <c r="N5" s="302"/>
      <c r="O5" s="14" t="s">
        <v>0</v>
      </c>
      <c r="P5" s="315"/>
      <c r="Q5" s="299"/>
      <c r="R5" s="300"/>
      <c r="S5" s="300"/>
      <c r="T5" s="300"/>
      <c r="U5" s="300"/>
      <c r="V5" s="301"/>
      <c r="W5" s="318"/>
    </row>
    <row r="6" spans="3:23" ht="22.5" customHeight="1" thickBot="1">
      <c r="C6" s="294"/>
      <c r="D6" s="209"/>
      <c r="E6" s="210"/>
      <c r="F6" s="304"/>
      <c r="G6" s="305"/>
      <c r="H6" s="306"/>
      <c r="I6" s="307"/>
      <c r="J6" s="308"/>
      <c r="K6" s="309"/>
      <c r="L6" s="211"/>
      <c r="M6" s="212"/>
      <c r="N6" s="302"/>
      <c r="P6" s="315"/>
      <c r="Q6" s="304"/>
      <c r="R6" s="305"/>
      <c r="S6" s="306"/>
      <c r="T6" s="307"/>
      <c r="U6" s="308"/>
      <c r="V6" s="309"/>
      <c r="W6" s="318"/>
    </row>
    <row r="7" spans="3:23" ht="24" customHeight="1">
      <c r="C7" s="294"/>
      <c r="D7" s="209"/>
      <c r="E7" s="213"/>
      <c r="F7" s="214"/>
      <c r="G7" s="214"/>
      <c r="H7" s="215"/>
      <c r="I7" s="214"/>
      <c r="J7" s="214"/>
      <c r="K7" s="214"/>
      <c r="L7" s="211"/>
      <c r="M7" s="212"/>
      <c r="N7" s="302"/>
      <c r="O7" s="10"/>
      <c r="P7" s="315"/>
      <c r="Q7" s="214"/>
      <c r="R7" s="214"/>
      <c r="S7" s="215"/>
      <c r="T7" s="214"/>
      <c r="U7" s="214"/>
      <c r="V7" s="214"/>
      <c r="W7" s="318"/>
    </row>
    <row r="8" spans="3:23" ht="31.5" customHeight="1" thickBot="1">
      <c r="C8" s="295"/>
      <c r="D8" s="209"/>
      <c r="E8" s="216"/>
      <c r="F8" s="217"/>
      <c r="G8" s="217"/>
      <c r="H8" s="218"/>
      <c r="I8" s="217"/>
      <c r="J8" s="217"/>
      <c r="K8" s="219"/>
      <c r="L8" s="210"/>
      <c r="M8" s="212"/>
      <c r="N8" s="303"/>
      <c r="P8" s="315"/>
      <c r="Q8" s="217"/>
      <c r="R8" s="217"/>
      <c r="S8" s="218"/>
      <c r="T8" s="217"/>
      <c r="U8" s="217"/>
      <c r="V8" s="219"/>
      <c r="W8" s="318"/>
    </row>
    <row r="9" spans="3:23" ht="18.75" customHeight="1">
      <c r="C9" s="184"/>
      <c r="D9" s="184"/>
      <c r="E9" s="185"/>
      <c r="F9" s="186"/>
      <c r="G9" s="186"/>
      <c r="H9" s="186"/>
      <c r="I9" s="186"/>
      <c r="J9" s="186"/>
      <c r="K9" s="186"/>
      <c r="L9" s="187"/>
      <c r="M9" s="188"/>
      <c r="N9" s="186"/>
      <c r="P9" s="184"/>
      <c r="Q9" s="186"/>
      <c r="R9" s="186"/>
      <c r="S9" s="186"/>
      <c r="T9" s="186"/>
      <c r="U9" s="186"/>
      <c r="V9" s="186"/>
      <c r="W9" s="186"/>
    </row>
    <row r="10" spans="3:23" ht="21.75" customHeight="1">
      <c r="C10" s="224"/>
      <c r="D10" s="226"/>
      <c r="E10" s="227"/>
      <c r="F10" s="228"/>
      <c r="G10" s="229"/>
      <c r="H10" s="229"/>
      <c r="I10" s="229"/>
      <c r="J10" s="229"/>
      <c r="K10" s="229"/>
      <c r="L10" s="227"/>
      <c r="M10" s="230"/>
      <c r="N10" s="225"/>
      <c r="P10" s="224"/>
      <c r="Q10" s="231"/>
      <c r="R10" s="229"/>
      <c r="S10" s="229"/>
      <c r="T10" s="232"/>
      <c r="U10" s="229"/>
      <c r="V10" s="229"/>
      <c r="W10" s="225"/>
    </row>
    <row r="11" spans="3:23" ht="21.75" customHeight="1">
      <c r="C11" s="189"/>
      <c r="D11" s="190"/>
      <c r="E11" s="191"/>
      <c r="F11" s="192"/>
      <c r="G11" s="192"/>
      <c r="H11" s="192"/>
      <c r="I11" s="192"/>
      <c r="J11" s="192"/>
      <c r="K11" s="192"/>
      <c r="L11" s="193"/>
      <c r="M11" s="193"/>
      <c r="N11" s="194"/>
      <c r="O11" s="12"/>
      <c r="P11" s="189"/>
      <c r="Q11" s="192"/>
      <c r="R11" s="192"/>
      <c r="S11" s="192"/>
      <c r="T11" s="192"/>
      <c r="U11" s="192"/>
      <c r="V11" s="192"/>
      <c r="W11" s="194"/>
    </row>
    <row r="12" spans="3:23" ht="21.75" customHeight="1">
      <c r="C12" s="189"/>
      <c r="D12" s="190"/>
      <c r="E12" s="191"/>
      <c r="F12" s="192"/>
      <c r="G12" s="192"/>
      <c r="H12" s="192"/>
      <c r="I12" s="192"/>
      <c r="J12" s="192"/>
      <c r="K12" s="192"/>
      <c r="L12" s="193"/>
      <c r="M12" s="193"/>
      <c r="N12" s="194"/>
      <c r="O12" s="12"/>
      <c r="P12" s="189"/>
      <c r="Q12" s="192"/>
      <c r="R12" s="192"/>
      <c r="S12" s="192"/>
      <c r="T12" s="192"/>
      <c r="U12" s="192"/>
      <c r="V12" s="192"/>
      <c r="W12" s="194"/>
    </row>
    <row r="13" spans="3:23" ht="21.75" customHeight="1">
      <c r="C13" s="189"/>
      <c r="D13" s="190"/>
      <c r="E13" s="191"/>
      <c r="F13" s="192"/>
      <c r="G13" s="192"/>
      <c r="H13" s="192"/>
      <c r="I13" s="192"/>
      <c r="J13" s="192"/>
      <c r="K13" s="192"/>
      <c r="L13" s="193"/>
      <c r="M13" s="193"/>
      <c r="N13" s="194"/>
      <c r="O13" s="12"/>
      <c r="P13" s="189"/>
      <c r="Q13" s="192"/>
      <c r="R13" s="192"/>
      <c r="S13" s="192"/>
      <c r="T13" s="192"/>
      <c r="U13" s="192"/>
      <c r="V13" s="192"/>
      <c r="W13" s="194"/>
    </row>
    <row r="14" spans="3:23" ht="21.75" customHeight="1">
      <c r="C14" s="189"/>
      <c r="D14" s="195"/>
      <c r="E14" s="191"/>
      <c r="F14" s="192"/>
      <c r="G14" s="192"/>
      <c r="H14" s="192"/>
      <c r="I14" s="192"/>
      <c r="J14" s="192"/>
      <c r="K14" s="192"/>
      <c r="L14" s="193"/>
      <c r="M14" s="196"/>
      <c r="N14" s="194"/>
      <c r="O14" s="12"/>
      <c r="P14" s="189"/>
      <c r="Q14" s="192"/>
      <c r="R14" s="192"/>
      <c r="S14" s="192"/>
      <c r="T14" s="192"/>
      <c r="U14" s="192"/>
      <c r="V14" s="192"/>
      <c r="W14" s="194"/>
    </row>
    <row r="15" spans="3:23" ht="21.75" customHeight="1">
      <c r="C15" s="189"/>
      <c r="D15" s="190"/>
      <c r="E15" s="191"/>
      <c r="F15" s="192"/>
      <c r="G15" s="197"/>
      <c r="H15" s="197"/>
      <c r="I15" s="192"/>
      <c r="J15" s="197"/>
      <c r="K15" s="197"/>
      <c r="L15" s="193"/>
      <c r="M15" s="193"/>
      <c r="N15" s="194"/>
      <c r="O15" s="124"/>
      <c r="P15" s="222"/>
      <c r="Q15" s="233"/>
      <c r="R15" s="234"/>
      <c r="S15" s="234"/>
      <c r="T15" s="233"/>
      <c r="U15" s="234"/>
      <c r="V15" s="234"/>
      <c r="W15" s="223"/>
    </row>
    <row r="16" spans="3:23" s="121" customFormat="1" ht="21.75" customHeight="1">
      <c r="C16" s="198"/>
      <c r="D16" s="199"/>
      <c r="E16" s="200"/>
      <c r="F16" s="201"/>
      <c r="G16" s="201"/>
      <c r="H16" s="201"/>
      <c r="I16" s="201"/>
      <c r="J16" s="201"/>
      <c r="K16" s="201"/>
      <c r="L16" s="202"/>
      <c r="M16" s="203"/>
      <c r="N16" s="204"/>
      <c r="O16" s="122"/>
      <c r="P16" s="235"/>
      <c r="Q16" s="236"/>
      <c r="R16" s="236"/>
      <c r="S16" s="236"/>
      <c r="T16" s="236"/>
      <c r="U16" s="236"/>
      <c r="V16" s="236"/>
      <c r="W16" s="237"/>
    </row>
    <row r="17" spans="3:23" s="24" customFormat="1" ht="8.25" customHeight="1">
      <c r="C17" s="59"/>
      <c r="D17" s="59"/>
      <c r="E17" s="60"/>
      <c r="F17" s="61"/>
      <c r="G17" s="61"/>
      <c r="H17" s="61"/>
      <c r="I17" s="61"/>
      <c r="J17" s="61"/>
      <c r="K17" s="61"/>
      <c r="L17" s="62"/>
      <c r="M17" s="59"/>
      <c r="N17" s="63"/>
      <c r="O17" s="23"/>
      <c r="P17" s="261"/>
      <c r="Q17" s="261"/>
      <c r="R17" s="261"/>
    </row>
    <row r="18" spans="3:23" s="81" customFormat="1" ht="27" customHeight="1">
      <c r="C18" s="311"/>
      <c r="D18" s="311"/>
      <c r="E18" s="311"/>
      <c r="F18" s="311"/>
      <c r="G18" s="311"/>
      <c r="H18" s="310"/>
      <c r="I18" s="310"/>
      <c r="J18" s="310"/>
      <c r="K18" s="310"/>
      <c r="L18" s="310"/>
      <c r="M18" s="310"/>
      <c r="N18" s="310"/>
      <c r="P18" s="313"/>
      <c r="Q18" s="313"/>
      <c r="R18" s="313"/>
      <c r="S18" s="312"/>
      <c r="T18" s="312"/>
      <c r="U18" s="312"/>
      <c r="V18" s="312"/>
      <c r="W18" s="312"/>
    </row>
    <row r="19" spans="3:23" s="81" customFormat="1" ht="25.5" customHeight="1">
      <c r="C19" s="311"/>
      <c r="D19" s="311"/>
      <c r="E19" s="311"/>
      <c r="F19" s="311"/>
      <c r="G19" s="311"/>
      <c r="H19" s="310"/>
      <c r="I19" s="310"/>
      <c r="J19" s="310"/>
      <c r="K19" s="310"/>
      <c r="L19" s="310"/>
      <c r="M19" s="310"/>
      <c r="N19" s="310"/>
      <c r="O19" s="221"/>
      <c r="P19" s="313"/>
      <c r="Q19" s="313"/>
      <c r="R19" s="313"/>
      <c r="S19" s="312"/>
      <c r="T19" s="312"/>
      <c r="U19" s="312"/>
      <c r="V19" s="312"/>
      <c r="W19" s="312"/>
    </row>
    <row r="20" spans="3:23" ht="29.25" customHeight="1">
      <c r="C20" s="103"/>
      <c r="D20" s="104"/>
      <c r="E20" s="108"/>
      <c r="F20" s="109"/>
      <c r="G20" s="110"/>
      <c r="H20" s="110"/>
      <c r="I20" s="109"/>
      <c r="J20" s="109"/>
      <c r="K20" s="109"/>
      <c r="L20" s="109"/>
      <c r="M20" s="106"/>
      <c r="N20" s="105"/>
      <c r="O20" s="12"/>
      <c r="P20" s="262"/>
      <c r="Q20" s="156"/>
      <c r="R20" s="156"/>
      <c r="S20" s="14"/>
      <c r="T20" s="14"/>
      <c r="U20" s="14"/>
      <c r="V20" s="14"/>
      <c r="W20" s="14"/>
    </row>
    <row r="21" spans="3:23" s="57" customFormat="1" ht="23.25" customHeight="1">
      <c r="P21" s="58"/>
    </row>
    <row r="22" spans="3:23" s="57" customFormat="1" ht="23.25" customHeight="1">
      <c r="P22" s="58"/>
    </row>
    <row r="23" spans="3:23" ht="27.75" customHeight="1"/>
    <row r="24" spans="3:23" ht="15.75" customHeight="1">
      <c r="O24" s="14" t="s">
        <v>0</v>
      </c>
    </row>
    <row r="25" spans="3:23" ht="22.5" customHeight="1"/>
    <row r="26" spans="3:23" ht="24" customHeight="1">
      <c r="O26" s="10"/>
    </row>
    <row r="27" spans="3:23" ht="31.5" customHeight="1"/>
    <row r="28" spans="3:23" ht="18.75" customHeight="1"/>
    <row r="29" spans="3:23" ht="21.75" customHeight="1"/>
    <row r="30" spans="3:23" ht="23.25" customHeight="1">
      <c r="O30" s="12"/>
    </row>
    <row r="31" spans="3:23" ht="22.5" customHeight="1">
      <c r="O31" s="12"/>
    </row>
    <row r="32" spans="3:23" ht="21.75" customHeight="1">
      <c r="O32" s="12"/>
    </row>
    <row r="33" spans="3:16" ht="21.75" customHeight="1">
      <c r="O33" s="12"/>
      <c r="P33" s="94"/>
    </row>
    <row r="34" spans="3:16" ht="21.75" customHeight="1">
      <c r="O34" s="12"/>
      <c r="P34" s="94"/>
    </row>
    <row r="35" spans="3:16" s="121" customFormat="1" ht="21.75" customHeight="1">
      <c r="P35" s="53"/>
    </row>
    <row r="36" spans="3:16" s="24" customFormat="1" ht="27.75" customHeight="1">
      <c r="C36" s="59"/>
      <c r="D36" s="59"/>
      <c r="E36" s="60"/>
      <c r="F36" s="61"/>
      <c r="G36" s="61"/>
      <c r="H36" s="61"/>
      <c r="I36" s="61"/>
      <c r="J36" s="61"/>
      <c r="K36" s="61"/>
      <c r="L36" s="62"/>
      <c r="M36" s="59"/>
      <c r="N36" s="63"/>
    </row>
    <row r="37" spans="3:16" s="81" customFormat="1" ht="13.5" customHeight="1">
      <c r="C37" s="266"/>
      <c r="D37" s="266"/>
      <c r="E37" s="89"/>
      <c r="F37" s="90"/>
      <c r="G37" s="89"/>
      <c r="H37" s="90"/>
      <c r="I37" s="90"/>
      <c r="J37" s="90"/>
      <c r="K37" s="90"/>
      <c r="L37" s="91"/>
      <c r="M37" s="316"/>
      <c r="N37" s="316"/>
      <c r="P37" s="82"/>
    </row>
    <row r="38" spans="3:16" ht="21.75" customHeight="1">
      <c r="C38" s="271"/>
      <c r="D38" s="272"/>
      <c r="E38" s="272"/>
      <c r="F38" s="272"/>
      <c r="G38" s="272"/>
      <c r="H38" s="272"/>
      <c r="I38" s="281"/>
      <c r="J38" s="281"/>
      <c r="K38" s="281"/>
      <c r="L38" s="281"/>
      <c r="M38" s="281"/>
      <c r="N38" s="281"/>
      <c r="O38" s="12"/>
      <c r="P38" s="107"/>
    </row>
    <row r="39" spans="3:16" ht="12.75" customHeight="1">
      <c r="C39" s="22"/>
      <c r="D39" s="1"/>
      <c r="E39" s="3"/>
      <c r="F39" s="5"/>
      <c r="G39" s="5"/>
      <c r="H39" s="5"/>
      <c r="I39" s="5"/>
      <c r="J39" s="5"/>
      <c r="K39" s="5"/>
      <c r="L39" s="4"/>
      <c r="M39" s="4"/>
      <c r="N39" s="22"/>
    </row>
    <row r="40" spans="3:16" ht="12.75" customHeight="1">
      <c r="C40" s="22"/>
      <c r="D40" s="1"/>
      <c r="E40" s="3"/>
      <c r="F40" s="5"/>
      <c r="G40" s="3"/>
      <c r="H40" s="5"/>
      <c r="I40" s="5"/>
      <c r="J40" s="5">
        <f>SUM(J36)</f>
        <v>0</v>
      </c>
      <c r="K40" s="5"/>
      <c r="L40" s="4"/>
      <c r="M40" s="4"/>
      <c r="N40" s="22"/>
    </row>
    <row r="41" spans="3:16" ht="9.75" customHeight="1">
      <c r="C41" s="22"/>
      <c r="D41" s="1"/>
      <c r="E41" s="3"/>
      <c r="F41" s="5"/>
      <c r="G41" s="3"/>
      <c r="H41" s="5"/>
      <c r="I41" s="5"/>
      <c r="J41" s="5"/>
      <c r="K41" s="5"/>
      <c r="L41" s="4"/>
      <c r="M41" s="4"/>
      <c r="N41" s="22"/>
    </row>
    <row r="42" spans="3:16" ht="31.5" customHeight="1"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</row>
    <row r="43" spans="3:16" ht="32.25" customHeight="1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P43" s="2"/>
    </row>
    <row r="44" spans="3:16" ht="32.25" customHeight="1">
      <c r="C44" s="22"/>
      <c r="D44" s="1"/>
      <c r="E44" s="3"/>
      <c r="J44" s="5"/>
      <c r="K44" s="5"/>
      <c r="L44" s="4"/>
      <c r="M44" s="4"/>
      <c r="N44" s="22"/>
    </row>
    <row r="45" spans="3:16" ht="32.25" customHeight="1">
      <c r="C45" s="22"/>
      <c r="D45" s="1"/>
      <c r="E45" s="3"/>
      <c r="J45" s="5"/>
      <c r="K45" s="5"/>
      <c r="L45" s="4"/>
      <c r="M45" s="4"/>
      <c r="N45" s="22"/>
    </row>
    <row r="46" spans="3:16" ht="32.25" customHeight="1">
      <c r="C46" s="22"/>
      <c r="D46" s="1"/>
      <c r="E46" s="3"/>
      <c r="F46" s="139"/>
      <c r="G46" s="3"/>
      <c r="H46" s="139"/>
      <c r="I46" s="5"/>
      <c r="J46" s="5"/>
      <c r="K46" s="5"/>
      <c r="L46" s="4"/>
      <c r="M46" s="4"/>
    </row>
    <row r="47" spans="3:16" ht="32.25" customHeight="1">
      <c r="C47" s="22"/>
      <c r="D47" s="1"/>
      <c r="E47" s="3"/>
      <c r="F47" s="139"/>
      <c r="G47" s="3"/>
      <c r="H47" s="139"/>
      <c r="I47" s="5"/>
      <c r="J47" s="5"/>
      <c r="K47" s="5"/>
      <c r="L47" s="4"/>
      <c r="M47" s="4"/>
    </row>
    <row r="48" spans="3:16" ht="32.25" customHeight="1">
      <c r="C48" s="22"/>
      <c r="D48" s="1"/>
      <c r="E48" s="3"/>
      <c r="F48" s="139"/>
      <c r="G48" s="3"/>
      <c r="H48" s="139"/>
      <c r="I48" s="5"/>
      <c r="J48" s="5"/>
      <c r="K48" s="5"/>
      <c r="L48" s="4"/>
      <c r="M48" s="4"/>
      <c r="N48" s="22"/>
    </row>
    <row r="49" spans="3:16" ht="32.25" customHeight="1">
      <c r="C49" s="22"/>
      <c r="D49" s="1"/>
      <c r="E49" s="3"/>
      <c r="F49" s="140"/>
      <c r="K49" s="5"/>
      <c r="L49" s="4"/>
      <c r="M49" s="4"/>
      <c r="N49" s="22"/>
    </row>
    <row r="50" spans="3:16" ht="32.25" customHeight="1">
      <c r="C50" s="22"/>
      <c r="D50" s="1"/>
      <c r="E50" s="3"/>
      <c r="F50" s="5"/>
      <c r="G50" s="16"/>
      <c r="H50" s="16"/>
      <c r="K50" s="5"/>
      <c r="L50" s="4"/>
      <c r="M50" s="4"/>
      <c r="N50" s="22"/>
    </row>
    <row r="51" spans="3:16" ht="25.5" customHeight="1">
      <c r="C51" s="22"/>
      <c r="D51" s="1"/>
      <c r="E51" s="3"/>
      <c r="F51" s="139"/>
      <c r="G51" s="3"/>
      <c r="H51" s="139"/>
      <c r="I51" s="5"/>
      <c r="J51" s="5"/>
      <c r="K51" s="5"/>
      <c r="L51" s="4"/>
      <c r="M51" s="4"/>
      <c r="N51" s="22"/>
    </row>
    <row r="52" spans="3:16" ht="12.75" customHeight="1">
      <c r="C52" s="22"/>
      <c r="D52" s="1"/>
      <c r="E52" s="3"/>
      <c r="F52" s="5"/>
      <c r="G52" s="3"/>
      <c r="H52" s="5"/>
      <c r="I52" s="5"/>
      <c r="J52" s="5"/>
      <c r="K52" s="5"/>
      <c r="L52" s="4"/>
      <c r="M52" s="4"/>
      <c r="N52" s="22"/>
    </row>
    <row r="53" spans="3:16" ht="12.75" customHeight="1">
      <c r="C53" s="22"/>
      <c r="D53" s="1"/>
      <c r="E53" s="3"/>
      <c r="F53" s="5"/>
      <c r="G53" s="3"/>
      <c r="H53" s="5"/>
      <c r="I53" s="5"/>
      <c r="J53" s="5"/>
      <c r="K53" s="5"/>
      <c r="L53" s="4"/>
      <c r="M53" s="4"/>
      <c r="N53" s="22"/>
    </row>
    <row r="54" spans="3:16" ht="12.75" customHeight="1">
      <c r="C54" s="22"/>
      <c r="D54" s="1"/>
      <c r="E54" s="3"/>
      <c r="F54" s="5"/>
      <c r="G54" s="3"/>
      <c r="H54" s="5"/>
      <c r="I54" s="5"/>
      <c r="J54" s="5"/>
      <c r="K54" s="5"/>
      <c r="L54" s="4"/>
      <c r="M54" s="4"/>
      <c r="N54" s="22"/>
    </row>
    <row r="55" spans="3:16" ht="12.75" customHeight="1">
      <c r="C55" s="22"/>
      <c r="D55" s="1"/>
      <c r="E55" s="3"/>
      <c r="F55" s="5"/>
      <c r="G55" s="3"/>
      <c r="H55" s="5"/>
      <c r="I55" s="5"/>
      <c r="J55" s="5"/>
      <c r="K55" s="5"/>
      <c r="L55" s="4"/>
      <c r="M55" s="4"/>
      <c r="N55" s="22"/>
    </row>
    <row r="56" spans="3:16" ht="12.75" customHeight="1">
      <c r="C56" s="22"/>
      <c r="D56" s="1"/>
      <c r="E56" s="3"/>
      <c r="F56" s="5"/>
      <c r="G56" s="3"/>
      <c r="H56" s="5"/>
      <c r="I56" s="5"/>
      <c r="J56" s="5"/>
      <c r="K56" s="5"/>
      <c r="L56" s="4"/>
      <c r="M56" s="4"/>
      <c r="N56" s="22"/>
    </row>
    <row r="57" spans="3:16" ht="12.75" customHeight="1">
      <c r="C57" s="22"/>
      <c r="D57" s="1"/>
      <c r="E57" s="3"/>
      <c r="F57" s="5"/>
      <c r="K57" s="5"/>
      <c r="L57" s="4"/>
      <c r="M57" s="4"/>
      <c r="N57" s="22"/>
    </row>
    <row r="58" spans="3:16" ht="8.1" customHeight="1">
      <c r="C58" s="1"/>
      <c r="D58" s="1"/>
      <c r="E58" s="3"/>
      <c r="F58" s="5"/>
      <c r="K58" s="5"/>
      <c r="L58" s="4"/>
      <c r="M58" s="4"/>
      <c r="N58" s="11"/>
      <c r="P58" s="92"/>
    </row>
    <row r="59" spans="3:16" ht="12.75" customHeight="1">
      <c r="H59" s="6"/>
    </row>
    <row r="60" spans="3:16" ht="0.75" customHeight="1"/>
    <row r="61" spans="3:16" ht="0.75" customHeight="1">
      <c r="P61" s="27"/>
    </row>
    <row r="62" spans="3:16" ht="12.75" customHeight="1">
      <c r="P62" s="267" t="s">
        <v>90</v>
      </c>
    </row>
    <row r="63" spans="3:16" ht="65.25" customHeight="1">
      <c r="P63" s="267"/>
    </row>
    <row r="64" spans="3:16" ht="12.75" customHeight="1">
      <c r="P64" s="267"/>
    </row>
    <row r="65" spans="7:16" ht="12.75" customHeight="1">
      <c r="P65" s="267"/>
    </row>
    <row r="67" spans="7:16">
      <c r="N67" s="6"/>
    </row>
    <row r="68" spans="7:16">
      <c r="G68" s="16"/>
      <c r="H68" s="16"/>
    </row>
    <row r="69" spans="7:16">
      <c r="G69" s="16"/>
      <c r="H69" s="16"/>
    </row>
    <row r="70" spans="7:16">
      <c r="H70" s="16"/>
    </row>
    <row r="74" spans="7:16" ht="15.75" customHeight="1">
      <c r="M74" s="8"/>
      <c r="N74" s="8"/>
    </row>
    <row r="75" spans="7:16" ht="24.75" customHeight="1">
      <c r="K75" s="18"/>
      <c r="L75" s="6"/>
      <c r="M75" s="18"/>
      <c r="N75" s="18"/>
    </row>
    <row r="76" spans="7:16" ht="24.75" customHeight="1">
      <c r="K76" s="18"/>
      <c r="L76" s="6"/>
      <c r="M76" s="18"/>
      <c r="N76" s="18"/>
    </row>
    <row r="77" spans="7:16" ht="24.75" customHeight="1">
      <c r="K77" s="18"/>
      <c r="L77" s="6"/>
      <c r="M77" s="18"/>
      <c r="N77" s="18"/>
    </row>
    <row r="78" spans="7:16" ht="24.75" customHeight="1">
      <c r="K78" s="18"/>
      <c r="L78" s="6"/>
      <c r="M78" s="18"/>
      <c r="N78" s="18"/>
    </row>
    <row r="79" spans="7:16" ht="24.75" customHeight="1">
      <c r="K79" s="18"/>
      <c r="L79" s="6"/>
      <c r="M79" s="18"/>
    </row>
    <row r="80" spans="7:16" ht="24.75" customHeight="1"/>
    <row r="81" ht="24.75" customHeight="1"/>
    <row r="82" ht="24.7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24.75" customHeight="1"/>
    <row r="95" ht="24.75" customHeight="1"/>
    <row r="97" ht="12" customHeight="1"/>
    <row r="98" ht="12" customHeight="1"/>
    <row r="99" ht="12" customHeight="1"/>
    <row r="115" ht="12" customHeight="1"/>
    <row r="116" ht="12" customHeight="1"/>
    <row r="117" ht="12" customHeight="1"/>
  </sheetData>
  <mergeCells count="28">
    <mergeCell ref="C42:N42"/>
    <mergeCell ref="Q4:V5"/>
    <mergeCell ref="P62:P65"/>
    <mergeCell ref="W4:W8"/>
    <mergeCell ref="Q6:S6"/>
    <mergeCell ref="P4:P8"/>
    <mergeCell ref="P18:R18"/>
    <mergeCell ref="C37:D37"/>
    <mergeCell ref="M37:N37"/>
    <mergeCell ref="C38:H38"/>
    <mergeCell ref="I38:N38"/>
    <mergeCell ref="H19:N19"/>
    <mergeCell ref="C19:G19"/>
    <mergeCell ref="C18:G18"/>
    <mergeCell ref="H18:N18"/>
    <mergeCell ref="P2:W2"/>
    <mergeCell ref="P3:W3"/>
    <mergeCell ref="S18:W18"/>
    <mergeCell ref="S19:W19"/>
    <mergeCell ref="P19:R19"/>
    <mergeCell ref="T6:V6"/>
    <mergeCell ref="C2:N2"/>
    <mergeCell ref="C3:N3"/>
    <mergeCell ref="C4:C8"/>
    <mergeCell ref="F4:K5"/>
    <mergeCell ref="N4:N8"/>
    <mergeCell ref="F6:H6"/>
    <mergeCell ref="I6:K6"/>
  </mergeCells>
  <printOptions horizontalCentered="1" verticalCentered="1"/>
  <pageMargins left="0" right="0" top="0.31496062992125984" bottom="0" header="0.31496062992125984" footer="0.23622047244094491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59"/>
  <sheetViews>
    <sheetView topLeftCell="A84" workbookViewId="0">
      <selection activeCell="D96" sqref="D96"/>
    </sheetView>
  </sheetViews>
  <sheetFormatPr defaultRowHeight="18.75"/>
  <cols>
    <col min="1" max="1" width="13.28515625" style="147" customWidth="1"/>
    <col min="2" max="3" width="19.140625" style="147" customWidth="1"/>
    <col min="4" max="4" width="21.140625" style="147" customWidth="1"/>
    <col min="5" max="5" width="16.28515625" style="147" customWidth="1"/>
    <col min="6" max="6" width="18.85546875" style="147" customWidth="1"/>
    <col min="7" max="7" width="15.7109375" style="146" customWidth="1"/>
    <col min="8" max="16384" width="9.140625" style="146"/>
  </cols>
  <sheetData>
    <row r="1" spans="1:6">
      <c r="A1" s="143" t="s">
        <v>226</v>
      </c>
      <c r="B1" s="143" t="s">
        <v>211</v>
      </c>
      <c r="C1" s="143" t="s">
        <v>227</v>
      </c>
      <c r="D1" s="143" t="s">
        <v>212</v>
      </c>
      <c r="E1" s="143" t="s">
        <v>216</v>
      </c>
      <c r="F1" s="143" t="s">
        <v>233</v>
      </c>
    </row>
    <row r="2" spans="1:6">
      <c r="A2" s="147" t="s">
        <v>217</v>
      </c>
      <c r="B2" s="147" t="s">
        <v>218</v>
      </c>
      <c r="C2" s="147" t="s">
        <v>228</v>
      </c>
      <c r="D2" s="147" t="s">
        <v>228</v>
      </c>
      <c r="E2" s="147" t="s">
        <v>225</v>
      </c>
      <c r="F2" s="148" t="s">
        <v>189</v>
      </c>
    </row>
    <row r="3" spans="1:6">
      <c r="A3" s="147" t="s">
        <v>217</v>
      </c>
      <c r="B3" s="147" t="s">
        <v>219</v>
      </c>
      <c r="C3" s="147" t="s">
        <v>228</v>
      </c>
      <c r="D3" s="147" t="s">
        <v>228</v>
      </c>
      <c r="E3" s="147" t="s">
        <v>225</v>
      </c>
      <c r="F3" s="148" t="s">
        <v>190</v>
      </c>
    </row>
    <row r="4" spans="1:6">
      <c r="A4" s="147" t="s">
        <v>217</v>
      </c>
      <c r="B4" s="147" t="s">
        <v>220</v>
      </c>
      <c r="C4" s="147" t="s">
        <v>228</v>
      </c>
      <c r="D4" s="147" t="s">
        <v>228</v>
      </c>
      <c r="E4" s="147" t="s">
        <v>225</v>
      </c>
      <c r="F4" s="145" t="s">
        <v>177</v>
      </c>
    </row>
    <row r="5" spans="1:6">
      <c r="A5" s="147" t="s">
        <v>217</v>
      </c>
      <c r="B5" s="147" t="s">
        <v>221</v>
      </c>
      <c r="C5" s="147" t="s">
        <v>228</v>
      </c>
      <c r="D5" s="147" t="s">
        <v>228</v>
      </c>
      <c r="E5" s="147" t="s">
        <v>225</v>
      </c>
      <c r="F5" s="145" t="s">
        <v>178</v>
      </c>
    </row>
    <row r="6" spans="1:6">
      <c r="A6" s="147" t="s">
        <v>217</v>
      </c>
      <c r="B6" s="147" t="s">
        <v>222</v>
      </c>
      <c r="C6" s="147" t="s">
        <v>228</v>
      </c>
      <c r="D6" s="147" t="s">
        <v>228</v>
      </c>
      <c r="E6" s="147" t="s">
        <v>225</v>
      </c>
      <c r="F6" s="145" t="s">
        <v>198</v>
      </c>
    </row>
    <row r="7" spans="1:6">
      <c r="A7" s="147" t="s">
        <v>217</v>
      </c>
      <c r="B7" s="147" t="s">
        <v>223</v>
      </c>
      <c r="C7" s="147" t="s">
        <v>228</v>
      </c>
      <c r="D7" s="147" t="s">
        <v>228</v>
      </c>
      <c r="E7" s="147" t="s">
        <v>225</v>
      </c>
      <c r="F7" s="145" t="s">
        <v>206</v>
      </c>
    </row>
    <row r="8" spans="1:6">
      <c r="A8" s="147" t="s">
        <v>217</v>
      </c>
      <c r="B8" s="147" t="s">
        <v>224</v>
      </c>
      <c r="C8" s="147" t="s">
        <v>228</v>
      </c>
      <c r="D8" s="147" t="s">
        <v>228</v>
      </c>
      <c r="E8" s="147" t="s">
        <v>225</v>
      </c>
      <c r="F8" s="145" t="s">
        <v>205</v>
      </c>
    </row>
    <row r="9" spans="1:6">
      <c r="A9" s="147" t="s">
        <v>217</v>
      </c>
      <c r="B9" s="153" t="s">
        <v>251</v>
      </c>
      <c r="C9" s="153" t="s">
        <v>228</v>
      </c>
      <c r="D9" s="153" t="s">
        <v>228</v>
      </c>
      <c r="E9" s="153" t="s">
        <v>225</v>
      </c>
      <c r="F9" s="150" t="s">
        <v>250</v>
      </c>
    </row>
    <row r="10" spans="1:6">
      <c r="A10" s="147" t="s">
        <v>214</v>
      </c>
      <c r="B10" s="149" t="s">
        <v>95</v>
      </c>
      <c r="C10" s="149" t="s">
        <v>215</v>
      </c>
      <c r="D10" s="150" t="s">
        <v>95</v>
      </c>
      <c r="E10" s="147" t="s">
        <v>229</v>
      </c>
      <c r="F10" s="147" t="s">
        <v>181</v>
      </c>
    </row>
    <row r="11" spans="1:6">
      <c r="A11" s="147" t="s">
        <v>214</v>
      </c>
      <c r="B11" s="150" t="s">
        <v>96</v>
      </c>
      <c r="C11" s="149" t="s">
        <v>215</v>
      </c>
      <c r="D11" s="150" t="s">
        <v>96</v>
      </c>
      <c r="E11" s="147" t="s">
        <v>230</v>
      </c>
      <c r="F11" s="147" t="s">
        <v>182</v>
      </c>
    </row>
    <row r="12" spans="1:6">
      <c r="A12" s="147" t="s">
        <v>214</v>
      </c>
      <c r="B12" s="150" t="s">
        <v>97</v>
      </c>
      <c r="C12" s="149" t="s">
        <v>215</v>
      </c>
      <c r="D12" s="150" t="s">
        <v>97</v>
      </c>
      <c r="E12" s="147" t="s">
        <v>231</v>
      </c>
      <c r="F12" s="147" t="s">
        <v>237</v>
      </c>
    </row>
    <row r="13" spans="1:6">
      <c r="A13" s="147" t="s">
        <v>214</v>
      </c>
      <c r="B13" s="150" t="s">
        <v>98</v>
      </c>
      <c r="C13" s="149" t="s">
        <v>215</v>
      </c>
      <c r="D13" s="150" t="s">
        <v>98</v>
      </c>
      <c r="E13" s="147" t="s">
        <v>231</v>
      </c>
      <c r="F13" s="147" t="s">
        <v>237</v>
      </c>
    </row>
    <row r="14" spans="1:6">
      <c r="A14" s="147" t="s">
        <v>214</v>
      </c>
      <c r="B14" s="150" t="s">
        <v>99</v>
      </c>
      <c r="C14" s="149" t="s">
        <v>215</v>
      </c>
      <c r="D14" s="150" t="s">
        <v>99</v>
      </c>
      <c r="E14" s="147" t="s">
        <v>232</v>
      </c>
      <c r="F14" s="147" t="s">
        <v>238</v>
      </c>
    </row>
    <row r="15" spans="1:6">
      <c r="A15" s="147" t="s">
        <v>214</v>
      </c>
      <c r="B15" s="150" t="s">
        <v>100</v>
      </c>
      <c r="C15" s="149" t="s">
        <v>215</v>
      </c>
      <c r="D15" s="150" t="s">
        <v>100</v>
      </c>
      <c r="E15" s="147" t="s">
        <v>232</v>
      </c>
      <c r="F15" s="147" t="s">
        <v>238</v>
      </c>
    </row>
    <row r="16" spans="1:6">
      <c r="A16" s="147" t="s">
        <v>214</v>
      </c>
      <c r="B16" s="150" t="s">
        <v>101</v>
      </c>
      <c r="C16" s="149" t="s">
        <v>215</v>
      </c>
      <c r="D16" s="150" t="s">
        <v>101</v>
      </c>
      <c r="E16" s="147" t="s">
        <v>232</v>
      </c>
      <c r="F16" s="147" t="s">
        <v>238</v>
      </c>
    </row>
    <row r="17" spans="1:6">
      <c r="A17" s="147" t="s">
        <v>214</v>
      </c>
      <c r="B17" s="150" t="s">
        <v>102</v>
      </c>
      <c r="C17" s="149" t="s">
        <v>215</v>
      </c>
      <c r="D17" s="150" t="s">
        <v>102</v>
      </c>
      <c r="E17" s="147" t="s">
        <v>232</v>
      </c>
      <c r="F17" s="147" t="s">
        <v>238</v>
      </c>
    </row>
    <row r="18" spans="1:6">
      <c r="A18" s="147" t="s">
        <v>214</v>
      </c>
      <c r="B18" s="150" t="s">
        <v>103</v>
      </c>
      <c r="C18" s="149" t="s">
        <v>215</v>
      </c>
      <c r="D18" s="150" t="s">
        <v>103</v>
      </c>
      <c r="E18" s="147" t="s">
        <v>232</v>
      </c>
      <c r="F18" s="147" t="s">
        <v>238</v>
      </c>
    </row>
    <row r="19" spans="1:6">
      <c r="A19" s="147" t="s">
        <v>214</v>
      </c>
      <c r="B19" s="150" t="s">
        <v>104</v>
      </c>
      <c r="C19" s="149" t="s">
        <v>215</v>
      </c>
      <c r="D19" s="150" t="s">
        <v>104</v>
      </c>
      <c r="E19" s="147" t="s">
        <v>232</v>
      </c>
      <c r="F19" s="147" t="s">
        <v>238</v>
      </c>
    </row>
    <row r="20" spans="1:6">
      <c r="A20" s="147" t="s">
        <v>214</v>
      </c>
      <c r="B20" s="150" t="s">
        <v>105</v>
      </c>
      <c r="C20" s="149" t="s">
        <v>215</v>
      </c>
      <c r="D20" s="150" t="s">
        <v>105</v>
      </c>
      <c r="E20" s="147" t="s">
        <v>234</v>
      </c>
      <c r="F20" s="147" t="s">
        <v>239</v>
      </c>
    </row>
    <row r="21" spans="1:6">
      <c r="A21" s="147" t="s">
        <v>214</v>
      </c>
      <c r="B21" s="150" t="s">
        <v>106</v>
      </c>
      <c r="C21" s="149" t="s">
        <v>215</v>
      </c>
      <c r="D21" s="150" t="s">
        <v>106</v>
      </c>
      <c r="E21" s="147" t="s">
        <v>234</v>
      </c>
      <c r="F21" s="147" t="s">
        <v>239</v>
      </c>
    </row>
    <row r="22" spans="1:6">
      <c r="A22" s="147" t="s">
        <v>214</v>
      </c>
      <c r="B22" s="150" t="s">
        <v>107</v>
      </c>
      <c r="C22" s="149" t="s">
        <v>215</v>
      </c>
      <c r="D22" s="150" t="s">
        <v>107</v>
      </c>
      <c r="E22" s="147" t="s">
        <v>232</v>
      </c>
      <c r="F22" s="147" t="s">
        <v>237</v>
      </c>
    </row>
    <row r="23" spans="1:6">
      <c r="A23" s="147" t="s">
        <v>214</v>
      </c>
      <c r="B23" s="150" t="s">
        <v>108</v>
      </c>
      <c r="C23" s="149" t="s">
        <v>215</v>
      </c>
      <c r="D23" s="150" t="s">
        <v>108</v>
      </c>
      <c r="E23" s="147" t="s">
        <v>232</v>
      </c>
      <c r="F23" s="147" t="s">
        <v>237</v>
      </c>
    </row>
    <row r="24" spans="1:6">
      <c r="A24" s="147" t="s">
        <v>214</v>
      </c>
      <c r="B24" s="150" t="s">
        <v>109</v>
      </c>
      <c r="C24" s="149" t="s">
        <v>215</v>
      </c>
      <c r="D24" s="150" t="s">
        <v>109</v>
      </c>
      <c r="E24" s="147" t="s">
        <v>235</v>
      </c>
      <c r="F24" s="147" t="s">
        <v>240</v>
      </c>
    </row>
    <row r="25" spans="1:6">
      <c r="A25" s="147" t="s">
        <v>214</v>
      </c>
      <c r="B25" s="150" t="s">
        <v>110</v>
      </c>
      <c r="C25" s="149" t="s">
        <v>215</v>
      </c>
      <c r="D25" s="150" t="s">
        <v>110</v>
      </c>
      <c r="E25" s="147" t="s">
        <v>236</v>
      </c>
      <c r="F25" s="147" t="s">
        <v>172</v>
      </c>
    </row>
    <row r="26" spans="1:6">
      <c r="A26" s="147" t="s">
        <v>214</v>
      </c>
      <c r="B26" s="150" t="s">
        <v>111</v>
      </c>
      <c r="C26" s="149" t="s">
        <v>215</v>
      </c>
      <c r="D26" s="150" t="s">
        <v>111</v>
      </c>
      <c r="E26" s="147" t="s">
        <v>236</v>
      </c>
      <c r="F26" s="147" t="s">
        <v>172</v>
      </c>
    </row>
    <row r="27" spans="1:6">
      <c r="A27" s="147" t="s">
        <v>214</v>
      </c>
      <c r="B27" s="150" t="s">
        <v>112</v>
      </c>
      <c r="C27" s="149" t="s">
        <v>215</v>
      </c>
      <c r="D27" s="150" t="s">
        <v>112</v>
      </c>
      <c r="E27" s="147" t="s">
        <v>236</v>
      </c>
      <c r="F27" s="147" t="s">
        <v>172</v>
      </c>
    </row>
    <row r="28" spans="1:6">
      <c r="A28" s="147" t="s">
        <v>214</v>
      </c>
      <c r="B28" s="150" t="s">
        <v>113</v>
      </c>
      <c r="C28" s="149" t="s">
        <v>215</v>
      </c>
      <c r="D28" s="150" t="s">
        <v>113</v>
      </c>
      <c r="E28" s="147" t="s">
        <v>236</v>
      </c>
      <c r="F28" s="147" t="s">
        <v>172</v>
      </c>
    </row>
    <row r="29" spans="1:6">
      <c r="A29" s="147" t="s">
        <v>214</v>
      </c>
      <c r="B29" s="150" t="s">
        <v>114</v>
      </c>
      <c r="C29" s="149" t="s">
        <v>215</v>
      </c>
      <c r="D29" s="150" t="s">
        <v>114</v>
      </c>
      <c r="E29" s="147" t="s">
        <v>236</v>
      </c>
      <c r="F29" s="147" t="s">
        <v>172</v>
      </c>
    </row>
    <row r="30" spans="1:6">
      <c r="A30" s="147" t="s">
        <v>214</v>
      </c>
      <c r="B30" s="150" t="s">
        <v>115</v>
      </c>
      <c r="C30" s="149" t="s">
        <v>215</v>
      </c>
      <c r="D30" s="150" t="s">
        <v>115</v>
      </c>
      <c r="E30" s="147" t="s">
        <v>236</v>
      </c>
      <c r="F30" s="147" t="s">
        <v>172</v>
      </c>
    </row>
    <row r="31" spans="1:6">
      <c r="A31" s="147" t="s">
        <v>214</v>
      </c>
      <c r="B31" s="150" t="s">
        <v>116</v>
      </c>
      <c r="C31" s="149" t="s">
        <v>215</v>
      </c>
      <c r="D31" s="150" t="s">
        <v>116</v>
      </c>
      <c r="E31" s="147" t="s">
        <v>232</v>
      </c>
      <c r="F31" s="147" t="s">
        <v>238</v>
      </c>
    </row>
    <row r="32" spans="1:6">
      <c r="A32" s="147" t="s">
        <v>214</v>
      </c>
      <c r="B32" s="150" t="s">
        <v>117</v>
      </c>
      <c r="C32" s="149" t="s">
        <v>215</v>
      </c>
      <c r="D32" s="150" t="s">
        <v>117</v>
      </c>
      <c r="E32" s="147" t="s">
        <v>232</v>
      </c>
      <c r="F32" s="147" t="s">
        <v>238</v>
      </c>
    </row>
    <row r="33" spans="1:6">
      <c r="A33" s="147" t="s">
        <v>214</v>
      </c>
      <c r="B33" s="150" t="s">
        <v>118</v>
      </c>
      <c r="C33" s="149" t="s">
        <v>215</v>
      </c>
      <c r="D33" s="150" t="s">
        <v>118</v>
      </c>
      <c r="E33" s="147" t="s">
        <v>236</v>
      </c>
      <c r="F33" s="147" t="s">
        <v>172</v>
      </c>
    </row>
    <row r="34" spans="1:6">
      <c r="A34" s="147" t="s">
        <v>214</v>
      </c>
      <c r="B34" s="150" t="s">
        <v>119</v>
      </c>
      <c r="C34" s="149" t="s">
        <v>215</v>
      </c>
      <c r="D34" s="150" t="s">
        <v>119</v>
      </c>
      <c r="E34" s="147" t="s">
        <v>236</v>
      </c>
      <c r="F34" s="147" t="s">
        <v>172</v>
      </c>
    </row>
    <row r="35" spans="1:6">
      <c r="A35" s="147" t="s">
        <v>214</v>
      </c>
      <c r="B35" s="150" t="s">
        <v>120</v>
      </c>
      <c r="C35" s="149" t="s">
        <v>215</v>
      </c>
      <c r="D35" s="150" t="s">
        <v>120</v>
      </c>
      <c r="E35" s="147" t="s">
        <v>236</v>
      </c>
      <c r="F35" s="147" t="s">
        <v>172</v>
      </c>
    </row>
    <row r="36" spans="1:6">
      <c r="A36" s="147" t="s">
        <v>214</v>
      </c>
      <c r="B36" s="150" t="s">
        <v>121</v>
      </c>
      <c r="C36" s="149" t="s">
        <v>215</v>
      </c>
      <c r="D36" s="150" t="s">
        <v>121</v>
      </c>
      <c r="E36" s="147" t="s">
        <v>236</v>
      </c>
      <c r="F36" s="147" t="s">
        <v>172</v>
      </c>
    </row>
    <row r="37" spans="1:6">
      <c r="A37" s="147" t="s">
        <v>214</v>
      </c>
      <c r="B37" s="150" t="s">
        <v>122</v>
      </c>
      <c r="C37" s="149" t="s">
        <v>215</v>
      </c>
      <c r="D37" s="150" t="s">
        <v>122</v>
      </c>
      <c r="E37" s="147" t="s">
        <v>236</v>
      </c>
      <c r="F37" s="147" t="s">
        <v>172</v>
      </c>
    </row>
    <row r="38" spans="1:6">
      <c r="A38" s="147" t="s">
        <v>214</v>
      </c>
      <c r="B38" s="150" t="s">
        <v>123</v>
      </c>
      <c r="C38" s="149" t="s">
        <v>215</v>
      </c>
      <c r="D38" s="150" t="s">
        <v>123</v>
      </c>
      <c r="E38" s="147" t="s">
        <v>236</v>
      </c>
      <c r="F38" s="147" t="s">
        <v>172</v>
      </c>
    </row>
    <row r="39" spans="1:6">
      <c r="A39" s="147" t="s">
        <v>214</v>
      </c>
      <c r="B39" s="151" t="s">
        <v>124</v>
      </c>
      <c r="C39" s="149" t="s">
        <v>215</v>
      </c>
      <c r="D39" s="151" t="s">
        <v>124</v>
      </c>
      <c r="E39" s="147" t="s">
        <v>232</v>
      </c>
      <c r="F39" s="147" t="s">
        <v>238</v>
      </c>
    </row>
    <row r="40" spans="1:6">
      <c r="A40" s="147" t="s">
        <v>214</v>
      </c>
      <c r="B40" s="151" t="s">
        <v>125</v>
      </c>
      <c r="C40" s="149" t="s">
        <v>215</v>
      </c>
      <c r="D40" s="151" t="s">
        <v>125</v>
      </c>
      <c r="E40" s="147" t="s">
        <v>232</v>
      </c>
      <c r="F40" s="147" t="s">
        <v>238</v>
      </c>
    </row>
    <row r="41" spans="1:6">
      <c r="A41" s="147" t="s">
        <v>214</v>
      </c>
      <c r="B41" s="151" t="s">
        <v>126</v>
      </c>
      <c r="C41" s="149" t="s">
        <v>215</v>
      </c>
      <c r="D41" s="151" t="s">
        <v>126</v>
      </c>
      <c r="E41" s="147" t="s">
        <v>236</v>
      </c>
      <c r="F41" s="147" t="s">
        <v>172</v>
      </c>
    </row>
    <row r="42" spans="1:6">
      <c r="A42" s="147" t="s">
        <v>214</v>
      </c>
      <c r="B42" s="151" t="s">
        <v>127</v>
      </c>
      <c r="C42" s="149" t="s">
        <v>215</v>
      </c>
      <c r="D42" s="151" t="s">
        <v>127</v>
      </c>
      <c r="E42" s="147" t="s">
        <v>236</v>
      </c>
      <c r="F42" s="147" t="s">
        <v>172</v>
      </c>
    </row>
    <row r="43" spans="1:6">
      <c r="A43" s="147" t="s">
        <v>214</v>
      </c>
      <c r="B43" s="151" t="s">
        <v>128</v>
      </c>
      <c r="C43" s="149" t="s">
        <v>215</v>
      </c>
      <c r="D43" s="151" t="s">
        <v>128</v>
      </c>
      <c r="E43" s="147" t="s">
        <v>236</v>
      </c>
      <c r="F43" s="147" t="s">
        <v>172</v>
      </c>
    </row>
    <row r="44" spans="1:6">
      <c r="A44" s="147" t="s">
        <v>214</v>
      </c>
      <c r="B44" s="151" t="s">
        <v>129</v>
      </c>
      <c r="C44" s="149" t="s">
        <v>215</v>
      </c>
      <c r="D44" s="151" t="s">
        <v>129</v>
      </c>
      <c r="E44" s="147" t="s">
        <v>236</v>
      </c>
      <c r="F44" s="147" t="s">
        <v>172</v>
      </c>
    </row>
    <row r="45" spans="1:6">
      <c r="A45" s="147" t="s">
        <v>214</v>
      </c>
      <c r="B45" s="151" t="s">
        <v>130</v>
      </c>
      <c r="C45" s="149" t="s">
        <v>215</v>
      </c>
      <c r="D45" s="151" t="s">
        <v>130</v>
      </c>
      <c r="E45" s="147" t="s">
        <v>236</v>
      </c>
      <c r="F45" s="147" t="s">
        <v>172</v>
      </c>
    </row>
    <row r="46" spans="1:6">
      <c r="A46" s="147" t="s">
        <v>214</v>
      </c>
      <c r="B46" s="151" t="s">
        <v>131</v>
      </c>
      <c r="C46" s="149" t="s">
        <v>215</v>
      </c>
      <c r="D46" s="151" t="s">
        <v>131</v>
      </c>
      <c r="E46" s="147" t="s">
        <v>236</v>
      </c>
      <c r="F46" s="147" t="s">
        <v>172</v>
      </c>
    </row>
    <row r="47" spans="1:6">
      <c r="A47" s="147" t="s">
        <v>214</v>
      </c>
      <c r="B47" s="151" t="s">
        <v>140</v>
      </c>
      <c r="C47" s="149" t="s">
        <v>215</v>
      </c>
      <c r="D47" s="151" t="s">
        <v>140</v>
      </c>
      <c r="E47" s="147" t="s">
        <v>234</v>
      </c>
      <c r="F47" s="147" t="s">
        <v>239</v>
      </c>
    </row>
    <row r="48" spans="1:6">
      <c r="A48" s="147" t="s">
        <v>214</v>
      </c>
      <c r="B48" s="151" t="s">
        <v>132</v>
      </c>
      <c r="C48" s="149" t="s">
        <v>215</v>
      </c>
      <c r="D48" s="151" t="s">
        <v>132</v>
      </c>
      <c r="E48" s="147" t="s">
        <v>232</v>
      </c>
      <c r="F48" s="147" t="s">
        <v>238</v>
      </c>
    </row>
    <row r="49" spans="1:6">
      <c r="A49" s="147" t="s">
        <v>214</v>
      </c>
      <c r="B49" s="151" t="s">
        <v>133</v>
      </c>
      <c r="C49" s="149" t="s">
        <v>215</v>
      </c>
      <c r="D49" s="151" t="s">
        <v>133</v>
      </c>
      <c r="E49" s="147" t="s">
        <v>232</v>
      </c>
      <c r="F49" s="147" t="s">
        <v>238</v>
      </c>
    </row>
    <row r="50" spans="1:6">
      <c r="A50" s="147" t="s">
        <v>214</v>
      </c>
      <c r="B50" s="151" t="s">
        <v>134</v>
      </c>
      <c r="C50" s="149" t="s">
        <v>215</v>
      </c>
      <c r="D50" s="151" t="s">
        <v>134</v>
      </c>
      <c r="E50" s="147" t="s">
        <v>236</v>
      </c>
      <c r="F50" s="147" t="s">
        <v>172</v>
      </c>
    </row>
    <row r="51" spans="1:6">
      <c r="A51" s="147" t="s">
        <v>214</v>
      </c>
      <c r="B51" s="151" t="s">
        <v>135</v>
      </c>
      <c r="C51" s="149" t="s">
        <v>215</v>
      </c>
      <c r="D51" s="151" t="s">
        <v>135</v>
      </c>
      <c r="E51" s="147" t="s">
        <v>236</v>
      </c>
      <c r="F51" s="147" t="s">
        <v>172</v>
      </c>
    </row>
    <row r="52" spans="1:6">
      <c r="A52" s="147" t="s">
        <v>214</v>
      </c>
      <c r="B52" s="151" t="s">
        <v>136</v>
      </c>
      <c r="C52" s="149" t="s">
        <v>215</v>
      </c>
      <c r="D52" s="151" t="s">
        <v>136</v>
      </c>
      <c r="E52" s="147" t="s">
        <v>236</v>
      </c>
      <c r="F52" s="147" t="s">
        <v>172</v>
      </c>
    </row>
    <row r="53" spans="1:6">
      <c r="A53" s="147" t="s">
        <v>214</v>
      </c>
      <c r="B53" s="151" t="s">
        <v>137</v>
      </c>
      <c r="C53" s="149" t="s">
        <v>215</v>
      </c>
      <c r="D53" s="151" t="s">
        <v>137</v>
      </c>
      <c r="E53" s="147" t="s">
        <v>236</v>
      </c>
      <c r="F53" s="147" t="s">
        <v>172</v>
      </c>
    </row>
    <row r="54" spans="1:6">
      <c r="A54" s="147" t="s">
        <v>214</v>
      </c>
      <c r="B54" s="151" t="s">
        <v>138</v>
      </c>
      <c r="C54" s="149" t="s">
        <v>215</v>
      </c>
      <c r="D54" s="151" t="s">
        <v>138</v>
      </c>
      <c r="E54" s="147" t="s">
        <v>236</v>
      </c>
      <c r="F54" s="147" t="s">
        <v>172</v>
      </c>
    </row>
    <row r="55" spans="1:6">
      <c r="A55" s="147" t="s">
        <v>214</v>
      </c>
      <c r="B55" s="151" t="s">
        <v>139</v>
      </c>
      <c r="C55" s="149" t="s">
        <v>215</v>
      </c>
      <c r="D55" s="151" t="s">
        <v>139</v>
      </c>
      <c r="E55" s="147" t="s">
        <v>236</v>
      </c>
      <c r="F55" s="147" t="s">
        <v>172</v>
      </c>
    </row>
    <row r="56" spans="1:6">
      <c r="A56" s="147" t="s">
        <v>214</v>
      </c>
      <c r="B56" s="151" t="s">
        <v>141</v>
      </c>
      <c r="C56" s="149" t="s">
        <v>215</v>
      </c>
      <c r="D56" s="151" t="s">
        <v>141</v>
      </c>
      <c r="E56" s="147" t="s">
        <v>232</v>
      </c>
      <c r="F56" s="147" t="s">
        <v>238</v>
      </c>
    </row>
    <row r="57" spans="1:6">
      <c r="A57" s="147" t="s">
        <v>214</v>
      </c>
      <c r="B57" s="151" t="s">
        <v>142</v>
      </c>
      <c r="C57" s="149" t="s">
        <v>215</v>
      </c>
      <c r="D57" s="151" t="s">
        <v>142</v>
      </c>
      <c r="E57" s="147" t="s">
        <v>232</v>
      </c>
      <c r="F57" s="147" t="s">
        <v>238</v>
      </c>
    </row>
    <row r="58" spans="1:6">
      <c r="A58" s="147" t="s">
        <v>214</v>
      </c>
      <c r="B58" s="151" t="s">
        <v>143</v>
      </c>
      <c r="C58" s="149" t="s">
        <v>215</v>
      </c>
      <c r="D58" s="151" t="s">
        <v>143</v>
      </c>
      <c r="E58" s="147" t="s">
        <v>236</v>
      </c>
      <c r="F58" s="147" t="s">
        <v>172</v>
      </c>
    </row>
    <row r="59" spans="1:6">
      <c r="A59" s="147" t="s">
        <v>214</v>
      </c>
      <c r="B59" s="151" t="s">
        <v>144</v>
      </c>
      <c r="C59" s="149" t="s">
        <v>215</v>
      </c>
      <c r="D59" s="151" t="s">
        <v>144</v>
      </c>
      <c r="E59" s="147" t="s">
        <v>236</v>
      </c>
      <c r="F59" s="147" t="s">
        <v>172</v>
      </c>
    </row>
    <row r="60" spans="1:6">
      <c r="A60" s="147" t="s">
        <v>214</v>
      </c>
      <c r="B60" s="151" t="s">
        <v>145</v>
      </c>
      <c r="C60" s="149" t="s">
        <v>215</v>
      </c>
      <c r="D60" s="151" t="s">
        <v>145</v>
      </c>
      <c r="E60" s="147" t="s">
        <v>236</v>
      </c>
      <c r="F60" s="147" t="s">
        <v>172</v>
      </c>
    </row>
    <row r="61" spans="1:6">
      <c r="A61" s="147" t="s">
        <v>214</v>
      </c>
      <c r="B61" s="151" t="s">
        <v>146</v>
      </c>
      <c r="C61" s="149" t="s">
        <v>215</v>
      </c>
      <c r="D61" s="151" t="s">
        <v>146</v>
      </c>
      <c r="E61" s="147" t="s">
        <v>236</v>
      </c>
      <c r="F61" s="147" t="s">
        <v>172</v>
      </c>
    </row>
    <row r="62" spans="1:6">
      <c r="A62" s="147" t="s">
        <v>214</v>
      </c>
      <c r="B62" s="151" t="s">
        <v>147</v>
      </c>
      <c r="C62" s="149" t="s">
        <v>215</v>
      </c>
      <c r="D62" s="151" t="s">
        <v>147</v>
      </c>
      <c r="E62" s="147" t="s">
        <v>236</v>
      </c>
      <c r="F62" s="147" t="s">
        <v>172</v>
      </c>
    </row>
    <row r="63" spans="1:6">
      <c r="A63" s="147" t="s">
        <v>214</v>
      </c>
      <c r="B63" s="151" t="s">
        <v>148</v>
      </c>
      <c r="C63" s="149" t="s">
        <v>215</v>
      </c>
      <c r="D63" s="151" t="s">
        <v>148</v>
      </c>
      <c r="E63" s="147" t="s">
        <v>236</v>
      </c>
      <c r="F63" s="147" t="s">
        <v>172</v>
      </c>
    </row>
    <row r="64" spans="1:6">
      <c r="A64" s="147" t="s">
        <v>214</v>
      </c>
      <c r="B64" s="151" t="s">
        <v>149</v>
      </c>
      <c r="C64" s="149" t="s">
        <v>215</v>
      </c>
      <c r="D64" s="151" t="s">
        <v>149</v>
      </c>
      <c r="E64" s="147" t="s">
        <v>232</v>
      </c>
      <c r="F64" s="147" t="s">
        <v>238</v>
      </c>
    </row>
    <row r="65" spans="1:6">
      <c r="A65" s="147" t="s">
        <v>214</v>
      </c>
      <c r="B65" s="151" t="s">
        <v>150</v>
      </c>
      <c r="C65" s="149" t="s">
        <v>215</v>
      </c>
      <c r="D65" s="151" t="s">
        <v>150</v>
      </c>
      <c r="E65" s="147" t="s">
        <v>232</v>
      </c>
      <c r="F65" s="147" t="s">
        <v>238</v>
      </c>
    </row>
    <row r="66" spans="1:6">
      <c r="A66" s="147" t="s">
        <v>214</v>
      </c>
      <c r="B66" s="151" t="s">
        <v>151</v>
      </c>
      <c r="C66" s="149" t="s">
        <v>215</v>
      </c>
      <c r="D66" s="151" t="s">
        <v>151</v>
      </c>
      <c r="E66" s="147" t="s">
        <v>235</v>
      </c>
      <c r="F66" s="147" t="s">
        <v>240</v>
      </c>
    </row>
    <row r="67" spans="1:6">
      <c r="A67" s="147" t="s">
        <v>214</v>
      </c>
      <c r="B67" s="151" t="s">
        <v>152</v>
      </c>
      <c r="C67" s="149" t="s">
        <v>215</v>
      </c>
      <c r="D67" s="151" t="s">
        <v>152</v>
      </c>
      <c r="E67" s="147" t="s">
        <v>236</v>
      </c>
      <c r="F67" s="147" t="s">
        <v>172</v>
      </c>
    </row>
    <row r="68" spans="1:6">
      <c r="A68" s="147" t="s">
        <v>214</v>
      </c>
      <c r="B68" s="151" t="s">
        <v>153</v>
      </c>
      <c r="C68" s="149" t="s">
        <v>215</v>
      </c>
      <c r="D68" s="151" t="s">
        <v>153</v>
      </c>
      <c r="E68" s="147" t="s">
        <v>236</v>
      </c>
      <c r="F68" s="147" t="s">
        <v>172</v>
      </c>
    </row>
    <row r="69" spans="1:6">
      <c r="A69" s="147" t="s">
        <v>214</v>
      </c>
      <c r="B69" s="151" t="s">
        <v>154</v>
      </c>
      <c r="C69" s="149" t="s">
        <v>215</v>
      </c>
      <c r="D69" s="151" t="s">
        <v>154</v>
      </c>
      <c r="E69" s="147" t="s">
        <v>236</v>
      </c>
      <c r="F69" s="147" t="s">
        <v>172</v>
      </c>
    </row>
    <row r="70" spans="1:6">
      <c r="A70" s="147" t="s">
        <v>214</v>
      </c>
      <c r="B70" s="151" t="s">
        <v>155</v>
      </c>
      <c r="C70" s="149" t="s">
        <v>215</v>
      </c>
      <c r="D70" s="151" t="s">
        <v>155</v>
      </c>
      <c r="E70" s="147" t="s">
        <v>236</v>
      </c>
      <c r="F70" s="147" t="s">
        <v>172</v>
      </c>
    </row>
    <row r="71" spans="1:6">
      <c r="A71" s="147" t="s">
        <v>214</v>
      </c>
      <c r="B71" s="151" t="s">
        <v>156</v>
      </c>
      <c r="C71" s="149" t="s">
        <v>215</v>
      </c>
      <c r="D71" s="151" t="s">
        <v>156</v>
      </c>
      <c r="E71" s="147" t="s">
        <v>236</v>
      </c>
      <c r="F71" s="147" t="s">
        <v>172</v>
      </c>
    </row>
    <row r="72" spans="1:6">
      <c r="A72" s="147" t="s">
        <v>214</v>
      </c>
      <c r="B72" s="151" t="s">
        <v>157</v>
      </c>
      <c r="C72" s="149" t="s">
        <v>215</v>
      </c>
      <c r="D72" s="151" t="s">
        <v>157</v>
      </c>
      <c r="E72" s="147" t="s">
        <v>236</v>
      </c>
      <c r="F72" s="147" t="s">
        <v>172</v>
      </c>
    </row>
    <row r="73" spans="1:6">
      <c r="A73" s="147" t="s">
        <v>214</v>
      </c>
      <c r="B73" s="151" t="s">
        <v>158</v>
      </c>
      <c r="C73" s="149" t="s">
        <v>215</v>
      </c>
      <c r="D73" s="151" t="s">
        <v>158</v>
      </c>
      <c r="E73" s="147" t="s">
        <v>231</v>
      </c>
      <c r="F73" s="147" t="s">
        <v>241</v>
      </c>
    </row>
    <row r="74" spans="1:6">
      <c r="A74" s="147" t="s">
        <v>214</v>
      </c>
      <c r="B74" s="151" t="s">
        <v>159</v>
      </c>
      <c r="C74" s="149" t="s">
        <v>215</v>
      </c>
      <c r="D74" s="151" t="s">
        <v>159</v>
      </c>
      <c r="E74" s="147" t="s">
        <v>231</v>
      </c>
      <c r="F74" s="147" t="s">
        <v>241</v>
      </c>
    </row>
    <row r="75" spans="1:6">
      <c r="A75" s="147" t="s">
        <v>214</v>
      </c>
      <c r="B75" s="151" t="s">
        <v>160</v>
      </c>
      <c r="C75" s="149" t="s">
        <v>215</v>
      </c>
      <c r="D75" s="151" t="s">
        <v>160</v>
      </c>
      <c r="E75" s="147" t="s">
        <v>232</v>
      </c>
      <c r="F75" s="147" t="s">
        <v>238</v>
      </c>
    </row>
    <row r="76" spans="1:6">
      <c r="A76" s="147" t="s">
        <v>214</v>
      </c>
      <c r="B76" s="151" t="s">
        <v>161</v>
      </c>
      <c r="C76" s="149" t="s">
        <v>215</v>
      </c>
      <c r="D76" s="151" t="s">
        <v>161</v>
      </c>
      <c r="E76" s="147" t="s">
        <v>232</v>
      </c>
      <c r="F76" s="147" t="s">
        <v>238</v>
      </c>
    </row>
    <row r="77" spans="1:6">
      <c r="A77" s="147" t="s">
        <v>214</v>
      </c>
      <c r="B77" s="151" t="s">
        <v>162</v>
      </c>
      <c r="C77" s="149" t="s">
        <v>215</v>
      </c>
      <c r="D77" s="151" t="s">
        <v>162</v>
      </c>
      <c r="E77" s="147" t="s">
        <v>232</v>
      </c>
      <c r="F77" s="147" t="s">
        <v>238</v>
      </c>
    </row>
    <row r="78" spans="1:6">
      <c r="A78" s="147" t="s">
        <v>214</v>
      </c>
      <c r="B78" s="151" t="s">
        <v>163</v>
      </c>
      <c r="C78" s="149" t="s">
        <v>215</v>
      </c>
      <c r="D78" s="151" t="s">
        <v>163</v>
      </c>
      <c r="E78" s="147" t="s">
        <v>232</v>
      </c>
      <c r="F78" s="147" t="s">
        <v>238</v>
      </c>
    </row>
    <row r="79" spans="1:6">
      <c r="A79" s="147" t="s">
        <v>214</v>
      </c>
      <c r="B79" s="151" t="s">
        <v>164</v>
      </c>
      <c r="C79" s="149" t="s">
        <v>215</v>
      </c>
      <c r="D79" s="151" t="s">
        <v>164</v>
      </c>
      <c r="E79" s="147" t="s">
        <v>232</v>
      </c>
      <c r="F79" s="147" t="s">
        <v>238</v>
      </c>
    </row>
    <row r="80" spans="1:6">
      <c r="A80" s="147" t="s">
        <v>214</v>
      </c>
      <c r="B80" s="151" t="s">
        <v>165</v>
      </c>
      <c r="C80" s="149" t="s">
        <v>215</v>
      </c>
      <c r="D80" s="151" t="s">
        <v>165</v>
      </c>
      <c r="E80" s="147" t="s">
        <v>232</v>
      </c>
      <c r="F80" s="147" t="s">
        <v>238</v>
      </c>
    </row>
    <row r="81" spans="1:6">
      <c r="A81" s="147" t="s">
        <v>214</v>
      </c>
      <c r="B81" s="147" t="s">
        <v>294</v>
      </c>
      <c r="C81" s="149" t="s">
        <v>215</v>
      </c>
      <c r="D81" s="147" t="s">
        <v>294</v>
      </c>
      <c r="E81" s="147" t="s">
        <v>297</v>
      </c>
      <c r="F81" s="147" t="s">
        <v>295</v>
      </c>
    </row>
    <row r="82" spans="1:6">
      <c r="A82" s="147" t="s">
        <v>214</v>
      </c>
      <c r="B82" s="147" t="s">
        <v>296</v>
      </c>
      <c r="C82" s="149" t="s">
        <v>215</v>
      </c>
      <c r="D82" s="147" t="s">
        <v>296</v>
      </c>
      <c r="E82" s="147" t="s">
        <v>297</v>
      </c>
      <c r="F82" s="147" t="s">
        <v>295</v>
      </c>
    </row>
    <row r="83" spans="1:6">
      <c r="A83" s="147" t="s">
        <v>214</v>
      </c>
      <c r="B83" s="147" t="s">
        <v>450</v>
      </c>
      <c r="C83" s="149" t="s">
        <v>215</v>
      </c>
      <c r="D83" s="147" t="s">
        <v>452</v>
      </c>
      <c r="E83" s="147" t="s">
        <v>297</v>
      </c>
      <c r="F83" s="147" t="s">
        <v>295</v>
      </c>
    </row>
    <row r="84" spans="1:6">
      <c r="A84" s="147" t="s">
        <v>214</v>
      </c>
      <c r="B84" s="147" t="s">
        <v>449</v>
      </c>
      <c r="C84" s="149" t="s">
        <v>215</v>
      </c>
      <c r="D84" s="147" t="s">
        <v>453</v>
      </c>
      <c r="E84" s="147" t="s">
        <v>297</v>
      </c>
      <c r="F84" s="147" t="s">
        <v>295</v>
      </c>
    </row>
    <row r="85" spans="1:6">
      <c r="A85" s="147" t="s">
        <v>214</v>
      </c>
      <c r="B85" s="147" t="s">
        <v>301</v>
      </c>
      <c r="C85" s="149" t="s">
        <v>215</v>
      </c>
      <c r="D85" s="147" t="s">
        <v>302</v>
      </c>
      <c r="E85" s="147" t="s">
        <v>229</v>
      </c>
      <c r="F85" s="147" t="s">
        <v>181</v>
      </c>
    </row>
    <row r="86" spans="1:6">
      <c r="A86" s="147" t="s">
        <v>214</v>
      </c>
      <c r="B86" s="147" t="s">
        <v>303</v>
      </c>
      <c r="C86" s="149" t="s">
        <v>215</v>
      </c>
      <c r="D86" s="147" t="s">
        <v>304</v>
      </c>
      <c r="E86" s="147" t="s">
        <v>230</v>
      </c>
      <c r="F86" s="147" t="s">
        <v>182</v>
      </c>
    </row>
    <row r="87" spans="1:6">
      <c r="A87" s="147" t="s">
        <v>214</v>
      </c>
      <c r="B87" s="147" t="s">
        <v>305</v>
      </c>
      <c r="C87" s="149" t="s">
        <v>215</v>
      </c>
      <c r="D87" s="147" t="s">
        <v>306</v>
      </c>
      <c r="E87" s="147" t="s">
        <v>231</v>
      </c>
      <c r="F87" s="147" t="s">
        <v>237</v>
      </c>
    </row>
    <row r="88" spans="1:6">
      <c r="A88" s="147" t="s">
        <v>214</v>
      </c>
      <c r="B88" s="147" t="s">
        <v>307</v>
      </c>
      <c r="C88" s="149" t="s">
        <v>215</v>
      </c>
      <c r="D88" s="147" t="s">
        <v>308</v>
      </c>
      <c r="E88" s="147" t="s">
        <v>231</v>
      </c>
      <c r="F88" s="147" t="s">
        <v>237</v>
      </c>
    </row>
    <row r="89" spans="1:6">
      <c r="A89" s="147" t="s">
        <v>214</v>
      </c>
      <c r="B89" s="147" t="s">
        <v>309</v>
      </c>
      <c r="C89" s="149" t="s">
        <v>215</v>
      </c>
      <c r="D89" s="147" t="s">
        <v>317</v>
      </c>
      <c r="E89" s="147" t="s">
        <v>232</v>
      </c>
      <c r="F89" s="147" t="s">
        <v>238</v>
      </c>
    </row>
    <row r="90" spans="1:6">
      <c r="A90" s="147" t="s">
        <v>214</v>
      </c>
      <c r="B90" s="147" t="s">
        <v>310</v>
      </c>
      <c r="C90" s="149" t="s">
        <v>215</v>
      </c>
      <c r="D90" s="147" t="s">
        <v>318</v>
      </c>
      <c r="E90" s="147" t="s">
        <v>232</v>
      </c>
      <c r="F90" s="147" t="s">
        <v>238</v>
      </c>
    </row>
    <row r="91" spans="1:6">
      <c r="A91" s="147" t="s">
        <v>214</v>
      </c>
      <c r="B91" s="147" t="s">
        <v>311</v>
      </c>
      <c r="C91" s="149" t="s">
        <v>215</v>
      </c>
      <c r="D91" s="147" t="s">
        <v>319</v>
      </c>
      <c r="E91" s="147" t="s">
        <v>232</v>
      </c>
      <c r="F91" s="147" t="s">
        <v>238</v>
      </c>
    </row>
    <row r="92" spans="1:6">
      <c r="A92" s="147" t="s">
        <v>214</v>
      </c>
      <c r="B92" s="147" t="s">
        <v>312</v>
      </c>
      <c r="C92" s="149" t="s">
        <v>215</v>
      </c>
      <c r="D92" s="147" t="s">
        <v>320</v>
      </c>
      <c r="E92" s="147" t="s">
        <v>232</v>
      </c>
      <c r="F92" s="147" t="s">
        <v>238</v>
      </c>
    </row>
    <row r="93" spans="1:6">
      <c r="A93" s="147" t="s">
        <v>214</v>
      </c>
      <c r="B93" s="147" t="s">
        <v>313</v>
      </c>
      <c r="C93" s="149" t="s">
        <v>215</v>
      </c>
      <c r="D93" s="147" t="s">
        <v>321</v>
      </c>
      <c r="E93" s="147" t="s">
        <v>232</v>
      </c>
      <c r="F93" s="147" t="s">
        <v>238</v>
      </c>
    </row>
    <row r="94" spans="1:6">
      <c r="A94" s="147" t="s">
        <v>214</v>
      </c>
      <c r="B94" s="147" t="s">
        <v>314</v>
      </c>
      <c r="C94" s="149" t="s">
        <v>215</v>
      </c>
      <c r="D94" s="147" t="s">
        <v>322</v>
      </c>
      <c r="E94" s="147" t="s">
        <v>232</v>
      </c>
      <c r="F94" s="147" t="s">
        <v>238</v>
      </c>
    </row>
    <row r="95" spans="1:6">
      <c r="A95" s="147" t="s">
        <v>214</v>
      </c>
      <c r="B95" s="147" t="s">
        <v>315</v>
      </c>
      <c r="C95" s="149" t="s">
        <v>215</v>
      </c>
      <c r="D95" s="147" t="s">
        <v>323</v>
      </c>
      <c r="E95" s="147" t="s">
        <v>297</v>
      </c>
      <c r="F95" s="147" t="s">
        <v>295</v>
      </c>
    </row>
    <row r="96" spans="1:6">
      <c r="A96" s="147" t="s">
        <v>214</v>
      </c>
      <c r="B96" s="147" t="s">
        <v>316</v>
      </c>
      <c r="C96" s="149" t="s">
        <v>215</v>
      </c>
      <c r="D96" s="147" t="s">
        <v>454</v>
      </c>
      <c r="E96" s="147" t="s">
        <v>297</v>
      </c>
      <c r="F96" s="147" t="s">
        <v>295</v>
      </c>
    </row>
    <row r="97" spans="1:6">
      <c r="A97" s="147" t="s">
        <v>214</v>
      </c>
      <c r="B97" s="147" t="s">
        <v>324</v>
      </c>
      <c r="C97" s="149" t="s">
        <v>215</v>
      </c>
      <c r="D97" s="147" t="s">
        <v>325</v>
      </c>
      <c r="E97" s="147" t="s">
        <v>234</v>
      </c>
      <c r="F97" s="147" t="s">
        <v>239</v>
      </c>
    </row>
    <row r="98" spans="1:6">
      <c r="A98" s="147" t="s">
        <v>214</v>
      </c>
      <c r="B98" s="147" t="s">
        <v>326</v>
      </c>
      <c r="C98" s="149" t="s">
        <v>215</v>
      </c>
      <c r="D98" s="147" t="s">
        <v>327</v>
      </c>
      <c r="E98" s="147" t="s">
        <v>234</v>
      </c>
      <c r="F98" s="147" t="s">
        <v>239</v>
      </c>
    </row>
    <row r="99" spans="1:6">
      <c r="A99" s="147" t="s">
        <v>214</v>
      </c>
      <c r="B99" s="147" t="s">
        <v>328</v>
      </c>
      <c r="C99" s="149" t="s">
        <v>215</v>
      </c>
      <c r="D99" s="147" t="s">
        <v>329</v>
      </c>
    </row>
    <row r="100" spans="1:6">
      <c r="A100" s="147" t="s">
        <v>214</v>
      </c>
      <c r="B100" s="147" t="s">
        <v>330</v>
      </c>
      <c r="C100" s="149" t="s">
        <v>215</v>
      </c>
      <c r="D100" s="147" t="s">
        <v>331</v>
      </c>
    </row>
    <row r="101" spans="1:6">
      <c r="A101" s="147" t="s">
        <v>214</v>
      </c>
      <c r="B101" s="147" t="s">
        <v>332</v>
      </c>
      <c r="C101" s="149" t="s">
        <v>215</v>
      </c>
      <c r="D101" s="147" t="s">
        <v>333</v>
      </c>
    </row>
    <row r="102" spans="1:6">
      <c r="A102" s="147" t="s">
        <v>214</v>
      </c>
      <c r="B102" s="147" t="s">
        <v>334</v>
      </c>
      <c r="C102" s="149" t="s">
        <v>215</v>
      </c>
      <c r="D102" s="147" t="s">
        <v>335</v>
      </c>
    </row>
    <row r="103" spans="1:6">
      <c r="A103" s="147" t="s">
        <v>214</v>
      </c>
      <c r="B103" s="147" t="s">
        <v>336</v>
      </c>
      <c r="C103" s="149" t="s">
        <v>215</v>
      </c>
      <c r="D103" s="147" t="s">
        <v>341</v>
      </c>
    </row>
    <row r="104" spans="1:6">
      <c r="A104" s="147" t="s">
        <v>214</v>
      </c>
      <c r="B104" s="147" t="s">
        <v>337</v>
      </c>
      <c r="C104" s="149" t="s">
        <v>215</v>
      </c>
      <c r="D104" s="147" t="s">
        <v>342</v>
      </c>
    </row>
    <row r="105" spans="1:6">
      <c r="A105" s="147" t="s">
        <v>214</v>
      </c>
      <c r="B105" s="147" t="s">
        <v>338</v>
      </c>
      <c r="C105" s="149" t="s">
        <v>215</v>
      </c>
      <c r="D105" s="147" t="s">
        <v>343</v>
      </c>
    </row>
    <row r="106" spans="1:6">
      <c r="A106" s="147" t="s">
        <v>214</v>
      </c>
      <c r="B106" s="147" t="s">
        <v>339</v>
      </c>
      <c r="C106" s="149" t="s">
        <v>215</v>
      </c>
      <c r="D106" s="147" t="s">
        <v>344</v>
      </c>
    </row>
    <row r="107" spans="1:6">
      <c r="A107" s="147" t="s">
        <v>214</v>
      </c>
      <c r="B107" s="147" t="s">
        <v>340</v>
      </c>
      <c r="C107" s="149" t="s">
        <v>215</v>
      </c>
      <c r="D107" s="147" t="s">
        <v>345</v>
      </c>
    </row>
    <row r="108" spans="1:6">
      <c r="A108" s="147" t="s">
        <v>214</v>
      </c>
      <c r="B108" s="147" t="s">
        <v>346</v>
      </c>
      <c r="C108" s="149" t="s">
        <v>215</v>
      </c>
      <c r="D108" s="147" t="s">
        <v>347</v>
      </c>
    </row>
    <row r="109" spans="1:6">
      <c r="A109" s="147" t="s">
        <v>214</v>
      </c>
      <c r="B109" s="147" t="s">
        <v>348</v>
      </c>
      <c r="C109" s="149" t="s">
        <v>215</v>
      </c>
      <c r="D109" s="147" t="s">
        <v>349</v>
      </c>
    </row>
    <row r="110" spans="1:6">
      <c r="A110" s="147" t="s">
        <v>214</v>
      </c>
      <c r="B110" s="147" t="s">
        <v>350</v>
      </c>
      <c r="C110" s="149" t="s">
        <v>215</v>
      </c>
      <c r="D110" s="147" t="s">
        <v>351</v>
      </c>
    </row>
    <row r="111" spans="1:6">
      <c r="A111" s="147" t="s">
        <v>214</v>
      </c>
      <c r="B111" s="147" t="s">
        <v>352</v>
      </c>
      <c r="C111" s="149" t="s">
        <v>215</v>
      </c>
      <c r="D111" s="147" t="s">
        <v>357</v>
      </c>
    </row>
    <row r="112" spans="1:6">
      <c r="A112" s="147" t="s">
        <v>214</v>
      </c>
      <c r="B112" s="147" t="s">
        <v>353</v>
      </c>
      <c r="C112" s="149" t="s">
        <v>215</v>
      </c>
      <c r="D112" s="147" t="s">
        <v>358</v>
      </c>
    </row>
    <row r="113" spans="1:4">
      <c r="A113" s="147" t="s">
        <v>214</v>
      </c>
      <c r="B113" s="147" t="s">
        <v>354</v>
      </c>
      <c r="C113" s="149" t="s">
        <v>215</v>
      </c>
      <c r="D113" s="147" t="s">
        <v>359</v>
      </c>
    </row>
    <row r="114" spans="1:4">
      <c r="A114" s="147" t="s">
        <v>214</v>
      </c>
      <c r="B114" s="147" t="s">
        <v>355</v>
      </c>
      <c r="C114" s="149" t="s">
        <v>215</v>
      </c>
      <c r="D114" s="147" t="s">
        <v>360</v>
      </c>
    </row>
    <row r="115" spans="1:4">
      <c r="A115" s="147" t="s">
        <v>214</v>
      </c>
      <c r="B115" s="147" t="s">
        <v>356</v>
      </c>
      <c r="C115" s="149" t="s">
        <v>215</v>
      </c>
      <c r="D115" s="147" t="s">
        <v>361</v>
      </c>
    </row>
    <row r="116" spans="1:4">
      <c r="A116" s="147" t="s">
        <v>214</v>
      </c>
      <c r="B116" s="147" t="s">
        <v>362</v>
      </c>
      <c r="C116" s="149" t="s">
        <v>215</v>
      </c>
      <c r="D116" s="147" t="s">
        <v>363</v>
      </c>
    </row>
    <row r="117" spans="1:4">
      <c r="A117" s="147" t="s">
        <v>214</v>
      </c>
      <c r="B117" s="147" t="s">
        <v>364</v>
      </c>
      <c r="C117" s="149" t="s">
        <v>215</v>
      </c>
      <c r="D117" s="147" t="s">
        <v>365</v>
      </c>
    </row>
    <row r="118" spans="1:4">
      <c r="A118" s="147" t="s">
        <v>214</v>
      </c>
      <c r="B118" s="147" t="s">
        <v>366</v>
      </c>
      <c r="C118" s="149" t="s">
        <v>215</v>
      </c>
      <c r="D118" s="147" t="s">
        <v>367</v>
      </c>
    </row>
    <row r="119" spans="1:4">
      <c r="A119" s="147" t="s">
        <v>214</v>
      </c>
      <c r="B119" s="147" t="s">
        <v>368</v>
      </c>
      <c r="C119" s="149" t="s">
        <v>215</v>
      </c>
      <c r="D119" s="147" t="s">
        <v>373</v>
      </c>
    </row>
    <row r="120" spans="1:4">
      <c r="A120" s="147" t="s">
        <v>214</v>
      </c>
      <c r="B120" s="147" t="s">
        <v>369</v>
      </c>
      <c r="C120" s="149" t="s">
        <v>215</v>
      </c>
      <c r="D120" s="147" t="s">
        <v>374</v>
      </c>
    </row>
    <row r="121" spans="1:4">
      <c r="A121" s="147" t="s">
        <v>214</v>
      </c>
      <c r="B121" s="147" t="s">
        <v>370</v>
      </c>
      <c r="C121" s="149" t="s">
        <v>215</v>
      </c>
      <c r="D121" s="147" t="s">
        <v>375</v>
      </c>
    </row>
    <row r="122" spans="1:4">
      <c r="A122" s="147" t="s">
        <v>214</v>
      </c>
      <c r="B122" s="147" t="s">
        <v>371</v>
      </c>
      <c r="C122" s="149" t="s">
        <v>215</v>
      </c>
      <c r="D122" s="147" t="s">
        <v>376</v>
      </c>
    </row>
    <row r="123" spans="1:4">
      <c r="A123" s="147" t="s">
        <v>214</v>
      </c>
      <c r="B123" s="147" t="s">
        <v>372</v>
      </c>
      <c r="C123" s="149" t="s">
        <v>215</v>
      </c>
      <c r="D123" s="147" t="s">
        <v>377</v>
      </c>
    </row>
    <row r="124" spans="1:4">
      <c r="A124" s="147" t="s">
        <v>214</v>
      </c>
      <c r="B124" s="147" t="s">
        <v>378</v>
      </c>
      <c r="C124" s="149" t="s">
        <v>215</v>
      </c>
      <c r="D124" s="147" t="s">
        <v>379</v>
      </c>
    </row>
    <row r="125" spans="1:4">
      <c r="A125" s="147" t="s">
        <v>214</v>
      </c>
      <c r="B125" s="147" t="s">
        <v>380</v>
      </c>
      <c r="C125" s="149" t="s">
        <v>215</v>
      </c>
      <c r="D125" s="147" t="s">
        <v>381</v>
      </c>
    </row>
    <row r="126" spans="1:4">
      <c r="A126" s="147" t="s">
        <v>214</v>
      </c>
      <c r="B126" s="147" t="s">
        <v>382</v>
      </c>
      <c r="C126" s="149" t="s">
        <v>215</v>
      </c>
      <c r="D126" s="147" t="s">
        <v>383</v>
      </c>
    </row>
    <row r="127" spans="1:4">
      <c r="A127" s="147" t="s">
        <v>214</v>
      </c>
      <c r="B127" s="147" t="s">
        <v>384</v>
      </c>
      <c r="C127" s="149" t="s">
        <v>215</v>
      </c>
      <c r="D127" s="147" t="s">
        <v>390</v>
      </c>
    </row>
    <row r="128" spans="1:4">
      <c r="A128" s="147" t="s">
        <v>214</v>
      </c>
      <c r="B128" s="147" t="s">
        <v>385</v>
      </c>
      <c r="C128" s="149" t="s">
        <v>215</v>
      </c>
      <c r="D128" s="147" t="s">
        <v>391</v>
      </c>
    </row>
    <row r="129" spans="1:4">
      <c r="A129" s="147" t="s">
        <v>214</v>
      </c>
      <c r="B129" s="147" t="s">
        <v>386</v>
      </c>
      <c r="C129" s="149" t="s">
        <v>215</v>
      </c>
      <c r="D129" s="147" t="s">
        <v>392</v>
      </c>
    </row>
    <row r="130" spans="1:4">
      <c r="A130" s="147" t="s">
        <v>214</v>
      </c>
      <c r="B130" s="147" t="s">
        <v>387</v>
      </c>
      <c r="C130" s="149" t="s">
        <v>215</v>
      </c>
      <c r="D130" s="147" t="s">
        <v>393</v>
      </c>
    </row>
    <row r="131" spans="1:4">
      <c r="A131" s="147" t="s">
        <v>214</v>
      </c>
      <c r="B131" s="147" t="s">
        <v>388</v>
      </c>
      <c r="C131" s="149" t="s">
        <v>215</v>
      </c>
      <c r="D131" s="147" t="s">
        <v>394</v>
      </c>
    </row>
    <row r="132" spans="1:4">
      <c r="A132" s="147" t="s">
        <v>214</v>
      </c>
      <c r="B132" s="147" t="s">
        <v>389</v>
      </c>
      <c r="C132" s="149" t="s">
        <v>215</v>
      </c>
      <c r="D132" s="147" t="s">
        <v>395</v>
      </c>
    </row>
    <row r="133" spans="1:4">
      <c r="A133" s="147" t="s">
        <v>214</v>
      </c>
      <c r="B133" s="147" t="s">
        <v>396</v>
      </c>
      <c r="C133" s="149" t="s">
        <v>215</v>
      </c>
      <c r="D133" s="147" t="s">
        <v>397</v>
      </c>
    </row>
    <row r="134" spans="1:4">
      <c r="A134" s="147" t="s">
        <v>214</v>
      </c>
      <c r="B134" s="147" t="s">
        <v>399</v>
      </c>
      <c r="C134" s="149" t="s">
        <v>215</v>
      </c>
      <c r="D134" s="147" t="s">
        <v>398</v>
      </c>
    </row>
    <row r="135" spans="1:4">
      <c r="A135" s="147" t="s">
        <v>214</v>
      </c>
      <c r="B135" s="147" t="s">
        <v>400</v>
      </c>
      <c r="C135" s="149" t="s">
        <v>215</v>
      </c>
      <c r="D135" s="147" t="s">
        <v>406</v>
      </c>
    </row>
    <row r="136" spans="1:4">
      <c r="A136" s="147" t="s">
        <v>214</v>
      </c>
      <c r="B136" s="147" t="s">
        <v>401</v>
      </c>
      <c r="C136" s="149" t="s">
        <v>215</v>
      </c>
      <c r="D136" s="147" t="s">
        <v>407</v>
      </c>
    </row>
    <row r="137" spans="1:4">
      <c r="A137" s="147" t="s">
        <v>214</v>
      </c>
      <c r="B137" s="147" t="s">
        <v>402</v>
      </c>
      <c r="C137" s="149" t="s">
        <v>215</v>
      </c>
      <c r="D137" s="147" t="s">
        <v>408</v>
      </c>
    </row>
    <row r="138" spans="1:4">
      <c r="A138" s="147" t="s">
        <v>214</v>
      </c>
      <c r="B138" s="147" t="s">
        <v>403</v>
      </c>
      <c r="C138" s="149" t="s">
        <v>215</v>
      </c>
      <c r="D138" s="147" t="s">
        <v>409</v>
      </c>
    </row>
    <row r="139" spans="1:4">
      <c r="A139" s="147" t="s">
        <v>214</v>
      </c>
      <c r="B139" s="147" t="s">
        <v>404</v>
      </c>
      <c r="C139" s="149" t="s">
        <v>215</v>
      </c>
      <c r="D139" s="147" t="s">
        <v>410</v>
      </c>
    </row>
    <row r="140" spans="1:4">
      <c r="A140" s="147" t="s">
        <v>214</v>
      </c>
      <c r="B140" s="147" t="s">
        <v>405</v>
      </c>
      <c r="C140" s="149" t="s">
        <v>215</v>
      </c>
      <c r="D140" s="147" t="s">
        <v>411</v>
      </c>
    </row>
    <row r="141" spans="1:4">
      <c r="A141" s="147" t="s">
        <v>214</v>
      </c>
      <c r="B141" s="147" t="s">
        <v>412</v>
      </c>
      <c r="C141" s="149" t="s">
        <v>215</v>
      </c>
      <c r="D141" s="147" t="s">
        <v>413</v>
      </c>
    </row>
    <row r="142" spans="1:4">
      <c r="A142" s="147" t="s">
        <v>214</v>
      </c>
      <c r="B142" s="147" t="s">
        <v>414</v>
      </c>
      <c r="C142" s="149" t="s">
        <v>215</v>
      </c>
      <c r="D142" s="147" t="s">
        <v>415</v>
      </c>
    </row>
    <row r="143" spans="1:4">
      <c r="A143" s="147" t="s">
        <v>214</v>
      </c>
      <c r="B143" s="147" t="s">
        <v>416</v>
      </c>
      <c r="C143" s="149" t="s">
        <v>215</v>
      </c>
      <c r="D143" s="147" t="s">
        <v>417</v>
      </c>
    </row>
    <row r="144" spans="1:4">
      <c r="A144" s="147" t="s">
        <v>214</v>
      </c>
      <c r="B144" s="147" t="s">
        <v>418</v>
      </c>
      <c r="C144" s="149" t="s">
        <v>215</v>
      </c>
      <c r="D144" s="147" t="s">
        <v>424</v>
      </c>
    </row>
    <row r="145" spans="1:4">
      <c r="A145" s="147" t="s">
        <v>214</v>
      </c>
      <c r="B145" s="147" t="s">
        <v>419</v>
      </c>
      <c r="C145" s="149" t="s">
        <v>215</v>
      </c>
      <c r="D145" s="147" t="s">
        <v>425</v>
      </c>
    </row>
    <row r="146" spans="1:4">
      <c r="A146" s="147" t="s">
        <v>214</v>
      </c>
      <c r="B146" s="147" t="s">
        <v>420</v>
      </c>
      <c r="C146" s="149" t="s">
        <v>215</v>
      </c>
      <c r="D146" s="147" t="s">
        <v>426</v>
      </c>
    </row>
    <row r="147" spans="1:4">
      <c r="A147" s="147" t="s">
        <v>214</v>
      </c>
      <c r="B147" s="147" t="s">
        <v>421</v>
      </c>
      <c r="C147" s="149" t="s">
        <v>215</v>
      </c>
      <c r="D147" s="147" t="s">
        <v>427</v>
      </c>
    </row>
    <row r="148" spans="1:4">
      <c r="A148" s="147" t="s">
        <v>214</v>
      </c>
      <c r="B148" s="147" t="s">
        <v>422</v>
      </c>
      <c r="C148" s="149" t="s">
        <v>215</v>
      </c>
      <c r="D148" s="147" t="s">
        <v>428</v>
      </c>
    </row>
    <row r="149" spans="1:4">
      <c r="A149" s="147" t="s">
        <v>214</v>
      </c>
      <c r="B149" s="147" t="s">
        <v>423</v>
      </c>
      <c r="C149" s="149" t="s">
        <v>215</v>
      </c>
      <c r="D149" s="147" t="s">
        <v>429</v>
      </c>
    </row>
    <row r="150" spans="1:4">
      <c r="A150" s="147" t="s">
        <v>214</v>
      </c>
      <c r="B150" s="147" t="s">
        <v>430</v>
      </c>
      <c r="C150" s="149" t="s">
        <v>215</v>
      </c>
      <c r="D150" s="147" t="s">
        <v>431</v>
      </c>
    </row>
    <row r="151" spans="1:4">
      <c r="A151" s="147" t="s">
        <v>214</v>
      </c>
      <c r="B151" s="147" t="s">
        <v>432</v>
      </c>
      <c r="C151" s="149" t="s">
        <v>215</v>
      </c>
      <c r="D151" s="147" t="s">
        <v>433</v>
      </c>
    </row>
    <row r="152" spans="1:4">
      <c r="A152" s="147" t="s">
        <v>214</v>
      </c>
      <c r="B152" s="147" t="s">
        <v>434</v>
      </c>
      <c r="C152" s="149" t="s">
        <v>215</v>
      </c>
      <c r="D152" s="147" t="s">
        <v>440</v>
      </c>
    </row>
    <row r="153" spans="1:4">
      <c r="A153" s="147" t="s">
        <v>214</v>
      </c>
      <c r="B153" s="147" t="s">
        <v>435</v>
      </c>
      <c r="C153" s="149" t="s">
        <v>215</v>
      </c>
      <c r="D153" s="147" t="s">
        <v>441</v>
      </c>
    </row>
    <row r="154" spans="1:4">
      <c r="A154" s="147" t="s">
        <v>214</v>
      </c>
      <c r="B154" s="147" t="s">
        <v>436</v>
      </c>
      <c r="C154" s="149" t="s">
        <v>215</v>
      </c>
      <c r="D154" s="147" t="s">
        <v>442</v>
      </c>
    </row>
    <row r="155" spans="1:4">
      <c r="A155" s="147" t="s">
        <v>214</v>
      </c>
      <c r="B155" s="147" t="s">
        <v>437</v>
      </c>
      <c r="C155" s="149" t="s">
        <v>215</v>
      </c>
      <c r="D155" s="147" t="s">
        <v>443</v>
      </c>
    </row>
    <row r="156" spans="1:4">
      <c r="A156" s="147" t="s">
        <v>214</v>
      </c>
      <c r="B156" s="147" t="s">
        <v>438</v>
      </c>
      <c r="C156" s="149" t="s">
        <v>215</v>
      </c>
      <c r="D156" s="147" t="s">
        <v>444</v>
      </c>
    </row>
    <row r="157" spans="1:4">
      <c r="A157" s="147" t="s">
        <v>214</v>
      </c>
      <c r="B157" s="147" t="s">
        <v>439</v>
      </c>
      <c r="C157" s="149" t="s">
        <v>215</v>
      </c>
      <c r="D157" s="147" t="s">
        <v>445</v>
      </c>
    </row>
    <row r="158" spans="1:4">
      <c r="A158" s="147" t="s">
        <v>214</v>
      </c>
      <c r="B158" s="147" t="s">
        <v>446</v>
      </c>
      <c r="C158" s="149" t="s">
        <v>215</v>
      </c>
      <c r="D158" s="147" t="s">
        <v>447</v>
      </c>
    </row>
    <row r="159" spans="1:4">
      <c r="A159" s="147" t="s">
        <v>214</v>
      </c>
      <c r="B159" s="147" t="s">
        <v>451</v>
      </c>
      <c r="C159" s="149" t="s">
        <v>215</v>
      </c>
      <c r="D159" s="147" t="s">
        <v>448</v>
      </c>
    </row>
  </sheetData>
  <phoneticPr fontId="3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0"/>
  <sheetViews>
    <sheetView workbookViewId="0">
      <selection activeCell="C6" sqref="C6"/>
    </sheetView>
  </sheetViews>
  <sheetFormatPr defaultColWidth="14" defaultRowHeight="18"/>
  <cols>
    <col min="1" max="1" width="21.7109375" style="141" customWidth="1"/>
    <col min="2" max="2" width="23.5703125" style="141" customWidth="1"/>
    <col min="3" max="3" width="25" style="141" customWidth="1"/>
    <col min="4" max="4" width="24.5703125" style="141" customWidth="1"/>
    <col min="5" max="5" width="15.42578125" style="141" customWidth="1"/>
    <col min="6" max="16384" width="14" style="141"/>
  </cols>
  <sheetData>
    <row r="1" spans="1:5" ht="21.75">
      <c r="A1" s="144" t="s">
        <v>226</v>
      </c>
      <c r="B1" s="144" t="s">
        <v>211</v>
      </c>
      <c r="C1" s="144" t="s">
        <v>94</v>
      </c>
      <c r="D1" s="144" t="s">
        <v>213</v>
      </c>
      <c r="E1" s="144" t="s">
        <v>288</v>
      </c>
    </row>
    <row r="2" spans="1:5" ht="18.75">
      <c r="A2" s="147"/>
      <c r="B2" s="147"/>
      <c r="C2" s="148"/>
    </row>
    <row r="3" spans="1:5" ht="18.75">
      <c r="A3" s="147"/>
      <c r="B3" s="147"/>
    </row>
    <row r="4" spans="1:5" ht="18.75">
      <c r="A4" s="147"/>
      <c r="B4" s="147"/>
    </row>
    <row r="5" spans="1:5" ht="18.75">
      <c r="A5" s="147"/>
      <c r="B5" s="147"/>
    </row>
    <row r="6" spans="1:5" ht="18.75">
      <c r="A6" s="147"/>
      <c r="B6" s="147"/>
    </row>
    <row r="7" spans="1:5" ht="18.75">
      <c r="A7" s="147"/>
      <c r="B7" s="147"/>
    </row>
    <row r="8" spans="1:5" ht="18.75">
      <c r="A8" s="147"/>
      <c r="B8" s="147"/>
    </row>
    <row r="9" spans="1:5" ht="18.75">
      <c r="A9" s="147"/>
      <c r="B9" s="153"/>
    </row>
    <row r="10" spans="1:5" ht="18.75">
      <c r="A10" s="147"/>
      <c r="B10" s="149"/>
    </row>
    <row r="11" spans="1:5" ht="18.75">
      <c r="A11" s="147"/>
      <c r="B11" s="150"/>
    </row>
    <row r="12" spans="1:5" ht="18.75">
      <c r="A12" s="147"/>
      <c r="B12" s="150"/>
    </row>
    <row r="13" spans="1:5" ht="18.75">
      <c r="A13" s="147"/>
      <c r="B13" s="150"/>
    </row>
    <row r="14" spans="1:5" ht="18.75">
      <c r="A14" s="147"/>
      <c r="B14" s="150"/>
    </row>
    <row r="15" spans="1:5" ht="18.75">
      <c r="A15" s="147"/>
      <c r="B15" s="150"/>
    </row>
    <row r="16" spans="1:5" ht="18.75">
      <c r="A16" s="147"/>
      <c r="B16" s="150"/>
    </row>
    <row r="17" spans="1:2" ht="18.75">
      <c r="A17" s="147"/>
      <c r="B17" s="150"/>
    </row>
    <row r="18" spans="1:2" ht="18.75">
      <c r="A18" s="147"/>
      <c r="B18" s="150"/>
    </row>
    <row r="19" spans="1:2" ht="18.75">
      <c r="A19" s="147"/>
      <c r="B19" s="150"/>
    </row>
    <row r="20" spans="1:2" ht="18.75">
      <c r="A20" s="147"/>
      <c r="B20" s="150"/>
    </row>
    <row r="21" spans="1:2" ht="18.75">
      <c r="A21" s="147"/>
      <c r="B21" s="150"/>
    </row>
    <row r="22" spans="1:2" ht="18.75">
      <c r="A22" s="147"/>
      <c r="B22" s="150"/>
    </row>
    <row r="23" spans="1:2" ht="18.75">
      <c r="A23" s="147"/>
      <c r="B23" s="150"/>
    </row>
    <row r="24" spans="1:2" ht="18.75">
      <c r="A24" s="147"/>
      <c r="B24" s="150"/>
    </row>
    <row r="25" spans="1:2" ht="18.75">
      <c r="A25" s="147"/>
      <c r="B25" s="150"/>
    </row>
    <row r="26" spans="1:2" ht="18.75">
      <c r="A26" s="147"/>
      <c r="B26" s="150"/>
    </row>
    <row r="27" spans="1:2" ht="18.75">
      <c r="A27" s="147"/>
      <c r="B27" s="150"/>
    </row>
    <row r="28" spans="1:2" ht="18.75">
      <c r="A28" s="147"/>
      <c r="B28" s="150"/>
    </row>
    <row r="29" spans="1:2" ht="18.75">
      <c r="A29" s="147"/>
      <c r="B29" s="150"/>
    </row>
    <row r="30" spans="1:2" ht="18.75">
      <c r="A30" s="147"/>
      <c r="B30" s="150"/>
    </row>
    <row r="31" spans="1:2" ht="18.75">
      <c r="A31" s="147"/>
      <c r="B31" s="150"/>
    </row>
    <row r="32" spans="1:2" ht="18.75">
      <c r="A32" s="147"/>
      <c r="B32" s="150"/>
    </row>
    <row r="33" spans="1:2" ht="18.75">
      <c r="A33" s="147"/>
      <c r="B33" s="150"/>
    </row>
    <row r="34" spans="1:2" ht="18.75">
      <c r="A34" s="147"/>
      <c r="B34" s="150"/>
    </row>
    <row r="35" spans="1:2" ht="18.75">
      <c r="A35" s="147"/>
      <c r="B35" s="150"/>
    </row>
    <row r="36" spans="1:2" ht="18.75">
      <c r="A36" s="147"/>
      <c r="B36" s="150"/>
    </row>
    <row r="37" spans="1:2" ht="18.75">
      <c r="A37" s="147"/>
      <c r="B37" s="150"/>
    </row>
    <row r="38" spans="1:2" ht="18.75">
      <c r="A38" s="147"/>
      <c r="B38" s="150"/>
    </row>
    <row r="39" spans="1:2" ht="18.75">
      <c r="A39" s="147"/>
      <c r="B39" s="151"/>
    </row>
    <row r="40" spans="1:2" ht="18.75">
      <c r="A40" s="147"/>
      <c r="B40" s="151"/>
    </row>
    <row r="41" spans="1:2" ht="18.75">
      <c r="A41" s="147"/>
      <c r="B41" s="151"/>
    </row>
    <row r="42" spans="1:2" ht="18.75">
      <c r="A42" s="147"/>
      <c r="B42" s="151"/>
    </row>
    <row r="43" spans="1:2" ht="18.75">
      <c r="A43" s="147"/>
      <c r="B43" s="151"/>
    </row>
    <row r="44" spans="1:2" ht="18.75">
      <c r="A44" s="147"/>
      <c r="B44" s="151"/>
    </row>
    <row r="45" spans="1:2" ht="18.75">
      <c r="A45" s="147"/>
      <c r="B45" s="151"/>
    </row>
    <row r="46" spans="1:2" ht="18.75">
      <c r="A46" s="147"/>
      <c r="B46" s="151"/>
    </row>
    <row r="47" spans="1:2" ht="18.75">
      <c r="A47" s="147"/>
      <c r="B47" s="151"/>
    </row>
    <row r="48" spans="1:2" ht="18.75">
      <c r="A48" s="147"/>
      <c r="B48" s="151"/>
    </row>
    <row r="49" spans="1:2" ht="18.75">
      <c r="A49" s="147"/>
      <c r="B49" s="151"/>
    </row>
    <row r="50" spans="1:2" ht="18.75">
      <c r="A50" s="147"/>
      <c r="B50" s="151"/>
    </row>
    <row r="51" spans="1:2" ht="18.75">
      <c r="A51" s="147"/>
      <c r="B51" s="151"/>
    </row>
    <row r="52" spans="1:2" ht="18.75">
      <c r="A52" s="147"/>
      <c r="B52" s="151"/>
    </row>
    <row r="53" spans="1:2" ht="18.75">
      <c r="A53" s="147"/>
      <c r="B53" s="151"/>
    </row>
    <row r="54" spans="1:2" ht="18.75">
      <c r="A54" s="147"/>
      <c r="B54" s="151"/>
    </row>
    <row r="55" spans="1:2" ht="18.75">
      <c r="A55" s="147"/>
      <c r="B55" s="151"/>
    </row>
    <row r="56" spans="1:2" ht="18.75">
      <c r="A56" s="147"/>
      <c r="B56" s="151"/>
    </row>
    <row r="57" spans="1:2" ht="18.75">
      <c r="A57" s="147"/>
      <c r="B57" s="151"/>
    </row>
    <row r="58" spans="1:2" ht="18.75">
      <c r="A58" s="147"/>
      <c r="B58" s="151"/>
    </row>
    <row r="59" spans="1:2" ht="18.75">
      <c r="A59" s="147"/>
      <c r="B59" s="151"/>
    </row>
    <row r="60" spans="1:2" ht="18.75">
      <c r="A60" s="147"/>
      <c r="B60" s="151"/>
    </row>
    <row r="61" spans="1:2" ht="18.75">
      <c r="A61" s="147"/>
      <c r="B61" s="151"/>
    </row>
    <row r="62" spans="1:2" ht="18.75">
      <c r="A62" s="147"/>
      <c r="B62" s="151"/>
    </row>
    <row r="63" spans="1:2" ht="18.75">
      <c r="A63" s="147"/>
      <c r="B63" s="151"/>
    </row>
    <row r="64" spans="1:2" ht="18.75">
      <c r="A64" s="147"/>
      <c r="B64" s="151"/>
    </row>
    <row r="65" spans="1:2" ht="18.75">
      <c r="A65" s="147"/>
      <c r="B65" s="151"/>
    </row>
    <row r="66" spans="1:2" ht="18.75">
      <c r="A66" s="147"/>
      <c r="B66" s="151"/>
    </row>
    <row r="67" spans="1:2" ht="18.75">
      <c r="A67" s="147"/>
      <c r="B67" s="151"/>
    </row>
    <row r="68" spans="1:2" ht="18.75">
      <c r="A68" s="147"/>
      <c r="B68" s="151"/>
    </row>
    <row r="69" spans="1:2" ht="18.75">
      <c r="A69" s="147"/>
      <c r="B69" s="151"/>
    </row>
    <row r="70" spans="1:2" ht="18.75">
      <c r="A70" s="147"/>
      <c r="B70" s="151"/>
    </row>
    <row r="71" spans="1:2" ht="18.75">
      <c r="A71" s="147"/>
      <c r="B71" s="151"/>
    </row>
    <row r="72" spans="1:2" ht="18.75">
      <c r="A72" s="147"/>
      <c r="B72" s="151"/>
    </row>
    <row r="73" spans="1:2" ht="18.75">
      <c r="A73" s="147"/>
      <c r="B73" s="151"/>
    </row>
    <row r="74" spans="1:2" ht="18.75">
      <c r="A74" s="147"/>
      <c r="B74" s="151"/>
    </row>
    <row r="75" spans="1:2" ht="18.75">
      <c r="A75" s="147"/>
      <c r="B75" s="151"/>
    </row>
    <row r="76" spans="1:2" ht="18.75">
      <c r="A76" s="147"/>
      <c r="B76" s="151"/>
    </row>
    <row r="77" spans="1:2" ht="18.75">
      <c r="A77" s="147"/>
      <c r="B77" s="151"/>
    </row>
    <row r="78" spans="1:2" ht="18.75">
      <c r="A78" s="147"/>
      <c r="B78" s="151"/>
    </row>
    <row r="79" spans="1:2" ht="18.75">
      <c r="A79" s="147"/>
      <c r="B79" s="151"/>
    </row>
    <row r="80" spans="1:2" ht="18.75">
      <c r="A80" s="147"/>
      <c r="B80" s="15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G12" sqref="G12"/>
    </sheetView>
  </sheetViews>
  <sheetFormatPr defaultRowHeight="18"/>
  <cols>
    <col min="1" max="1" width="19.7109375" style="141" customWidth="1"/>
    <col min="2" max="2" width="8.5703125" style="141" bestFit="1" customWidth="1"/>
    <col min="3" max="3" width="7.85546875" style="141" bestFit="1" customWidth="1"/>
    <col min="4" max="4" width="8" style="141" bestFit="1" customWidth="1"/>
    <col min="5" max="5" width="6.7109375" style="141" bestFit="1" customWidth="1"/>
    <col min="6" max="6" width="6.85546875" style="141" bestFit="1" customWidth="1"/>
    <col min="7" max="7" width="7.7109375" style="141" bestFit="1" customWidth="1"/>
    <col min="8" max="8" width="10.7109375" style="141" customWidth="1"/>
    <col min="9" max="9" width="10.85546875" style="141" customWidth="1"/>
    <col min="10" max="10" width="8.42578125" style="141" bestFit="1" customWidth="1"/>
    <col min="11" max="11" width="5.85546875" style="141" customWidth="1"/>
    <col min="12" max="12" width="6" style="141" bestFit="1" customWidth="1"/>
    <col min="13" max="13" width="5" style="141" bestFit="1" customWidth="1"/>
    <col min="14" max="14" width="12.42578125" style="141" customWidth="1"/>
    <col min="15" max="15" width="13.140625" style="141" customWidth="1"/>
    <col min="16" max="16" width="7.28515625" style="141" customWidth="1"/>
    <col min="17" max="17" width="6.28515625" style="141" customWidth="1"/>
    <col min="18" max="18" width="6.7109375" style="141" customWidth="1"/>
    <col min="19" max="19" width="6.5703125" style="141" customWidth="1"/>
    <col min="20" max="20" width="7" style="141" customWidth="1"/>
    <col min="21" max="21" width="6.140625" style="141" bestFit="1" customWidth="1"/>
    <col min="22" max="22" width="7.7109375" style="141" bestFit="1" customWidth="1"/>
    <col min="23" max="23" width="8.5703125" style="141" bestFit="1" customWidth="1"/>
    <col min="24" max="24" width="6.140625" style="141" customWidth="1"/>
    <col min="25" max="16384" width="9.140625" style="141"/>
  </cols>
  <sheetData>
    <row r="1" spans="1:25" ht="35.25" customHeight="1">
      <c r="A1" s="144" t="s">
        <v>166</v>
      </c>
    </row>
    <row r="2" spans="1:25">
      <c r="A2" s="154" t="s">
        <v>199</v>
      </c>
      <c r="B2" s="154" t="s">
        <v>200</v>
      </c>
      <c r="C2" s="154" t="s">
        <v>185</v>
      </c>
      <c r="D2" s="154" t="s">
        <v>186</v>
      </c>
      <c r="E2" s="154" t="s">
        <v>197</v>
      </c>
      <c r="F2" s="154" t="s">
        <v>179</v>
      </c>
      <c r="G2" s="154" t="s">
        <v>180</v>
      </c>
      <c r="H2" s="154" t="s">
        <v>249</v>
      </c>
      <c r="I2" s="155" t="s">
        <v>167</v>
      </c>
      <c r="J2" s="155" t="s">
        <v>168</v>
      </c>
      <c r="K2" s="155" t="s">
        <v>173</v>
      </c>
      <c r="L2" s="155" t="s">
        <v>174</v>
      </c>
      <c r="M2" s="154" t="s">
        <v>169</v>
      </c>
      <c r="N2" s="154" t="s">
        <v>243</v>
      </c>
      <c r="O2" s="154" t="s">
        <v>245</v>
      </c>
      <c r="P2" s="154" t="s">
        <v>191</v>
      </c>
      <c r="Q2" s="154" t="s">
        <v>192</v>
      </c>
      <c r="R2" s="154" t="s">
        <v>193</v>
      </c>
      <c r="S2" s="154" t="s">
        <v>194</v>
      </c>
      <c r="T2" s="154" t="s">
        <v>195</v>
      </c>
      <c r="U2" s="154" t="s">
        <v>196</v>
      </c>
      <c r="V2" s="154" t="s">
        <v>203</v>
      </c>
      <c r="W2" s="154" t="s">
        <v>204</v>
      </c>
      <c r="X2" s="154" t="s">
        <v>213</v>
      </c>
      <c r="Y2" s="154" t="s">
        <v>288</v>
      </c>
    </row>
    <row r="3" spans="1:25">
      <c r="A3" s="154" t="s">
        <v>201</v>
      </c>
      <c r="B3" s="154" t="s">
        <v>202</v>
      </c>
      <c r="C3" s="154" t="s">
        <v>177</v>
      </c>
      <c r="D3" s="154" t="s">
        <v>178</v>
      </c>
      <c r="E3" s="154" t="s">
        <v>198</v>
      </c>
      <c r="F3" s="154" t="s">
        <v>181</v>
      </c>
      <c r="G3" s="154" t="s">
        <v>182</v>
      </c>
      <c r="H3" s="154" t="s">
        <v>250</v>
      </c>
      <c r="I3" s="155" t="s">
        <v>170</v>
      </c>
      <c r="J3" s="155" t="s">
        <v>171</v>
      </c>
      <c r="K3" s="155" t="s">
        <v>175</v>
      </c>
      <c r="L3" s="155" t="s">
        <v>176</v>
      </c>
      <c r="M3" s="154" t="s">
        <v>172</v>
      </c>
      <c r="N3" s="154" t="s">
        <v>244</v>
      </c>
      <c r="O3" s="154" t="s">
        <v>246</v>
      </c>
      <c r="P3" s="154" t="s">
        <v>187</v>
      </c>
      <c r="Q3" s="154" t="s">
        <v>188</v>
      </c>
      <c r="R3" s="154" t="s">
        <v>187</v>
      </c>
      <c r="S3" s="154" t="s">
        <v>188</v>
      </c>
      <c r="T3" s="154" t="s">
        <v>187</v>
      </c>
      <c r="U3" s="154" t="s">
        <v>188</v>
      </c>
      <c r="V3" s="154" t="s">
        <v>206</v>
      </c>
      <c r="W3" s="154" t="s">
        <v>205</v>
      </c>
      <c r="X3" s="154"/>
      <c r="Y3" s="154"/>
    </row>
    <row r="4" spans="1:25">
      <c r="A4" s="141" t="str">
        <f>'Cover page'!$B$1</f>
        <v>النشرة الإحصائية الشهرية</v>
      </c>
      <c r="B4" s="141" t="str">
        <f>'Cover page'!$B$2</f>
        <v>Monthly Statistical Bulletin</v>
      </c>
      <c r="C4" s="141" t="str">
        <f>'Cover page'!$B$3</f>
        <v>يوليو 2020</v>
      </c>
      <c r="D4" s="142" t="s">
        <v>252</v>
      </c>
      <c r="E4" s="141" t="str">
        <f>'Cover page'!$B$5</f>
        <v>M22</v>
      </c>
      <c r="F4" s="141" t="str">
        <f>Source!$C$2</f>
        <v>22- معدل الباحثين عن عمل حسب فئات السن والجنس</v>
      </c>
      <c r="G4" s="141" t="str">
        <f>Source!$C$3</f>
        <v xml:space="preserve">22-  Unemployment rate by Age Group and Sex </v>
      </c>
      <c r="H4" s="141" t="str">
        <f>'Cover page'!$B$8</f>
        <v>MSB_M22_V1</v>
      </c>
      <c r="I4" s="141" t="str">
        <f>Source!$C$11</f>
        <v xml:space="preserve"> 15 - 24</v>
      </c>
      <c r="J4" s="141" t="str">
        <f>Source!$N$11</f>
        <v>15 - 24</v>
      </c>
      <c r="K4" s="141" t="str">
        <f>Source!$F$7</f>
        <v>الجملة</v>
      </c>
      <c r="L4" s="141" t="str">
        <f>Source!$F$8</f>
        <v xml:space="preserve">Total </v>
      </c>
      <c r="M4" s="141">
        <f>Source!F11</f>
        <v>8.0046939218161697</v>
      </c>
      <c r="N4" s="141">
        <f>Source!$F$4</f>
        <v>2020</v>
      </c>
      <c r="O4" s="141" t="str">
        <f>Source!$F$6</f>
        <v xml:space="preserve">يوليو  - July   </v>
      </c>
      <c r="V4" s="141" t="str">
        <f>'Cover page'!$B$6</f>
        <v>المركز الوطني للإحصاء والمعلومات</v>
      </c>
      <c r="W4" s="141" t="str">
        <f>'Cover page'!$B$7</f>
        <v>National Centre for Statistics and information</v>
      </c>
    </row>
    <row r="5" spans="1:25">
      <c r="A5" s="141" t="str">
        <f>'Cover page'!$B$1</f>
        <v>النشرة الإحصائية الشهرية</v>
      </c>
      <c r="B5" s="141" t="str">
        <f>'Cover page'!$B$2</f>
        <v>Monthly Statistical Bulletin</v>
      </c>
      <c r="C5" s="141" t="str">
        <f>'Cover page'!$B$3</f>
        <v>يوليو 2020</v>
      </c>
      <c r="D5" s="142" t="s">
        <v>253</v>
      </c>
      <c r="E5" s="141" t="str">
        <f>'Cover page'!$B$5</f>
        <v>M22</v>
      </c>
      <c r="F5" s="141" t="str">
        <f>Source!$C$2</f>
        <v>22- معدل الباحثين عن عمل حسب فئات السن والجنس</v>
      </c>
      <c r="G5" s="141" t="str">
        <f>Source!$C$3</f>
        <v xml:space="preserve">22-  Unemployment rate by Age Group and Sex </v>
      </c>
      <c r="H5" s="141" t="str">
        <f>'Cover page'!$B$8</f>
        <v>MSB_M22_V1</v>
      </c>
      <c r="I5" s="141" t="str">
        <f>Source!$C$12</f>
        <v xml:space="preserve"> 25 - 29</v>
      </c>
      <c r="J5" s="141" t="str">
        <f>Source!$N$12</f>
        <v>25 - 29</v>
      </c>
      <c r="K5" s="141" t="str">
        <f>Source!$F$7</f>
        <v>الجملة</v>
      </c>
      <c r="L5" s="141" t="str">
        <f>Source!$F$8</f>
        <v xml:space="preserve">Total </v>
      </c>
      <c r="M5" s="141" t="str">
        <f>Source!F12</f>
        <v>5.6*</v>
      </c>
      <c r="N5" s="141">
        <f>Source!$F$4</f>
        <v>2020</v>
      </c>
      <c r="O5" s="141" t="str">
        <f>Source!$F$6</f>
        <v xml:space="preserve">يوليو  - July   </v>
      </c>
      <c r="V5" s="141" t="str">
        <f>'Cover page'!$B$6</f>
        <v>المركز الوطني للإحصاء والمعلومات</v>
      </c>
      <c r="W5" s="141" t="str">
        <f>'Cover page'!$B$7</f>
        <v>National Centre for Statistics and information</v>
      </c>
    </row>
    <row r="6" spans="1:25">
      <c r="A6" s="141" t="str">
        <f>'Cover page'!$B$1</f>
        <v>النشرة الإحصائية الشهرية</v>
      </c>
      <c r="B6" s="141" t="str">
        <f>'Cover page'!$B$2</f>
        <v>Monthly Statistical Bulletin</v>
      </c>
      <c r="C6" s="141" t="str">
        <f>'Cover page'!$B$3</f>
        <v>يوليو 2020</v>
      </c>
      <c r="D6" s="142" t="s">
        <v>254</v>
      </c>
      <c r="E6" s="141" t="str">
        <f>'Cover page'!$B$5</f>
        <v>M22</v>
      </c>
      <c r="F6" s="141" t="str">
        <f>Source!$C$2</f>
        <v>22- معدل الباحثين عن عمل حسب فئات السن والجنس</v>
      </c>
      <c r="G6" s="141" t="str">
        <f>Source!$C$3</f>
        <v xml:space="preserve">22-  Unemployment rate by Age Group and Sex </v>
      </c>
      <c r="H6" s="141" t="str">
        <f>'Cover page'!$B$8</f>
        <v>MSB_M22_V1</v>
      </c>
      <c r="I6" s="141" t="str">
        <f>Source!$C$13</f>
        <v xml:space="preserve"> 30 - 34</v>
      </c>
      <c r="J6" s="141" t="str">
        <f>Source!$N$13</f>
        <v xml:space="preserve"> 30 - 34</v>
      </c>
      <c r="K6" s="141" t="str">
        <f>Source!$F$7</f>
        <v>الجملة</v>
      </c>
      <c r="L6" s="141" t="str">
        <f>Source!$F$8</f>
        <v xml:space="preserve">Total </v>
      </c>
      <c r="M6" s="141">
        <f>Source!F13</f>
        <v>2.0234271129528447</v>
      </c>
      <c r="N6" s="141">
        <f>Source!$F$4</f>
        <v>2020</v>
      </c>
      <c r="O6" s="141" t="str">
        <f>Source!$F$6</f>
        <v xml:space="preserve">يوليو  - July   </v>
      </c>
      <c r="V6" s="141" t="str">
        <f>'Cover page'!$B$6</f>
        <v>المركز الوطني للإحصاء والمعلومات</v>
      </c>
      <c r="W6" s="141" t="str">
        <f>'Cover page'!$B$7</f>
        <v>National Centre for Statistics and information</v>
      </c>
    </row>
    <row r="7" spans="1:25">
      <c r="A7" s="141" t="str">
        <f>'Cover page'!$B$1</f>
        <v>النشرة الإحصائية الشهرية</v>
      </c>
      <c r="B7" s="141" t="str">
        <f>'Cover page'!$B$2</f>
        <v>Monthly Statistical Bulletin</v>
      </c>
      <c r="C7" s="141" t="str">
        <f>'Cover page'!$B$3</f>
        <v>يوليو 2020</v>
      </c>
      <c r="D7" s="142" t="s">
        <v>255</v>
      </c>
      <c r="E7" s="141" t="str">
        <f>'Cover page'!$B$5</f>
        <v>M22</v>
      </c>
      <c r="F7" s="141" t="str">
        <f>Source!$C$2</f>
        <v>22- معدل الباحثين عن عمل حسب فئات السن والجنس</v>
      </c>
      <c r="G7" s="141" t="str">
        <f>Source!$C$3</f>
        <v xml:space="preserve">22-  Unemployment rate by Age Group and Sex </v>
      </c>
      <c r="H7" s="141" t="str">
        <f>'Cover page'!$B$8</f>
        <v>MSB_M22_V1</v>
      </c>
      <c r="I7" s="141" t="str">
        <f>Source!$C$14</f>
        <v xml:space="preserve"> 35 - 39</v>
      </c>
      <c r="J7" s="141" t="str">
        <f>Source!$N$14</f>
        <v xml:space="preserve"> 35 - 39</v>
      </c>
      <c r="K7" s="141" t="str">
        <f>Source!$F$7</f>
        <v>الجملة</v>
      </c>
      <c r="L7" s="141" t="str">
        <f>Source!$F$8</f>
        <v xml:space="preserve">Total </v>
      </c>
      <c r="M7" s="141">
        <f>Source!F14</f>
        <v>1.0307151185946188</v>
      </c>
      <c r="N7" s="141">
        <f>Source!$F$4</f>
        <v>2020</v>
      </c>
      <c r="O7" s="141" t="str">
        <f>Source!$F$6</f>
        <v xml:space="preserve">يوليو  - July   </v>
      </c>
      <c r="V7" s="141" t="str">
        <f>'Cover page'!$B$6</f>
        <v>المركز الوطني للإحصاء والمعلومات</v>
      </c>
      <c r="W7" s="141" t="str">
        <f>'Cover page'!$B$7</f>
        <v>National Centre for Statistics and information</v>
      </c>
    </row>
    <row r="8" spans="1:25">
      <c r="A8" s="141" t="str">
        <f>'Cover page'!$B$1</f>
        <v>النشرة الإحصائية الشهرية</v>
      </c>
      <c r="B8" s="141" t="str">
        <f>'Cover page'!$B$2</f>
        <v>Monthly Statistical Bulletin</v>
      </c>
      <c r="C8" s="141" t="str">
        <f>'Cover page'!$B$3</f>
        <v>يوليو 2020</v>
      </c>
      <c r="D8" s="142" t="s">
        <v>256</v>
      </c>
      <c r="E8" s="141" t="str">
        <f>'Cover page'!$B$5</f>
        <v>M22</v>
      </c>
      <c r="F8" s="141" t="str">
        <f>Source!$C$2</f>
        <v>22- معدل الباحثين عن عمل حسب فئات السن والجنس</v>
      </c>
      <c r="G8" s="141" t="str">
        <f>Source!$C$3</f>
        <v xml:space="preserve">22-  Unemployment rate by Age Group and Sex </v>
      </c>
      <c r="H8" s="141" t="str">
        <f>'Cover page'!$B$8</f>
        <v>MSB_M22_V1</v>
      </c>
      <c r="I8" s="141" t="str">
        <f>Source!$C$15</f>
        <v>40 and Above</v>
      </c>
      <c r="J8" s="141" t="str">
        <f>Source!$N$15</f>
        <v xml:space="preserve"> 40 فـأعلـــى</v>
      </c>
      <c r="K8" s="141" t="str">
        <f>Source!$F$7</f>
        <v>الجملة</v>
      </c>
      <c r="L8" s="141" t="str">
        <f>Source!$F$8</f>
        <v xml:space="preserve">Total </v>
      </c>
      <c r="M8" s="141">
        <f>Source!F15</f>
        <v>3.1217749867021478E-2</v>
      </c>
      <c r="N8" s="141">
        <f>Source!$F$4</f>
        <v>2020</v>
      </c>
      <c r="O8" s="141" t="str">
        <f>Source!$F$6</f>
        <v xml:space="preserve">يوليو  - July   </v>
      </c>
      <c r="V8" s="141" t="str">
        <f>'Cover page'!$B$6</f>
        <v>المركز الوطني للإحصاء والمعلومات</v>
      </c>
      <c r="W8" s="141" t="str">
        <f>'Cover page'!$B$7</f>
        <v>National Centre for Statistics and information</v>
      </c>
    </row>
    <row r="9" spans="1:25">
      <c r="A9" s="141" t="str">
        <f>'Cover page'!$B$1</f>
        <v>النشرة الإحصائية الشهرية</v>
      </c>
      <c r="B9" s="141" t="str">
        <f>'Cover page'!$B$2</f>
        <v>Monthly Statistical Bulletin</v>
      </c>
      <c r="C9" s="141" t="str">
        <f>'Cover page'!$B$3</f>
        <v>يوليو 2020</v>
      </c>
      <c r="D9" s="142" t="s">
        <v>257</v>
      </c>
      <c r="E9" s="141" t="str">
        <f>'Cover page'!$B$5</f>
        <v>M22</v>
      </c>
      <c r="F9" s="141" t="str">
        <f>Source!$C$2</f>
        <v>22- معدل الباحثين عن عمل حسب فئات السن والجنس</v>
      </c>
      <c r="G9" s="141" t="str">
        <f>Source!$C$3</f>
        <v xml:space="preserve">22-  Unemployment rate by Age Group and Sex </v>
      </c>
      <c r="H9" s="141" t="str">
        <f>'Cover page'!$B$8</f>
        <v>MSB_M22_V1</v>
      </c>
      <c r="I9" s="141" t="str">
        <f>Source!$C$16</f>
        <v xml:space="preserve">    Total</v>
      </c>
      <c r="J9" s="141" t="str">
        <f>Source!$N$16</f>
        <v xml:space="preserve">الجملة </v>
      </c>
      <c r="K9" s="141" t="str">
        <f>Source!$F$7</f>
        <v>الجملة</v>
      </c>
      <c r="L9" s="141" t="str">
        <f>Source!$F$8</f>
        <v xml:space="preserve">Total </v>
      </c>
      <c r="M9" s="141">
        <f>Source!F16</f>
        <v>2.4524681119443019</v>
      </c>
      <c r="N9" s="141">
        <f>Source!$F$4</f>
        <v>2020</v>
      </c>
      <c r="O9" s="141" t="str">
        <f>Source!$F$6</f>
        <v xml:space="preserve">يوليو  - July   </v>
      </c>
      <c r="V9" s="141" t="str">
        <f>'Cover page'!$B$6</f>
        <v>المركز الوطني للإحصاء والمعلومات</v>
      </c>
      <c r="W9" s="141" t="str">
        <f>'Cover page'!$B$7</f>
        <v>National Centre for Statistics and information</v>
      </c>
    </row>
    <row r="10" spans="1:25">
      <c r="A10" s="141" t="str">
        <f>'Cover page'!$B$1</f>
        <v>النشرة الإحصائية الشهرية</v>
      </c>
      <c r="B10" s="141" t="str">
        <f>'Cover page'!$B$2</f>
        <v>Monthly Statistical Bulletin</v>
      </c>
      <c r="C10" s="141" t="str">
        <f>'Cover page'!$B$3</f>
        <v>يوليو 2020</v>
      </c>
      <c r="D10" s="142" t="s">
        <v>258</v>
      </c>
      <c r="E10" s="141" t="str">
        <f>'Cover page'!$B$5</f>
        <v>M22</v>
      </c>
      <c r="F10" s="141" t="str">
        <f>Source!$C$2</f>
        <v>22- معدل الباحثين عن عمل حسب فئات السن والجنس</v>
      </c>
      <c r="G10" s="141" t="str">
        <f>Source!$C$3</f>
        <v xml:space="preserve">22-  Unemployment rate by Age Group and Sex </v>
      </c>
      <c r="H10" s="141" t="str">
        <f>'Cover page'!$B$8</f>
        <v>MSB_M22_V1</v>
      </c>
      <c r="I10" s="141" t="str">
        <f>Source!$C$11</f>
        <v xml:space="preserve"> 15 - 24</v>
      </c>
      <c r="J10" s="141" t="str">
        <f>Source!$N$11</f>
        <v>15 - 24</v>
      </c>
      <c r="K10" s="141" t="str">
        <f>Source!$G$7</f>
        <v>إناث</v>
      </c>
      <c r="L10" s="141" t="str">
        <f>Source!$G$8</f>
        <v>Female</v>
      </c>
      <c r="M10" s="141">
        <f>Source!G11</f>
        <v>16.237257942137038</v>
      </c>
      <c r="N10" s="141">
        <f>Source!$F$4</f>
        <v>2020</v>
      </c>
      <c r="O10" s="141" t="str">
        <f>Source!$F$6</f>
        <v xml:space="preserve">يوليو  - July   </v>
      </c>
      <c r="V10" s="141" t="str">
        <f>'Cover page'!$B$6</f>
        <v>المركز الوطني للإحصاء والمعلومات</v>
      </c>
      <c r="W10" s="141" t="str">
        <f>'Cover page'!$B$7</f>
        <v>National Centre for Statistics and information</v>
      </c>
    </row>
    <row r="11" spans="1:25">
      <c r="A11" s="141" t="str">
        <f>'Cover page'!$B$1</f>
        <v>النشرة الإحصائية الشهرية</v>
      </c>
      <c r="B11" s="141" t="str">
        <f>'Cover page'!$B$2</f>
        <v>Monthly Statistical Bulletin</v>
      </c>
      <c r="C11" s="141" t="str">
        <f>'Cover page'!$B$3</f>
        <v>يوليو 2020</v>
      </c>
      <c r="D11" s="142" t="s">
        <v>259</v>
      </c>
      <c r="E11" s="141" t="str">
        <f>'Cover page'!$B$5</f>
        <v>M22</v>
      </c>
      <c r="F11" s="141" t="str">
        <f>Source!$C$2</f>
        <v>22- معدل الباحثين عن عمل حسب فئات السن والجنس</v>
      </c>
      <c r="G11" s="141" t="str">
        <f>Source!$C$3</f>
        <v xml:space="preserve">22-  Unemployment rate by Age Group and Sex </v>
      </c>
      <c r="H11" s="141" t="str">
        <f>'Cover page'!$B$8</f>
        <v>MSB_M22_V1</v>
      </c>
      <c r="I11" s="141" t="str">
        <f>Source!$C$12</f>
        <v xml:space="preserve"> 25 - 29</v>
      </c>
      <c r="J11" s="141" t="str">
        <f>Source!$N$12</f>
        <v>25 - 29</v>
      </c>
      <c r="K11" s="141" t="str">
        <f>Source!$G$7</f>
        <v>إناث</v>
      </c>
      <c r="L11" s="141" t="str">
        <f>Source!$G$8</f>
        <v>Female</v>
      </c>
      <c r="M11" s="141">
        <f>Source!G12</f>
        <v>23.729256989086561</v>
      </c>
      <c r="N11" s="141">
        <f>Source!$F$4</f>
        <v>2020</v>
      </c>
      <c r="O11" s="141" t="str">
        <f>Source!$F$6</f>
        <v xml:space="preserve">يوليو  - July   </v>
      </c>
      <c r="V11" s="141" t="str">
        <f>'Cover page'!$B$6</f>
        <v>المركز الوطني للإحصاء والمعلومات</v>
      </c>
      <c r="W11" s="141" t="str">
        <f>'Cover page'!$B$7</f>
        <v>National Centre for Statistics and information</v>
      </c>
    </row>
    <row r="12" spans="1:25">
      <c r="A12" s="141" t="str">
        <f>'Cover page'!$B$1</f>
        <v>النشرة الإحصائية الشهرية</v>
      </c>
      <c r="B12" s="141" t="str">
        <f>'Cover page'!$B$2</f>
        <v>Monthly Statistical Bulletin</v>
      </c>
      <c r="C12" s="141" t="str">
        <f>'Cover page'!$B$3</f>
        <v>يوليو 2020</v>
      </c>
      <c r="D12" s="142" t="s">
        <v>260</v>
      </c>
      <c r="E12" s="141" t="str">
        <f>'Cover page'!$B$5</f>
        <v>M22</v>
      </c>
      <c r="F12" s="141" t="str">
        <f>Source!$C$2</f>
        <v>22- معدل الباحثين عن عمل حسب فئات السن والجنس</v>
      </c>
      <c r="G12" s="141" t="str">
        <f>Source!$C$3</f>
        <v xml:space="preserve">22-  Unemployment rate by Age Group and Sex </v>
      </c>
      <c r="H12" s="141" t="str">
        <f>'Cover page'!$B$8</f>
        <v>MSB_M22_V1</v>
      </c>
      <c r="I12" s="141" t="str">
        <f>Source!$C$13</f>
        <v xml:space="preserve"> 30 - 34</v>
      </c>
      <c r="J12" s="141" t="str">
        <f>Source!$N$13</f>
        <v xml:space="preserve"> 30 - 34</v>
      </c>
      <c r="K12" s="141" t="str">
        <f>Source!$G$7</f>
        <v>إناث</v>
      </c>
      <c r="L12" s="141" t="str">
        <f>Source!$G$8</f>
        <v>Female</v>
      </c>
      <c r="M12" s="141">
        <f>Source!G13</f>
        <v>8.6350433644248081</v>
      </c>
      <c r="N12" s="141">
        <f>Source!$F$4</f>
        <v>2020</v>
      </c>
      <c r="O12" s="141" t="str">
        <f>Source!$F$6</f>
        <v xml:space="preserve">يوليو  - July   </v>
      </c>
      <c r="V12" s="141" t="str">
        <f>'Cover page'!$B$6</f>
        <v>المركز الوطني للإحصاء والمعلومات</v>
      </c>
      <c r="W12" s="141" t="str">
        <f>'Cover page'!$B$7</f>
        <v>National Centre for Statistics and information</v>
      </c>
    </row>
    <row r="13" spans="1:25">
      <c r="A13" s="141" t="str">
        <f>'Cover page'!$B$1</f>
        <v>النشرة الإحصائية الشهرية</v>
      </c>
      <c r="B13" s="141" t="str">
        <f>'Cover page'!$B$2</f>
        <v>Monthly Statistical Bulletin</v>
      </c>
      <c r="C13" s="141" t="str">
        <f>'Cover page'!$B$3</f>
        <v>يوليو 2020</v>
      </c>
      <c r="D13" s="142" t="s">
        <v>261</v>
      </c>
      <c r="E13" s="141" t="str">
        <f>'Cover page'!$B$5</f>
        <v>M22</v>
      </c>
      <c r="F13" s="141" t="str">
        <f>Source!$C$2</f>
        <v>22- معدل الباحثين عن عمل حسب فئات السن والجنس</v>
      </c>
      <c r="G13" s="141" t="str">
        <f>Source!$C$3</f>
        <v xml:space="preserve">22-  Unemployment rate by Age Group and Sex </v>
      </c>
      <c r="H13" s="141" t="str">
        <f>'Cover page'!$B$8</f>
        <v>MSB_M22_V1</v>
      </c>
      <c r="I13" s="141" t="str">
        <f>Source!$C$14</f>
        <v xml:space="preserve"> 35 - 39</v>
      </c>
      <c r="J13" s="141" t="str">
        <f>Source!$N$14</f>
        <v xml:space="preserve"> 35 - 39</v>
      </c>
      <c r="K13" s="141" t="str">
        <f>Source!$G$7</f>
        <v>إناث</v>
      </c>
      <c r="L13" s="141" t="str">
        <f>Source!$G$8</f>
        <v>Female</v>
      </c>
      <c r="M13" s="141">
        <f>Source!G14</f>
        <v>3.8076398530513949</v>
      </c>
      <c r="N13" s="141">
        <f>Source!$F$4</f>
        <v>2020</v>
      </c>
      <c r="O13" s="141" t="str">
        <f>Source!$F$6</f>
        <v xml:space="preserve">يوليو  - July   </v>
      </c>
      <c r="V13" s="141" t="str">
        <f>'Cover page'!$B$6</f>
        <v>المركز الوطني للإحصاء والمعلومات</v>
      </c>
      <c r="W13" s="141" t="str">
        <f>'Cover page'!$B$7</f>
        <v>National Centre for Statistics and information</v>
      </c>
    </row>
    <row r="14" spans="1:25">
      <c r="A14" s="141" t="str">
        <f>'Cover page'!$B$1</f>
        <v>النشرة الإحصائية الشهرية</v>
      </c>
      <c r="B14" s="141" t="str">
        <f>'Cover page'!$B$2</f>
        <v>Monthly Statistical Bulletin</v>
      </c>
      <c r="C14" s="141" t="str">
        <f>'Cover page'!$B$3</f>
        <v>يوليو 2020</v>
      </c>
      <c r="D14" s="142" t="s">
        <v>262</v>
      </c>
      <c r="E14" s="141" t="str">
        <f>'Cover page'!$B$5</f>
        <v>M22</v>
      </c>
      <c r="F14" s="141" t="str">
        <f>Source!$C$2</f>
        <v>22- معدل الباحثين عن عمل حسب فئات السن والجنس</v>
      </c>
      <c r="G14" s="141" t="str">
        <f>Source!$C$3</f>
        <v xml:space="preserve">22-  Unemployment rate by Age Group and Sex </v>
      </c>
      <c r="H14" s="141" t="str">
        <f>'Cover page'!$B$8</f>
        <v>MSB_M22_V1</v>
      </c>
      <c r="I14" s="141" t="str">
        <f>Source!$C$15</f>
        <v>40 and Above</v>
      </c>
      <c r="J14" s="141" t="str">
        <f>Source!$N$15</f>
        <v xml:space="preserve"> 40 فـأعلـــى</v>
      </c>
      <c r="K14" s="141" t="str">
        <f>Source!$G$7</f>
        <v>إناث</v>
      </c>
      <c r="L14" s="141" t="str">
        <f>Source!$G$8</f>
        <v>Female</v>
      </c>
      <c r="M14" s="141">
        <f>Source!G15</f>
        <v>0.1184477701737234</v>
      </c>
      <c r="N14" s="141">
        <f>Source!$F$4</f>
        <v>2020</v>
      </c>
      <c r="O14" s="141" t="str">
        <f>Source!$F$6</f>
        <v xml:space="preserve">يوليو  - July   </v>
      </c>
      <c r="V14" s="141" t="str">
        <f>'Cover page'!$B$6</f>
        <v>المركز الوطني للإحصاء والمعلومات</v>
      </c>
      <c r="W14" s="141" t="str">
        <f>'Cover page'!$B$7</f>
        <v>National Centre for Statistics and information</v>
      </c>
    </row>
    <row r="15" spans="1:25">
      <c r="A15" s="141" t="str">
        <f>'Cover page'!$B$1</f>
        <v>النشرة الإحصائية الشهرية</v>
      </c>
      <c r="B15" s="141" t="str">
        <f>'Cover page'!$B$2</f>
        <v>Monthly Statistical Bulletin</v>
      </c>
      <c r="C15" s="141" t="str">
        <f>'Cover page'!$B$3</f>
        <v>يوليو 2020</v>
      </c>
      <c r="D15" s="142" t="s">
        <v>263</v>
      </c>
      <c r="E15" s="141" t="str">
        <f>'Cover page'!$B$5</f>
        <v>M22</v>
      </c>
      <c r="F15" s="141" t="str">
        <f>Source!$C$2</f>
        <v>22- معدل الباحثين عن عمل حسب فئات السن والجنس</v>
      </c>
      <c r="G15" s="141" t="str">
        <f>Source!$C$3</f>
        <v xml:space="preserve">22-  Unemployment rate by Age Group and Sex </v>
      </c>
      <c r="H15" s="141" t="str">
        <f>'Cover page'!$B$8</f>
        <v>MSB_M22_V1</v>
      </c>
      <c r="I15" s="141" t="str">
        <f>Source!$C$16</f>
        <v xml:space="preserve">    Total</v>
      </c>
      <c r="J15" s="141" t="str">
        <f>Source!$N$16</f>
        <v xml:space="preserve">الجملة </v>
      </c>
      <c r="K15" s="141" t="str">
        <f>Source!$G$7</f>
        <v>إناث</v>
      </c>
      <c r="L15" s="141" t="str">
        <f>Source!$G$8</f>
        <v>Female</v>
      </c>
      <c r="M15" s="141">
        <f>Source!G16</f>
        <v>8.9964707842533365</v>
      </c>
      <c r="N15" s="141">
        <f>Source!$F$4</f>
        <v>2020</v>
      </c>
      <c r="O15" s="141" t="str">
        <f>Source!$F$6</f>
        <v xml:space="preserve">يوليو  - July   </v>
      </c>
      <c r="V15" s="141" t="str">
        <f>'Cover page'!$B$6</f>
        <v>المركز الوطني للإحصاء والمعلومات</v>
      </c>
      <c r="W15" s="141" t="str">
        <f>'Cover page'!$B$7</f>
        <v>National Centre for Statistics and information</v>
      </c>
    </row>
    <row r="16" spans="1:25">
      <c r="A16" s="141" t="str">
        <f>'Cover page'!$B$1</f>
        <v>النشرة الإحصائية الشهرية</v>
      </c>
      <c r="B16" s="141" t="str">
        <f>'Cover page'!$B$2</f>
        <v>Monthly Statistical Bulletin</v>
      </c>
      <c r="C16" s="141" t="str">
        <f>'Cover page'!$B$3</f>
        <v>يوليو 2020</v>
      </c>
      <c r="D16" s="142" t="s">
        <v>264</v>
      </c>
      <c r="E16" s="141" t="str">
        <f>'Cover page'!$B$5</f>
        <v>M22</v>
      </c>
      <c r="F16" s="141" t="str">
        <f>Source!$C$2</f>
        <v>22- معدل الباحثين عن عمل حسب فئات السن والجنس</v>
      </c>
      <c r="G16" s="141" t="str">
        <f>Source!$C$3</f>
        <v xml:space="preserve">22-  Unemployment rate by Age Group and Sex </v>
      </c>
      <c r="H16" s="141" t="str">
        <f>'Cover page'!$B$8</f>
        <v>MSB_M22_V1</v>
      </c>
      <c r="I16" s="141" t="str">
        <f>Source!$C$11</f>
        <v xml:space="preserve"> 15 - 24</v>
      </c>
      <c r="J16" s="141" t="str">
        <f>Source!$N$11</f>
        <v>15 - 24</v>
      </c>
      <c r="K16" s="141" t="str">
        <f>Source!$H$7</f>
        <v>ذكور</v>
      </c>
      <c r="L16" s="141" t="str">
        <f>Source!$H$8</f>
        <v>Male</v>
      </c>
      <c r="M16" s="141">
        <f>Source!H11</f>
        <v>6.335371319250271</v>
      </c>
      <c r="N16" s="141">
        <f>Source!$F$4</f>
        <v>2020</v>
      </c>
      <c r="O16" s="141" t="str">
        <f>Source!$F$6</f>
        <v xml:space="preserve">يوليو  - July   </v>
      </c>
      <c r="V16" s="141" t="str">
        <f>'Cover page'!$B$6</f>
        <v>المركز الوطني للإحصاء والمعلومات</v>
      </c>
      <c r="W16" s="141" t="str">
        <f>'Cover page'!$B$7</f>
        <v>National Centre for Statistics and information</v>
      </c>
    </row>
    <row r="17" spans="1:23">
      <c r="A17" s="141" t="str">
        <f>'Cover page'!$B$1</f>
        <v>النشرة الإحصائية الشهرية</v>
      </c>
      <c r="B17" s="141" t="str">
        <f>'Cover page'!$B$2</f>
        <v>Monthly Statistical Bulletin</v>
      </c>
      <c r="C17" s="141" t="str">
        <f>'Cover page'!$B$3</f>
        <v>يوليو 2020</v>
      </c>
      <c r="D17" s="142" t="s">
        <v>265</v>
      </c>
      <c r="E17" s="141" t="str">
        <f>'Cover page'!$B$5</f>
        <v>M22</v>
      </c>
      <c r="F17" s="141" t="str">
        <f>Source!$C$2</f>
        <v>22- معدل الباحثين عن عمل حسب فئات السن والجنس</v>
      </c>
      <c r="G17" s="141" t="str">
        <f>Source!$C$3</f>
        <v xml:space="preserve">22-  Unemployment rate by Age Group and Sex </v>
      </c>
      <c r="H17" s="141" t="str">
        <f>'Cover page'!$B$8</f>
        <v>MSB_M22_V1</v>
      </c>
      <c r="I17" s="141" t="str">
        <f>Source!$C$12</f>
        <v xml:space="preserve"> 25 - 29</v>
      </c>
      <c r="J17" s="141" t="str">
        <f>Source!$N$12</f>
        <v>25 - 29</v>
      </c>
      <c r="K17" s="141" t="str">
        <f>Source!$H$7</f>
        <v>ذكور</v>
      </c>
      <c r="L17" s="141" t="str">
        <f>Source!$H$8</f>
        <v>Male</v>
      </c>
      <c r="M17" s="141">
        <f>Source!H12</f>
        <v>1.6678820266882415</v>
      </c>
      <c r="N17" s="141">
        <f>Source!$F$4</f>
        <v>2020</v>
      </c>
      <c r="O17" s="141" t="str">
        <f>Source!$F$6</f>
        <v xml:space="preserve">يوليو  - July   </v>
      </c>
      <c r="V17" s="141" t="str">
        <f>'Cover page'!$B$6</f>
        <v>المركز الوطني للإحصاء والمعلومات</v>
      </c>
      <c r="W17" s="141" t="str">
        <f>'Cover page'!$B$7</f>
        <v>National Centre for Statistics and information</v>
      </c>
    </row>
    <row r="18" spans="1:23">
      <c r="A18" s="141" t="str">
        <f>'Cover page'!$B$1</f>
        <v>النشرة الإحصائية الشهرية</v>
      </c>
      <c r="B18" s="141" t="str">
        <f>'Cover page'!$B$2</f>
        <v>Monthly Statistical Bulletin</v>
      </c>
      <c r="C18" s="141" t="str">
        <f>'Cover page'!$B$3</f>
        <v>يوليو 2020</v>
      </c>
      <c r="D18" s="142" t="s">
        <v>266</v>
      </c>
      <c r="E18" s="141" t="str">
        <f>'Cover page'!$B$5</f>
        <v>M22</v>
      </c>
      <c r="F18" s="141" t="str">
        <f>Source!$C$2</f>
        <v>22- معدل الباحثين عن عمل حسب فئات السن والجنس</v>
      </c>
      <c r="G18" s="141" t="str">
        <f>Source!$C$3</f>
        <v xml:space="preserve">22-  Unemployment rate by Age Group and Sex </v>
      </c>
      <c r="H18" s="141" t="str">
        <f>'Cover page'!$B$8</f>
        <v>MSB_M22_V1</v>
      </c>
      <c r="I18" s="141" t="str">
        <f>Source!$C$13</f>
        <v xml:space="preserve"> 30 - 34</v>
      </c>
      <c r="J18" s="141" t="str">
        <f>Source!$N$13</f>
        <v xml:space="preserve"> 30 - 34</v>
      </c>
      <c r="K18" s="141" t="str">
        <f>Source!$H$7</f>
        <v>ذكور</v>
      </c>
      <c r="L18" s="141" t="str">
        <f>Source!$H$8</f>
        <v>Male</v>
      </c>
      <c r="M18" s="141">
        <f>Source!H13</f>
        <v>0.4747999108851832</v>
      </c>
      <c r="N18" s="141">
        <f>Source!$F$4</f>
        <v>2020</v>
      </c>
      <c r="O18" s="141" t="str">
        <f>Source!$F$6</f>
        <v xml:space="preserve">يوليو  - July   </v>
      </c>
      <c r="V18" s="141" t="str">
        <f>'Cover page'!$B$6</f>
        <v>المركز الوطني للإحصاء والمعلومات</v>
      </c>
      <c r="W18" s="141" t="str">
        <f>'Cover page'!$B$7</f>
        <v>National Centre for Statistics and information</v>
      </c>
    </row>
    <row r="19" spans="1:23">
      <c r="A19" s="141" t="str">
        <f>'Cover page'!$B$1</f>
        <v>النشرة الإحصائية الشهرية</v>
      </c>
      <c r="B19" s="141" t="str">
        <f>'Cover page'!$B$2</f>
        <v>Monthly Statistical Bulletin</v>
      </c>
      <c r="C19" s="141" t="str">
        <f>'Cover page'!$B$3</f>
        <v>يوليو 2020</v>
      </c>
      <c r="D19" s="142" t="s">
        <v>267</v>
      </c>
      <c r="E19" s="141" t="str">
        <f>'Cover page'!$B$5</f>
        <v>M22</v>
      </c>
      <c r="F19" s="141" t="str">
        <f>Source!$C$2</f>
        <v>22- معدل الباحثين عن عمل حسب فئات السن والجنس</v>
      </c>
      <c r="G19" s="141" t="str">
        <f>Source!$C$3</f>
        <v xml:space="preserve">22-  Unemployment rate by Age Group and Sex </v>
      </c>
      <c r="H19" s="141" t="str">
        <f>'Cover page'!$B$8</f>
        <v>MSB_M22_V1</v>
      </c>
      <c r="I19" s="141" t="str">
        <f>Source!$C$14</f>
        <v xml:space="preserve"> 35 - 39</v>
      </c>
      <c r="J19" s="141" t="str">
        <f>Source!$N$14</f>
        <v xml:space="preserve"> 35 - 39</v>
      </c>
      <c r="K19" s="141" t="str">
        <f>Source!$H$7</f>
        <v>ذكور</v>
      </c>
      <c r="L19" s="141" t="str">
        <f>Source!$H$8</f>
        <v>Male</v>
      </c>
      <c r="M19" s="141">
        <f>Source!H14</f>
        <v>0.35687772242247523</v>
      </c>
      <c r="N19" s="141">
        <f>Source!$F$4</f>
        <v>2020</v>
      </c>
      <c r="O19" s="141" t="str">
        <f>Source!$F$6</f>
        <v xml:space="preserve">يوليو  - July   </v>
      </c>
      <c r="V19" s="141" t="str">
        <f>'Cover page'!$B$6</f>
        <v>المركز الوطني للإحصاء والمعلومات</v>
      </c>
      <c r="W19" s="141" t="str">
        <f>'Cover page'!$B$7</f>
        <v>National Centre for Statistics and information</v>
      </c>
    </row>
    <row r="20" spans="1:23">
      <c r="A20" s="141" t="str">
        <f>'Cover page'!$B$1</f>
        <v>النشرة الإحصائية الشهرية</v>
      </c>
      <c r="B20" s="141" t="str">
        <f>'Cover page'!$B$2</f>
        <v>Monthly Statistical Bulletin</v>
      </c>
      <c r="C20" s="141" t="str">
        <f>'Cover page'!$B$3</f>
        <v>يوليو 2020</v>
      </c>
      <c r="D20" s="142" t="s">
        <v>268</v>
      </c>
      <c r="E20" s="141" t="str">
        <f>'Cover page'!$B$5</f>
        <v>M22</v>
      </c>
      <c r="F20" s="141" t="str">
        <f>Source!$C$2</f>
        <v>22- معدل الباحثين عن عمل حسب فئات السن والجنس</v>
      </c>
      <c r="G20" s="141" t="str">
        <f>Source!$C$3</f>
        <v xml:space="preserve">22-  Unemployment rate by Age Group and Sex </v>
      </c>
      <c r="H20" s="141" t="str">
        <f>'Cover page'!$B$8</f>
        <v>MSB_M22_V1</v>
      </c>
      <c r="I20" s="141" t="str">
        <f>Source!$C$15</f>
        <v>40 and Above</v>
      </c>
      <c r="J20" s="141" t="str">
        <f>Source!$N$15</f>
        <v xml:space="preserve"> 40 فـأعلـــى</v>
      </c>
      <c r="K20" s="141" t="str">
        <f>Source!$H$7</f>
        <v>ذكور</v>
      </c>
      <c r="L20" s="141" t="str">
        <f>Source!$H$8</f>
        <v>Male</v>
      </c>
      <c r="M20" s="141">
        <f>Source!H15</f>
        <v>1.4453347304902393E-2</v>
      </c>
      <c r="N20" s="141">
        <f>Source!$F$4</f>
        <v>2020</v>
      </c>
      <c r="O20" s="141" t="str">
        <f>Source!$F$6</f>
        <v xml:space="preserve">يوليو  - July   </v>
      </c>
      <c r="V20" s="141" t="str">
        <f>'Cover page'!$B$6</f>
        <v>المركز الوطني للإحصاء والمعلومات</v>
      </c>
      <c r="W20" s="141" t="str">
        <f>'Cover page'!$B$7</f>
        <v>National Centre for Statistics and information</v>
      </c>
    </row>
    <row r="21" spans="1:23">
      <c r="A21" s="141" t="str">
        <f>'Cover page'!$B$1</f>
        <v>النشرة الإحصائية الشهرية</v>
      </c>
      <c r="B21" s="141" t="str">
        <f>'Cover page'!$B$2</f>
        <v>Monthly Statistical Bulletin</v>
      </c>
      <c r="C21" s="141" t="str">
        <f>'Cover page'!$B$3</f>
        <v>يوليو 2020</v>
      </c>
      <c r="D21" s="142" t="s">
        <v>269</v>
      </c>
      <c r="E21" s="141" t="str">
        <f>'Cover page'!$B$5</f>
        <v>M22</v>
      </c>
      <c r="F21" s="141" t="str">
        <f>Source!$C$2</f>
        <v>22- معدل الباحثين عن عمل حسب فئات السن والجنس</v>
      </c>
      <c r="G21" s="141" t="str">
        <f>Source!$C$3</f>
        <v xml:space="preserve">22-  Unemployment rate by Age Group and Sex </v>
      </c>
      <c r="H21" s="141" t="str">
        <f>'Cover page'!$B$8</f>
        <v>MSB_M22_V1</v>
      </c>
      <c r="I21" s="141" t="str">
        <f>Source!$C$16</f>
        <v xml:space="preserve">    Total</v>
      </c>
      <c r="J21" s="141" t="str">
        <f>Source!$N$16</f>
        <v xml:space="preserve">الجملة </v>
      </c>
      <c r="K21" s="141" t="str">
        <f>Source!$H$7</f>
        <v>ذكور</v>
      </c>
      <c r="L21" s="141" t="str">
        <f>Source!$H$8</f>
        <v>Male</v>
      </c>
      <c r="M21" s="141">
        <f>Source!H16</f>
        <v>1.0371845710264234</v>
      </c>
      <c r="N21" s="141">
        <f>Source!$F$4</f>
        <v>2020</v>
      </c>
      <c r="O21" s="141" t="str">
        <f>Source!$F$6</f>
        <v xml:space="preserve">يوليو  - July   </v>
      </c>
      <c r="V21" s="141" t="str">
        <f>'Cover page'!$B$6</f>
        <v>المركز الوطني للإحصاء والمعلومات</v>
      </c>
      <c r="W21" s="141" t="str">
        <f>'Cover page'!$B$7</f>
        <v>National Centre for Statistics and information</v>
      </c>
    </row>
    <row r="22" spans="1:23">
      <c r="A22" s="141" t="str">
        <f>'Cover page'!$B$1</f>
        <v>النشرة الإحصائية الشهرية</v>
      </c>
      <c r="B22" s="141" t="str">
        <f>'Cover page'!$B$2</f>
        <v>Monthly Statistical Bulletin</v>
      </c>
      <c r="C22" s="141" t="str">
        <f>'Cover page'!$B$3</f>
        <v>يوليو 2020</v>
      </c>
      <c r="D22" s="142" t="s">
        <v>270</v>
      </c>
      <c r="E22" s="141" t="str">
        <f>'Cover page'!$B$5</f>
        <v>M22</v>
      </c>
      <c r="F22" s="141" t="str">
        <f>Source!$C$2</f>
        <v>22- معدل الباحثين عن عمل حسب فئات السن والجنس</v>
      </c>
      <c r="G22" s="141" t="str">
        <f>Source!$C$3</f>
        <v xml:space="preserve">22-  Unemployment rate by Age Group and Sex </v>
      </c>
      <c r="H22" s="141" t="str">
        <f>'Cover page'!$B$8</f>
        <v>MSB_M22_V1</v>
      </c>
      <c r="I22" s="141" t="str">
        <f>Source!$C$11</f>
        <v xml:space="preserve"> 15 - 24</v>
      </c>
      <c r="J22" s="141" t="str">
        <f>Source!$N$11</f>
        <v>15 - 24</v>
      </c>
      <c r="K22" s="141" t="str">
        <f>Source!$I$7</f>
        <v>الجملة</v>
      </c>
      <c r="L22" s="141" t="str">
        <f>Source!$I$8</f>
        <v xml:space="preserve">Total </v>
      </c>
      <c r="M22" s="141">
        <f>Source!I11</f>
        <v>6</v>
      </c>
      <c r="N22" s="141">
        <f>Source!$F$4</f>
        <v>2020</v>
      </c>
      <c r="O22" s="141" t="str">
        <f>Source!$I$6</f>
        <v xml:space="preserve">يونيو  - June   </v>
      </c>
      <c r="V22" s="141" t="str">
        <f>'Cover page'!$B$6</f>
        <v>المركز الوطني للإحصاء والمعلومات</v>
      </c>
      <c r="W22" s="141" t="str">
        <f>'Cover page'!$B$7</f>
        <v>National Centre for Statistics and information</v>
      </c>
    </row>
    <row r="23" spans="1:23">
      <c r="A23" s="141" t="str">
        <f>'Cover page'!$B$1</f>
        <v>النشرة الإحصائية الشهرية</v>
      </c>
      <c r="B23" s="141" t="str">
        <f>'Cover page'!$B$2</f>
        <v>Monthly Statistical Bulletin</v>
      </c>
      <c r="C23" s="141" t="str">
        <f>'Cover page'!$B$3</f>
        <v>يوليو 2020</v>
      </c>
      <c r="D23" s="142" t="s">
        <v>271</v>
      </c>
      <c r="E23" s="141" t="str">
        <f>'Cover page'!$B$5</f>
        <v>M22</v>
      </c>
      <c r="F23" s="141" t="str">
        <f>Source!$C$2</f>
        <v>22- معدل الباحثين عن عمل حسب فئات السن والجنس</v>
      </c>
      <c r="G23" s="141" t="str">
        <f>Source!$C$3</f>
        <v xml:space="preserve">22-  Unemployment rate by Age Group and Sex </v>
      </c>
      <c r="H23" s="141" t="str">
        <f>'Cover page'!$B$8</f>
        <v>MSB_M22_V1</v>
      </c>
      <c r="I23" s="141" t="str">
        <f>Source!$C$12</f>
        <v xml:space="preserve"> 25 - 29</v>
      </c>
      <c r="J23" s="141" t="str">
        <f>Source!$N$12</f>
        <v>25 - 29</v>
      </c>
      <c r="K23" s="141" t="str">
        <f>Source!$I$7</f>
        <v>الجملة</v>
      </c>
      <c r="L23" s="141" t="str">
        <f>Source!$I$8</f>
        <v xml:space="preserve">Total </v>
      </c>
      <c r="M23" s="141">
        <f>Source!I12</f>
        <v>4.7</v>
      </c>
      <c r="N23" s="141">
        <f>Source!$F$4</f>
        <v>2020</v>
      </c>
      <c r="O23" s="141" t="str">
        <f>Source!$I$6</f>
        <v xml:space="preserve">يونيو  - June   </v>
      </c>
      <c r="V23" s="141" t="str">
        <f>'Cover page'!$B$6</f>
        <v>المركز الوطني للإحصاء والمعلومات</v>
      </c>
      <c r="W23" s="141" t="str">
        <f>'Cover page'!$B$7</f>
        <v>National Centre for Statistics and information</v>
      </c>
    </row>
    <row r="24" spans="1:23">
      <c r="A24" s="141" t="str">
        <f>'Cover page'!$B$1</f>
        <v>النشرة الإحصائية الشهرية</v>
      </c>
      <c r="B24" s="141" t="str">
        <f>'Cover page'!$B$2</f>
        <v>Monthly Statistical Bulletin</v>
      </c>
      <c r="C24" s="141" t="str">
        <f>'Cover page'!$B$3</f>
        <v>يوليو 2020</v>
      </c>
      <c r="D24" s="142" t="s">
        <v>272</v>
      </c>
      <c r="E24" s="141" t="str">
        <f>'Cover page'!$B$5</f>
        <v>M22</v>
      </c>
      <c r="F24" s="141" t="str">
        <f>Source!$C$2</f>
        <v>22- معدل الباحثين عن عمل حسب فئات السن والجنس</v>
      </c>
      <c r="G24" s="141" t="str">
        <f>Source!$C$3</f>
        <v xml:space="preserve">22-  Unemployment rate by Age Group and Sex </v>
      </c>
      <c r="H24" s="141" t="str">
        <f>'Cover page'!$B$8</f>
        <v>MSB_M22_V1</v>
      </c>
      <c r="I24" s="141" t="str">
        <f>Source!$C$13</f>
        <v xml:space="preserve"> 30 - 34</v>
      </c>
      <c r="J24" s="141" t="str">
        <f>Source!$N$13</f>
        <v xml:space="preserve"> 30 - 34</v>
      </c>
      <c r="K24" s="141" t="str">
        <f>Source!$I$7</f>
        <v>الجملة</v>
      </c>
      <c r="L24" s="141" t="str">
        <f>Source!$I$8</f>
        <v xml:space="preserve">Total </v>
      </c>
      <c r="M24" s="141">
        <f>Source!I13</f>
        <v>1.9</v>
      </c>
      <c r="N24" s="141">
        <f>Source!$F$4</f>
        <v>2020</v>
      </c>
      <c r="O24" s="141" t="str">
        <f>Source!$I$6</f>
        <v xml:space="preserve">يونيو  - June   </v>
      </c>
      <c r="V24" s="141" t="str">
        <f>'Cover page'!$B$6</f>
        <v>المركز الوطني للإحصاء والمعلومات</v>
      </c>
      <c r="W24" s="141" t="str">
        <f>'Cover page'!$B$7</f>
        <v>National Centre for Statistics and information</v>
      </c>
    </row>
    <row r="25" spans="1:23">
      <c r="A25" s="141" t="str">
        <f>'Cover page'!$B$1</f>
        <v>النشرة الإحصائية الشهرية</v>
      </c>
      <c r="B25" s="141" t="str">
        <f>'Cover page'!$B$2</f>
        <v>Monthly Statistical Bulletin</v>
      </c>
      <c r="C25" s="141" t="str">
        <f>'Cover page'!$B$3</f>
        <v>يوليو 2020</v>
      </c>
      <c r="D25" s="142" t="s">
        <v>273</v>
      </c>
      <c r="E25" s="141" t="str">
        <f>'Cover page'!$B$5</f>
        <v>M22</v>
      </c>
      <c r="F25" s="141" t="str">
        <f>Source!$C$2</f>
        <v>22- معدل الباحثين عن عمل حسب فئات السن والجنس</v>
      </c>
      <c r="G25" s="141" t="str">
        <f>Source!$C$3</f>
        <v xml:space="preserve">22-  Unemployment rate by Age Group and Sex </v>
      </c>
      <c r="H25" s="141" t="str">
        <f>'Cover page'!$B$8</f>
        <v>MSB_M22_V1</v>
      </c>
      <c r="I25" s="141" t="str">
        <f>Source!$C$14</f>
        <v xml:space="preserve"> 35 - 39</v>
      </c>
      <c r="J25" s="141" t="str">
        <f>Source!$N$14</f>
        <v xml:space="preserve"> 35 - 39</v>
      </c>
      <c r="K25" s="141" t="str">
        <f>Source!$I$7</f>
        <v>الجملة</v>
      </c>
      <c r="L25" s="141" t="str">
        <f>Source!$I$8</f>
        <v xml:space="preserve">Total </v>
      </c>
      <c r="M25" s="141">
        <f>Source!I14</f>
        <v>1</v>
      </c>
      <c r="N25" s="141">
        <f>Source!$F$4</f>
        <v>2020</v>
      </c>
      <c r="O25" s="141" t="str">
        <f>Source!$I$6</f>
        <v xml:space="preserve">يونيو  - June   </v>
      </c>
      <c r="V25" s="141" t="str">
        <f>'Cover page'!$B$6</f>
        <v>المركز الوطني للإحصاء والمعلومات</v>
      </c>
      <c r="W25" s="141" t="str">
        <f>'Cover page'!$B$7</f>
        <v>National Centre for Statistics and information</v>
      </c>
    </row>
    <row r="26" spans="1:23">
      <c r="A26" s="141" t="str">
        <f>'Cover page'!$B$1</f>
        <v>النشرة الإحصائية الشهرية</v>
      </c>
      <c r="B26" s="141" t="str">
        <f>'Cover page'!$B$2</f>
        <v>Monthly Statistical Bulletin</v>
      </c>
      <c r="C26" s="141" t="str">
        <f>'Cover page'!$B$3</f>
        <v>يوليو 2020</v>
      </c>
      <c r="D26" s="142" t="s">
        <v>274</v>
      </c>
      <c r="E26" s="141" t="str">
        <f>'Cover page'!$B$5</f>
        <v>M22</v>
      </c>
      <c r="F26" s="141" t="str">
        <f>Source!$C$2</f>
        <v>22- معدل الباحثين عن عمل حسب فئات السن والجنس</v>
      </c>
      <c r="G26" s="141" t="str">
        <f>Source!$C$3</f>
        <v xml:space="preserve">22-  Unemployment rate by Age Group and Sex </v>
      </c>
      <c r="H26" s="141" t="str">
        <f>'Cover page'!$B$8</f>
        <v>MSB_M22_V1</v>
      </c>
      <c r="I26" s="141" t="str">
        <f>Source!$C$15</f>
        <v>40 and Above</v>
      </c>
      <c r="J26" s="141" t="str">
        <f>Source!$N$15</f>
        <v xml:space="preserve"> 40 فـأعلـــى</v>
      </c>
      <c r="K26" s="141" t="str">
        <f>Source!$I$7</f>
        <v>الجملة</v>
      </c>
      <c r="L26" s="141" t="str">
        <f>Source!$I$8</f>
        <v xml:space="preserve">Total </v>
      </c>
      <c r="M26" s="141">
        <f>Source!I15</f>
        <v>0.1</v>
      </c>
      <c r="N26" s="141">
        <f>Source!$F$4</f>
        <v>2020</v>
      </c>
      <c r="O26" s="141" t="str">
        <f>Source!$I$6</f>
        <v xml:space="preserve">يونيو  - June   </v>
      </c>
      <c r="V26" s="141" t="str">
        <f>'Cover page'!$B$6</f>
        <v>المركز الوطني للإحصاء والمعلومات</v>
      </c>
      <c r="W26" s="141" t="str">
        <f>'Cover page'!$B$7</f>
        <v>National Centre for Statistics and information</v>
      </c>
    </row>
    <row r="27" spans="1:23">
      <c r="A27" s="141" t="str">
        <f>'Cover page'!$B$1</f>
        <v>النشرة الإحصائية الشهرية</v>
      </c>
      <c r="B27" s="141" t="str">
        <f>'Cover page'!$B$2</f>
        <v>Monthly Statistical Bulletin</v>
      </c>
      <c r="C27" s="141" t="str">
        <f>'Cover page'!$B$3</f>
        <v>يوليو 2020</v>
      </c>
      <c r="D27" s="142" t="s">
        <v>275</v>
      </c>
      <c r="E27" s="141" t="str">
        <f>'Cover page'!$B$5</f>
        <v>M22</v>
      </c>
      <c r="F27" s="141" t="str">
        <f>Source!$C$2</f>
        <v>22- معدل الباحثين عن عمل حسب فئات السن والجنس</v>
      </c>
      <c r="G27" s="141" t="str">
        <f>Source!$C$3</f>
        <v xml:space="preserve">22-  Unemployment rate by Age Group and Sex </v>
      </c>
      <c r="H27" s="141" t="str">
        <f>'Cover page'!$B$8</f>
        <v>MSB_M22_V1</v>
      </c>
      <c r="I27" s="141" t="str">
        <f>Source!$C$16</f>
        <v xml:space="preserve">    Total</v>
      </c>
      <c r="J27" s="141" t="str">
        <f>Source!$N$16</f>
        <v xml:space="preserve">الجملة </v>
      </c>
      <c r="K27" s="141" t="str">
        <f>Source!$I$7</f>
        <v>الجملة</v>
      </c>
      <c r="L27" s="141" t="str">
        <f>Source!$I$8</f>
        <v xml:space="preserve">Total </v>
      </c>
      <c r="M27" s="141">
        <f>Source!I16</f>
        <v>2.1</v>
      </c>
      <c r="N27" s="141">
        <f>Source!$F$4</f>
        <v>2020</v>
      </c>
      <c r="O27" s="141" t="str">
        <f>Source!$I$6</f>
        <v xml:space="preserve">يونيو  - June   </v>
      </c>
      <c r="V27" s="141" t="str">
        <f>'Cover page'!$B$6</f>
        <v>المركز الوطني للإحصاء والمعلومات</v>
      </c>
      <c r="W27" s="141" t="str">
        <f>'Cover page'!$B$7</f>
        <v>National Centre for Statistics and information</v>
      </c>
    </row>
    <row r="28" spans="1:23">
      <c r="A28" s="141" t="str">
        <f>'Cover page'!$B$1</f>
        <v>النشرة الإحصائية الشهرية</v>
      </c>
      <c r="B28" s="141" t="str">
        <f>'Cover page'!$B$2</f>
        <v>Monthly Statistical Bulletin</v>
      </c>
      <c r="C28" s="141" t="str">
        <f>'Cover page'!$B$3</f>
        <v>يوليو 2020</v>
      </c>
      <c r="D28" s="142" t="s">
        <v>276</v>
      </c>
      <c r="E28" s="141" t="str">
        <f>'Cover page'!$B$5</f>
        <v>M22</v>
      </c>
      <c r="F28" s="141" t="str">
        <f>Source!$C$2</f>
        <v>22- معدل الباحثين عن عمل حسب فئات السن والجنس</v>
      </c>
      <c r="G28" s="141" t="str">
        <f>Source!$C$3</f>
        <v xml:space="preserve">22-  Unemployment rate by Age Group and Sex </v>
      </c>
      <c r="H28" s="141" t="str">
        <f>'Cover page'!$B$8</f>
        <v>MSB_M22_V1</v>
      </c>
      <c r="I28" s="141" t="str">
        <f>Source!$C$11</f>
        <v xml:space="preserve"> 15 - 24</v>
      </c>
      <c r="J28" s="141" t="str">
        <f>Source!$N$11</f>
        <v>15 - 24</v>
      </c>
      <c r="K28" s="141" t="str">
        <f>Source!$J$7</f>
        <v>إناث</v>
      </c>
      <c r="L28" s="141" t="str">
        <f>Source!$J$8</f>
        <v>Female</v>
      </c>
      <c r="M28" s="141">
        <f>Source!J11</f>
        <v>13.8</v>
      </c>
      <c r="N28" s="141">
        <f>Source!$F$4</f>
        <v>2020</v>
      </c>
      <c r="O28" s="141" t="str">
        <f>Source!$I$6</f>
        <v xml:space="preserve">يونيو  - June   </v>
      </c>
      <c r="V28" s="141" t="str">
        <f>'Cover page'!$B$6</f>
        <v>المركز الوطني للإحصاء والمعلومات</v>
      </c>
      <c r="W28" s="141" t="str">
        <f>'Cover page'!$B$7</f>
        <v>National Centre for Statistics and information</v>
      </c>
    </row>
    <row r="29" spans="1:23">
      <c r="A29" s="141" t="str">
        <f>'Cover page'!$B$1</f>
        <v>النشرة الإحصائية الشهرية</v>
      </c>
      <c r="B29" s="141" t="str">
        <f>'Cover page'!$B$2</f>
        <v>Monthly Statistical Bulletin</v>
      </c>
      <c r="C29" s="141" t="str">
        <f>'Cover page'!$B$3</f>
        <v>يوليو 2020</v>
      </c>
      <c r="D29" s="142" t="s">
        <v>277</v>
      </c>
      <c r="E29" s="141" t="str">
        <f>'Cover page'!$B$5</f>
        <v>M22</v>
      </c>
      <c r="F29" s="141" t="str">
        <f>Source!$C$2</f>
        <v>22- معدل الباحثين عن عمل حسب فئات السن والجنس</v>
      </c>
      <c r="G29" s="141" t="str">
        <f>Source!$C$3</f>
        <v xml:space="preserve">22-  Unemployment rate by Age Group and Sex </v>
      </c>
      <c r="H29" s="141" t="str">
        <f>'Cover page'!$B$8</f>
        <v>MSB_M22_V1</v>
      </c>
      <c r="I29" s="141" t="str">
        <f>Source!$C$12</f>
        <v xml:space="preserve"> 25 - 29</v>
      </c>
      <c r="J29" s="141" t="str">
        <f>Source!$N$12</f>
        <v>25 - 29</v>
      </c>
      <c r="K29" s="141" t="str">
        <f>Source!$J$7</f>
        <v>إناث</v>
      </c>
      <c r="L29" s="141" t="str">
        <f>Source!$J$8</f>
        <v>Female</v>
      </c>
      <c r="M29" s="141">
        <f>Source!J12</f>
        <v>21.5</v>
      </c>
      <c r="N29" s="141">
        <f>Source!$F$4</f>
        <v>2020</v>
      </c>
      <c r="O29" s="141" t="str">
        <f>Source!$I$6</f>
        <v xml:space="preserve">يونيو  - June   </v>
      </c>
      <c r="V29" s="141" t="str">
        <f>'Cover page'!$B$6</f>
        <v>المركز الوطني للإحصاء والمعلومات</v>
      </c>
      <c r="W29" s="141" t="str">
        <f>'Cover page'!$B$7</f>
        <v>National Centre for Statistics and information</v>
      </c>
    </row>
    <row r="30" spans="1:23">
      <c r="A30" s="141" t="str">
        <f>'Cover page'!$B$1</f>
        <v>النشرة الإحصائية الشهرية</v>
      </c>
      <c r="B30" s="141" t="str">
        <f>'Cover page'!$B$2</f>
        <v>Monthly Statistical Bulletin</v>
      </c>
      <c r="C30" s="141" t="str">
        <f>'Cover page'!$B$3</f>
        <v>يوليو 2020</v>
      </c>
      <c r="D30" s="142" t="s">
        <v>278</v>
      </c>
      <c r="E30" s="141" t="str">
        <f>'Cover page'!$B$5</f>
        <v>M22</v>
      </c>
      <c r="F30" s="141" t="str">
        <f>Source!$C$2</f>
        <v>22- معدل الباحثين عن عمل حسب فئات السن والجنس</v>
      </c>
      <c r="G30" s="141" t="str">
        <f>Source!$C$3</f>
        <v xml:space="preserve">22-  Unemployment rate by Age Group and Sex </v>
      </c>
      <c r="H30" s="141" t="str">
        <f>'Cover page'!$B$8</f>
        <v>MSB_M22_V1</v>
      </c>
      <c r="I30" s="141" t="str">
        <f>Source!$C$13</f>
        <v xml:space="preserve"> 30 - 34</v>
      </c>
      <c r="J30" s="141" t="str">
        <f>Source!$N$13</f>
        <v xml:space="preserve"> 30 - 34</v>
      </c>
      <c r="K30" s="141" t="str">
        <f>Source!$J$7</f>
        <v>إناث</v>
      </c>
      <c r="L30" s="141" t="str">
        <f>Source!$J$8</f>
        <v>Female</v>
      </c>
      <c r="M30" s="141">
        <f>Source!J13</f>
        <v>8.1999999999999993</v>
      </c>
      <c r="N30" s="141">
        <f>Source!$F$4</f>
        <v>2020</v>
      </c>
      <c r="O30" s="141" t="str">
        <f>Source!$I$6</f>
        <v xml:space="preserve">يونيو  - June   </v>
      </c>
      <c r="V30" s="141" t="str">
        <f>'Cover page'!$B$6</f>
        <v>المركز الوطني للإحصاء والمعلومات</v>
      </c>
      <c r="W30" s="141" t="str">
        <f>'Cover page'!$B$7</f>
        <v>National Centre for Statistics and information</v>
      </c>
    </row>
    <row r="31" spans="1:23">
      <c r="A31" s="141" t="str">
        <f>'Cover page'!$B$1</f>
        <v>النشرة الإحصائية الشهرية</v>
      </c>
      <c r="B31" s="141" t="str">
        <f>'Cover page'!$B$2</f>
        <v>Monthly Statistical Bulletin</v>
      </c>
      <c r="C31" s="141" t="str">
        <f>'Cover page'!$B$3</f>
        <v>يوليو 2020</v>
      </c>
      <c r="D31" s="142" t="s">
        <v>279</v>
      </c>
      <c r="E31" s="141" t="str">
        <f>'Cover page'!$B$5</f>
        <v>M22</v>
      </c>
      <c r="F31" s="141" t="str">
        <f>Source!$C$2</f>
        <v>22- معدل الباحثين عن عمل حسب فئات السن والجنس</v>
      </c>
      <c r="G31" s="141" t="str">
        <f>Source!$C$3</f>
        <v xml:space="preserve">22-  Unemployment rate by Age Group and Sex </v>
      </c>
      <c r="H31" s="141" t="str">
        <f>'Cover page'!$B$8</f>
        <v>MSB_M22_V1</v>
      </c>
      <c r="I31" s="141" t="str">
        <f>Source!$C$14</f>
        <v xml:space="preserve"> 35 - 39</v>
      </c>
      <c r="J31" s="141" t="str">
        <f>Source!$N$14</f>
        <v xml:space="preserve"> 35 - 39</v>
      </c>
      <c r="K31" s="141" t="str">
        <f>Source!$J$7</f>
        <v>إناث</v>
      </c>
      <c r="L31" s="141" t="str">
        <f>Source!$J$8</f>
        <v>Female</v>
      </c>
      <c r="M31" s="141">
        <f>Source!J14</f>
        <v>3.8</v>
      </c>
      <c r="N31" s="141">
        <f>Source!$F$4</f>
        <v>2020</v>
      </c>
      <c r="O31" s="141" t="str">
        <f>Source!$I$6</f>
        <v xml:space="preserve">يونيو  - June   </v>
      </c>
      <c r="V31" s="141" t="str">
        <f>'Cover page'!$B$6</f>
        <v>المركز الوطني للإحصاء والمعلومات</v>
      </c>
      <c r="W31" s="141" t="str">
        <f>'Cover page'!$B$7</f>
        <v>National Centre for Statistics and information</v>
      </c>
    </row>
    <row r="32" spans="1:23">
      <c r="A32" s="141" t="str">
        <f>'Cover page'!$B$1</f>
        <v>النشرة الإحصائية الشهرية</v>
      </c>
      <c r="B32" s="141" t="str">
        <f>'Cover page'!$B$2</f>
        <v>Monthly Statistical Bulletin</v>
      </c>
      <c r="C32" s="141" t="str">
        <f>'Cover page'!$B$3</f>
        <v>يوليو 2020</v>
      </c>
      <c r="D32" s="142" t="s">
        <v>280</v>
      </c>
      <c r="E32" s="141" t="str">
        <f>'Cover page'!$B$5</f>
        <v>M22</v>
      </c>
      <c r="F32" s="141" t="str">
        <f>Source!$C$2</f>
        <v>22- معدل الباحثين عن عمل حسب فئات السن والجنس</v>
      </c>
      <c r="G32" s="141" t="str">
        <f>Source!$C$3</f>
        <v xml:space="preserve">22-  Unemployment rate by Age Group and Sex </v>
      </c>
      <c r="H32" s="141" t="str">
        <f>'Cover page'!$B$8</f>
        <v>MSB_M22_V1</v>
      </c>
      <c r="I32" s="141" t="str">
        <f>Source!$C$15</f>
        <v>40 and Above</v>
      </c>
      <c r="J32" s="141" t="str">
        <f>Source!$N$15</f>
        <v xml:space="preserve"> 40 فـأعلـــى</v>
      </c>
      <c r="K32" s="141" t="str">
        <f>Source!$J$7</f>
        <v>إناث</v>
      </c>
      <c r="L32" s="141" t="str">
        <f>Source!$J$8</f>
        <v>Female</v>
      </c>
      <c r="M32" s="141">
        <f>Source!J15</f>
        <v>0.3</v>
      </c>
      <c r="N32" s="141">
        <f>Source!$F$4</f>
        <v>2020</v>
      </c>
      <c r="O32" s="141" t="str">
        <f>Source!$I$6</f>
        <v xml:space="preserve">يونيو  - June   </v>
      </c>
      <c r="V32" s="141" t="str">
        <f>'Cover page'!$B$6</f>
        <v>المركز الوطني للإحصاء والمعلومات</v>
      </c>
      <c r="W32" s="141" t="str">
        <f>'Cover page'!$B$7</f>
        <v>National Centre for Statistics and information</v>
      </c>
    </row>
    <row r="33" spans="1:23">
      <c r="A33" s="141" t="str">
        <f>'Cover page'!$B$1</f>
        <v>النشرة الإحصائية الشهرية</v>
      </c>
      <c r="B33" s="141" t="str">
        <f>'Cover page'!$B$2</f>
        <v>Monthly Statistical Bulletin</v>
      </c>
      <c r="C33" s="141" t="str">
        <f>'Cover page'!$B$3</f>
        <v>يوليو 2020</v>
      </c>
      <c r="D33" s="142" t="s">
        <v>281</v>
      </c>
      <c r="E33" s="141" t="str">
        <f>'Cover page'!$B$5</f>
        <v>M22</v>
      </c>
      <c r="F33" s="141" t="str">
        <f>Source!$C$2</f>
        <v>22- معدل الباحثين عن عمل حسب فئات السن والجنس</v>
      </c>
      <c r="G33" s="141" t="str">
        <f>Source!$C$3</f>
        <v xml:space="preserve">22-  Unemployment rate by Age Group and Sex </v>
      </c>
      <c r="H33" s="141" t="str">
        <f>'Cover page'!$B$8</f>
        <v>MSB_M22_V1</v>
      </c>
      <c r="I33" s="141" t="str">
        <f>Source!$C$16</f>
        <v xml:space="preserve">    Total</v>
      </c>
      <c r="J33" s="141" t="str">
        <f>Source!$N$16</f>
        <v xml:space="preserve">الجملة </v>
      </c>
      <c r="K33" s="141" t="str">
        <f>Source!$J$7</f>
        <v>إناث</v>
      </c>
      <c r="L33" s="141" t="str">
        <f>Source!$J$8</f>
        <v>Female</v>
      </c>
      <c r="M33" s="141">
        <f>Source!J16</f>
        <v>8.4</v>
      </c>
      <c r="N33" s="141">
        <f>Source!$F$4</f>
        <v>2020</v>
      </c>
      <c r="O33" s="141" t="str">
        <f>Source!$I$6</f>
        <v xml:space="preserve">يونيو  - June   </v>
      </c>
      <c r="V33" s="141" t="str">
        <f>'Cover page'!$B$6</f>
        <v>المركز الوطني للإحصاء والمعلومات</v>
      </c>
      <c r="W33" s="141" t="str">
        <f>'Cover page'!$B$7</f>
        <v>National Centre for Statistics and information</v>
      </c>
    </row>
    <row r="34" spans="1:23">
      <c r="A34" s="141" t="str">
        <f>'Cover page'!$B$1</f>
        <v>النشرة الإحصائية الشهرية</v>
      </c>
      <c r="B34" s="141" t="str">
        <f>'Cover page'!$B$2</f>
        <v>Monthly Statistical Bulletin</v>
      </c>
      <c r="C34" s="141" t="str">
        <f>'Cover page'!$B$3</f>
        <v>يوليو 2020</v>
      </c>
      <c r="D34" s="142" t="s">
        <v>282</v>
      </c>
      <c r="E34" s="141" t="str">
        <f>'Cover page'!$B$5</f>
        <v>M22</v>
      </c>
      <c r="F34" s="141" t="str">
        <f>Source!$C$2</f>
        <v>22- معدل الباحثين عن عمل حسب فئات السن والجنس</v>
      </c>
      <c r="G34" s="141" t="str">
        <f>Source!$C$3</f>
        <v xml:space="preserve">22-  Unemployment rate by Age Group and Sex </v>
      </c>
      <c r="H34" s="141" t="str">
        <f>'Cover page'!$B$8</f>
        <v>MSB_M22_V1</v>
      </c>
      <c r="I34" s="141" t="str">
        <f>Source!$C$11</f>
        <v xml:space="preserve"> 15 - 24</v>
      </c>
      <c r="J34" s="141" t="str">
        <f>Source!$N$11</f>
        <v>15 - 24</v>
      </c>
      <c r="K34" s="141" t="str">
        <f>Source!$K$7</f>
        <v>ذكور</v>
      </c>
      <c r="L34" s="141" t="str">
        <f>Source!$K$8</f>
        <v>Male</v>
      </c>
      <c r="M34" s="141">
        <f>Source!K11</f>
        <v>4.4000000000000004</v>
      </c>
      <c r="N34" s="141">
        <f>Source!$F$4</f>
        <v>2020</v>
      </c>
      <c r="O34" s="141" t="str">
        <f>Source!$I$6</f>
        <v xml:space="preserve">يونيو  - June   </v>
      </c>
      <c r="V34" s="141" t="str">
        <f>'Cover page'!$B$6</f>
        <v>المركز الوطني للإحصاء والمعلومات</v>
      </c>
      <c r="W34" s="141" t="str">
        <f>'Cover page'!$B$7</f>
        <v>National Centre for Statistics and information</v>
      </c>
    </row>
    <row r="35" spans="1:23">
      <c r="A35" s="141" t="str">
        <f>'Cover page'!$B$1</f>
        <v>النشرة الإحصائية الشهرية</v>
      </c>
      <c r="B35" s="141" t="str">
        <f>'Cover page'!$B$2</f>
        <v>Monthly Statistical Bulletin</v>
      </c>
      <c r="C35" s="141" t="str">
        <f>'Cover page'!$B$3</f>
        <v>يوليو 2020</v>
      </c>
      <c r="D35" s="142" t="s">
        <v>283</v>
      </c>
      <c r="E35" s="141" t="str">
        <f>'Cover page'!$B$5</f>
        <v>M22</v>
      </c>
      <c r="F35" s="141" t="str">
        <f>Source!$C$2</f>
        <v>22- معدل الباحثين عن عمل حسب فئات السن والجنس</v>
      </c>
      <c r="G35" s="141" t="str">
        <f>Source!$C$3</f>
        <v xml:space="preserve">22-  Unemployment rate by Age Group and Sex </v>
      </c>
      <c r="H35" s="141" t="str">
        <f>'Cover page'!$B$8</f>
        <v>MSB_M22_V1</v>
      </c>
      <c r="I35" s="141" t="str">
        <f>Source!$C$12</f>
        <v xml:space="preserve"> 25 - 29</v>
      </c>
      <c r="J35" s="141" t="str">
        <f>Source!$N$12</f>
        <v>25 - 29</v>
      </c>
      <c r="K35" s="141" t="str">
        <f>Source!$K$7</f>
        <v>ذكور</v>
      </c>
      <c r="L35" s="141" t="str">
        <f>Source!$K$8</f>
        <v>Male</v>
      </c>
      <c r="M35" s="141">
        <f>Source!K12</f>
        <v>1.3</v>
      </c>
      <c r="N35" s="141">
        <f>Source!$F$4</f>
        <v>2020</v>
      </c>
      <c r="O35" s="141" t="str">
        <f>Source!$I$6</f>
        <v xml:space="preserve">يونيو  - June   </v>
      </c>
      <c r="V35" s="141" t="str">
        <f>'Cover page'!$B$6</f>
        <v>المركز الوطني للإحصاء والمعلومات</v>
      </c>
      <c r="W35" s="141" t="str">
        <f>'Cover page'!$B$7</f>
        <v>National Centre for Statistics and information</v>
      </c>
    </row>
    <row r="36" spans="1:23">
      <c r="A36" s="141" t="str">
        <f>'Cover page'!$B$1</f>
        <v>النشرة الإحصائية الشهرية</v>
      </c>
      <c r="B36" s="141" t="str">
        <f>'Cover page'!$B$2</f>
        <v>Monthly Statistical Bulletin</v>
      </c>
      <c r="C36" s="141" t="str">
        <f>'Cover page'!$B$3</f>
        <v>يوليو 2020</v>
      </c>
      <c r="D36" s="142" t="s">
        <v>284</v>
      </c>
      <c r="E36" s="141" t="str">
        <f>'Cover page'!$B$5</f>
        <v>M22</v>
      </c>
      <c r="F36" s="141" t="str">
        <f>Source!$C$2</f>
        <v>22- معدل الباحثين عن عمل حسب فئات السن والجنس</v>
      </c>
      <c r="G36" s="141" t="str">
        <f>Source!$C$3</f>
        <v xml:space="preserve">22-  Unemployment rate by Age Group and Sex </v>
      </c>
      <c r="H36" s="141" t="str">
        <f>'Cover page'!$B$8</f>
        <v>MSB_M22_V1</v>
      </c>
      <c r="I36" s="141" t="str">
        <f>Source!$C$13</f>
        <v xml:space="preserve"> 30 - 34</v>
      </c>
      <c r="J36" s="141" t="str">
        <f>Source!$N$13</f>
        <v xml:space="preserve"> 30 - 34</v>
      </c>
      <c r="K36" s="141" t="str">
        <f>Source!$K$7</f>
        <v>ذكور</v>
      </c>
      <c r="L36" s="141" t="str">
        <f>Source!$K$8</f>
        <v>Male</v>
      </c>
      <c r="M36" s="141">
        <f>Source!K13</f>
        <v>0.4</v>
      </c>
      <c r="N36" s="141">
        <f>Source!$F$4</f>
        <v>2020</v>
      </c>
      <c r="O36" s="141" t="str">
        <f>Source!$I$6</f>
        <v xml:space="preserve">يونيو  - June   </v>
      </c>
      <c r="V36" s="141" t="str">
        <f>'Cover page'!$B$6</f>
        <v>المركز الوطني للإحصاء والمعلومات</v>
      </c>
      <c r="W36" s="141" t="str">
        <f>'Cover page'!$B$7</f>
        <v>National Centre for Statistics and information</v>
      </c>
    </row>
    <row r="37" spans="1:23">
      <c r="A37" s="141" t="str">
        <f>'Cover page'!$B$1</f>
        <v>النشرة الإحصائية الشهرية</v>
      </c>
      <c r="B37" s="141" t="str">
        <f>'Cover page'!$B$2</f>
        <v>Monthly Statistical Bulletin</v>
      </c>
      <c r="C37" s="141" t="str">
        <f>'Cover page'!$B$3</f>
        <v>يوليو 2020</v>
      </c>
      <c r="D37" s="142" t="s">
        <v>285</v>
      </c>
      <c r="E37" s="141" t="str">
        <f>'Cover page'!$B$5</f>
        <v>M22</v>
      </c>
      <c r="F37" s="141" t="str">
        <f>Source!$C$2</f>
        <v>22- معدل الباحثين عن عمل حسب فئات السن والجنس</v>
      </c>
      <c r="G37" s="141" t="str">
        <f>Source!$C$3</f>
        <v xml:space="preserve">22-  Unemployment rate by Age Group and Sex </v>
      </c>
      <c r="H37" s="141" t="str">
        <f>'Cover page'!$B$8</f>
        <v>MSB_M22_V1</v>
      </c>
      <c r="I37" s="141" t="str">
        <f>Source!$C$14</f>
        <v xml:space="preserve"> 35 - 39</v>
      </c>
      <c r="J37" s="141" t="str">
        <f>Source!$N$14</f>
        <v xml:space="preserve"> 35 - 39</v>
      </c>
      <c r="K37" s="141" t="str">
        <f>Source!$K$7</f>
        <v>ذكور</v>
      </c>
      <c r="L37" s="141" t="str">
        <f>Source!$K$8</f>
        <v>Male</v>
      </c>
      <c r="M37" s="141">
        <f>Source!K14</f>
        <v>0.3</v>
      </c>
      <c r="N37" s="141">
        <f>Source!$F$4</f>
        <v>2020</v>
      </c>
      <c r="O37" s="141" t="str">
        <f>Source!$I$6</f>
        <v xml:space="preserve">يونيو  - June   </v>
      </c>
      <c r="V37" s="141" t="str">
        <f>'Cover page'!$B$6</f>
        <v>المركز الوطني للإحصاء والمعلومات</v>
      </c>
      <c r="W37" s="141" t="str">
        <f>'Cover page'!$B$7</f>
        <v>National Centre for Statistics and information</v>
      </c>
    </row>
    <row r="38" spans="1:23">
      <c r="A38" s="141" t="str">
        <f>'Cover page'!$B$1</f>
        <v>النشرة الإحصائية الشهرية</v>
      </c>
      <c r="B38" s="141" t="str">
        <f>'Cover page'!$B$2</f>
        <v>Monthly Statistical Bulletin</v>
      </c>
      <c r="C38" s="141" t="str">
        <f>'Cover page'!$B$3</f>
        <v>يوليو 2020</v>
      </c>
      <c r="D38" s="142" t="s">
        <v>286</v>
      </c>
      <c r="E38" s="141" t="str">
        <f>'Cover page'!$B$5</f>
        <v>M22</v>
      </c>
      <c r="F38" s="141" t="str">
        <f>Source!$C$2</f>
        <v>22- معدل الباحثين عن عمل حسب فئات السن والجنس</v>
      </c>
      <c r="G38" s="141" t="str">
        <f>Source!$C$3</f>
        <v xml:space="preserve">22-  Unemployment rate by Age Group and Sex </v>
      </c>
      <c r="H38" s="141" t="str">
        <f>'Cover page'!$B$8</f>
        <v>MSB_M22_V1</v>
      </c>
      <c r="I38" s="141" t="str">
        <f>Source!$C$15</f>
        <v>40 and Above</v>
      </c>
      <c r="J38" s="141" t="str">
        <f>Source!$N$15</f>
        <v xml:space="preserve"> 40 فـأعلـــى</v>
      </c>
      <c r="K38" s="141" t="str">
        <f>Source!$K$7</f>
        <v>ذكور</v>
      </c>
      <c r="L38" s="141" t="str">
        <f>Source!$K$8</f>
        <v>Male</v>
      </c>
      <c r="M38" s="141">
        <f>Source!K15</f>
        <v>3.9299130108444352E-2</v>
      </c>
      <c r="N38" s="141">
        <f>Source!$F$4</f>
        <v>2020</v>
      </c>
      <c r="O38" s="141" t="str">
        <f>Source!$I$6</f>
        <v xml:space="preserve">يونيو  - June   </v>
      </c>
      <c r="V38" s="141" t="str">
        <f>'Cover page'!$B$6</f>
        <v>المركز الوطني للإحصاء والمعلومات</v>
      </c>
      <c r="W38" s="141" t="str">
        <f>'Cover page'!$B$7</f>
        <v>National Centre for Statistics and information</v>
      </c>
    </row>
    <row r="39" spans="1:23">
      <c r="A39" s="141" t="str">
        <f>'Cover page'!$B$1</f>
        <v>النشرة الإحصائية الشهرية</v>
      </c>
      <c r="B39" s="141" t="str">
        <f>'Cover page'!$B$2</f>
        <v>Monthly Statistical Bulletin</v>
      </c>
      <c r="C39" s="141" t="str">
        <f>'Cover page'!$B$3</f>
        <v>يوليو 2020</v>
      </c>
      <c r="D39" s="142" t="s">
        <v>287</v>
      </c>
      <c r="E39" s="141" t="str">
        <f>'Cover page'!$B$5</f>
        <v>M22</v>
      </c>
      <c r="F39" s="141" t="str">
        <f>Source!$C$2</f>
        <v>22- معدل الباحثين عن عمل حسب فئات السن والجنس</v>
      </c>
      <c r="G39" s="141" t="str">
        <f>Source!$C$3</f>
        <v xml:space="preserve">22-  Unemployment rate by Age Group and Sex </v>
      </c>
      <c r="H39" s="141" t="str">
        <f>'Cover page'!$B$8</f>
        <v>MSB_M22_V1</v>
      </c>
      <c r="I39" s="141" t="str">
        <f>Source!$C$16</f>
        <v xml:space="preserve">    Total</v>
      </c>
      <c r="J39" s="141" t="str">
        <f>Source!$N$16</f>
        <v xml:space="preserve">الجملة </v>
      </c>
      <c r="K39" s="141" t="str">
        <f>Source!$K$7</f>
        <v>ذكور</v>
      </c>
      <c r="L39" s="141" t="str">
        <f>Source!$K$8</f>
        <v>Male</v>
      </c>
      <c r="M39" s="141">
        <f>Source!K16</f>
        <v>0.8</v>
      </c>
      <c r="N39" s="141">
        <f>Source!$F$4</f>
        <v>2020</v>
      </c>
      <c r="O39" s="141" t="str">
        <f>Source!$I$6</f>
        <v xml:space="preserve">يونيو  - June   </v>
      </c>
      <c r="V39" s="141" t="str">
        <f>'Cover page'!$B$6</f>
        <v>المركز الوطني للإحصاء والمعلومات</v>
      </c>
      <c r="W39" s="141" t="str">
        <f>'Cover page'!$B$7</f>
        <v>National Centre for Statistics and information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AC62"/>
  <sheetViews>
    <sheetView showGridLines="0" rightToLeft="1" topLeftCell="B1" zoomScale="90" zoomScaleNormal="90" workbookViewId="0">
      <selection activeCell="I37" sqref="I37"/>
    </sheetView>
  </sheetViews>
  <sheetFormatPr defaultRowHeight="12.75"/>
  <cols>
    <col min="5" max="5" width="21" customWidth="1"/>
    <col min="13" max="13" width="9.140625" customWidth="1"/>
    <col min="15" max="15" width="18" customWidth="1"/>
    <col min="25" max="25" width="7.7109375" customWidth="1"/>
    <col min="26" max="26" width="6.42578125" customWidth="1"/>
    <col min="27" max="27" width="6.5703125" customWidth="1"/>
    <col min="28" max="28" width="18" customWidth="1"/>
  </cols>
  <sheetData>
    <row r="5" spans="3:29">
      <c r="C5" s="114"/>
      <c r="D5" s="114"/>
      <c r="E5" s="319"/>
      <c r="F5" s="319"/>
      <c r="G5" s="116"/>
      <c r="H5" s="117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3:29">
      <c r="C6" s="114"/>
      <c r="D6" s="114"/>
      <c r="E6" s="319"/>
      <c r="F6" s="319"/>
      <c r="G6" s="116"/>
      <c r="H6" s="117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</row>
    <row r="7" spans="3:29">
      <c r="C7" s="114"/>
      <c r="D7" s="114"/>
      <c r="E7" s="319"/>
      <c r="F7" s="320"/>
      <c r="G7" s="116"/>
      <c r="H7" s="117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</row>
    <row r="8" spans="3:29">
      <c r="C8" s="114"/>
      <c r="D8" s="114"/>
      <c r="E8" s="319"/>
      <c r="F8" s="319"/>
      <c r="G8" s="116"/>
      <c r="H8" s="117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</row>
    <row r="9" spans="3:29">
      <c r="C9" s="114"/>
      <c r="D9" s="114"/>
      <c r="E9" s="116"/>
      <c r="F9" s="116"/>
      <c r="G9" s="116"/>
      <c r="H9" s="117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</row>
    <row r="10" spans="3:29">
      <c r="C10" s="114"/>
      <c r="D10" s="114"/>
      <c r="E10" s="319"/>
      <c r="F10" s="319"/>
      <c r="G10" s="116"/>
      <c r="H10" s="117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</row>
    <row r="11" spans="3:29">
      <c r="C11" s="114"/>
      <c r="D11" s="114"/>
      <c r="E11" s="319"/>
      <c r="F11" s="319"/>
      <c r="G11" s="116"/>
      <c r="H11" s="117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</row>
    <row r="12" spans="3:29">
      <c r="C12" s="114"/>
      <c r="D12" s="114"/>
      <c r="E12" s="319"/>
      <c r="F12" s="319"/>
      <c r="G12" s="116"/>
      <c r="H12" s="117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</row>
    <row r="13" spans="3:29">
      <c r="C13" s="114"/>
      <c r="D13" s="114"/>
      <c r="E13" s="319"/>
      <c r="F13" s="319"/>
      <c r="G13" s="116"/>
      <c r="H13" s="117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</row>
    <row r="14" spans="3:29">
      <c r="C14" s="114"/>
      <c r="D14" s="114"/>
      <c r="E14" s="116"/>
      <c r="F14" s="116"/>
      <c r="G14" s="116"/>
      <c r="H14" s="117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</row>
    <row r="15" spans="3:29">
      <c r="C15" s="114"/>
      <c r="D15" s="114"/>
      <c r="E15" s="319"/>
      <c r="F15" s="319"/>
      <c r="G15" s="116"/>
      <c r="H15" s="117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</row>
    <row r="16" spans="3:29">
      <c r="C16" s="114"/>
      <c r="D16" s="114"/>
      <c r="E16" s="319"/>
      <c r="F16" s="319"/>
      <c r="G16" s="116"/>
      <c r="H16" s="117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</row>
    <row r="17" spans="3:29">
      <c r="C17" s="114"/>
      <c r="D17" s="114"/>
      <c r="E17" s="319"/>
      <c r="F17" s="319"/>
      <c r="G17" s="116"/>
      <c r="H17" s="117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</row>
    <row r="18" spans="3:29">
      <c r="C18" s="114"/>
      <c r="D18" s="114"/>
      <c r="E18" s="319"/>
      <c r="F18" s="319"/>
      <c r="G18" s="116"/>
      <c r="H18" s="117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</row>
    <row r="19" spans="3:29">
      <c r="C19" s="114"/>
      <c r="D19" s="114"/>
      <c r="E19" s="116"/>
      <c r="F19" s="116"/>
      <c r="G19" s="116"/>
      <c r="H19" s="117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spans="3:29">
      <c r="C20" s="114"/>
      <c r="D20" s="114"/>
      <c r="E20" s="319"/>
      <c r="F20" s="319"/>
      <c r="G20" s="116"/>
      <c r="H20" s="117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</row>
    <row r="21" spans="3:29">
      <c r="C21" s="114"/>
      <c r="D21" s="114"/>
      <c r="E21" s="319"/>
      <c r="F21" s="319"/>
      <c r="G21" s="116"/>
      <c r="H21" s="117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</row>
    <row r="22" spans="3:29">
      <c r="C22" s="114"/>
      <c r="D22" s="114"/>
      <c r="E22" s="319"/>
      <c r="F22" s="319"/>
      <c r="G22" s="116"/>
      <c r="H22" s="117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</row>
    <row r="23" spans="3:29">
      <c r="C23" s="114"/>
      <c r="D23" s="114"/>
      <c r="E23" s="319"/>
      <c r="F23" s="319"/>
      <c r="G23" s="116"/>
      <c r="H23" s="117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</row>
    <row r="24" spans="3:29">
      <c r="C24" s="114"/>
      <c r="D24" s="114"/>
      <c r="E24" s="116"/>
      <c r="F24" s="116"/>
      <c r="G24" s="116"/>
      <c r="H24" s="117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</row>
    <row r="25" spans="3:29">
      <c r="C25" s="114"/>
      <c r="D25" s="114"/>
      <c r="E25" s="319"/>
      <c r="F25" s="319"/>
      <c r="G25" s="116"/>
      <c r="H25" s="117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</row>
    <row r="26" spans="3:29">
      <c r="C26" s="114"/>
      <c r="D26" s="114"/>
      <c r="E26" s="319"/>
      <c r="F26" s="319"/>
      <c r="G26" s="116"/>
      <c r="H26" s="117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</row>
    <row r="27" spans="3:29">
      <c r="C27" s="114"/>
      <c r="D27" s="114"/>
      <c r="E27" s="319"/>
      <c r="F27" s="319"/>
      <c r="G27" s="116"/>
      <c r="H27" s="117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</row>
    <row r="28" spans="3:29">
      <c r="C28" s="114"/>
      <c r="D28" s="114"/>
      <c r="E28" s="319"/>
      <c r="F28" s="319"/>
      <c r="G28" s="116"/>
      <c r="H28" s="117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</row>
    <row r="29" spans="3:29"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</row>
    <row r="30" spans="3:29"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</row>
    <row r="31" spans="3:29"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</row>
    <row r="32" spans="3:29"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</row>
    <row r="37" spans="15:29">
      <c r="Y37" s="115"/>
      <c r="Z37" s="115"/>
      <c r="AA37" s="115"/>
      <c r="AB37" s="115"/>
      <c r="AC37" s="114"/>
    </row>
    <row r="38" spans="15:29">
      <c r="Y38" s="114"/>
      <c r="Z38" s="114"/>
      <c r="AA38" s="114"/>
      <c r="AB38" s="114"/>
      <c r="AC38" s="114"/>
    </row>
    <row r="39" spans="15:29">
      <c r="Y39" s="114"/>
      <c r="Z39" s="114"/>
      <c r="AA39" s="114"/>
      <c r="AB39" s="114"/>
      <c r="AC39" s="114"/>
    </row>
    <row r="40" spans="15:29">
      <c r="Y40" s="114"/>
      <c r="Z40" s="114"/>
      <c r="AA40" s="114"/>
      <c r="AB40" s="114"/>
      <c r="AC40" s="114"/>
    </row>
    <row r="43" spans="15:29">
      <c r="O43" s="319"/>
      <c r="P43" s="319"/>
      <c r="Q43" s="116"/>
      <c r="R43" s="117"/>
    </row>
    <row r="44" spans="15:29">
      <c r="O44" s="319"/>
      <c r="P44" s="319"/>
      <c r="Q44" s="116"/>
      <c r="R44" s="117"/>
    </row>
    <row r="45" spans="15:29">
      <c r="O45" s="319"/>
      <c r="P45" s="319"/>
      <c r="Q45" s="116"/>
      <c r="R45" s="117"/>
    </row>
    <row r="46" spans="15:29">
      <c r="O46" s="319"/>
      <c r="P46" s="319"/>
      <c r="Q46" s="116"/>
      <c r="R46" s="117"/>
    </row>
    <row r="47" spans="15:29">
      <c r="O47" s="319"/>
      <c r="P47" s="319"/>
      <c r="Q47" s="116"/>
      <c r="R47" s="117"/>
    </row>
    <row r="48" spans="15:29">
      <c r="O48" s="319"/>
      <c r="P48" s="319"/>
      <c r="Q48" s="116"/>
      <c r="R48" s="117"/>
    </row>
    <row r="49" spans="15:18">
      <c r="O49" s="319"/>
      <c r="P49" s="319"/>
      <c r="Q49" s="116"/>
      <c r="R49" s="117"/>
    </row>
    <row r="50" spans="15:18">
      <c r="O50" s="319"/>
      <c r="P50" s="319"/>
      <c r="Q50" s="116"/>
      <c r="R50" s="117"/>
    </row>
    <row r="51" spans="15:18">
      <c r="O51" s="319"/>
      <c r="P51" s="319"/>
      <c r="Q51" s="116"/>
      <c r="R51" s="117"/>
    </row>
    <row r="52" spans="15:18">
      <c r="O52" s="319"/>
      <c r="P52" s="319"/>
      <c r="Q52" s="116"/>
      <c r="R52" s="117"/>
    </row>
    <row r="53" spans="15:18">
      <c r="O53" s="319"/>
      <c r="P53" s="319"/>
      <c r="Q53" s="116"/>
      <c r="R53" s="117"/>
    </row>
    <row r="54" spans="15:18">
      <c r="O54" s="319"/>
      <c r="P54" s="319"/>
      <c r="Q54" s="116"/>
      <c r="R54" s="117"/>
    </row>
    <row r="55" spans="15:18">
      <c r="O55" s="319"/>
      <c r="P55" s="319"/>
      <c r="Q55" s="116"/>
      <c r="R55" s="117"/>
    </row>
    <row r="56" spans="15:18">
      <c r="O56" s="319"/>
      <c r="P56" s="319"/>
      <c r="Q56" s="116"/>
      <c r="R56" s="117"/>
    </row>
    <row r="57" spans="15:18">
      <c r="O57" s="319"/>
      <c r="P57" s="319"/>
      <c r="Q57" s="116"/>
      <c r="R57" s="117"/>
    </row>
    <row r="58" spans="15:18">
      <c r="O58" s="319"/>
      <c r="P58" s="319"/>
      <c r="Q58" s="116"/>
      <c r="R58" s="117"/>
    </row>
    <row r="59" spans="15:18">
      <c r="O59" s="319"/>
      <c r="P59" s="319"/>
      <c r="Q59" s="116"/>
      <c r="R59" s="117"/>
    </row>
    <row r="60" spans="15:18">
      <c r="O60" s="319"/>
      <c r="P60" s="319"/>
      <c r="Q60" s="116"/>
      <c r="R60" s="117"/>
    </row>
    <row r="61" spans="15:18">
      <c r="O61" s="319"/>
      <c r="P61" s="319"/>
      <c r="Q61" s="116"/>
      <c r="R61" s="117"/>
    </row>
    <row r="62" spans="15:18">
      <c r="O62" s="319"/>
      <c r="P62" s="319"/>
      <c r="Q62" s="116"/>
      <c r="R62" s="117"/>
    </row>
  </sheetData>
  <mergeCells count="30">
    <mergeCell ref="E25:E28"/>
    <mergeCell ref="F25:F26"/>
    <mergeCell ref="F27:F28"/>
    <mergeCell ref="F12:F13"/>
    <mergeCell ref="E15:E18"/>
    <mergeCell ref="F15:F16"/>
    <mergeCell ref="F17:F18"/>
    <mergeCell ref="E20:E23"/>
    <mergeCell ref="F20:F21"/>
    <mergeCell ref="F22:F23"/>
    <mergeCell ref="P53:P54"/>
    <mergeCell ref="P45:P46"/>
    <mergeCell ref="P47:P48"/>
    <mergeCell ref="P49:P50"/>
    <mergeCell ref="P51:P52"/>
    <mergeCell ref="E5:E8"/>
    <mergeCell ref="F5:F6"/>
    <mergeCell ref="F7:F8"/>
    <mergeCell ref="E10:E13"/>
    <mergeCell ref="F10:F11"/>
    <mergeCell ref="P43:P44"/>
    <mergeCell ref="O43:O46"/>
    <mergeCell ref="O47:O50"/>
    <mergeCell ref="O51:O54"/>
    <mergeCell ref="O55:O58"/>
    <mergeCell ref="O59:O62"/>
    <mergeCell ref="P61:P62"/>
    <mergeCell ref="P59:P60"/>
    <mergeCell ref="P57:P58"/>
    <mergeCell ref="P55:P56"/>
  </mergeCells>
  <printOptions horizontalCentered="1" verticalCentered="1"/>
  <pageMargins left="0.7" right="0.7" top="0.75" bottom="0.75" header="0.3" footer="0.3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T78"/>
  <sheetViews>
    <sheetView showGridLines="0" topLeftCell="A3" zoomScaleNormal="100" workbookViewId="0">
      <selection activeCell="G14" sqref="G14"/>
    </sheetView>
  </sheetViews>
  <sheetFormatPr defaultRowHeight="12.75"/>
  <cols>
    <col min="1" max="1" width="6.140625" style="26" customWidth="1"/>
    <col min="2" max="2" width="24.140625" style="26" customWidth="1"/>
    <col min="3" max="3" width="18.85546875" style="26" customWidth="1"/>
    <col min="4" max="4" width="24.140625" style="26" customWidth="1"/>
    <col min="5" max="5" width="3.42578125" style="26" customWidth="1"/>
    <col min="6" max="6" width="24.140625" style="26" customWidth="1"/>
    <col min="7" max="7" width="19.5703125" style="26" customWidth="1"/>
    <col min="8" max="8" width="9.5703125" style="26" customWidth="1"/>
    <col min="9" max="9" width="14.85546875" style="26" customWidth="1"/>
    <col min="10" max="10" width="8.5703125" style="26" customWidth="1"/>
    <col min="11" max="11" width="9.28515625" style="26" customWidth="1"/>
    <col min="12" max="12" width="17.85546875" style="26" customWidth="1"/>
    <col min="13" max="13" width="2.5703125" style="26" customWidth="1"/>
    <col min="14" max="14" width="7.42578125" style="26" customWidth="1"/>
    <col min="15" max="15" width="3.140625" style="26" customWidth="1"/>
    <col min="16" max="18" width="9" style="26" customWidth="1"/>
    <col min="19" max="19" width="33.28515625" style="26" customWidth="1"/>
    <col min="20" max="20" width="11" style="26" customWidth="1"/>
    <col min="21" max="21" width="0.5703125" style="26" customWidth="1"/>
    <col min="22" max="23" width="9" style="26" customWidth="1"/>
    <col min="24" max="24" width="0.5703125" style="26" customWidth="1"/>
    <col min="25" max="27" width="9" style="26" customWidth="1"/>
    <col min="28" max="28" width="0.5703125" style="26" customWidth="1"/>
    <col min="29" max="29" width="9" style="26" customWidth="1"/>
    <col min="30" max="30" width="30.7109375" style="26" customWidth="1"/>
    <col min="31" max="33" width="9" style="26" customWidth="1"/>
    <col min="34" max="38" width="9.140625" style="26"/>
    <col min="39" max="39" width="47.7109375" style="26" customWidth="1"/>
    <col min="40" max="40" width="38.28515625" style="26" customWidth="1"/>
    <col min="41" max="41" width="19.140625" style="26" customWidth="1"/>
    <col min="42" max="16384" width="9.140625" style="26"/>
  </cols>
  <sheetData>
    <row r="1" spans="2:14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14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4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2:14" ht="6.75" customHeight="1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s="27" customFormat="1" ht="18" customHeight="1"/>
    <row r="8" spans="2:14" s="27" customFormat="1" ht="14.25" customHeight="1"/>
    <row r="9" spans="2:14" s="27" customFormat="1" ht="14.25" customHeight="1"/>
    <row r="10" spans="2:14" s="27" customFormat="1" ht="14.25" customHeight="1"/>
    <row r="11" spans="2:14" s="27" customFormat="1" ht="14.25" customHeight="1"/>
    <row r="12" spans="2:14" s="27" customFormat="1" ht="14.25" customHeight="1"/>
    <row r="13" spans="2:14" s="27" customFormat="1" ht="14.25" customHeight="1"/>
    <row r="14" spans="2:14" s="27" customFormat="1" ht="14.25" customHeight="1"/>
    <row r="15" spans="2:14" s="27" customFormat="1" ht="14.25" customHeight="1"/>
    <row r="16" spans="2:14" s="28" customFormat="1" ht="14.25" customHeight="1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25" s="28" customFormat="1" ht="14.25" customHeight="1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2:25" s="27" customFormat="1" ht="14.25" customHeight="1"/>
    <row r="19" spans="2:25" s="27" customFormat="1" ht="14.25" customHeight="1"/>
    <row r="20" spans="2:25" s="27" customFormat="1" ht="14.25" customHeight="1"/>
    <row r="21" spans="2:25" s="27" customFormat="1" ht="12.95" customHeight="1"/>
    <row r="22" spans="2:25" s="27" customFormat="1" ht="12" customHeight="1">
      <c r="M22" s="27" t="s">
        <v>80</v>
      </c>
    </row>
    <row r="23" spans="2:25" s="27" customFormat="1" ht="12" customHeight="1"/>
    <row r="24" spans="2:25" s="27" customFormat="1" ht="12" customHeight="1"/>
    <row r="25" spans="2:25" s="27" customFormat="1" ht="14.25" customHeight="1"/>
    <row r="26" spans="2:25" s="27" customFormat="1" ht="14.25" customHeight="1"/>
    <row r="27" spans="2:25" s="29" customFormat="1" ht="14.25" customHeight="1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Y27" s="30"/>
    </row>
    <row r="28" spans="2:25" s="31" customFormat="1" ht="14.25" customHeight="1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Y28" s="32"/>
    </row>
    <row r="29" spans="2:25" s="31" customFormat="1" ht="14.25" customHeight="1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Y29" s="32"/>
    </row>
    <row r="30" spans="2:25" s="33" customFormat="1" ht="14.25" customHeight="1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2:25" s="31" customFormat="1" ht="14.25" customHeight="1">
      <c r="B31" s="27"/>
      <c r="C31" s="27"/>
      <c r="D31" s="27"/>
      <c r="E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2:25" s="31" customFormat="1" ht="14.25" customHeight="1">
      <c r="B32" s="27"/>
      <c r="C32" s="27"/>
      <c r="D32" s="27"/>
      <c r="E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2:25" s="31" customFormat="1" ht="14.25" customHeight="1">
      <c r="B33" s="27"/>
      <c r="C33" s="27"/>
      <c r="D33" s="27"/>
      <c r="E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2:25" s="31" customFormat="1" ht="14.25" customHeight="1">
      <c r="B34" s="27"/>
      <c r="C34" s="27"/>
      <c r="D34" s="27"/>
      <c r="E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2:25" s="31" customFormat="1" ht="14.25" customHeight="1">
      <c r="B35" s="27"/>
      <c r="C35" s="27"/>
      <c r="D35" s="27"/>
      <c r="E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2:25" s="31" customFormat="1" ht="14.25" customHeight="1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2:25" s="34" customFormat="1" ht="14.25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2:25" s="34" customFormat="1" ht="11.45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2:25" s="34" customFormat="1" ht="11.45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2:25" s="35" customFormat="1" ht="12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34"/>
      <c r="X40" s="34"/>
      <c r="Y40" s="34"/>
    </row>
    <row r="41" spans="2:25" s="35" customForma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34"/>
      <c r="X41" s="34"/>
      <c r="Y41" s="34"/>
    </row>
    <row r="42" spans="2:25" s="35" customFormat="1" ht="12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34"/>
      <c r="X42" s="34"/>
      <c r="Y42" s="34"/>
    </row>
    <row r="43" spans="2:25" s="35" customFormat="1" ht="12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34"/>
      <c r="X43" s="34"/>
      <c r="Y43" s="34"/>
    </row>
    <row r="44" spans="2:25" s="35" customFormat="1" ht="12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34"/>
      <c r="X44" s="34"/>
      <c r="Y44" s="34"/>
    </row>
    <row r="45" spans="2:25" ht="12" customHeight="1">
      <c r="W45" s="34"/>
      <c r="X45" s="34"/>
      <c r="Y45" s="34"/>
    </row>
    <row r="46" spans="2:25" s="35" customFormat="1" ht="11.1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34"/>
      <c r="X46" s="34"/>
      <c r="Y46" s="34"/>
    </row>
    <row r="47" spans="2:25" ht="11.1" customHeight="1">
      <c r="W47" s="34"/>
      <c r="X47" s="34"/>
      <c r="Y47" s="34"/>
    </row>
    <row r="48" spans="2:25" ht="11.1" customHeight="1">
      <c r="W48" s="34"/>
      <c r="X48" s="34"/>
      <c r="Y48" s="34"/>
    </row>
    <row r="49" spans="2:30" ht="12" customHeight="1">
      <c r="W49" s="34"/>
      <c r="X49" s="34"/>
      <c r="Y49" s="34"/>
    </row>
    <row r="50" spans="2:30" s="35" customFormat="1" ht="20.25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</row>
    <row r="51" spans="2:30" ht="20.25" customHeight="1"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</row>
    <row r="52" spans="2:30" ht="11.25" customHeight="1">
      <c r="S52" s="321"/>
      <c r="T52" s="326"/>
      <c r="U52" s="37"/>
      <c r="V52" s="321"/>
      <c r="W52" s="321"/>
      <c r="X52" s="36"/>
      <c r="Y52" s="321"/>
      <c r="Z52" s="321"/>
      <c r="AA52" s="321"/>
      <c r="AB52" s="36"/>
      <c r="AC52" s="321"/>
      <c r="AD52" s="321"/>
    </row>
    <row r="53" spans="2:30" ht="11.25" customHeight="1">
      <c r="S53" s="321"/>
      <c r="T53" s="326"/>
      <c r="U53" s="37"/>
      <c r="V53" s="321"/>
      <c r="W53" s="321"/>
      <c r="X53" s="36"/>
      <c r="Y53" s="321"/>
      <c r="Z53" s="321"/>
      <c r="AA53" s="321"/>
      <c r="AB53" s="36"/>
      <c r="AC53" s="321"/>
      <c r="AD53" s="321"/>
    </row>
    <row r="54" spans="2:30" s="39" customFormat="1" ht="11.25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21"/>
      <c r="T54" s="326"/>
      <c r="U54" s="37"/>
      <c r="V54" s="321"/>
      <c r="W54" s="321"/>
      <c r="X54" s="36"/>
      <c r="Y54" s="322"/>
      <c r="Z54" s="322"/>
      <c r="AA54" s="322"/>
      <c r="AB54" s="38"/>
      <c r="AC54" s="321"/>
      <c r="AD54" s="321"/>
    </row>
    <row r="55" spans="2:30" s="39" customFormat="1" ht="11.25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321"/>
      <c r="T55" s="36"/>
      <c r="U55" s="36"/>
      <c r="V55" s="321"/>
      <c r="W55" s="321"/>
      <c r="X55" s="36"/>
      <c r="Y55" s="322"/>
      <c r="Z55" s="322"/>
      <c r="AA55" s="322"/>
      <c r="AB55" s="38"/>
      <c r="AC55" s="321"/>
      <c r="AD55" s="321"/>
    </row>
    <row r="56" spans="2:30" s="41" customFormat="1" ht="11.25" customHeight="1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321"/>
      <c r="T56" s="36"/>
      <c r="U56" s="36"/>
      <c r="V56" s="321"/>
      <c r="W56" s="321"/>
      <c r="X56" s="36"/>
      <c r="Y56" s="323"/>
      <c r="Z56" s="323"/>
      <c r="AA56" s="323"/>
      <c r="AB56" s="40"/>
      <c r="AC56" s="321"/>
      <c r="AD56" s="321"/>
    </row>
    <row r="57" spans="2:30" s="41" customFormat="1" ht="11.25" customHeigh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321"/>
      <c r="T57" s="36"/>
      <c r="U57" s="36"/>
      <c r="V57" s="321"/>
      <c r="W57" s="321"/>
      <c r="X57" s="36"/>
      <c r="Y57" s="323"/>
      <c r="Z57" s="323"/>
      <c r="AA57" s="323"/>
      <c r="AB57" s="40"/>
      <c r="AC57" s="321"/>
      <c r="AD57" s="321"/>
    </row>
    <row r="58" spans="2:30" ht="15" customHeight="1">
      <c r="S58" s="42"/>
      <c r="T58" s="43"/>
      <c r="U58" s="43"/>
      <c r="V58" s="42"/>
      <c r="W58" s="44"/>
      <c r="X58" s="44"/>
      <c r="Y58" s="44"/>
      <c r="Z58" s="42"/>
      <c r="AA58" s="43"/>
      <c r="AB58" s="43"/>
      <c r="AC58" s="42"/>
      <c r="AD58" s="42"/>
    </row>
    <row r="59" spans="2:30" ht="12.75" customHeight="1">
      <c r="S59" s="42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2"/>
    </row>
    <row r="60" spans="2:30" ht="12.75" customHeight="1">
      <c r="S60" s="42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2"/>
    </row>
    <row r="61" spans="2:30" ht="12.75" customHeight="1">
      <c r="S61" s="42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2"/>
    </row>
    <row r="62" spans="2:30" ht="12.75" customHeight="1">
      <c r="S62" s="42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2"/>
    </row>
    <row r="63" spans="2:30" ht="12.75" customHeight="1">
      <c r="S63" s="42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2"/>
    </row>
    <row r="64" spans="2:30" ht="12.75" customHeight="1">
      <c r="S64" s="42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2"/>
    </row>
    <row r="65" spans="19:46" ht="12.75" customHeight="1">
      <c r="S65" s="42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6"/>
    </row>
    <row r="66" spans="19:46" ht="12.75" customHeight="1">
      <c r="S66" s="42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6"/>
    </row>
    <row r="67" spans="19:46" ht="12.75" customHeight="1">
      <c r="S67" s="42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6"/>
    </row>
    <row r="68" spans="19:46" ht="12.75" customHeight="1">
      <c r="S68" s="42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6"/>
    </row>
    <row r="69" spans="19:46" ht="12.75" customHeight="1">
      <c r="S69" s="42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6"/>
    </row>
    <row r="70" spans="19:46"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4" spans="19:46" ht="13.5" customHeight="1">
      <c r="AL74" s="48"/>
      <c r="AM74" s="48"/>
      <c r="AN74" s="49"/>
      <c r="AO74" s="50"/>
      <c r="AP74" s="25"/>
      <c r="AQ74" s="25"/>
      <c r="AR74" s="25"/>
      <c r="AS74" s="25"/>
      <c r="AT74" s="25"/>
    </row>
    <row r="75" spans="19:46" ht="13.5" customHeight="1">
      <c r="AL75" s="48"/>
      <c r="AM75" s="48"/>
      <c r="AN75" s="49"/>
      <c r="AO75" s="50"/>
      <c r="AP75" s="25"/>
      <c r="AQ75" s="25"/>
      <c r="AR75" s="25"/>
      <c r="AS75" s="25"/>
      <c r="AT75" s="25"/>
    </row>
    <row r="76" spans="19:46" ht="13.5" customHeight="1">
      <c r="AL76" s="48"/>
      <c r="AM76" s="48"/>
      <c r="AN76" s="49"/>
      <c r="AO76" s="50"/>
      <c r="AP76" s="25"/>
      <c r="AQ76" s="25"/>
      <c r="AR76" s="25"/>
      <c r="AS76" s="25"/>
      <c r="AT76" s="25"/>
    </row>
    <row r="77" spans="19:46" ht="13.5" customHeight="1">
      <c r="AL77" s="48"/>
      <c r="AM77" s="48"/>
      <c r="AN77" s="49"/>
      <c r="AO77" s="50"/>
      <c r="AP77" s="25"/>
      <c r="AQ77" s="25"/>
      <c r="AR77" s="25"/>
      <c r="AS77" s="25"/>
      <c r="AT77" s="25"/>
    </row>
    <row r="78" spans="19:46" ht="13.5" customHeight="1">
      <c r="AL78" s="48"/>
      <c r="AM78" s="48"/>
      <c r="AN78" s="49"/>
      <c r="AO78" s="50"/>
      <c r="AP78" s="25"/>
      <c r="AQ78" s="25"/>
      <c r="AR78" s="25"/>
      <c r="AS78" s="25"/>
      <c r="AT78" s="25"/>
    </row>
  </sheetData>
  <mergeCells count="18">
    <mergeCell ref="S50:AD50"/>
    <mergeCell ref="S51:AD51"/>
    <mergeCell ref="S52:S57"/>
    <mergeCell ref="T52:T54"/>
    <mergeCell ref="V52:W52"/>
    <mergeCell ref="Y52:Z53"/>
    <mergeCell ref="AA52:AA53"/>
    <mergeCell ref="AC52:AC57"/>
    <mergeCell ref="AD52:AD57"/>
    <mergeCell ref="V53:W53"/>
    <mergeCell ref="V54:V57"/>
    <mergeCell ref="W54:W57"/>
    <mergeCell ref="Y54:Y55"/>
    <mergeCell ref="Z54:Z55"/>
    <mergeCell ref="AA54:AA55"/>
    <mergeCell ref="Y56:Y57"/>
    <mergeCell ref="Z56:Z57"/>
    <mergeCell ref="AA56:AA57"/>
  </mergeCells>
  <printOptions horizontalCentered="1" verticalCentered="1"/>
  <pageMargins left="0" right="0.75" top="0" bottom="0" header="0" footer="0"/>
  <pageSetup paperSize="9" scale="9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 page</vt:lpstr>
      <vt:lpstr>Source</vt:lpstr>
      <vt:lpstr>Target</vt:lpstr>
      <vt:lpstr>S2T Mapping</vt:lpstr>
      <vt:lpstr>Landing DB</vt:lpstr>
      <vt:lpstr>Rational DB Mapping</vt:lpstr>
      <vt:lpstr>الرسم البياني</vt:lpstr>
      <vt:lpstr>التصميم</vt:lpstr>
      <vt:lpstr>Source!Print_Area</vt:lpstr>
      <vt:lpstr>Target!Print_Area</vt:lpstr>
      <vt:lpstr>التصميم!Print_Area</vt:lpstr>
      <vt:lpstr>'الرسم البياني'!Print_Area</vt:lpstr>
      <vt:lpstr>ش1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</dc:creator>
  <cp:lastModifiedBy>Yeman Alashqar</cp:lastModifiedBy>
  <cp:lastPrinted>2020-07-21T06:56:04Z</cp:lastPrinted>
  <dcterms:created xsi:type="dcterms:W3CDTF">2000-08-08T05:06:28Z</dcterms:created>
  <dcterms:modified xsi:type="dcterms:W3CDTF">2021-02-21T10:07:52Z</dcterms:modified>
</cp:coreProperties>
</file>