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fileSharing readOnlyRecommended="1"/>
  <workbookPr codeName="ThisWorkbook"/>
  <mc:AlternateContent xmlns:mc="http://schemas.openxmlformats.org/markup-compatibility/2006">
    <mc:Choice Requires="x15">
      <x15ac:absPath xmlns:x15ac="http://schemas.microsoft.com/office/spreadsheetml/2010/11/ac" url="https://worksafepartnership.sharepoint.com/Shared Documents/000 Current/Online System/"/>
    </mc:Choice>
  </mc:AlternateContent>
  <xr:revisionPtr revIDLastSave="1" documentId="8_{7694C35D-10E3-468E-9A74-04BC7A5ED65D}" xr6:coauthVersionLast="45" xr6:coauthVersionMax="45" xr10:uidLastSave="{B07FA09D-EDAA-476B-91F2-B6C0639294EF}"/>
  <workbookProtection workbookAlgorithmName="SHA-512" workbookHashValue="K+YT5NpqjeL//rwI3TWWI6f1aeShIknLHpkHm7WbvZ/y/moehbOD1IXy2qkIc1wC5Vay27wXMRhoL/XDECXgNg==" workbookSaltValue="K7AZP7lEtugRCGs8Eh3qbg==" workbookSpinCount="100000" lockStructure="1"/>
  <bookViews>
    <workbookView xWindow="-120" yWindow="-120" windowWidth="20730" windowHeight="11160" xr2:uid="{00000000-000D-0000-FFFF-FFFF00000000}"/>
  </bookViews>
  <sheets>
    <sheet name="Vibration &amp; Noise Assessment" sheetId="1" r:id="rId1"/>
    <sheet name="Ear Defenders" sheetId="2" r:id="rId2"/>
  </sheets>
  <definedNames>
    <definedName name="H">#REF!</definedName>
    <definedName name="L">#REF!</definedName>
    <definedName name="M">#REF!</definedName>
    <definedName name="_xlnm.Print_Area" localSheetId="0">'Vibration &amp; Noise Assessment'!$A$1:$V$59</definedName>
    <definedName name="SN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1" l="1"/>
  <c r="O14" i="1"/>
  <c r="P14" i="1" s="1"/>
  <c r="I14" i="1"/>
  <c r="G14" i="1"/>
  <c r="L14" i="1"/>
  <c r="J14" i="1"/>
  <c r="K14" i="1"/>
  <c r="U14" i="1"/>
  <c r="V28" i="1"/>
  <c r="V14" i="1"/>
  <c r="E15" i="1"/>
  <c r="I15" i="1"/>
  <c r="G15" i="1"/>
  <c r="L15" i="1"/>
  <c r="J15" i="1"/>
  <c r="K15" i="1"/>
  <c r="O15" i="1"/>
  <c r="P15" i="1" s="1"/>
  <c r="R15" i="1" s="1"/>
  <c r="U15" i="1"/>
  <c r="V15" i="1"/>
  <c r="E16" i="1"/>
  <c r="I16" i="1"/>
  <c r="G16" i="1"/>
  <c r="L16" i="1"/>
  <c r="J16" i="1"/>
  <c r="K16" i="1"/>
  <c r="O16" i="1"/>
  <c r="P16" i="1" s="1"/>
  <c r="R16" i="1" s="1"/>
  <c r="U16" i="1"/>
  <c r="V16" i="1"/>
  <c r="E17" i="1"/>
  <c r="I17" i="1"/>
  <c r="G17" i="1"/>
  <c r="H17" i="1"/>
  <c r="L17" i="1"/>
  <c r="J17" i="1"/>
  <c r="K17" i="1"/>
  <c r="O17" i="1"/>
  <c r="P17" i="1"/>
  <c r="R17" i="1"/>
  <c r="U17" i="1"/>
  <c r="V17" i="1"/>
  <c r="E18" i="1"/>
  <c r="I18" i="1"/>
  <c r="G18" i="1"/>
  <c r="H18" i="1"/>
  <c r="L18" i="1"/>
  <c r="J18" i="1"/>
  <c r="K18" i="1"/>
  <c r="O18" i="1"/>
  <c r="P18" i="1"/>
  <c r="R18" i="1"/>
  <c r="U18" i="1"/>
  <c r="V18" i="1"/>
  <c r="E19" i="1"/>
  <c r="I19" i="1"/>
  <c r="G19" i="1"/>
  <c r="H19" i="1"/>
  <c r="L19" i="1"/>
  <c r="J19" i="1"/>
  <c r="K19" i="1"/>
  <c r="O19" i="1"/>
  <c r="P19" i="1"/>
  <c r="R19" i="1"/>
  <c r="U19" i="1"/>
  <c r="V19" i="1"/>
  <c r="E20" i="1"/>
  <c r="I20" i="1"/>
  <c r="G20" i="1"/>
  <c r="H20" i="1"/>
  <c r="L20" i="1"/>
  <c r="J20" i="1"/>
  <c r="K20" i="1"/>
  <c r="O20" i="1"/>
  <c r="P20" i="1"/>
  <c r="R20" i="1"/>
  <c r="U20" i="1"/>
  <c r="V20" i="1"/>
  <c r="E21" i="1"/>
  <c r="I21" i="1"/>
  <c r="G21" i="1"/>
  <c r="H21" i="1"/>
  <c r="L21" i="1"/>
  <c r="J21" i="1"/>
  <c r="K21" i="1"/>
  <c r="O21" i="1"/>
  <c r="P21" i="1"/>
  <c r="R21" i="1"/>
  <c r="U21" i="1"/>
  <c r="V21" i="1"/>
  <c r="E22" i="1"/>
  <c r="I22" i="1"/>
  <c r="G22" i="1"/>
  <c r="H22" i="1"/>
  <c r="L22" i="1"/>
  <c r="J22" i="1"/>
  <c r="K22" i="1"/>
  <c r="O22" i="1"/>
  <c r="P22" i="1"/>
  <c r="R22" i="1"/>
  <c r="U22" i="1"/>
  <c r="V22" i="1"/>
  <c r="E23" i="1"/>
  <c r="I23" i="1"/>
  <c r="G23" i="1"/>
  <c r="H23" i="1"/>
  <c r="L23" i="1"/>
  <c r="J23" i="1"/>
  <c r="K23" i="1"/>
  <c r="O23" i="1"/>
  <c r="P23" i="1"/>
  <c r="R23" i="1"/>
  <c r="U23" i="1"/>
  <c r="V23" i="1"/>
  <c r="H16" i="1"/>
  <c r="U28" i="1"/>
  <c r="T44" i="1"/>
  <c r="H14" i="1"/>
  <c r="H15" i="1"/>
  <c r="R14" i="1" l="1"/>
  <c r="P28" i="1"/>
  <c r="R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I3" authorId="0" shapeId="0" xr:uid="{00000000-0006-0000-0000-000001000000}">
      <text>
        <r>
          <rPr>
            <b/>
            <sz val="8"/>
            <color indexed="81"/>
            <rFont val="Tahoma"/>
          </rPr>
          <t>Name subcontractor company carrying out works</t>
        </r>
      </text>
    </comment>
    <comment ref="I5" authorId="0" shapeId="0" xr:uid="{00000000-0006-0000-0000-000002000000}">
      <text>
        <r>
          <rPr>
            <b/>
            <sz val="8"/>
            <color indexed="81"/>
            <rFont val="Tahoma"/>
          </rPr>
          <t>Name affected operatives.</t>
        </r>
      </text>
    </comment>
    <comment ref="A7" authorId="0" shapeId="0" xr:uid="{00000000-0006-0000-0000-000003000000}">
      <text>
        <r>
          <rPr>
            <b/>
            <sz val="8"/>
            <color indexed="81"/>
            <rFont val="Tahoma"/>
          </rPr>
          <t>Basic description of the work activity including the use of power tools or any noise &amp; vibration generating activities.  Include what the tools will be used  for, this should be then broken down into work activities for the table below.</t>
        </r>
      </text>
    </comment>
    <comment ref="A11" authorId="0" shapeId="0" xr:uid="{00000000-0006-0000-0000-000004000000}">
      <text>
        <r>
          <rPr>
            <b/>
            <sz val="8"/>
            <color indexed="81"/>
            <rFont val="Tahoma"/>
          </rPr>
          <t>Insert work activity and total duration a particular tool would be in use per day (estimated trigger time)</t>
        </r>
      </text>
    </comment>
    <comment ref="B11" authorId="0" shapeId="0" xr:uid="{00000000-0006-0000-0000-000005000000}">
      <text>
        <r>
          <rPr>
            <b/>
            <sz val="8"/>
            <color indexed="81"/>
            <rFont val="Tahoma"/>
          </rPr>
          <t>Detailed description of tool type, make and model number.</t>
        </r>
      </text>
    </comment>
    <comment ref="C11" authorId="0" shapeId="0" xr:uid="{00000000-0006-0000-0000-000006000000}">
      <text>
        <r>
          <rPr>
            <b/>
            <sz val="8"/>
            <color indexed="81"/>
            <rFont val="Tahoma"/>
          </rPr>
          <t>Insert vibration magnitude reading from manufactures literature for the tool in use</t>
        </r>
      </text>
    </comment>
    <comment ref="M11" authorId="0" shapeId="0" xr:uid="{00000000-0006-0000-0000-000007000000}">
      <text>
        <r>
          <rPr>
            <b/>
            <sz val="8"/>
            <color indexed="81"/>
            <rFont val="Tahoma"/>
          </rPr>
          <t>Insert individual persons exposure time allowing for work rotation etc.  For example scabbling for a total of 1 hour per day may be split between 4 operatives therefore exposure time would be 15 minutes per person - work rotation if used as a control must also be detailed in the controls section below.</t>
        </r>
      </text>
    </comment>
    <comment ref="S11" authorId="0" shapeId="0" xr:uid="{00000000-0006-0000-0000-000008000000}">
      <text>
        <r>
          <rPr>
            <b/>
            <sz val="8"/>
            <color indexed="81"/>
            <rFont val="Tahoma"/>
          </rPr>
          <t>Insert noise level (dB) for the tool in use from the manufacturers literature or from noise meter readings</t>
        </r>
      </text>
    </comment>
    <comment ref="T11" authorId="0" shapeId="0" xr:uid="{00000000-0006-0000-0000-000009000000}">
      <text>
        <r>
          <rPr>
            <b/>
            <sz val="8"/>
            <color indexed="81"/>
            <rFont val="Tahoma"/>
          </rPr>
          <t>Insert exposure time -  this will be the same as that entered in the vibration 'Exposure' column.  Can be entered only in 0.25 hour increments so round up 0.25 hour.</t>
        </r>
      </text>
    </comment>
    <comment ref="A38" authorId="0" shapeId="0" xr:uid="{00000000-0006-0000-0000-00000A000000}">
      <text>
        <r>
          <rPr>
            <b/>
            <sz val="8"/>
            <color indexed="81"/>
            <rFont val="Tahoma"/>
          </rPr>
          <t>Add vibration controls primarily things like low vibration equipment, well maintained equipment or alternative methods of working.  If these options are not possible consider workforce rotation to bring exposure levels to within acceptable limits.</t>
        </r>
      </text>
    </comment>
    <comment ref="A41" authorId="0" shapeId="0" xr:uid="{00000000-0006-0000-0000-00000B000000}">
      <text>
        <r>
          <rPr>
            <b/>
            <sz val="8"/>
            <color indexed="81"/>
            <rFont val="Tahoma"/>
          </rPr>
          <t>Add control for noise measures firstly looking at alternative working methods to reduce noise, controlling the noise at source through isolation etc.  Also ensure silenced well maintained equipment is used to reduce noise.  Finally consideration of the use and type of hearing protection should be made using the SNR table.</t>
        </r>
      </text>
    </comment>
    <comment ref="T44" authorId="0" shapeId="0" xr:uid="{00000000-0006-0000-0000-00000C000000}">
      <text>
        <r>
          <rPr>
            <b/>
            <sz val="8"/>
            <color indexed="81"/>
            <rFont val="Tahoma"/>
          </rPr>
          <t>This figure determines the selection of adequate hearing protection as per the table.  There is a selection of hearing protection types available from Parkers in the 'Ear Defenders' worksheet which can be matched with the table below ensuring adequate protection is provided to operatives.</t>
        </r>
      </text>
    </comment>
  </commentList>
</comments>
</file>

<file path=xl/sharedStrings.xml><?xml version="1.0" encoding="utf-8"?>
<sst xmlns="http://schemas.openxmlformats.org/spreadsheetml/2006/main" count="102" uniqueCount="77">
  <si>
    <t>Uvex</t>
  </si>
  <si>
    <t>X-Fit (Ear Plugs)</t>
  </si>
  <si>
    <r>
      <t>dB(</t>
    </r>
    <r>
      <rPr>
        <b/>
        <sz val="8"/>
        <rFont val="Arial"/>
        <family val="2"/>
      </rPr>
      <t>A)</t>
    </r>
  </si>
  <si>
    <t>Vibration</t>
  </si>
  <si>
    <t>Exposure</t>
  </si>
  <si>
    <t>Time to reach EAV</t>
  </si>
  <si>
    <t>Time to reach ELV</t>
  </si>
  <si>
    <t>Partial</t>
  </si>
  <si>
    <t>magnitude</t>
  </si>
  <si>
    <t>points</t>
  </si>
  <si>
    <t>exposure</t>
  </si>
  <si>
    <t>m/s² r.m.s.</t>
  </si>
  <si>
    <t>per hour</t>
  </si>
  <si>
    <t>hours</t>
  </si>
  <si>
    <t>m/s² A(8)</t>
  </si>
  <si>
    <t>Exposure duration (hours)</t>
  </si>
  <si>
    <t>Exposure points (job/task)</t>
  </si>
  <si>
    <t>Exposure points per hour</t>
  </si>
  <si>
    <t>Exposure Points Per Day</t>
  </si>
  <si>
    <t>Noise</t>
  </si>
  <si>
    <t>Daily</t>
  </si>
  <si>
    <t>Total</t>
  </si>
  <si>
    <t>Vibration Controls</t>
  </si>
  <si>
    <t>Noise Controls</t>
  </si>
  <si>
    <t>Contractor</t>
  </si>
  <si>
    <t>Assessor</t>
  </si>
  <si>
    <t>Date of Assessment</t>
  </si>
  <si>
    <t>mins</t>
  </si>
  <si>
    <t>Persons Involved</t>
  </si>
  <si>
    <t>*Complete white boxes only</t>
  </si>
  <si>
    <t>Assessment Details - Description of Works</t>
  </si>
  <si>
    <t>Print Name</t>
  </si>
  <si>
    <t>Signature</t>
  </si>
  <si>
    <t>Power Tool in Use                    (Make &amp; Model Required)</t>
  </si>
  <si>
    <r>
      <t>Daily noise exposure (L</t>
    </r>
    <r>
      <rPr>
        <vertAlign val="subscript"/>
        <sz val="8"/>
        <rFont val="Arial"/>
        <family val="2"/>
      </rPr>
      <t>EP,d</t>
    </r>
    <r>
      <rPr>
        <sz val="8"/>
        <rFont val="Arial"/>
        <family val="2"/>
      </rPr>
      <t>)</t>
    </r>
  </si>
  <si>
    <r>
      <t xml:space="preserve">m/s² </t>
    </r>
    <r>
      <rPr>
        <i/>
        <sz val="8"/>
        <rFont val="Arial"/>
        <family val="2"/>
      </rPr>
      <t>A</t>
    </r>
    <r>
      <rPr>
        <sz val="8"/>
        <rFont val="Arial"/>
        <family val="2"/>
      </rPr>
      <t>(8)</t>
    </r>
  </si>
  <si>
    <r>
      <t>Noise Level (L</t>
    </r>
    <r>
      <rPr>
        <vertAlign val="subscript"/>
        <sz val="8"/>
        <rFont val="Arial"/>
        <family val="2"/>
      </rPr>
      <t>Aeq</t>
    </r>
    <r>
      <rPr>
        <sz val="8"/>
        <rFont val="Arial"/>
        <family val="2"/>
      </rPr>
      <t xml:space="preserve"> dB)</t>
    </r>
  </si>
  <si>
    <r>
      <t>2.5 m/s</t>
    </r>
    <r>
      <rPr>
        <vertAlign val="superscript"/>
        <sz val="8"/>
        <rFont val="Arial"/>
        <family val="2"/>
      </rPr>
      <t>2</t>
    </r>
    <r>
      <rPr>
        <sz val="8"/>
        <rFont val="Arial"/>
        <family val="2"/>
      </rPr>
      <t xml:space="preserve"> A(8)</t>
    </r>
  </si>
  <si>
    <r>
      <t>5 m/s</t>
    </r>
    <r>
      <rPr>
        <vertAlign val="superscript"/>
        <sz val="8"/>
        <rFont val="Arial"/>
        <family val="2"/>
      </rPr>
      <t>2</t>
    </r>
    <r>
      <rPr>
        <sz val="8"/>
        <rFont val="Arial"/>
        <family val="2"/>
      </rPr>
      <t xml:space="preserve"> A(8)</t>
    </r>
  </si>
  <si>
    <t>Action Levels</t>
  </si>
  <si>
    <t>LEAV</t>
  </si>
  <si>
    <t>UEAV</t>
  </si>
  <si>
    <t>LEAV - Lower Exposure Action Value</t>
  </si>
  <si>
    <t>UEAV - Upper Exposure Action Value</t>
  </si>
  <si>
    <t>EAV - Exposure Action Value</t>
  </si>
  <si>
    <t>ELV -Exposure Limit Value</t>
  </si>
  <si>
    <t xml:space="preserve">Make </t>
  </si>
  <si>
    <t>Model</t>
  </si>
  <si>
    <t>Workforce</t>
  </si>
  <si>
    <t>Workforce Supamuff</t>
  </si>
  <si>
    <t>Workforce Blue</t>
  </si>
  <si>
    <t>Eski</t>
  </si>
  <si>
    <t>Eski Classic</t>
  </si>
  <si>
    <t>Eski Extreme</t>
  </si>
  <si>
    <t>Peltor</t>
  </si>
  <si>
    <t>Optime 1</t>
  </si>
  <si>
    <t>Optime 2</t>
  </si>
  <si>
    <t>Optime 3</t>
  </si>
  <si>
    <t>E.A.R. Soft Yello Neons (Ear Plugs)</t>
  </si>
  <si>
    <t>E.A.R. Cabocord Corded (Ear Plugs)</t>
  </si>
  <si>
    <t>E.A.R. Band (Ear Plugs)</t>
  </si>
  <si>
    <t>E.A.R. Ultrafit (Ear Plugs)</t>
  </si>
  <si>
    <t>E.A.R. Earsoft FX</t>
  </si>
  <si>
    <t>E.A.R Classic Soft Ear Plugs</t>
  </si>
  <si>
    <t>E.A.R Soft Grippers (Ear Plugs)</t>
  </si>
  <si>
    <t>Peltor Next Solar (Ear Plugs)</t>
  </si>
  <si>
    <t>Peltor Next No Touch (Ear Plugs)</t>
  </si>
  <si>
    <t>Peltor Next Tri Flange (Ear Plugs)</t>
  </si>
  <si>
    <t>*SNR</t>
  </si>
  <si>
    <t>*Note - hearing protection will only achieve the stated SNR when worn correctly</t>
  </si>
  <si>
    <t>Work Activity &amp; Total Daily Duration</t>
  </si>
  <si>
    <t>Exposure duration (hours &amp; mins)</t>
  </si>
  <si>
    <t>Vibration &amp; Noise Assessment Tool</t>
  </si>
  <si>
    <t>Project Name</t>
  </si>
  <si>
    <t>Project Number</t>
  </si>
  <si>
    <t>Vibration and Noise Assessment Briefing</t>
  </si>
  <si>
    <t>I named above acknowledge that I have been briefed on this vibration and noise assessment and fully understand the risks and control measures detailed.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</si>
</sst>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809]dd\ mmmm\ yyyy;@"/>
  </numFmts>
  <fonts count="31" x14ac:knownFonts="1">
    <font>
      <sz val="10"/>
      <name val="Arial"/>
    </font>
    <font>
      <b/>
      <sz val="10"/>
      <name val="Arial"/>
      <family val="2"/>
    </font>
    <font>
      <sz val="8"/>
      <name val="Arial"/>
    </font>
    <font>
      <b/>
      <sz val="10"/>
      <name val="Arial"/>
    </font>
    <font>
      <b/>
      <sz val="9"/>
      <name val="Arial"/>
      <family val="2"/>
    </font>
    <font>
      <sz val="9"/>
      <name val="Arial"/>
      <family val="2"/>
    </font>
    <font>
      <b/>
      <sz val="8"/>
      <name val="Arial"/>
    </font>
    <font>
      <b/>
      <sz val="8"/>
      <name val="Arial"/>
      <family val="2"/>
    </font>
    <font>
      <b/>
      <i/>
      <sz val="8"/>
      <name val="Arial"/>
    </font>
    <font>
      <b/>
      <sz val="8"/>
      <color indexed="8"/>
      <name val="Arial"/>
    </font>
    <font>
      <sz val="8"/>
      <name val="Arial"/>
      <family val="2"/>
    </font>
    <font>
      <sz val="9"/>
      <name val="Arial"/>
    </font>
    <font>
      <sz val="9"/>
      <color indexed="16"/>
      <name val="Arial"/>
    </font>
    <font>
      <b/>
      <sz val="9"/>
      <name val="Arial"/>
    </font>
    <font>
      <b/>
      <sz val="9"/>
      <color indexed="16"/>
      <name val="Arial"/>
    </font>
    <font>
      <vertAlign val="subscript"/>
      <sz val="8"/>
      <name val="Arial"/>
      <family val="2"/>
    </font>
    <font>
      <i/>
      <sz val="8"/>
      <name val="Arial"/>
      <family val="2"/>
    </font>
    <font>
      <vertAlign val="superscript"/>
      <sz val="8"/>
      <name val="Arial"/>
      <family val="2"/>
    </font>
    <font>
      <sz val="8"/>
      <color indexed="16"/>
      <name val="Arial"/>
    </font>
    <font>
      <b/>
      <sz val="8"/>
      <color indexed="16"/>
      <name val="Arial"/>
    </font>
    <font>
      <u/>
      <sz val="8"/>
      <name val="Arial"/>
      <family val="2"/>
    </font>
    <font>
      <sz val="6"/>
      <name val="Arial"/>
    </font>
    <font>
      <sz val="6"/>
      <color indexed="23"/>
      <name val="Arial"/>
    </font>
    <font>
      <sz val="6"/>
      <color indexed="12"/>
      <name val="Arial"/>
    </font>
    <font>
      <sz val="8"/>
      <color indexed="12"/>
      <name val="Arial"/>
    </font>
    <font>
      <b/>
      <sz val="8"/>
      <color indexed="81"/>
      <name val="Tahoma"/>
    </font>
    <font>
      <b/>
      <u/>
      <sz val="12"/>
      <name val="Arial"/>
      <family val="2"/>
    </font>
    <font>
      <sz val="6"/>
      <color indexed="22"/>
      <name val="Arial"/>
    </font>
    <font>
      <b/>
      <sz val="6"/>
      <color indexed="22"/>
      <name val="Arial"/>
    </font>
    <font>
      <sz val="5"/>
      <name val="Arial"/>
    </font>
    <font>
      <sz val="5"/>
      <name val="Arial"/>
      <family val="2"/>
    </font>
  </fonts>
  <fills count="10">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9"/>
        <bgColor indexed="64"/>
      </patternFill>
    </fill>
    <fill>
      <patternFill patternType="solid">
        <fgColor indexed="16"/>
        <bgColor indexed="64"/>
      </patternFill>
    </fill>
    <fill>
      <patternFill patternType="solid">
        <fgColor indexed="46"/>
        <bgColor indexed="64"/>
      </patternFill>
    </fill>
    <fill>
      <patternFill patternType="solid">
        <fgColor indexed="55"/>
        <bgColor indexed="64"/>
      </patternFill>
    </fill>
    <fill>
      <patternFill patternType="solid">
        <fgColor indexed="22"/>
        <bgColor indexed="64"/>
      </patternFill>
    </fill>
    <fill>
      <patternFill patternType="solid">
        <fgColor indexed="48"/>
        <bgColor indexed="64"/>
      </patternFill>
    </fill>
  </fills>
  <borders count="74">
    <border>
      <left/>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double">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right style="thin">
        <color indexed="64"/>
      </right>
      <top style="medium">
        <color indexed="64"/>
      </top>
      <bottom style="medium">
        <color indexed="64"/>
      </bottom>
      <diagonal/>
    </border>
    <border>
      <left style="medium">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164" fontId="1" fillId="2" borderId="0">
      <alignment horizontal="center"/>
    </xf>
  </cellStyleXfs>
  <cellXfs count="189">
    <xf numFmtId="0" fontId="0" fillId="0" borderId="0" xfId="0"/>
    <xf numFmtId="164" fontId="13" fillId="3" borderId="1" xfId="0" applyNumberFormat="1" applyFont="1" applyFill="1" applyBorder="1" applyAlignment="1" applyProtection="1">
      <alignment horizontal="center"/>
    </xf>
    <xf numFmtId="1" fontId="13" fillId="3" borderId="2" xfId="0" applyNumberFormat="1" applyFont="1" applyFill="1" applyBorder="1" applyAlignment="1" applyProtection="1">
      <alignment horizontal="center"/>
    </xf>
    <xf numFmtId="0" fontId="11" fillId="4" borderId="3" xfId="0" applyFont="1" applyFill="1" applyBorder="1" applyAlignment="1" applyProtection="1">
      <alignment horizontal="center" vertical="center"/>
      <protection locked="0"/>
    </xf>
    <xf numFmtId="0" fontId="11" fillId="5" borderId="3" xfId="0" applyNumberFormat="1" applyFont="1" applyFill="1" applyBorder="1" applyAlignment="1" applyProtection="1">
      <alignment horizontal="center" vertical="center"/>
    </xf>
    <xf numFmtId="0" fontId="11" fillId="3" borderId="3" xfId="0" applyNumberFormat="1" applyFont="1" applyFill="1" applyBorder="1" applyAlignment="1" applyProtection="1">
      <alignment horizontal="center" vertical="center"/>
    </xf>
    <xf numFmtId="1" fontId="11" fillId="3" borderId="3" xfId="0" applyNumberFormat="1" applyFont="1" applyFill="1" applyBorder="1" applyAlignment="1" applyProtection="1">
      <alignment horizontal="center" vertical="center"/>
    </xf>
    <xf numFmtId="0" fontId="12" fillId="5" borderId="3" xfId="0" applyNumberFormat="1" applyFont="1" applyFill="1" applyBorder="1" applyAlignment="1" applyProtection="1">
      <alignment horizontal="center" vertical="center"/>
    </xf>
    <xf numFmtId="164" fontId="13" fillId="3" borderId="3" xfId="0" applyNumberFormat="1" applyFont="1" applyFill="1" applyBorder="1" applyAlignment="1" applyProtection="1">
      <alignment horizontal="center" vertical="center"/>
    </xf>
    <xf numFmtId="0" fontId="14" fillId="5" borderId="3" xfId="0" applyNumberFormat="1" applyFont="1" applyFill="1" applyBorder="1" applyAlignment="1" applyProtection="1">
      <alignment horizontal="center" vertical="center"/>
    </xf>
    <xf numFmtId="1" fontId="13" fillId="3" borderId="4" xfId="0" applyNumberFormat="1" applyFont="1" applyFill="1" applyBorder="1" applyAlignment="1" applyProtection="1">
      <alignment horizontal="center" vertical="center"/>
    </xf>
    <xf numFmtId="0" fontId="2" fillId="4" borderId="5" xfId="0" applyFont="1" applyFill="1" applyBorder="1" applyAlignment="1" applyProtection="1">
      <alignment horizontal="center" vertical="center"/>
      <protection locked="0"/>
    </xf>
    <xf numFmtId="0" fontId="2" fillId="5" borderId="5" xfId="0" applyNumberFormat="1" applyFont="1" applyFill="1" applyBorder="1" applyAlignment="1" applyProtection="1">
      <alignment horizontal="center" vertical="center"/>
    </xf>
    <xf numFmtId="0" fontId="2" fillId="3" borderId="5" xfId="0" applyNumberFormat="1" applyFont="1" applyFill="1" applyBorder="1" applyAlignment="1" applyProtection="1">
      <alignment horizontal="center" vertical="center"/>
    </xf>
    <xf numFmtId="1" fontId="2" fillId="3" borderId="5" xfId="0" applyNumberFormat="1" applyFont="1" applyFill="1" applyBorder="1" applyAlignment="1" applyProtection="1">
      <alignment horizontal="center" vertical="center"/>
    </xf>
    <xf numFmtId="0" fontId="18" fillId="5" borderId="5" xfId="0" applyNumberFormat="1" applyFont="1" applyFill="1" applyBorder="1" applyAlignment="1" applyProtection="1">
      <alignment horizontal="center" vertical="center"/>
    </xf>
    <xf numFmtId="164" fontId="6" fillId="3" borderId="5" xfId="0" applyNumberFormat="1" applyFont="1" applyFill="1" applyBorder="1" applyAlignment="1" applyProtection="1">
      <alignment horizontal="center" vertical="center"/>
    </xf>
    <xf numFmtId="0" fontId="19" fillId="5" borderId="5" xfId="0" applyNumberFormat="1" applyFont="1" applyFill="1" applyBorder="1" applyAlignment="1" applyProtection="1">
      <alignment horizontal="center" vertical="center"/>
    </xf>
    <xf numFmtId="1" fontId="6" fillId="3" borderId="6" xfId="0" applyNumberFormat="1" applyFont="1" applyFill="1" applyBorder="1" applyAlignment="1" applyProtection="1">
      <alignment horizontal="center" vertical="center"/>
    </xf>
    <xf numFmtId="0" fontId="2" fillId="0" borderId="7" xfId="0" applyFont="1" applyFill="1" applyBorder="1" applyAlignment="1" applyProtection="1">
      <alignment horizontal="left" vertical="center" wrapText="1"/>
      <protection locked="0"/>
    </xf>
    <xf numFmtId="0" fontId="2" fillId="0" borderId="5" xfId="0" applyFont="1" applyFill="1" applyBorder="1" applyAlignment="1" applyProtection="1">
      <alignment horizontal="left" vertical="center" wrapText="1"/>
      <protection locked="0"/>
    </xf>
    <xf numFmtId="0" fontId="11" fillId="0" borderId="8" xfId="0" applyFont="1" applyFill="1" applyBorder="1" applyAlignment="1" applyProtection="1">
      <alignment horizontal="left" vertical="center" wrapText="1"/>
      <protection locked="0"/>
    </xf>
    <xf numFmtId="0" fontId="11" fillId="0" borderId="3" xfId="0" applyFont="1" applyFill="1" applyBorder="1" applyAlignment="1" applyProtection="1">
      <alignment horizontal="left" vertical="center" wrapText="1"/>
      <protection locked="0"/>
    </xf>
    <xf numFmtId="0" fontId="11" fillId="0" borderId="9" xfId="0" applyFont="1" applyBorder="1" applyProtection="1"/>
    <xf numFmtId="1" fontId="1" fillId="6" borderId="8" xfId="0" applyNumberFormat="1" applyFont="1" applyFill="1" applyBorder="1" applyAlignment="1" applyProtection="1">
      <alignment horizontal="center" vertical="center"/>
    </xf>
    <xf numFmtId="1" fontId="1" fillId="6" borderId="10" xfId="0" applyNumberFormat="1" applyFont="1" applyFill="1" applyBorder="1" applyAlignment="1" applyProtection="1">
      <alignment horizontal="center" vertical="center"/>
    </xf>
    <xf numFmtId="1" fontId="1" fillId="0" borderId="11" xfId="0" applyNumberFormat="1" applyFont="1" applyBorder="1" applyAlignment="1" applyProtection="1">
      <alignment horizontal="center"/>
    </xf>
    <xf numFmtId="0" fontId="1" fillId="0" borderId="0" xfId="0" applyFont="1"/>
    <xf numFmtId="0" fontId="1" fillId="0" borderId="0" xfId="0" applyFont="1" applyAlignment="1">
      <alignment horizontal="center"/>
    </xf>
    <xf numFmtId="0" fontId="1" fillId="7" borderId="12"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0" fillId="0" borderId="7" xfId="0" applyBorder="1" applyAlignment="1">
      <alignment horizontal="left" vertical="center" wrapText="1"/>
    </xf>
    <xf numFmtId="0" fontId="0" fillId="0" borderId="5" xfId="0" applyBorder="1" applyAlignment="1">
      <alignment horizontal="left" vertical="center" wrapText="1"/>
    </xf>
    <xf numFmtId="0" fontId="1" fillId="0" borderId="15" xfId="0" applyFont="1" applyBorder="1" applyAlignment="1">
      <alignment horizontal="center" vertical="center" wrapText="1"/>
    </xf>
    <xf numFmtId="0" fontId="0" fillId="0" borderId="0" xfId="0" applyAlignment="1">
      <alignment vertical="center"/>
    </xf>
    <xf numFmtId="0" fontId="0" fillId="0" borderId="8" xfId="0" applyBorder="1" applyAlignment="1">
      <alignment horizontal="left" vertical="center" wrapText="1"/>
    </xf>
    <xf numFmtId="0" fontId="0" fillId="0" borderId="3" xfId="0" applyBorder="1" applyAlignment="1">
      <alignment horizontal="left" vertical="center" wrapText="1"/>
    </xf>
    <xf numFmtId="0" fontId="1" fillId="0" borderId="10" xfId="0" applyFont="1" applyBorder="1" applyAlignment="1">
      <alignment horizontal="center" vertical="center" wrapText="1"/>
    </xf>
    <xf numFmtId="1" fontId="2" fillId="4" borderId="16" xfId="0" applyNumberFormat="1" applyFont="1" applyFill="1" applyBorder="1" applyAlignment="1" applyProtection="1">
      <alignment horizontal="center" vertical="center"/>
      <protection locked="0"/>
    </xf>
    <xf numFmtId="0" fontId="2" fillId="4" borderId="5" xfId="0" applyNumberFormat="1" applyFont="1" applyFill="1" applyBorder="1" applyAlignment="1" applyProtection="1">
      <alignment horizontal="center" vertical="center"/>
      <protection locked="0"/>
    </xf>
    <xf numFmtId="0" fontId="2" fillId="6" borderId="5" xfId="0" applyFont="1" applyFill="1" applyBorder="1" applyAlignment="1" applyProtection="1">
      <alignment horizontal="center" vertical="center"/>
    </xf>
    <xf numFmtId="1" fontId="2" fillId="6" borderId="15" xfId="0" applyNumberFormat="1" applyFont="1" applyFill="1" applyBorder="1" applyAlignment="1" applyProtection="1">
      <alignment horizontal="center" vertical="center"/>
    </xf>
    <xf numFmtId="1" fontId="11" fillId="4" borderId="17" xfId="0" applyNumberFormat="1" applyFont="1" applyFill="1" applyBorder="1" applyAlignment="1" applyProtection="1">
      <alignment horizontal="center" vertical="center"/>
      <protection locked="0"/>
    </xf>
    <xf numFmtId="0" fontId="2" fillId="6" borderId="3" xfId="0" applyFont="1" applyFill="1" applyBorder="1" applyAlignment="1" applyProtection="1">
      <alignment horizontal="center" vertical="center"/>
    </xf>
    <xf numFmtId="1" fontId="2" fillId="6" borderId="10" xfId="0" applyNumberFormat="1" applyFont="1" applyFill="1" applyBorder="1" applyAlignment="1" applyProtection="1">
      <alignment horizontal="center" vertical="center"/>
    </xf>
    <xf numFmtId="0" fontId="10" fillId="0" borderId="18" xfId="0" applyFont="1" applyBorder="1" applyAlignment="1" applyProtection="1">
      <alignment vertical="center" wrapText="1"/>
      <protection locked="0"/>
    </xf>
    <xf numFmtId="0" fontId="2" fillId="4" borderId="3" xfId="0" applyFont="1" applyFill="1" applyBorder="1" applyAlignment="1" applyProtection="1">
      <alignment horizontal="center" vertical="center"/>
      <protection locked="0"/>
    </xf>
    <xf numFmtId="0" fontId="26" fillId="0" borderId="0" xfId="0" applyFont="1" applyProtection="1"/>
    <xf numFmtId="0" fontId="0" fillId="0" borderId="0" xfId="0" applyProtection="1"/>
    <xf numFmtId="0" fontId="1" fillId="0" borderId="0" xfId="0" applyFont="1" applyProtection="1"/>
    <xf numFmtId="0" fontId="10" fillId="0" borderId="0" xfId="0" applyFont="1" applyBorder="1" applyAlignment="1" applyProtection="1">
      <alignment vertical="center" wrapText="1"/>
    </xf>
    <xf numFmtId="0" fontId="10" fillId="0" borderId="0" xfId="0" applyFont="1" applyAlignment="1" applyProtection="1">
      <alignment horizontal="left" vertical="center" wrapText="1"/>
    </xf>
    <xf numFmtId="0" fontId="10" fillId="0" borderId="19" xfId="0" applyFont="1" applyBorder="1" applyAlignment="1" applyProtection="1">
      <alignment vertical="center" wrapText="1"/>
    </xf>
    <xf numFmtId="0" fontId="7" fillId="0" borderId="0" xfId="0" applyFont="1" applyAlignment="1" applyProtection="1">
      <alignment horizontal="left" vertical="center" wrapText="1"/>
    </xf>
    <xf numFmtId="0" fontId="5" fillId="0" borderId="0" xfId="0" applyFont="1" applyAlignment="1" applyProtection="1">
      <alignment horizontal="left" vertical="center"/>
    </xf>
    <xf numFmtId="0" fontId="10" fillId="0" borderId="0" xfId="0" applyFont="1" applyBorder="1" applyAlignment="1" applyProtection="1">
      <alignment horizontal="left" vertical="center" wrapText="1"/>
    </xf>
    <xf numFmtId="165" fontId="10" fillId="0" borderId="0" xfId="0" applyNumberFormat="1" applyFont="1" applyBorder="1" applyAlignment="1" applyProtection="1">
      <alignment vertical="center" wrapText="1"/>
    </xf>
    <xf numFmtId="0" fontId="4" fillId="0" borderId="0" xfId="0" applyFont="1" applyProtection="1"/>
    <xf numFmtId="0" fontId="5" fillId="0" borderId="0" xfId="0" applyFont="1" applyProtection="1"/>
    <xf numFmtId="0" fontId="0" fillId="0" borderId="0" xfId="0" applyAlignment="1" applyProtection="1">
      <alignment horizontal="left" vertical="top" wrapText="1"/>
    </xf>
    <xf numFmtId="0" fontId="3" fillId="0" borderId="0" xfId="0" applyFont="1" applyBorder="1" applyAlignment="1" applyProtection="1">
      <alignment horizontal="center" vertical="top" wrapText="1"/>
    </xf>
    <xf numFmtId="0" fontId="0" fillId="0" borderId="0" xfId="0" applyBorder="1" applyProtection="1"/>
    <xf numFmtId="0" fontId="10" fillId="8" borderId="21" xfId="0" applyNumberFormat="1" applyFont="1" applyFill="1" applyBorder="1" applyAlignment="1" applyProtection="1">
      <alignment horizontal="center" wrapText="1"/>
    </xf>
    <xf numFmtId="0" fontId="10" fillId="8" borderId="21" xfId="0" applyNumberFormat="1" applyFont="1" applyFill="1" applyBorder="1" applyAlignment="1" applyProtection="1">
      <alignment horizontal="centerContinuous" wrapText="1"/>
    </xf>
    <xf numFmtId="0" fontId="10" fillId="8" borderId="22" xfId="0" applyNumberFormat="1" applyFont="1" applyFill="1" applyBorder="1" applyAlignment="1" applyProtection="1">
      <alignment horizontal="center" wrapText="1"/>
    </xf>
    <xf numFmtId="0" fontId="2" fillId="0" borderId="0" xfId="0" applyFont="1" applyFill="1" applyBorder="1" applyAlignment="1" applyProtection="1">
      <alignment vertical="center" wrapText="1"/>
    </xf>
    <xf numFmtId="0" fontId="10" fillId="8" borderId="23" xfId="0" applyNumberFormat="1" applyFont="1" applyFill="1" applyBorder="1" applyAlignment="1" applyProtection="1">
      <alignment horizontal="center" vertical="center" wrapText="1"/>
    </xf>
    <xf numFmtId="0" fontId="10" fillId="8" borderId="23" xfId="0" applyNumberFormat="1" applyFont="1" applyFill="1" applyBorder="1" applyAlignment="1" applyProtection="1">
      <alignment horizontal="center" vertical="top" wrapText="1"/>
    </xf>
    <xf numFmtId="0" fontId="10" fillId="8" borderId="23" xfId="0" applyNumberFormat="1" applyFont="1" applyFill="1" applyBorder="1" applyAlignment="1" applyProtection="1">
      <alignment horizontal="centerContinuous" vertical="top" wrapText="1"/>
    </xf>
    <xf numFmtId="0" fontId="10" fillId="8" borderId="24" xfId="0" applyNumberFormat="1" applyFont="1" applyFill="1" applyBorder="1" applyAlignment="1" applyProtection="1">
      <alignment horizontal="center" vertical="center" wrapText="1"/>
    </xf>
    <xf numFmtId="0" fontId="10" fillId="8" borderId="5" xfId="0" applyNumberFormat="1" applyFont="1" applyFill="1" applyBorder="1" applyAlignment="1" applyProtection="1">
      <alignment horizontal="center" vertical="center" wrapText="1"/>
    </xf>
    <xf numFmtId="0" fontId="10" fillId="8" borderId="24" xfId="0" applyNumberFormat="1" applyFont="1" applyFill="1" applyBorder="1" applyAlignment="1" applyProtection="1">
      <alignment horizontal="center" vertical="top" wrapText="1"/>
    </xf>
    <xf numFmtId="0" fontId="2" fillId="5" borderId="5" xfId="0" applyFont="1" applyFill="1" applyBorder="1" applyAlignment="1" applyProtection="1">
      <alignment horizontal="center" vertical="center"/>
    </xf>
    <xf numFmtId="0" fontId="2" fillId="4" borderId="5" xfId="0" applyNumberFormat="1"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11" fillId="5" borderId="3" xfId="0" applyFont="1" applyFill="1" applyBorder="1" applyAlignment="1" applyProtection="1">
      <alignment horizontal="center" vertical="center"/>
    </xf>
    <xf numFmtId="0" fontId="11" fillId="4" borderId="3" xfId="0" applyNumberFormat="1" applyFont="1" applyFill="1" applyBorder="1" applyAlignment="1" applyProtection="1">
      <alignment horizontal="center" vertical="center"/>
    </xf>
    <xf numFmtId="0" fontId="11" fillId="0" borderId="0" xfId="0" applyFont="1" applyFill="1" applyBorder="1" applyAlignment="1" applyProtection="1">
      <alignment horizontal="center" vertical="center"/>
    </xf>
    <xf numFmtId="0" fontId="11" fillId="0" borderId="0" xfId="0" applyFont="1" applyProtection="1"/>
    <xf numFmtId="0" fontId="8" fillId="0" borderId="0" xfId="0" applyFont="1" applyProtection="1"/>
    <xf numFmtId="0" fontId="10" fillId="8" borderId="25" xfId="0" applyNumberFormat="1" applyFont="1" applyFill="1" applyBorder="1" applyAlignment="1" applyProtection="1">
      <alignment horizontal="centerContinuous"/>
    </xf>
    <xf numFmtId="0" fontId="10" fillId="0" borderId="26" xfId="0" applyFont="1" applyBorder="1" applyProtection="1"/>
    <xf numFmtId="1" fontId="10" fillId="8" borderId="27" xfId="0" applyNumberFormat="1" applyFont="1" applyFill="1" applyBorder="1" applyAlignment="1" applyProtection="1">
      <alignment horizontal="center"/>
    </xf>
    <xf numFmtId="0" fontId="10" fillId="0" borderId="0" xfId="0" applyFont="1" applyProtection="1"/>
    <xf numFmtId="0" fontId="10" fillId="8" borderId="28" xfId="0" applyNumberFormat="1" applyFont="1" applyFill="1" applyBorder="1" applyAlignment="1" applyProtection="1">
      <alignment horizontal="centerContinuous"/>
    </xf>
    <xf numFmtId="0" fontId="10" fillId="0" borderId="0" xfId="0" applyFont="1" applyBorder="1" applyProtection="1"/>
    <xf numFmtId="0" fontId="10" fillId="8" borderId="29" xfId="0" applyNumberFormat="1" applyFont="1" applyFill="1" applyBorder="1" applyAlignment="1" applyProtection="1">
      <alignment horizontal="center"/>
    </xf>
    <xf numFmtId="0" fontId="10" fillId="8" borderId="30" xfId="0" applyNumberFormat="1" applyFont="1" applyFill="1" applyBorder="1" applyAlignment="1" applyProtection="1">
      <alignment horizontal="centerContinuous" vertical="top"/>
    </xf>
    <xf numFmtId="0" fontId="10" fillId="0" borderId="31" xfId="0" applyFont="1" applyBorder="1" applyAlignment="1" applyProtection="1">
      <alignment vertical="top"/>
    </xf>
    <xf numFmtId="0" fontId="10" fillId="8" borderId="32" xfId="0" applyNumberFormat="1" applyFont="1" applyFill="1" applyBorder="1" applyAlignment="1" applyProtection="1">
      <alignment horizontal="center" vertical="top"/>
    </xf>
    <xf numFmtId="0" fontId="20" fillId="0" borderId="0" xfId="0" applyFont="1" applyProtection="1"/>
    <xf numFmtId="0" fontId="2" fillId="0" borderId="0" xfId="0" applyFont="1" applyProtection="1"/>
    <xf numFmtId="0" fontId="9" fillId="0" borderId="0" xfId="0" applyFont="1" applyAlignment="1" applyProtection="1">
      <alignment horizontal="center"/>
    </xf>
    <xf numFmtId="0" fontId="6" fillId="0" borderId="0" xfId="0" applyFont="1" applyAlignment="1" applyProtection="1">
      <alignment horizontal="center"/>
    </xf>
    <xf numFmtId="0" fontId="2" fillId="0" borderId="33" xfId="0" applyFont="1" applyBorder="1" applyProtection="1"/>
    <xf numFmtId="0" fontId="9" fillId="0" borderId="33" xfId="0" applyFont="1" applyBorder="1" applyAlignment="1" applyProtection="1">
      <alignment horizontal="center"/>
    </xf>
    <xf numFmtId="0" fontId="6" fillId="0" borderId="33" xfId="0" applyFont="1" applyBorder="1" applyAlignment="1" applyProtection="1">
      <alignment horizontal="center"/>
    </xf>
    <xf numFmtId="0" fontId="24" fillId="0" borderId="33" xfId="0" applyFont="1" applyBorder="1" applyProtection="1"/>
    <xf numFmtId="0" fontId="27" fillId="0" borderId="0" xfId="0" applyFont="1" applyProtection="1"/>
    <xf numFmtId="0" fontId="28" fillId="0" borderId="0" xfId="0" applyFont="1" applyAlignment="1" applyProtection="1">
      <alignment horizontal="center"/>
    </xf>
    <xf numFmtId="0" fontId="27" fillId="0" borderId="0" xfId="0" applyFont="1" applyAlignment="1" applyProtection="1">
      <alignment horizontal="left"/>
    </xf>
    <xf numFmtId="0" fontId="22" fillId="0" borderId="0" xfId="0" applyFont="1" applyProtection="1"/>
    <xf numFmtId="0" fontId="21" fillId="0" borderId="0" xfId="0" applyFont="1" applyProtection="1"/>
    <xf numFmtId="0" fontId="23" fillId="0" borderId="0" xfId="0" applyFont="1" applyProtection="1"/>
    <xf numFmtId="0" fontId="0" fillId="0" borderId="0" xfId="0" applyBorder="1" applyAlignment="1" applyProtection="1"/>
    <xf numFmtId="0" fontId="0" fillId="0" borderId="0" xfId="0" applyBorder="1" applyAlignment="1" applyProtection="1">
      <alignment horizontal="center"/>
    </xf>
    <xf numFmtId="0" fontId="2" fillId="0" borderId="0" xfId="0" applyFont="1" applyBorder="1" applyAlignment="1" applyProtection="1">
      <alignment vertical="top" wrapText="1"/>
    </xf>
    <xf numFmtId="0" fontId="7" fillId="8" borderId="34" xfId="0" applyFont="1" applyFill="1" applyBorder="1" applyAlignment="1" applyProtection="1">
      <alignment horizontal="right" vertical="center" wrapText="1"/>
    </xf>
    <xf numFmtId="0" fontId="21" fillId="0" borderId="0" xfId="0" applyFont="1" applyAlignment="1" applyProtection="1">
      <alignment horizontal="right"/>
    </xf>
    <xf numFmtId="0" fontId="11" fillId="0" borderId="29" xfId="0" applyFont="1" applyBorder="1" applyProtection="1"/>
    <xf numFmtId="0" fontId="0" fillId="8" borderId="67" xfId="0" applyFill="1" applyBorder="1" applyAlignment="1" applyProtection="1">
      <alignment horizontal="center"/>
    </xf>
    <xf numFmtId="0" fontId="0" fillId="8" borderId="68" xfId="0" applyFill="1" applyBorder="1" applyAlignment="1" applyProtection="1">
      <alignment horizontal="center"/>
    </xf>
    <xf numFmtId="0" fontId="0" fillId="8" borderId="6" xfId="0" applyFill="1" applyBorder="1" applyAlignment="1" applyProtection="1">
      <alignment horizontal="center"/>
    </xf>
    <xf numFmtId="0" fontId="0" fillId="8" borderId="69" xfId="0" applyFill="1" applyBorder="1" applyAlignment="1" applyProtection="1">
      <alignment horizontal="center"/>
    </xf>
    <xf numFmtId="0" fontId="0" fillId="8" borderId="70" xfId="0" applyFill="1" applyBorder="1" applyAlignment="1" applyProtection="1">
      <alignment horizontal="center"/>
    </xf>
    <xf numFmtId="0" fontId="5" fillId="0" borderId="47" xfId="0" applyFont="1" applyBorder="1" applyAlignment="1" applyProtection="1">
      <alignment horizontal="center"/>
    </xf>
    <xf numFmtId="0" fontId="0" fillId="0" borderId="57" xfId="0" applyBorder="1" applyAlignment="1" applyProtection="1">
      <alignment horizontal="center"/>
      <protection locked="0"/>
    </xf>
    <xf numFmtId="0" fontId="0" fillId="0" borderId="58" xfId="0" applyBorder="1" applyAlignment="1" applyProtection="1">
      <alignment horizontal="center"/>
      <protection locked="0"/>
    </xf>
    <xf numFmtId="0" fontId="0" fillId="0" borderId="62" xfId="0" applyBorder="1" applyAlignment="1" applyProtection="1">
      <alignment horizontal="center"/>
      <protection locked="0"/>
    </xf>
    <xf numFmtId="0" fontId="0" fillId="0" borderId="63" xfId="0" applyBorder="1" applyAlignment="1" applyProtection="1">
      <alignment horizontal="center"/>
      <protection locked="0"/>
    </xf>
    <xf numFmtId="0" fontId="0" fillId="0" borderId="59" xfId="0" applyBorder="1" applyAlignment="1" applyProtection="1">
      <alignment horizontal="center"/>
      <protection locked="0"/>
    </xf>
    <xf numFmtId="0" fontId="0" fillId="0" borderId="60" xfId="0" applyBorder="1" applyAlignment="1" applyProtection="1">
      <alignment horizontal="center"/>
      <protection locked="0"/>
    </xf>
    <xf numFmtId="0" fontId="0" fillId="0" borderId="61" xfId="0" applyBorder="1" applyAlignment="1" applyProtection="1">
      <alignment horizontal="center"/>
      <protection locked="0"/>
    </xf>
    <xf numFmtId="0" fontId="0" fillId="0" borderId="64" xfId="0" applyBorder="1" applyAlignment="1" applyProtection="1">
      <alignment horizontal="center"/>
      <protection locked="0"/>
    </xf>
    <xf numFmtId="0" fontId="0" fillId="0" borderId="65" xfId="0" applyBorder="1" applyAlignment="1" applyProtection="1">
      <alignment horizontal="center"/>
      <protection locked="0"/>
    </xf>
    <xf numFmtId="0" fontId="0" fillId="0" borderId="66" xfId="0" applyBorder="1" applyAlignment="1" applyProtection="1">
      <alignment horizontal="center"/>
      <protection locked="0"/>
    </xf>
    <xf numFmtId="0" fontId="0" fillId="0" borderId="52" xfId="0" applyBorder="1" applyAlignment="1" applyProtection="1">
      <alignment horizontal="center"/>
      <protection locked="0"/>
    </xf>
    <xf numFmtId="0" fontId="0" fillId="0" borderId="53" xfId="0" applyBorder="1" applyAlignment="1" applyProtection="1">
      <alignment horizontal="center"/>
      <protection locked="0"/>
    </xf>
    <xf numFmtId="0" fontId="0" fillId="0" borderId="54" xfId="0" applyBorder="1" applyAlignment="1" applyProtection="1">
      <alignment horizontal="center"/>
      <protection locked="0"/>
    </xf>
    <xf numFmtId="0" fontId="0" fillId="0" borderId="55" xfId="0" applyBorder="1" applyAlignment="1" applyProtection="1">
      <alignment horizontal="center"/>
      <protection locked="0"/>
    </xf>
    <xf numFmtId="0" fontId="0" fillId="0" borderId="56" xfId="0" applyBorder="1" applyAlignment="1" applyProtection="1">
      <alignment horizontal="center"/>
      <protection locked="0"/>
    </xf>
    <xf numFmtId="0" fontId="7" fillId="8" borderId="34" xfId="0" applyFont="1" applyFill="1" applyBorder="1" applyAlignment="1" applyProtection="1">
      <alignment horizontal="right" vertical="center" wrapText="1"/>
    </xf>
    <xf numFmtId="0" fontId="7" fillId="8" borderId="47" xfId="0" applyFont="1" applyFill="1" applyBorder="1" applyAlignment="1" applyProtection="1">
      <alignment horizontal="right" vertical="center" wrapText="1"/>
    </xf>
    <xf numFmtId="0" fontId="7" fillId="8" borderId="51" xfId="0" applyFont="1" applyFill="1" applyBorder="1" applyAlignment="1" applyProtection="1">
      <alignment horizontal="right" vertical="center" wrapText="1"/>
    </xf>
    <xf numFmtId="14" fontId="5" fillId="0" borderId="19" xfId="0" applyNumberFormat="1" applyFont="1" applyBorder="1" applyAlignment="1" applyProtection="1">
      <alignment horizontal="left" vertical="center"/>
      <protection locked="0"/>
    </xf>
    <xf numFmtId="0" fontId="5" fillId="0" borderId="20" xfId="0" applyFont="1" applyBorder="1" applyAlignment="1" applyProtection="1">
      <alignment horizontal="left" vertical="center"/>
      <protection locked="0"/>
    </xf>
    <xf numFmtId="0" fontId="7" fillId="0" borderId="19" xfId="0" applyFont="1" applyBorder="1" applyAlignment="1" applyProtection="1">
      <alignment horizontal="left" vertical="center" wrapText="1"/>
      <protection locked="0"/>
    </xf>
    <xf numFmtId="0" fontId="7" fillId="0" borderId="20" xfId="0" applyFont="1" applyBorder="1" applyAlignment="1" applyProtection="1">
      <alignment horizontal="left" vertical="center" wrapText="1"/>
      <protection locked="0"/>
    </xf>
    <xf numFmtId="0" fontId="10" fillId="9" borderId="46" xfId="0" applyFont="1" applyFill="1" applyBorder="1" applyAlignment="1" applyProtection="1">
      <alignment horizontal="center" vertical="center" wrapText="1"/>
    </xf>
    <xf numFmtId="0" fontId="10" fillId="9" borderId="40" xfId="0" applyFont="1" applyFill="1" applyBorder="1" applyAlignment="1" applyProtection="1">
      <alignment horizontal="center" vertical="center" wrapText="1"/>
    </xf>
    <xf numFmtId="0" fontId="1" fillId="8" borderId="34" xfId="0" applyFont="1" applyFill="1" applyBorder="1" applyAlignment="1" applyProtection="1">
      <alignment horizontal="center"/>
    </xf>
    <xf numFmtId="0" fontId="1" fillId="8" borderId="47" xfId="0" applyFont="1" applyFill="1" applyBorder="1" applyAlignment="1" applyProtection="1">
      <alignment horizontal="center"/>
    </xf>
    <xf numFmtId="0" fontId="1" fillId="8" borderId="20" xfId="0" applyFont="1" applyFill="1" applyBorder="1" applyAlignment="1" applyProtection="1">
      <alignment horizontal="center"/>
    </xf>
    <xf numFmtId="0" fontId="10" fillId="8" borderId="12" xfId="0" applyFont="1" applyFill="1" applyBorder="1" applyAlignment="1" applyProtection="1">
      <alignment horizontal="center" vertical="center" wrapText="1"/>
    </xf>
    <xf numFmtId="0" fontId="10" fillId="8" borderId="7" xfId="0" applyFont="1" applyFill="1" applyBorder="1" applyAlignment="1" applyProtection="1">
      <alignment horizontal="center" vertical="center" wrapText="1"/>
    </xf>
    <xf numFmtId="0" fontId="10" fillId="8" borderId="48" xfId="0" applyFont="1" applyFill="1" applyBorder="1" applyAlignment="1" applyProtection="1">
      <alignment horizontal="center" vertical="center" wrapText="1"/>
    </xf>
    <xf numFmtId="0" fontId="10" fillId="9" borderId="49" xfId="0" applyFont="1" applyFill="1" applyBorder="1" applyAlignment="1" applyProtection="1">
      <alignment horizontal="center" vertical="center" wrapText="1"/>
    </xf>
    <xf numFmtId="0" fontId="10" fillId="9" borderId="50" xfId="0" applyFont="1" applyFill="1" applyBorder="1" applyAlignment="1" applyProtection="1">
      <alignment horizontal="center" vertical="center" wrapText="1"/>
    </xf>
    <xf numFmtId="0" fontId="0" fillId="0" borderId="35" xfId="0" applyBorder="1" applyAlignment="1" applyProtection="1">
      <alignment horizontal="left" vertical="top" wrapText="1"/>
      <protection locked="0"/>
    </xf>
    <xf numFmtId="0" fontId="0" fillId="0" borderId="36" xfId="0" applyBorder="1" applyAlignment="1" applyProtection="1">
      <alignment horizontal="left" vertical="top" wrapText="1"/>
      <protection locked="0"/>
    </xf>
    <xf numFmtId="0" fontId="0" fillId="0" borderId="37" xfId="0" applyBorder="1" applyAlignment="1" applyProtection="1">
      <alignment horizontal="left" vertical="top" wrapText="1"/>
      <protection locked="0"/>
    </xf>
    <xf numFmtId="0" fontId="10" fillId="8" borderId="13" xfId="0" applyFont="1" applyFill="1" applyBorder="1" applyAlignment="1" applyProtection="1">
      <alignment horizontal="center" vertical="center" wrapText="1"/>
    </xf>
    <xf numFmtId="0" fontId="10" fillId="8" borderId="5" xfId="0" applyFont="1" applyFill="1" applyBorder="1" applyAlignment="1" applyProtection="1">
      <alignment horizontal="center" vertical="center" wrapText="1"/>
    </xf>
    <xf numFmtId="0" fontId="10" fillId="8" borderId="21" xfId="0" applyFont="1" applyFill="1" applyBorder="1" applyAlignment="1" applyProtection="1">
      <alignment horizontal="center" vertical="center" wrapText="1"/>
    </xf>
    <xf numFmtId="0" fontId="10" fillId="8" borderId="22" xfId="0" applyNumberFormat="1" applyFont="1" applyFill="1" applyBorder="1" applyAlignment="1" applyProtection="1">
      <alignment horizontal="center" vertical="center" wrapText="1"/>
    </xf>
    <xf numFmtId="0" fontId="0" fillId="0" borderId="71" xfId="0" applyBorder="1" applyAlignment="1">
      <alignment vertical="center" wrapText="1"/>
    </xf>
    <xf numFmtId="0" fontId="10" fillId="8" borderId="72" xfId="0" applyNumberFormat="1" applyFont="1" applyFill="1" applyBorder="1" applyAlignment="1" applyProtection="1">
      <alignment horizontal="center" vertical="center" wrapText="1"/>
    </xf>
    <xf numFmtId="0" fontId="0" fillId="0" borderId="73" xfId="0" applyBorder="1" applyAlignment="1">
      <alignment vertical="center" wrapText="1"/>
    </xf>
    <xf numFmtId="0" fontId="10" fillId="0" borderId="47" xfId="0" applyFont="1" applyBorder="1" applyAlignment="1" applyProtection="1">
      <alignment horizontal="center" vertical="center" wrapText="1"/>
      <protection locked="0"/>
    </xf>
    <xf numFmtId="0" fontId="0" fillId="0" borderId="20" xfId="0" applyBorder="1" applyAlignment="1">
      <alignment vertical="center" wrapText="1"/>
    </xf>
    <xf numFmtId="0" fontId="30" fillId="0" borderId="0" xfId="0" applyFont="1" applyAlignment="1" applyProtection="1">
      <alignment horizontal="right" vertical="top" wrapText="1"/>
    </xf>
    <xf numFmtId="0" fontId="29" fillId="0" borderId="0" xfId="0" applyFont="1" applyAlignment="1" applyProtection="1">
      <alignment horizontal="right" vertical="top" wrapText="1"/>
    </xf>
    <xf numFmtId="0" fontId="2" fillId="8" borderId="35" xfId="0" applyFont="1" applyFill="1" applyBorder="1" applyAlignment="1" applyProtection="1">
      <alignment horizontal="center" vertical="top" wrapText="1"/>
    </xf>
    <xf numFmtId="0" fontId="2" fillId="8" borderId="36" xfId="0" applyFont="1" applyFill="1" applyBorder="1" applyAlignment="1" applyProtection="1">
      <alignment horizontal="center" vertical="top" wrapText="1"/>
    </xf>
    <xf numFmtId="0" fontId="2" fillId="8" borderId="37" xfId="0" applyFont="1" applyFill="1" applyBorder="1" applyAlignment="1" applyProtection="1">
      <alignment horizontal="center" vertical="top" wrapText="1"/>
    </xf>
    <xf numFmtId="0" fontId="2" fillId="0" borderId="38" xfId="0" applyFont="1" applyBorder="1" applyAlignment="1" applyProtection="1">
      <alignment horizontal="left" vertical="top" wrapText="1"/>
      <protection locked="0"/>
    </xf>
    <xf numFmtId="0" fontId="2" fillId="0" borderId="9" xfId="0" applyFont="1" applyBorder="1" applyAlignment="1" applyProtection="1">
      <alignment horizontal="left" vertical="top" wrapText="1"/>
      <protection locked="0"/>
    </xf>
    <xf numFmtId="0" fontId="2" fillId="0" borderId="2" xfId="0" applyFont="1" applyBorder="1" applyAlignment="1" applyProtection="1">
      <alignment horizontal="left" vertical="top" wrapText="1"/>
      <protection locked="0"/>
    </xf>
    <xf numFmtId="0" fontId="10" fillId="9" borderId="21" xfId="0" applyFont="1" applyFill="1" applyBorder="1" applyAlignment="1" applyProtection="1">
      <alignment horizontal="center" vertical="center" wrapText="1"/>
    </xf>
    <xf numFmtId="0" fontId="10" fillId="9" borderId="23" xfId="0" applyFont="1" applyFill="1" applyBorder="1" applyAlignment="1" applyProtection="1">
      <alignment horizontal="center" vertical="center" wrapText="1"/>
    </xf>
    <xf numFmtId="0" fontId="10" fillId="9" borderId="39" xfId="0" applyFont="1" applyFill="1" applyBorder="1" applyAlignment="1" applyProtection="1">
      <alignment horizontal="center" vertical="center" wrapText="1"/>
    </xf>
    <xf numFmtId="0" fontId="1" fillId="8" borderId="41" xfId="0" applyFont="1" applyFill="1" applyBorder="1" applyAlignment="1" applyProtection="1">
      <alignment horizontal="center"/>
    </xf>
    <xf numFmtId="0" fontId="1" fillId="8" borderId="42" xfId="0" applyFont="1" applyFill="1" applyBorder="1" applyAlignment="1" applyProtection="1">
      <alignment horizontal="center"/>
    </xf>
    <xf numFmtId="0" fontId="1" fillId="9" borderId="43" xfId="0" applyFont="1" applyFill="1" applyBorder="1" applyAlignment="1" applyProtection="1">
      <alignment horizontal="center"/>
    </xf>
    <xf numFmtId="0" fontId="1" fillId="9" borderId="42" xfId="0" applyFont="1" applyFill="1" applyBorder="1" applyAlignment="1" applyProtection="1">
      <alignment horizontal="center"/>
    </xf>
    <xf numFmtId="0" fontId="1" fillId="9" borderId="44" xfId="0" applyFont="1" applyFill="1" applyBorder="1" applyAlignment="1" applyProtection="1">
      <alignment horizontal="center"/>
    </xf>
    <xf numFmtId="0" fontId="0" fillId="9" borderId="41" xfId="0" applyFill="1" applyBorder="1" applyAlignment="1" applyProtection="1">
      <alignment horizontal="center"/>
    </xf>
    <xf numFmtId="0" fontId="0" fillId="0" borderId="42" xfId="0" applyBorder="1" applyProtection="1"/>
    <xf numFmtId="0" fontId="0" fillId="0" borderId="44" xfId="0" applyBorder="1" applyProtection="1"/>
    <xf numFmtId="0" fontId="0" fillId="8" borderId="45" xfId="0" applyFill="1" applyBorder="1" applyAlignment="1" applyProtection="1">
      <alignment horizontal="center"/>
    </xf>
    <xf numFmtId="0" fontId="0" fillId="8" borderId="26" xfId="0" applyFill="1" applyBorder="1" applyAlignment="1" applyProtection="1">
      <alignment horizontal="center"/>
    </xf>
    <xf numFmtId="0" fontId="0" fillId="8" borderId="27" xfId="0" applyFill="1" applyBorder="1" applyAlignment="1" applyProtection="1">
      <alignment horizontal="center"/>
    </xf>
    <xf numFmtId="0" fontId="0" fillId="8" borderId="41" xfId="0" applyFill="1" applyBorder="1" applyAlignment="1" applyProtection="1">
      <alignment horizontal="center"/>
    </xf>
    <xf numFmtId="0" fontId="0" fillId="8" borderId="42" xfId="0" applyFill="1" applyBorder="1" applyAlignment="1" applyProtection="1">
      <alignment horizontal="center"/>
    </xf>
    <xf numFmtId="0" fontId="0" fillId="8" borderId="44" xfId="0" applyFill="1" applyBorder="1" applyAlignment="1" applyProtection="1">
      <alignment horizontal="center"/>
    </xf>
    <xf numFmtId="0" fontId="10" fillId="9" borderId="25" xfId="0" applyFont="1" applyFill="1" applyBorder="1" applyAlignment="1" applyProtection="1">
      <alignment horizontal="center" vertical="center" wrapText="1"/>
    </xf>
    <xf numFmtId="0" fontId="10" fillId="9" borderId="28" xfId="0" applyFont="1" applyFill="1" applyBorder="1" applyAlignment="1" applyProtection="1">
      <alignment horizontal="center" vertical="center" wrapText="1"/>
    </xf>
    <xf numFmtId="0" fontId="2" fillId="0" borderId="0" xfId="0" applyFont="1" applyAlignment="1">
      <alignment horizontal="center" vertical="top" wrapText="1"/>
    </xf>
  </cellXfs>
  <cellStyles count="2">
    <cellStyle name="Data"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21</xdr:col>
          <xdr:colOff>85725</xdr:colOff>
          <xdr:row>6</xdr:row>
          <xdr:rowOff>0</xdr:rowOff>
        </xdr:from>
        <xdr:to>
          <xdr:col>23</xdr:col>
          <xdr:colOff>9525</xdr:colOff>
          <xdr:row>6</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effectLst/>
            <a:extLst>
              <a:ext uri="{909E8E84-426E-40DD-AFC4-6F175D3DCCD1}">
                <a14:hiddenFill>
                  <a:solidFill>
                    <a:srgbClr val="C18E60"/>
                  </a:solidFill>
                </a14:hiddenFill>
              </a:ext>
              <a:ext uri="{AF507438-7753-43E0-B8FC-AC1667EBCBE1}">
                <a14:hiddenEffects>
                  <a:effectLst>
                    <a:outerShdw dist="35921" dir="2700000" algn="ctr" rotWithShape="0">
                      <a:srgbClr val="59406A"/>
                    </a:outerShdw>
                  </a:effectLst>
                </a14:hiddenEffects>
              </a:ext>
            </a:extLst>
          </xdr:spPr>
        </xdr:sp>
        <xdr:clientData/>
      </xdr:twoCellAnchor>
    </mc:Choice>
    <mc:Fallback/>
  </mc:AlternateContent>
  <xdr:twoCellAnchor>
    <xdr:from>
      <xdr:col>10</xdr:col>
      <xdr:colOff>104775</xdr:colOff>
      <xdr:row>42</xdr:row>
      <xdr:rowOff>161925</xdr:rowOff>
    </xdr:from>
    <xdr:to>
      <xdr:col>21</xdr:col>
      <xdr:colOff>533400</xdr:colOff>
      <xdr:row>58</xdr:row>
      <xdr:rowOff>228600</xdr:rowOff>
    </xdr:to>
    <xdr:grpSp>
      <xdr:nvGrpSpPr>
        <xdr:cNvPr id="1078" name="Group 32">
          <a:extLst>
            <a:ext uri="{FF2B5EF4-FFF2-40B4-BE49-F238E27FC236}">
              <a16:creationId xmlns:a16="http://schemas.microsoft.com/office/drawing/2014/main" id="{00000000-0008-0000-0000-000036040000}"/>
            </a:ext>
          </a:extLst>
        </xdr:cNvPr>
        <xdr:cNvGrpSpPr>
          <a:grpSpLocks/>
        </xdr:cNvGrpSpPr>
      </xdr:nvGrpSpPr>
      <xdr:grpSpPr bwMode="auto">
        <a:xfrm>
          <a:off x="4883840" y="9032599"/>
          <a:ext cx="4569930" cy="3073262"/>
          <a:chOff x="511" y="944"/>
          <a:chExt cx="458" cy="322"/>
        </a:xfrm>
      </xdr:grpSpPr>
      <xdr:pic>
        <xdr:nvPicPr>
          <xdr:cNvPr id="1079" name="Picture 5">
            <a:extLst>
              <a:ext uri="{FF2B5EF4-FFF2-40B4-BE49-F238E27FC236}">
                <a16:creationId xmlns:a16="http://schemas.microsoft.com/office/drawing/2014/main" id="{00000000-0008-0000-0000-00003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1" y="1014"/>
            <a:ext cx="458" cy="252"/>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sp macro="" textlink="">
        <xdr:nvSpPr>
          <xdr:cNvPr id="1080" name="AutoShape 31">
            <a:extLst>
              <a:ext uri="{FF2B5EF4-FFF2-40B4-BE49-F238E27FC236}">
                <a16:creationId xmlns:a16="http://schemas.microsoft.com/office/drawing/2014/main" id="{00000000-0008-0000-0000-000038040000}"/>
              </a:ext>
            </a:extLst>
          </xdr:cNvPr>
          <xdr:cNvSpPr>
            <a:spLocks noChangeArrowheads="1"/>
          </xdr:cNvSpPr>
        </xdr:nvSpPr>
        <xdr:spPr bwMode="auto">
          <a:xfrm rot="5400000" flipV="1">
            <a:off x="706" y="935"/>
            <a:ext cx="71" cy="90"/>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5898240 60000 65536"/>
              <a:gd name="T10" fmla="*/ 5898240 60000 65536"/>
              <a:gd name="T11" fmla="*/ 0 60000 65536"/>
              <a:gd name="T12" fmla="*/ 12473 w 21600"/>
              <a:gd name="T13" fmla="*/ 2880 h 21600"/>
              <a:gd name="T14" fmla="*/ 18254 w 21600"/>
              <a:gd name="T15" fmla="*/ 9120 h 21600"/>
            </a:gdLst>
            <a:ahLst/>
            <a:cxnLst>
              <a:cxn ang="T8">
                <a:pos x="T0" y="T1"/>
              </a:cxn>
              <a:cxn ang="T9">
                <a:pos x="T2" y="T3"/>
              </a:cxn>
              <a:cxn ang="T10">
                <a:pos x="T4" y="T5"/>
              </a:cxn>
              <a:cxn ang="T11">
                <a:pos x="T6" y="T7"/>
              </a:cxn>
            </a:cxnLst>
            <a:rect l="T12" t="T13" r="T14" b="T15"/>
            <a:pathLst>
              <a:path w="21600" h="21600">
                <a:moveTo>
                  <a:pt x="21600" y="6079"/>
                </a:moveTo>
                <a:lnTo>
                  <a:pt x="15079" y="0"/>
                </a:lnTo>
                <a:lnTo>
                  <a:pt x="15079" y="2987"/>
                </a:lnTo>
                <a:lnTo>
                  <a:pt x="12427" y="2987"/>
                </a:lnTo>
                <a:cubicBezTo>
                  <a:pt x="5564" y="2987"/>
                  <a:pt x="0" y="7093"/>
                  <a:pt x="0" y="12158"/>
                </a:cubicBezTo>
                <a:lnTo>
                  <a:pt x="0" y="21600"/>
                </a:lnTo>
                <a:lnTo>
                  <a:pt x="6321" y="21600"/>
                </a:lnTo>
                <a:lnTo>
                  <a:pt x="6321" y="12158"/>
                </a:lnTo>
                <a:cubicBezTo>
                  <a:pt x="6321" y="10508"/>
                  <a:pt x="9055" y="9171"/>
                  <a:pt x="12427" y="9171"/>
                </a:cubicBezTo>
                <a:lnTo>
                  <a:pt x="15079" y="9171"/>
                </a:lnTo>
                <a:lnTo>
                  <a:pt x="15079" y="12158"/>
                </a:lnTo>
                <a:lnTo>
                  <a:pt x="21600" y="6079"/>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9"/>
  <sheetViews>
    <sheetView showGridLines="0" tabSelected="1" zoomScale="115" zoomScaleNormal="115" zoomScaleSheetLayoutView="75" workbookViewId="0">
      <selection activeCell="C55" sqref="C55:J55"/>
    </sheetView>
  </sheetViews>
  <sheetFormatPr defaultRowHeight="12.75" x14ac:dyDescent="0.2"/>
  <cols>
    <col min="1" max="1" width="17.7109375" style="49" customWidth="1"/>
    <col min="2" max="2" width="18.85546875" style="49" customWidth="1"/>
    <col min="3" max="3" width="10.28515625" style="49" customWidth="1"/>
    <col min="4" max="4" width="8.42578125" style="49" hidden="1" customWidth="1"/>
    <col min="5" max="5" width="8.28515625" style="49" customWidth="1"/>
    <col min="6" max="6" width="8.42578125" style="49" hidden="1" customWidth="1"/>
    <col min="7" max="8" width="5.28515625" style="49" customWidth="1"/>
    <col min="9" max="9" width="10.42578125" style="49" hidden="1" customWidth="1"/>
    <col min="10" max="10" width="5.7109375" style="49" customWidth="1"/>
    <col min="11" max="11" width="5.5703125" style="49" customWidth="1"/>
    <col min="12" max="12" width="10.42578125" style="49" hidden="1" customWidth="1"/>
    <col min="13" max="14" width="6.7109375" style="49" customWidth="1"/>
    <col min="15" max="15" width="6.7109375" style="49" hidden="1" customWidth="1"/>
    <col min="16" max="16" width="7.140625" style="49" customWidth="1"/>
    <col min="17" max="17" width="10.28515625" style="49" hidden="1" customWidth="1"/>
    <col min="18" max="18" width="8.5703125" style="49" customWidth="1"/>
    <col min="19" max="19" width="9.85546875" style="49" customWidth="1"/>
    <col min="20" max="20" width="8.85546875" style="49" customWidth="1"/>
    <col min="21" max="21" width="8.7109375" style="49" customWidth="1"/>
    <col min="22" max="22" width="8.5703125" style="49" customWidth="1"/>
    <col min="23" max="16384" width="9.140625" style="49"/>
  </cols>
  <sheetData>
    <row r="1" spans="1:35" ht="15.75" x14ac:dyDescent="0.25">
      <c r="A1" s="48" t="s">
        <v>72</v>
      </c>
      <c r="U1" s="161"/>
      <c r="V1" s="162"/>
    </row>
    <row r="2" spans="1:35" ht="7.5" customHeight="1" thickBot="1" x14ac:dyDescent="0.25">
      <c r="A2" s="50"/>
    </row>
    <row r="3" spans="1:35" ht="22.5" customHeight="1" thickBot="1" x14ac:dyDescent="0.25">
      <c r="A3" s="108" t="s">
        <v>73</v>
      </c>
      <c r="B3" s="46"/>
      <c r="C3" s="51"/>
      <c r="D3" s="52"/>
      <c r="E3" s="132" t="s">
        <v>24</v>
      </c>
      <c r="F3" s="133"/>
      <c r="G3" s="133"/>
      <c r="H3" s="134"/>
      <c r="I3" s="53"/>
      <c r="J3" s="159"/>
      <c r="K3" s="159"/>
      <c r="L3" s="159"/>
      <c r="M3" s="159"/>
      <c r="N3" s="160"/>
      <c r="S3" s="132" t="s">
        <v>25</v>
      </c>
      <c r="T3" s="134"/>
      <c r="U3" s="137"/>
      <c r="V3" s="138"/>
      <c r="W3" s="51"/>
      <c r="X3" s="51"/>
    </row>
    <row r="4" spans="1:35" ht="9" customHeight="1" thickBot="1" x14ac:dyDescent="0.25">
      <c r="A4" s="54"/>
      <c r="B4" s="52"/>
      <c r="C4" s="52"/>
      <c r="D4" s="52"/>
      <c r="E4" s="54"/>
      <c r="F4" s="54"/>
      <c r="G4" s="54"/>
      <c r="H4" s="52"/>
      <c r="I4" s="52"/>
      <c r="J4" s="52"/>
      <c r="K4" s="52"/>
      <c r="L4" s="52"/>
      <c r="M4" s="52"/>
      <c r="N4" s="54"/>
      <c r="O4" s="54"/>
      <c r="P4" s="54"/>
      <c r="Q4" s="52"/>
      <c r="R4" s="52"/>
      <c r="S4" s="52"/>
      <c r="T4" s="55"/>
      <c r="U4" s="55"/>
      <c r="V4" s="55"/>
    </row>
    <row r="5" spans="1:35" ht="22.5" customHeight="1" thickBot="1" x14ac:dyDescent="0.25">
      <c r="A5" s="108" t="s">
        <v>74</v>
      </c>
      <c r="B5" s="46"/>
      <c r="C5" s="51"/>
      <c r="D5" s="52"/>
      <c r="E5" s="132" t="s">
        <v>28</v>
      </c>
      <c r="F5" s="133"/>
      <c r="G5" s="133"/>
      <c r="H5" s="134"/>
      <c r="I5" s="53"/>
      <c r="J5" s="159"/>
      <c r="K5" s="159"/>
      <c r="L5" s="159"/>
      <c r="M5" s="159"/>
      <c r="N5" s="160"/>
      <c r="Q5" s="56"/>
      <c r="R5" s="57"/>
      <c r="S5" s="132" t="s">
        <v>26</v>
      </c>
      <c r="T5" s="133"/>
      <c r="U5" s="135"/>
      <c r="V5" s="136"/>
    </row>
    <row r="6" spans="1:35" ht="8.25" customHeight="1" thickBot="1" x14ac:dyDescent="0.25">
      <c r="A6" s="58"/>
      <c r="B6" s="59"/>
      <c r="C6" s="59"/>
      <c r="D6" s="59"/>
      <c r="E6" s="59"/>
      <c r="F6" s="59"/>
      <c r="G6" s="59"/>
      <c r="H6" s="59"/>
      <c r="I6" s="59"/>
      <c r="J6" s="59"/>
      <c r="K6" s="59"/>
      <c r="L6" s="59"/>
      <c r="M6" s="59"/>
      <c r="N6" s="59"/>
      <c r="O6" s="59"/>
      <c r="P6" s="59"/>
      <c r="Q6" s="59"/>
      <c r="R6" s="59"/>
      <c r="S6" s="116"/>
      <c r="T6" s="116"/>
      <c r="U6" s="116"/>
      <c r="V6" s="116"/>
    </row>
    <row r="7" spans="1:35" ht="13.5" thickBot="1" x14ac:dyDescent="0.25">
      <c r="A7" s="141" t="s">
        <v>30</v>
      </c>
      <c r="B7" s="142"/>
      <c r="C7" s="142"/>
      <c r="D7" s="142"/>
      <c r="E7" s="142"/>
      <c r="F7" s="142"/>
      <c r="G7" s="142"/>
      <c r="H7" s="142"/>
      <c r="I7" s="142"/>
      <c r="J7" s="142"/>
      <c r="K7" s="142"/>
      <c r="L7" s="142"/>
      <c r="M7" s="142"/>
      <c r="N7" s="142"/>
      <c r="O7" s="142"/>
      <c r="P7" s="142"/>
      <c r="Q7" s="142"/>
      <c r="R7" s="142"/>
      <c r="S7" s="142"/>
      <c r="T7" s="142"/>
      <c r="U7" s="142"/>
      <c r="V7" s="143"/>
    </row>
    <row r="8" spans="1:35" ht="45" customHeight="1" thickBot="1" x14ac:dyDescent="0.25">
      <c r="A8" s="166"/>
      <c r="B8" s="167"/>
      <c r="C8" s="167"/>
      <c r="D8" s="167"/>
      <c r="E8" s="167"/>
      <c r="F8" s="167"/>
      <c r="G8" s="167"/>
      <c r="H8" s="167"/>
      <c r="I8" s="167"/>
      <c r="J8" s="167"/>
      <c r="K8" s="167"/>
      <c r="L8" s="167"/>
      <c r="M8" s="167"/>
      <c r="N8" s="167"/>
      <c r="O8" s="167"/>
      <c r="P8" s="167"/>
      <c r="Q8" s="167"/>
      <c r="R8" s="167"/>
      <c r="S8" s="167"/>
      <c r="T8" s="167"/>
      <c r="U8" s="167"/>
      <c r="V8" s="168"/>
    </row>
    <row r="9" spans="1:35" ht="5.25" customHeight="1" thickBot="1" x14ac:dyDescent="0.25">
      <c r="A9" s="60"/>
      <c r="B9" s="60"/>
      <c r="C9" s="60"/>
      <c r="D9" s="60"/>
      <c r="E9" s="60"/>
      <c r="F9" s="60"/>
      <c r="G9" s="61"/>
      <c r="H9" s="61"/>
      <c r="I9" s="61"/>
      <c r="J9" s="60"/>
      <c r="K9" s="60"/>
      <c r="L9" s="60"/>
      <c r="M9" s="60"/>
      <c r="N9" s="60"/>
      <c r="O9" s="60"/>
      <c r="P9" s="60"/>
      <c r="Q9" s="60"/>
      <c r="R9" s="60"/>
      <c r="S9" s="60"/>
      <c r="T9" s="60"/>
    </row>
    <row r="10" spans="1:35" s="62" customFormat="1" ht="13.5" thickBot="1" x14ac:dyDescent="0.25">
      <c r="A10" s="49"/>
      <c r="B10" s="49"/>
      <c r="C10" s="172" t="s">
        <v>3</v>
      </c>
      <c r="D10" s="173"/>
      <c r="E10" s="173"/>
      <c r="F10" s="173"/>
      <c r="G10" s="173"/>
      <c r="H10" s="173"/>
      <c r="I10" s="173"/>
      <c r="J10" s="173"/>
      <c r="K10" s="173"/>
      <c r="L10" s="173"/>
      <c r="M10" s="173"/>
      <c r="N10" s="173"/>
      <c r="O10" s="173"/>
      <c r="P10" s="173"/>
      <c r="Q10" s="173"/>
      <c r="R10" s="173"/>
      <c r="S10" s="174" t="s">
        <v>19</v>
      </c>
      <c r="T10" s="175"/>
      <c r="U10" s="175"/>
      <c r="V10" s="176"/>
      <c r="W10" s="49"/>
      <c r="X10" s="49"/>
      <c r="Y10" s="49"/>
      <c r="Z10" s="49"/>
      <c r="AA10" s="49"/>
      <c r="AB10" s="49"/>
      <c r="AC10" s="49"/>
      <c r="AD10" s="49"/>
      <c r="AE10" s="49"/>
      <c r="AF10" s="49"/>
      <c r="AG10" s="49"/>
      <c r="AH10" s="49"/>
      <c r="AI10" s="49"/>
    </row>
    <row r="11" spans="1:35" s="66" customFormat="1" ht="27" customHeight="1" x14ac:dyDescent="0.2">
      <c r="A11" s="144" t="s">
        <v>70</v>
      </c>
      <c r="B11" s="152" t="s">
        <v>33</v>
      </c>
      <c r="C11" s="63" t="s">
        <v>3</v>
      </c>
      <c r="D11" s="63"/>
      <c r="E11" s="63" t="s">
        <v>4</v>
      </c>
      <c r="F11" s="63"/>
      <c r="G11" s="64" t="s">
        <v>5</v>
      </c>
      <c r="H11" s="64"/>
      <c r="I11" s="64"/>
      <c r="J11" s="64" t="s">
        <v>6</v>
      </c>
      <c r="K11" s="64"/>
      <c r="L11" s="64"/>
      <c r="M11" s="155" t="s">
        <v>71</v>
      </c>
      <c r="N11" s="156"/>
      <c r="O11" s="64"/>
      <c r="P11" s="63" t="s">
        <v>7</v>
      </c>
      <c r="Q11" s="65"/>
      <c r="R11" s="65" t="s">
        <v>7</v>
      </c>
      <c r="S11" s="147" t="s">
        <v>36</v>
      </c>
      <c r="T11" s="169" t="s">
        <v>15</v>
      </c>
      <c r="U11" s="169" t="s">
        <v>16</v>
      </c>
      <c r="V11" s="171" t="s">
        <v>17</v>
      </c>
    </row>
    <row r="12" spans="1:35" s="66" customFormat="1" ht="24" customHeight="1" x14ac:dyDescent="0.2">
      <c r="A12" s="145"/>
      <c r="B12" s="153"/>
      <c r="C12" s="67" t="s">
        <v>8</v>
      </c>
      <c r="D12" s="68"/>
      <c r="E12" s="67" t="s">
        <v>9</v>
      </c>
      <c r="F12" s="68"/>
      <c r="G12" s="69" t="s">
        <v>37</v>
      </c>
      <c r="H12" s="69"/>
      <c r="I12" s="69"/>
      <c r="J12" s="69" t="s">
        <v>38</v>
      </c>
      <c r="K12" s="69"/>
      <c r="L12" s="69"/>
      <c r="M12" s="157"/>
      <c r="N12" s="158"/>
      <c r="O12" s="69"/>
      <c r="P12" s="67" t="s">
        <v>10</v>
      </c>
      <c r="Q12" s="70"/>
      <c r="R12" s="70" t="s">
        <v>10</v>
      </c>
      <c r="S12" s="148"/>
      <c r="T12" s="170"/>
      <c r="U12" s="170"/>
      <c r="V12" s="140"/>
    </row>
    <row r="13" spans="1:35" s="66" customFormat="1" ht="21" customHeight="1" x14ac:dyDescent="0.2">
      <c r="A13" s="146"/>
      <c r="B13" s="154"/>
      <c r="C13" s="68" t="s">
        <v>11</v>
      </c>
      <c r="D13" s="68"/>
      <c r="E13" s="68" t="s">
        <v>12</v>
      </c>
      <c r="F13" s="67"/>
      <c r="G13" s="71" t="s">
        <v>13</v>
      </c>
      <c r="H13" s="71" t="s">
        <v>27</v>
      </c>
      <c r="I13" s="71"/>
      <c r="J13" s="71" t="s">
        <v>13</v>
      </c>
      <c r="K13" s="71" t="s">
        <v>27</v>
      </c>
      <c r="L13" s="71"/>
      <c r="M13" s="71" t="s">
        <v>13</v>
      </c>
      <c r="N13" s="71" t="s">
        <v>27</v>
      </c>
      <c r="O13" s="67"/>
      <c r="P13" s="68" t="s">
        <v>14</v>
      </c>
      <c r="Q13" s="72"/>
      <c r="R13" s="72" t="s">
        <v>9</v>
      </c>
      <c r="S13" s="148"/>
      <c r="T13" s="170"/>
      <c r="U13" s="170"/>
      <c r="V13" s="140"/>
    </row>
    <row r="14" spans="1:35" s="75" customFormat="1" ht="11.25" x14ac:dyDescent="0.2">
      <c r="A14" s="19"/>
      <c r="B14" s="20"/>
      <c r="C14" s="11"/>
      <c r="D14" s="73"/>
      <c r="E14" s="14" t="str">
        <f t="shared" ref="E14:E23" si="0">IF(C14&lt;=0," ",(2*C14*C14))</f>
        <v xml:space="preserve"> </v>
      </c>
      <c r="F14" s="12"/>
      <c r="G14" s="13" t="str">
        <f t="shared" ref="G14:G23" si="1">IF(C14&lt;=0," ",IF(I14&gt;=24,"&gt;24",TRUNC(I14)))</f>
        <v xml:space="preserve"> </v>
      </c>
      <c r="H14" s="14" t="str">
        <f t="shared" ref="H14:H23" si="2">IF(C14&lt;=0," ",IF(I14&gt;=24,"",(I14-G14)*60))</f>
        <v xml:space="preserve"> </v>
      </c>
      <c r="I14" s="15" t="str">
        <f t="shared" ref="I14:I23" si="3">IF(C14&lt;=0," ",(8*2.5*2.5/(C14*C14)))</f>
        <v xml:space="preserve"> </v>
      </c>
      <c r="J14" s="13" t="str">
        <f t="shared" ref="J14:J23" si="4">IF(C14&lt;=0," ",IF(L14&gt;=24,"&gt;24",TRUNC(L14)))</f>
        <v xml:space="preserve"> </v>
      </c>
      <c r="K14" s="14" t="str">
        <f t="shared" ref="K14:K23" si="5">IF(C14&lt;=0," ",IF(L14&gt;=24,"",(L14-J14)*60))</f>
        <v xml:space="preserve"> </v>
      </c>
      <c r="L14" s="15" t="str">
        <f t="shared" ref="L14:L23" si="6">IF(C14&lt;=0,"",(8*5*5/(C14*C14)))</f>
        <v/>
      </c>
      <c r="M14" s="11"/>
      <c r="N14" s="74"/>
      <c r="O14" s="15">
        <f t="shared" ref="O14:O23" si="7">(M14*60)+N14</f>
        <v>0</v>
      </c>
      <c r="P14" s="16" t="str">
        <f t="shared" ref="P14:P23" si="8">IF(OR(C14&lt;=0,O14&lt;=0, O14&gt;1440)," ",(C14*(O14^0.5)/21.9))</f>
        <v xml:space="preserve"> </v>
      </c>
      <c r="Q14" s="17"/>
      <c r="R14" s="18" t="str">
        <f t="shared" ref="R14:R23" si="9">IF(P14=" "," ",(P14^2)*100/6.25)</f>
        <v xml:space="preserve"> </v>
      </c>
      <c r="S14" s="39"/>
      <c r="T14" s="40"/>
      <c r="U14" s="41" t="str">
        <f t="shared" ref="U14:U23" si="10">IF(S14*T14=0,"",ROUND(10^((S14-65)/10)*T14/8,0))</f>
        <v/>
      </c>
      <c r="V14" s="42" t="str">
        <f t="shared" ref="V14:V23" si="11">IF(S14="","",ROUND(10^((S14-65)/10)/8,0))</f>
        <v/>
      </c>
    </row>
    <row r="15" spans="1:35" s="75" customFormat="1" ht="11.25" x14ac:dyDescent="0.2">
      <c r="A15" s="19"/>
      <c r="B15" s="20"/>
      <c r="C15" s="11"/>
      <c r="D15" s="73"/>
      <c r="E15" s="14" t="str">
        <f t="shared" si="0"/>
        <v xml:space="preserve"> </v>
      </c>
      <c r="F15" s="12"/>
      <c r="G15" s="13" t="str">
        <f t="shared" si="1"/>
        <v xml:space="preserve"> </v>
      </c>
      <c r="H15" s="14" t="str">
        <f t="shared" si="2"/>
        <v xml:space="preserve"> </v>
      </c>
      <c r="I15" s="15" t="str">
        <f t="shared" si="3"/>
        <v xml:space="preserve"> </v>
      </c>
      <c r="J15" s="13" t="str">
        <f t="shared" si="4"/>
        <v xml:space="preserve"> </v>
      </c>
      <c r="K15" s="14" t="str">
        <f t="shared" si="5"/>
        <v xml:space="preserve"> </v>
      </c>
      <c r="L15" s="15" t="str">
        <f t="shared" si="6"/>
        <v/>
      </c>
      <c r="M15" s="11"/>
      <c r="N15" s="74"/>
      <c r="O15" s="15">
        <f t="shared" si="7"/>
        <v>0</v>
      </c>
      <c r="P15" s="16" t="str">
        <f t="shared" si="8"/>
        <v xml:space="preserve"> </v>
      </c>
      <c r="Q15" s="17"/>
      <c r="R15" s="18" t="str">
        <f t="shared" si="9"/>
        <v xml:space="preserve"> </v>
      </c>
      <c r="S15" s="39"/>
      <c r="T15" s="11"/>
      <c r="U15" s="41" t="str">
        <f t="shared" si="10"/>
        <v/>
      </c>
      <c r="V15" s="42" t="str">
        <f t="shared" si="11"/>
        <v/>
      </c>
    </row>
    <row r="16" spans="1:35" s="75" customFormat="1" ht="11.25" x14ac:dyDescent="0.2">
      <c r="A16" s="19"/>
      <c r="B16" s="20"/>
      <c r="C16" s="11"/>
      <c r="D16" s="73"/>
      <c r="E16" s="14" t="str">
        <f t="shared" si="0"/>
        <v xml:space="preserve"> </v>
      </c>
      <c r="F16" s="12"/>
      <c r="G16" s="13" t="str">
        <f t="shared" si="1"/>
        <v xml:space="preserve"> </v>
      </c>
      <c r="H16" s="14" t="str">
        <f t="shared" si="2"/>
        <v xml:space="preserve"> </v>
      </c>
      <c r="I16" s="15" t="str">
        <f t="shared" si="3"/>
        <v xml:space="preserve"> </v>
      </c>
      <c r="J16" s="13" t="str">
        <f t="shared" si="4"/>
        <v xml:space="preserve"> </v>
      </c>
      <c r="K16" s="14" t="str">
        <f t="shared" si="5"/>
        <v xml:space="preserve"> </v>
      </c>
      <c r="L16" s="15" t="str">
        <f t="shared" si="6"/>
        <v/>
      </c>
      <c r="M16" s="11"/>
      <c r="N16" s="74"/>
      <c r="O16" s="15">
        <f t="shared" si="7"/>
        <v>0</v>
      </c>
      <c r="P16" s="16" t="str">
        <f t="shared" si="8"/>
        <v xml:space="preserve"> </v>
      </c>
      <c r="Q16" s="17"/>
      <c r="R16" s="18" t="str">
        <f t="shared" si="9"/>
        <v xml:space="preserve"> </v>
      </c>
      <c r="S16" s="39"/>
      <c r="T16" s="11"/>
      <c r="U16" s="41" t="str">
        <f t="shared" si="10"/>
        <v/>
      </c>
      <c r="V16" s="42" t="str">
        <f t="shared" si="11"/>
        <v/>
      </c>
    </row>
    <row r="17" spans="1:22" s="75" customFormat="1" ht="11.25" x14ac:dyDescent="0.2">
      <c r="A17" s="19"/>
      <c r="B17" s="20"/>
      <c r="C17" s="11"/>
      <c r="D17" s="73"/>
      <c r="E17" s="14" t="str">
        <f t="shared" si="0"/>
        <v xml:space="preserve"> </v>
      </c>
      <c r="F17" s="12"/>
      <c r="G17" s="13" t="str">
        <f t="shared" si="1"/>
        <v xml:space="preserve"> </v>
      </c>
      <c r="H17" s="14" t="str">
        <f t="shared" si="2"/>
        <v xml:space="preserve"> </v>
      </c>
      <c r="I17" s="15" t="str">
        <f t="shared" si="3"/>
        <v xml:space="preserve"> </v>
      </c>
      <c r="J17" s="13" t="str">
        <f t="shared" si="4"/>
        <v xml:space="preserve"> </v>
      </c>
      <c r="K17" s="14" t="str">
        <f t="shared" si="5"/>
        <v xml:space="preserve"> </v>
      </c>
      <c r="L17" s="15" t="str">
        <f t="shared" si="6"/>
        <v/>
      </c>
      <c r="M17" s="11"/>
      <c r="N17" s="74"/>
      <c r="O17" s="15">
        <f t="shared" si="7"/>
        <v>0</v>
      </c>
      <c r="P17" s="16" t="str">
        <f t="shared" si="8"/>
        <v xml:space="preserve"> </v>
      </c>
      <c r="Q17" s="17"/>
      <c r="R17" s="18" t="str">
        <f t="shared" si="9"/>
        <v xml:space="preserve"> </v>
      </c>
      <c r="S17" s="39"/>
      <c r="T17" s="11"/>
      <c r="U17" s="41" t="str">
        <f t="shared" si="10"/>
        <v/>
      </c>
      <c r="V17" s="42" t="str">
        <f t="shared" si="11"/>
        <v/>
      </c>
    </row>
    <row r="18" spans="1:22" s="75" customFormat="1" ht="11.25" x14ac:dyDescent="0.2">
      <c r="A18" s="19"/>
      <c r="B18" s="20"/>
      <c r="C18" s="11"/>
      <c r="D18" s="73"/>
      <c r="E18" s="14" t="str">
        <f t="shared" si="0"/>
        <v xml:space="preserve"> </v>
      </c>
      <c r="F18" s="12"/>
      <c r="G18" s="13" t="str">
        <f t="shared" si="1"/>
        <v xml:space="preserve"> </v>
      </c>
      <c r="H18" s="14" t="str">
        <f t="shared" si="2"/>
        <v xml:space="preserve"> </v>
      </c>
      <c r="I18" s="15" t="str">
        <f t="shared" si="3"/>
        <v xml:space="preserve"> </v>
      </c>
      <c r="J18" s="13" t="str">
        <f t="shared" si="4"/>
        <v xml:space="preserve"> </v>
      </c>
      <c r="K18" s="14" t="str">
        <f t="shared" si="5"/>
        <v xml:space="preserve"> </v>
      </c>
      <c r="L18" s="15" t="str">
        <f t="shared" si="6"/>
        <v/>
      </c>
      <c r="M18" s="11"/>
      <c r="N18" s="74"/>
      <c r="O18" s="15">
        <f t="shared" si="7"/>
        <v>0</v>
      </c>
      <c r="P18" s="16" t="str">
        <f t="shared" si="8"/>
        <v xml:space="preserve"> </v>
      </c>
      <c r="Q18" s="17"/>
      <c r="R18" s="18" t="str">
        <f t="shared" si="9"/>
        <v xml:space="preserve"> </v>
      </c>
      <c r="S18" s="39"/>
      <c r="T18" s="11"/>
      <c r="U18" s="41" t="str">
        <f t="shared" si="10"/>
        <v/>
      </c>
      <c r="V18" s="42" t="str">
        <f t="shared" si="11"/>
        <v/>
      </c>
    </row>
    <row r="19" spans="1:22" s="75" customFormat="1" ht="11.25" x14ac:dyDescent="0.2">
      <c r="A19" s="19"/>
      <c r="B19" s="20"/>
      <c r="C19" s="11"/>
      <c r="D19" s="73"/>
      <c r="E19" s="14" t="str">
        <f>IF(C19&lt;=0," ",(2*C19*C19))</f>
        <v xml:space="preserve"> </v>
      </c>
      <c r="F19" s="12"/>
      <c r="G19" s="13" t="str">
        <f>IF(C19&lt;=0," ",IF(I19&gt;=24,"&gt;24",TRUNC(I19)))</f>
        <v xml:space="preserve"> </v>
      </c>
      <c r="H19" s="14" t="str">
        <f>IF(C19&lt;=0," ",IF(I19&gt;=24,"",(I19-G19)*60))</f>
        <v xml:space="preserve"> </v>
      </c>
      <c r="I19" s="15" t="str">
        <f>IF(C19&lt;=0," ",(8*2.5*2.5/(C19*C19)))</f>
        <v xml:space="preserve"> </v>
      </c>
      <c r="J19" s="13" t="str">
        <f>IF(C19&lt;=0," ",IF(L19&gt;=24,"&gt;24",TRUNC(L19)))</f>
        <v xml:space="preserve"> </v>
      </c>
      <c r="K19" s="14" t="str">
        <f>IF(C19&lt;=0," ",IF(L19&gt;=24,"",(L19-J19)*60))</f>
        <v xml:space="preserve"> </v>
      </c>
      <c r="L19" s="15" t="str">
        <f>IF(C19&lt;=0,"",(8*5*5/(C19*C19)))</f>
        <v/>
      </c>
      <c r="M19" s="11"/>
      <c r="N19" s="74"/>
      <c r="O19" s="15">
        <f t="shared" si="7"/>
        <v>0</v>
      </c>
      <c r="P19" s="16" t="str">
        <f t="shared" si="8"/>
        <v xml:space="preserve"> </v>
      </c>
      <c r="Q19" s="17"/>
      <c r="R19" s="18" t="str">
        <f>IF(P19=" "," ",(P19^2)*100/6.25)</f>
        <v xml:space="preserve"> </v>
      </c>
      <c r="S19" s="39"/>
      <c r="T19" s="11"/>
      <c r="U19" s="41" t="str">
        <f t="shared" si="10"/>
        <v/>
      </c>
      <c r="V19" s="42" t="str">
        <f t="shared" si="11"/>
        <v/>
      </c>
    </row>
    <row r="20" spans="1:22" s="75" customFormat="1" ht="11.25" x14ac:dyDescent="0.2">
      <c r="A20" s="19"/>
      <c r="B20" s="20"/>
      <c r="C20" s="11"/>
      <c r="D20" s="73"/>
      <c r="E20" s="14" t="str">
        <f>IF(C20&lt;=0," ",(2*C20*C20))</f>
        <v xml:space="preserve"> </v>
      </c>
      <c r="F20" s="12"/>
      <c r="G20" s="13" t="str">
        <f>IF(C20&lt;=0," ",IF(I20&gt;=24,"&gt;24",TRUNC(I20)))</f>
        <v xml:space="preserve"> </v>
      </c>
      <c r="H20" s="14" t="str">
        <f>IF(C20&lt;=0," ",IF(I20&gt;=24,"",(I20-G20)*60))</f>
        <v xml:space="preserve"> </v>
      </c>
      <c r="I20" s="15" t="str">
        <f>IF(C20&lt;=0," ",(8*2.5*2.5/(C20*C20)))</f>
        <v xml:space="preserve"> </v>
      </c>
      <c r="J20" s="13" t="str">
        <f>IF(C20&lt;=0," ",IF(L20&gt;=24,"&gt;24",TRUNC(L20)))</f>
        <v xml:space="preserve"> </v>
      </c>
      <c r="K20" s="14" t="str">
        <f>IF(C20&lt;=0," ",IF(L20&gt;=24,"",(L20-J20)*60))</f>
        <v xml:space="preserve"> </v>
      </c>
      <c r="L20" s="15" t="str">
        <f>IF(C20&lt;=0,"",(8*5*5/(C20*C20)))</f>
        <v/>
      </c>
      <c r="M20" s="11"/>
      <c r="N20" s="74"/>
      <c r="O20" s="15">
        <f t="shared" si="7"/>
        <v>0</v>
      </c>
      <c r="P20" s="16" t="str">
        <f t="shared" si="8"/>
        <v xml:space="preserve"> </v>
      </c>
      <c r="Q20" s="17"/>
      <c r="R20" s="18" t="str">
        <f>IF(P20=" "," ",(P20^2)*100/6.25)</f>
        <v xml:space="preserve"> </v>
      </c>
      <c r="S20" s="39"/>
      <c r="T20" s="11"/>
      <c r="U20" s="41" t="str">
        <f t="shared" si="10"/>
        <v/>
      </c>
      <c r="V20" s="42" t="str">
        <f t="shared" si="11"/>
        <v/>
      </c>
    </row>
    <row r="21" spans="1:22" s="75" customFormat="1" ht="11.25" x14ac:dyDescent="0.2">
      <c r="A21" s="19"/>
      <c r="B21" s="20"/>
      <c r="C21" s="11"/>
      <c r="D21" s="73"/>
      <c r="E21" s="14" t="str">
        <f t="shared" si="0"/>
        <v xml:space="preserve"> </v>
      </c>
      <c r="F21" s="12"/>
      <c r="G21" s="13" t="str">
        <f t="shared" si="1"/>
        <v xml:space="preserve"> </v>
      </c>
      <c r="H21" s="14" t="str">
        <f t="shared" si="2"/>
        <v xml:space="preserve"> </v>
      </c>
      <c r="I21" s="15" t="str">
        <f t="shared" si="3"/>
        <v xml:space="preserve"> </v>
      </c>
      <c r="J21" s="13" t="str">
        <f t="shared" si="4"/>
        <v xml:space="preserve"> </v>
      </c>
      <c r="K21" s="14" t="str">
        <f t="shared" si="5"/>
        <v xml:space="preserve"> </v>
      </c>
      <c r="L21" s="15" t="str">
        <f t="shared" si="6"/>
        <v/>
      </c>
      <c r="M21" s="11"/>
      <c r="N21" s="74"/>
      <c r="O21" s="15">
        <f t="shared" si="7"/>
        <v>0</v>
      </c>
      <c r="P21" s="16" t="str">
        <f t="shared" si="8"/>
        <v xml:space="preserve"> </v>
      </c>
      <c r="Q21" s="17"/>
      <c r="R21" s="18" t="str">
        <f t="shared" si="9"/>
        <v xml:space="preserve"> </v>
      </c>
      <c r="S21" s="39"/>
      <c r="T21" s="11"/>
      <c r="U21" s="41" t="str">
        <f t="shared" si="10"/>
        <v/>
      </c>
      <c r="V21" s="42" t="str">
        <f t="shared" si="11"/>
        <v/>
      </c>
    </row>
    <row r="22" spans="1:22" s="75" customFormat="1" ht="11.25" x14ac:dyDescent="0.2">
      <c r="A22" s="19"/>
      <c r="B22" s="20"/>
      <c r="C22" s="11"/>
      <c r="D22" s="73"/>
      <c r="E22" s="14" t="str">
        <f t="shared" si="0"/>
        <v xml:space="preserve"> </v>
      </c>
      <c r="F22" s="12"/>
      <c r="G22" s="13" t="str">
        <f t="shared" si="1"/>
        <v xml:space="preserve"> </v>
      </c>
      <c r="H22" s="14" t="str">
        <f t="shared" si="2"/>
        <v xml:space="preserve"> </v>
      </c>
      <c r="I22" s="15" t="str">
        <f t="shared" si="3"/>
        <v xml:space="preserve"> </v>
      </c>
      <c r="J22" s="13" t="str">
        <f t="shared" si="4"/>
        <v xml:space="preserve"> </v>
      </c>
      <c r="K22" s="14" t="str">
        <f t="shared" si="5"/>
        <v xml:space="preserve"> </v>
      </c>
      <c r="L22" s="15" t="str">
        <f t="shared" si="6"/>
        <v/>
      </c>
      <c r="M22" s="11"/>
      <c r="N22" s="74"/>
      <c r="O22" s="15">
        <f t="shared" si="7"/>
        <v>0</v>
      </c>
      <c r="P22" s="16" t="str">
        <f t="shared" si="8"/>
        <v xml:space="preserve"> </v>
      </c>
      <c r="Q22" s="17"/>
      <c r="R22" s="18" t="str">
        <f t="shared" si="9"/>
        <v xml:space="preserve"> </v>
      </c>
      <c r="S22" s="39"/>
      <c r="T22" s="11"/>
      <c r="U22" s="41" t="str">
        <f t="shared" si="10"/>
        <v/>
      </c>
      <c r="V22" s="42" t="str">
        <f t="shared" si="11"/>
        <v/>
      </c>
    </row>
    <row r="23" spans="1:22" s="78" customFormat="1" thickBot="1" x14ac:dyDescent="0.25">
      <c r="A23" s="21"/>
      <c r="B23" s="22"/>
      <c r="C23" s="47"/>
      <c r="D23" s="76"/>
      <c r="E23" s="6" t="str">
        <f t="shared" si="0"/>
        <v xml:space="preserve"> </v>
      </c>
      <c r="F23" s="4"/>
      <c r="G23" s="5" t="str">
        <f t="shared" si="1"/>
        <v xml:space="preserve"> </v>
      </c>
      <c r="H23" s="6" t="str">
        <f t="shared" si="2"/>
        <v xml:space="preserve"> </v>
      </c>
      <c r="I23" s="7" t="str">
        <f t="shared" si="3"/>
        <v xml:space="preserve"> </v>
      </c>
      <c r="J23" s="5" t="str">
        <f t="shared" si="4"/>
        <v xml:space="preserve"> </v>
      </c>
      <c r="K23" s="6" t="str">
        <f t="shared" si="5"/>
        <v xml:space="preserve"> </v>
      </c>
      <c r="L23" s="7" t="str">
        <f t="shared" si="6"/>
        <v/>
      </c>
      <c r="M23" s="3"/>
      <c r="N23" s="77"/>
      <c r="O23" s="7">
        <f t="shared" si="7"/>
        <v>0</v>
      </c>
      <c r="P23" s="8" t="str">
        <f t="shared" si="8"/>
        <v xml:space="preserve"> </v>
      </c>
      <c r="Q23" s="9"/>
      <c r="R23" s="10" t="str">
        <f t="shared" si="9"/>
        <v xml:space="preserve"> </v>
      </c>
      <c r="S23" s="43"/>
      <c r="T23" s="3"/>
      <c r="U23" s="44" t="str">
        <f t="shared" si="10"/>
        <v/>
      </c>
      <c r="V23" s="45" t="str">
        <f t="shared" si="11"/>
        <v/>
      </c>
    </row>
    <row r="24" spans="1:22" s="79" customFormat="1" ht="5.25" customHeight="1" thickBot="1" x14ac:dyDescent="0.25"/>
    <row r="25" spans="1:22" s="79" customFormat="1" ht="12" x14ac:dyDescent="0.2">
      <c r="A25" s="80" t="s">
        <v>29</v>
      </c>
      <c r="P25" s="81" t="s">
        <v>20</v>
      </c>
      <c r="Q25" s="82"/>
      <c r="R25" s="83" t="s">
        <v>21</v>
      </c>
      <c r="S25" s="84"/>
      <c r="T25" s="84"/>
      <c r="U25" s="186" t="s">
        <v>34</v>
      </c>
      <c r="V25" s="139" t="s">
        <v>18</v>
      </c>
    </row>
    <row r="26" spans="1:22" s="79" customFormat="1" ht="12" x14ac:dyDescent="0.2">
      <c r="N26" s="110"/>
      <c r="P26" s="85" t="s">
        <v>10</v>
      </c>
      <c r="Q26" s="86"/>
      <c r="R26" s="87" t="s">
        <v>10</v>
      </c>
      <c r="S26" s="84"/>
      <c r="T26" s="84"/>
      <c r="U26" s="187"/>
      <c r="V26" s="140"/>
    </row>
    <row r="27" spans="1:22" s="79" customFormat="1" ht="17.25" customHeight="1" x14ac:dyDescent="0.2">
      <c r="N27" s="110"/>
      <c r="P27" s="88" t="s">
        <v>35</v>
      </c>
      <c r="Q27" s="89"/>
      <c r="R27" s="90" t="s">
        <v>9</v>
      </c>
      <c r="S27" s="84"/>
      <c r="T27" s="84"/>
      <c r="U27" s="187"/>
      <c r="V27" s="140"/>
    </row>
    <row r="28" spans="1:22" s="79" customFormat="1" ht="13.5" thickBot="1" x14ac:dyDescent="0.25">
      <c r="P28" s="1" t="str">
        <f>IF(OR(SQRT(SUMSQ(P14:P23))=0,O24&gt;1440)," ",SQRT(SUMSQ(P14:P23)))</f>
        <v xml:space="preserve"> </v>
      </c>
      <c r="Q28" s="23"/>
      <c r="R28" s="2" t="str">
        <f>IF(OR(SUM(R14:R23)&lt;=0,P28 = " ")," ",SUM(R14:R23))</f>
        <v xml:space="preserve"> </v>
      </c>
      <c r="U28" s="24" t="str">
        <f>IF(SUM(U14:U23)=0," ",ROUND(65+(10*LOG(SUM(U14:U23))),0))</f>
        <v xml:space="preserve"> </v>
      </c>
      <c r="V28" s="25" t="str">
        <f>IF(SUM(U14:U24)=0,"",SUM(U14:U24))</f>
        <v/>
      </c>
    </row>
    <row r="29" spans="1:22" x14ac:dyDescent="0.2">
      <c r="L29" s="92"/>
      <c r="M29" s="91" t="s">
        <v>39</v>
      </c>
      <c r="N29" s="92"/>
      <c r="O29" s="92"/>
      <c r="P29" s="93"/>
      <c r="Q29" s="94"/>
      <c r="R29" s="94"/>
      <c r="S29" s="92"/>
      <c r="T29" s="92"/>
      <c r="U29" s="92"/>
      <c r="V29" s="92"/>
    </row>
    <row r="30" spans="1:22" x14ac:dyDescent="0.2">
      <c r="K30" s="92"/>
      <c r="L30" s="92"/>
      <c r="N30" s="109" t="s">
        <v>44</v>
      </c>
      <c r="O30" s="95"/>
      <c r="P30" s="96">
        <v>2.5</v>
      </c>
      <c r="Q30" s="97"/>
      <c r="R30" s="97">
        <v>100</v>
      </c>
      <c r="T30" s="98" t="s">
        <v>40</v>
      </c>
      <c r="U30" s="97">
        <v>80</v>
      </c>
      <c r="V30" s="97">
        <v>32</v>
      </c>
    </row>
    <row r="31" spans="1:22" x14ac:dyDescent="0.2">
      <c r="L31" s="92"/>
      <c r="N31" s="109" t="s">
        <v>45</v>
      </c>
      <c r="O31" s="95"/>
      <c r="P31" s="97">
        <v>5</v>
      </c>
      <c r="Q31" s="97"/>
      <c r="R31" s="97">
        <v>400</v>
      </c>
      <c r="T31" s="98" t="s">
        <v>41</v>
      </c>
      <c r="U31" s="97">
        <v>85</v>
      </c>
      <c r="V31" s="97">
        <v>100</v>
      </c>
    </row>
    <row r="32" spans="1:22" x14ac:dyDescent="0.2">
      <c r="B32" s="99"/>
      <c r="C32" s="100"/>
      <c r="D32" s="100"/>
      <c r="E32" s="99"/>
      <c r="F32" s="99"/>
      <c r="H32" s="102"/>
      <c r="I32" s="102"/>
      <c r="J32" s="102"/>
      <c r="K32" s="103"/>
      <c r="L32" s="103"/>
      <c r="M32" s="103"/>
      <c r="Q32" s="104"/>
      <c r="R32" s="104"/>
      <c r="S32" s="104"/>
      <c r="T32" s="104" t="s">
        <v>42</v>
      </c>
    </row>
    <row r="33" spans="1:22" x14ac:dyDescent="0.2">
      <c r="A33" s="99"/>
      <c r="B33" s="99"/>
      <c r="C33" s="100"/>
      <c r="D33" s="100"/>
      <c r="E33" s="99"/>
      <c r="F33" s="99"/>
      <c r="G33" s="101"/>
      <c r="H33" s="102"/>
      <c r="I33" s="102"/>
      <c r="J33" s="102"/>
      <c r="K33" s="103"/>
      <c r="L33" s="103"/>
      <c r="M33" s="103"/>
      <c r="P33" s="104"/>
      <c r="Q33" s="104"/>
      <c r="R33" s="104"/>
      <c r="S33" s="104"/>
      <c r="T33" s="104" t="s">
        <v>43</v>
      </c>
    </row>
    <row r="34" spans="1:22" x14ac:dyDescent="0.2">
      <c r="A34" s="99"/>
      <c r="B34" s="99"/>
      <c r="C34" s="100"/>
      <c r="D34" s="100"/>
      <c r="E34" s="99"/>
      <c r="F34" s="99"/>
      <c r="G34" s="101"/>
      <c r="H34" s="102"/>
      <c r="I34" s="102"/>
      <c r="J34" s="102"/>
      <c r="K34" s="103"/>
      <c r="L34" s="103"/>
      <c r="M34" s="103"/>
      <c r="P34" s="104"/>
      <c r="Q34" s="104"/>
      <c r="R34" s="104"/>
      <c r="S34" s="104"/>
      <c r="T34" s="104"/>
    </row>
    <row r="35" spans="1:22" x14ac:dyDescent="0.2">
      <c r="A35" s="99"/>
      <c r="B35" s="99"/>
      <c r="C35" s="100"/>
      <c r="D35" s="100"/>
      <c r="E35" s="99"/>
      <c r="F35" s="99"/>
      <c r="G35" s="101"/>
      <c r="H35" s="102"/>
      <c r="I35" s="102"/>
      <c r="J35" s="102"/>
      <c r="K35" s="103"/>
      <c r="L35" s="103"/>
      <c r="M35" s="103"/>
      <c r="P35" s="104"/>
      <c r="Q35" s="104"/>
      <c r="R35" s="104"/>
      <c r="S35" s="104"/>
      <c r="T35" s="104"/>
    </row>
    <row r="36" spans="1:22" x14ac:dyDescent="0.2">
      <c r="A36" s="99"/>
      <c r="B36" s="99"/>
      <c r="C36" s="100"/>
      <c r="D36" s="100"/>
      <c r="E36" s="99"/>
      <c r="F36" s="99"/>
      <c r="G36" s="101"/>
      <c r="H36" s="102"/>
      <c r="I36" s="102"/>
      <c r="J36" s="102"/>
      <c r="K36" s="103"/>
      <c r="L36" s="103"/>
      <c r="M36" s="103"/>
      <c r="P36" s="104"/>
      <c r="Q36" s="104"/>
      <c r="R36" s="104"/>
      <c r="S36" s="104"/>
      <c r="T36" s="104"/>
    </row>
    <row r="37" spans="1:22" ht="13.5" thickBot="1" x14ac:dyDescent="0.25">
      <c r="A37" s="99"/>
      <c r="B37" s="99"/>
      <c r="C37" s="100"/>
      <c r="D37" s="100"/>
      <c r="E37" s="99"/>
      <c r="F37" s="99"/>
      <c r="G37" s="101"/>
      <c r="H37" s="102"/>
      <c r="I37" s="102"/>
      <c r="J37" s="102"/>
      <c r="K37" s="103"/>
      <c r="L37" s="103"/>
      <c r="M37" s="103"/>
      <c r="P37" s="104"/>
      <c r="Q37" s="104"/>
      <c r="R37" s="104"/>
      <c r="S37" s="104"/>
      <c r="T37" s="104"/>
    </row>
    <row r="38" spans="1:22" x14ac:dyDescent="0.2">
      <c r="A38" s="183" t="s">
        <v>22</v>
      </c>
      <c r="B38" s="184"/>
      <c r="C38" s="184"/>
      <c r="D38" s="184"/>
      <c r="E38" s="184"/>
      <c r="F38" s="184"/>
      <c r="G38" s="184"/>
      <c r="H38" s="184"/>
      <c r="I38" s="184"/>
      <c r="J38" s="184"/>
      <c r="K38" s="184"/>
      <c r="L38" s="184"/>
      <c r="M38" s="184"/>
      <c r="N38" s="184"/>
      <c r="O38" s="184"/>
      <c r="P38" s="184"/>
      <c r="Q38" s="184"/>
      <c r="R38" s="184"/>
      <c r="S38" s="184"/>
      <c r="T38" s="184"/>
      <c r="U38" s="184"/>
      <c r="V38" s="185"/>
    </row>
    <row r="39" spans="1:22" ht="69.95" customHeight="1" thickBot="1" x14ac:dyDescent="0.25">
      <c r="A39" s="149"/>
      <c r="B39" s="150"/>
      <c r="C39" s="150"/>
      <c r="D39" s="150"/>
      <c r="E39" s="150"/>
      <c r="F39" s="150"/>
      <c r="G39" s="150"/>
      <c r="H39" s="150"/>
      <c r="I39" s="150"/>
      <c r="J39" s="150"/>
      <c r="K39" s="150"/>
      <c r="L39" s="150"/>
      <c r="M39" s="150"/>
      <c r="N39" s="150"/>
      <c r="O39" s="150"/>
      <c r="P39" s="150"/>
      <c r="Q39" s="150"/>
      <c r="R39" s="150"/>
      <c r="S39" s="150"/>
      <c r="T39" s="150"/>
      <c r="U39" s="150"/>
      <c r="V39" s="151"/>
    </row>
    <row r="40" spans="1:22" ht="6.75" customHeight="1" thickBot="1" x14ac:dyDescent="0.25"/>
    <row r="41" spans="1:22" x14ac:dyDescent="0.2">
      <c r="A41" s="177" t="s">
        <v>23</v>
      </c>
      <c r="B41" s="178"/>
      <c r="C41" s="178"/>
      <c r="D41" s="178"/>
      <c r="E41" s="178"/>
      <c r="F41" s="178"/>
      <c r="G41" s="178"/>
      <c r="H41" s="178"/>
      <c r="I41" s="178"/>
      <c r="J41" s="178"/>
      <c r="K41" s="178"/>
      <c r="L41" s="178"/>
      <c r="M41" s="178"/>
      <c r="N41" s="178"/>
      <c r="O41" s="178"/>
      <c r="P41" s="178"/>
      <c r="Q41" s="178"/>
      <c r="R41" s="178"/>
      <c r="S41" s="178"/>
      <c r="T41" s="178"/>
      <c r="U41" s="178"/>
      <c r="V41" s="179"/>
    </row>
    <row r="42" spans="1:22" ht="69.95" customHeight="1" thickBot="1" x14ac:dyDescent="0.25">
      <c r="A42" s="149"/>
      <c r="B42" s="150"/>
      <c r="C42" s="150"/>
      <c r="D42" s="150"/>
      <c r="E42" s="150"/>
      <c r="F42" s="150"/>
      <c r="G42" s="150"/>
      <c r="H42" s="150"/>
      <c r="I42" s="150"/>
      <c r="J42" s="150"/>
      <c r="K42" s="150"/>
      <c r="L42" s="150"/>
      <c r="M42" s="150"/>
      <c r="N42" s="150"/>
      <c r="O42" s="150"/>
      <c r="P42" s="150"/>
      <c r="Q42" s="150"/>
      <c r="R42" s="150"/>
      <c r="S42" s="150"/>
      <c r="T42" s="150"/>
      <c r="U42" s="150"/>
      <c r="V42" s="151"/>
    </row>
    <row r="43" spans="1:22" ht="13.5" thickBot="1" x14ac:dyDescent="0.25"/>
    <row r="44" spans="1:22" ht="14.25" thickTop="1" thickBot="1" x14ac:dyDescent="0.25">
      <c r="A44" s="180" t="s">
        <v>75</v>
      </c>
      <c r="B44" s="181"/>
      <c r="C44" s="181"/>
      <c r="D44" s="181"/>
      <c r="E44" s="181"/>
      <c r="F44" s="181"/>
      <c r="G44" s="181"/>
      <c r="H44" s="181"/>
      <c r="I44" s="181"/>
      <c r="J44" s="182"/>
      <c r="K44" s="105"/>
      <c r="L44" s="105"/>
      <c r="M44" s="105"/>
      <c r="N44" s="105"/>
      <c r="O44" s="105"/>
      <c r="P44" s="105"/>
      <c r="T44" s="26">
        <f>SUM(U28)</f>
        <v>0</v>
      </c>
      <c r="U44" s="50" t="s">
        <v>2</v>
      </c>
    </row>
    <row r="45" spans="1:22" ht="13.5" thickTop="1" x14ac:dyDescent="0.2">
      <c r="A45" s="111" t="s">
        <v>31</v>
      </c>
      <c r="B45" s="112"/>
      <c r="C45" s="113" t="s">
        <v>32</v>
      </c>
      <c r="D45" s="114"/>
      <c r="E45" s="114"/>
      <c r="F45" s="114"/>
      <c r="G45" s="114"/>
      <c r="H45" s="114"/>
      <c r="I45" s="114"/>
      <c r="J45" s="115"/>
      <c r="K45" s="105"/>
      <c r="L45" s="105"/>
      <c r="M45" s="105"/>
      <c r="N45" s="105"/>
      <c r="O45" s="105"/>
      <c r="P45" s="105"/>
    </row>
    <row r="46" spans="1:22" ht="15" customHeight="1" x14ac:dyDescent="0.2">
      <c r="A46" s="127"/>
      <c r="B46" s="128"/>
      <c r="C46" s="129"/>
      <c r="D46" s="130"/>
      <c r="E46" s="130"/>
      <c r="F46" s="130"/>
      <c r="G46" s="130"/>
      <c r="H46" s="130"/>
      <c r="I46" s="130"/>
      <c r="J46" s="131"/>
      <c r="K46" s="105"/>
      <c r="L46" s="105"/>
      <c r="M46" s="105"/>
      <c r="N46" s="106"/>
      <c r="O46" s="106"/>
      <c r="P46" s="106"/>
    </row>
    <row r="47" spans="1:22" ht="15" customHeight="1" x14ac:dyDescent="0.2">
      <c r="A47" s="117"/>
      <c r="B47" s="118"/>
      <c r="C47" s="121"/>
      <c r="D47" s="122"/>
      <c r="E47" s="122"/>
      <c r="F47" s="122"/>
      <c r="G47" s="122"/>
      <c r="H47" s="122"/>
      <c r="I47" s="122"/>
      <c r="J47" s="123"/>
      <c r="K47" s="106"/>
      <c r="L47" s="106"/>
      <c r="M47" s="106"/>
      <c r="N47" s="106"/>
      <c r="O47" s="106"/>
      <c r="P47" s="106"/>
    </row>
    <row r="48" spans="1:22" ht="15" customHeight="1" x14ac:dyDescent="0.2">
      <c r="A48" s="117"/>
      <c r="B48" s="118"/>
      <c r="C48" s="121"/>
      <c r="D48" s="122"/>
      <c r="E48" s="122"/>
      <c r="F48" s="122"/>
      <c r="G48" s="122"/>
      <c r="H48" s="122"/>
      <c r="I48" s="122"/>
      <c r="J48" s="123"/>
      <c r="K48" s="106"/>
      <c r="L48" s="106"/>
      <c r="M48" s="106"/>
      <c r="N48" s="106"/>
      <c r="O48" s="106"/>
      <c r="P48" s="106"/>
    </row>
    <row r="49" spans="1:16" ht="15" customHeight="1" x14ac:dyDescent="0.2">
      <c r="A49" s="117"/>
      <c r="B49" s="118"/>
      <c r="C49" s="121"/>
      <c r="D49" s="122"/>
      <c r="E49" s="122"/>
      <c r="F49" s="122"/>
      <c r="G49" s="122"/>
      <c r="H49" s="122"/>
      <c r="I49" s="122"/>
      <c r="J49" s="123"/>
      <c r="K49" s="106"/>
      <c r="L49" s="106"/>
      <c r="M49" s="106"/>
      <c r="N49" s="106"/>
      <c r="O49" s="106"/>
      <c r="P49" s="106"/>
    </row>
    <row r="50" spans="1:16" ht="15" customHeight="1" x14ac:dyDescent="0.2">
      <c r="A50" s="117"/>
      <c r="B50" s="118"/>
      <c r="C50" s="121"/>
      <c r="D50" s="122"/>
      <c r="E50" s="122"/>
      <c r="F50" s="122"/>
      <c r="G50" s="122"/>
      <c r="H50" s="122"/>
      <c r="I50" s="122"/>
      <c r="J50" s="123"/>
      <c r="K50" s="106"/>
      <c r="L50" s="106"/>
      <c r="M50" s="106"/>
      <c r="N50" s="106"/>
      <c r="O50" s="106"/>
      <c r="P50" s="106"/>
    </row>
    <row r="51" spans="1:16" ht="15" customHeight="1" x14ac:dyDescent="0.2">
      <c r="A51" s="117"/>
      <c r="B51" s="118"/>
      <c r="C51" s="121"/>
      <c r="D51" s="122"/>
      <c r="E51" s="122"/>
      <c r="F51" s="122"/>
      <c r="G51" s="122"/>
      <c r="H51" s="122"/>
      <c r="I51" s="122"/>
      <c r="J51" s="123"/>
      <c r="K51" s="106"/>
      <c r="L51" s="106"/>
      <c r="M51" s="106"/>
      <c r="N51" s="106"/>
      <c r="O51" s="106"/>
      <c r="P51" s="106"/>
    </row>
    <row r="52" spans="1:16" ht="15" customHeight="1" x14ac:dyDescent="0.2">
      <c r="A52" s="117"/>
      <c r="B52" s="118"/>
      <c r="C52" s="121"/>
      <c r="D52" s="122"/>
      <c r="E52" s="122"/>
      <c r="F52" s="122"/>
      <c r="G52" s="122"/>
      <c r="H52" s="122"/>
      <c r="I52" s="122"/>
      <c r="J52" s="123"/>
      <c r="K52" s="106"/>
      <c r="L52" s="106"/>
      <c r="M52" s="106"/>
      <c r="N52" s="106"/>
      <c r="O52" s="106"/>
      <c r="P52" s="106"/>
    </row>
    <row r="53" spans="1:16" ht="15" customHeight="1" x14ac:dyDescent="0.2">
      <c r="A53" s="117"/>
      <c r="B53" s="118"/>
      <c r="C53" s="121"/>
      <c r="D53" s="122"/>
      <c r="E53" s="122"/>
      <c r="F53" s="122"/>
      <c r="G53" s="122"/>
      <c r="H53" s="122"/>
      <c r="I53" s="122"/>
      <c r="J53" s="123"/>
      <c r="K53" s="106"/>
      <c r="L53" s="106"/>
      <c r="M53" s="106"/>
      <c r="N53" s="106"/>
      <c r="O53" s="106"/>
      <c r="P53" s="106"/>
    </row>
    <row r="54" spans="1:16" ht="15" customHeight="1" x14ac:dyDescent="0.2">
      <c r="A54" s="117"/>
      <c r="B54" s="118"/>
      <c r="C54" s="121"/>
      <c r="D54" s="122"/>
      <c r="E54" s="122"/>
      <c r="F54" s="122"/>
      <c r="G54" s="122"/>
      <c r="H54" s="122"/>
      <c r="I54" s="122"/>
      <c r="J54" s="123"/>
      <c r="K54" s="106"/>
      <c r="L54" s="106"/>
      <c r="M54" s="106"/>
      <c r="N54" s="106"/>
      <c r="O54" s="106"/>
      <c r="P54" s="106"/>
    </row>
    <row r="55" spans="1:16" ht="15" customHeight="1" x14ac:dyDescent="0.2">
      <c r="A55" s="117"/>
      <c r="B55" s="118"/>
      <c r="C55" s="121"/>
      <c r="D55" s="122"/>
      <c r="E55" s="122"/>
      <c r="F55" s="122"/>
      <c r="G55" s="122"/>
      <c r="H55" s="122"/>
      <c r="I55" s="122"/>
      <c r="J55" s="123"/>
      <c r="K55" s="106"/>
      <c r="L55" s="106"/>
      <c r="M55" s="106"/>
      <c r="N55" s="106"/>
      <c r="O55" s="106"/>
      <c r="P55" s="106"/>
    </row>
    <row r="56" spans="1:16" ht="15" customHeight="1" x14ac:dyDescent="0.2">
      <c r="A56" s="117"/>
      <c r="B56" s="118"/>
      <c r="C56" s="121"/>
      <c r="D56" s="122"/>
      <c r="E56" s="122"/>
      <c r="F56" s="122"/>
      <c r="G56" s="122"/>
      <c r="H56" s="122"/>
      <c r="I56" s="122"/>
      <c r="J56" s="123"/>
      <c r="K56" s="106"/>
      <c r="L56" s="106"/>
      <c r="M56" s="106"/>
      <c r="N56" s="106"/>
      <c r="O56" s="106"/>
      <c r="P56" s="106"/>
    </row>
    <row r="57" spans="1:16" ht="15" customHeight="1" x14ac:dyDescent="0.2">
      <c r="A57" s="117"/>
      <c r="B57" s="118"/>
      <c r="C57" s="121"/>
      <c r="D57" s="122"/>
      <c r="E57" s="122"/>
      <c r="F57" s="122"/>
      <c r="G57" s="122"/>
      <c r="H57" s="122"/>
      <c r="I57" s="122"/>
      <c r="J57" s="123"/>
      <c r="K57" s="106"/>
      <c r="L57" s="106"/>
      <c r="M57" s="106"/>
      <c r="N57" s="106"/>
      <c r="O57" s="106"/>
      <c r="P57" s="106"/>
    </row>
    <row r="58" spans="1:16" ht="15" customHeight="1" x14ac:dyDescent="0.2">
      <c r="A58" s="119"/>
      <c r="B58" s="120"/>
      <c r="C58" s="124"/>
      <c r="D58" s="125"/>
      <c r="E58" s="125"/>
      <c r="F58" s="125"/>
      <c r="G58" s="125"/>
      <c r="H58" s="125"/>
      <c r="I58" s="125"/>
      <c r="J58" s="126"/>
      <c r="K58" s="106"/>
      <c r="L58" s="106"/>
      <c r="M58" s="106"/>
      <c r="N58" s="106"/>
      <c r="O58" s="106"/>
      <c r="P58" s="106"/>
    </row>
    <row r="59" spans="1:16" ht="24.75" customHeight="1" thickBot="1" x14ac:dyDescent="0.25">
      <c r="A59" s="163" t="s">
        <v>76</v>
      </c>
      <c r="B59" s="164"/>
      <c r="C59" s="164"/>
      <c r="D59" s="164"/>
      <c r="E59" s="164"/>
      <c r="F59" s="164"/>
      <c r="G59" s="164"/>
      <c r="H59" s="164"/>
      <c r="I59" s="164"/>
      <c r="J59" s="165"/>
      <c r="K59" s="107"/>
      <c r="L59" s="107"/>
      <c r="M59" s="107"/>
      <c r="N59" s="107"/>
      <c r="O59" s="107"/>
      <c r="P59" s="107"/>
    </row>
  </sheetData>
  <sheetProtection selectLockedCells="1"/>
  <mergeCells count="57">
    <mergeCell ref="U1:V1"/>
    <mergeCell ref="A59:J59"/>
    <mergeCell ref="A8:V8"/>
    <mergeCell ref="U11:U13"/>
    <mergeCell ref="V11:V13"/>
    <mergeCell ref="T11:T13"/>
    <mergeCell ref="C10:R10"/>
    <mergeCell ref="S10:V10"/>
    <mergeCell ref="A39:V39"/>
    <mergeCell ref="A41:V41"/>
    <mergeCell ref="A44:J44"/>
    <mergeCell ref="A38:V38"/>
    <mergeCell ref="U25:U27"/>
    <mergeCell ref="V25:V27"/>
    <mergeCell ref="A7:V7"/>
    <mergeCell ref="A11:A13"/>
    <mergeCell ref="S11:S13"/>
    <mergeCell ref="A42:V42"/>
    <mergeCell ref="B11:B13"/>
    <mergeCell ref="M11:N12"/>
    <mergeCell ref="E3:H3"/>
    <mergeCell ref="E5:H5"/>
    <mergeCell ref="U5:V5"/>
    <mergeCell ref="S5:T5"/>
    <mergeCell ref="U3:V3"/>
    <mergeCell ref="S3:T3"/>
    <mergeCell ref="J3:N3"/>
    <mergeCell ref="J5:N5"/>
    <mergeCell ref="C49:J49"/>
    <mergeCell ref="C50:J50"/>
    <mergeCell ref="C51:J51"/>
    <mergeCell ref="A54:B54"/>
    <mergeCell ref="C52:J52"/>
    <mergeCell ref="C53:J53"/>
    <mergeCell ref="C54:J54"/>
    <mergeCell ref="A56:B56"/>
    <mergeCell ref="A57:B57"/>
    <mergeCell ref="A58:B58"/>
    <mergeCell ref="C56:J56"/>
    <mergeCell ref="C57:J57"/>
    <mergeCell ref="C58:J58"/>
    <mergeCell ref="A45:B45"/>
    <mergeCell ref="C45:J45"/>
    <mergeCell ref="S6:V6"/>
    <mergeCell ref="A55:B55"/>
    <mergeCell ref="A48:B48"/>
    <mergeCell ref="A49:B49"/>
    <mergeCell ref="A50:B50"/>
    <mergeCell ref="A51:B51"/>
    <mergeCell ref="A52:B52"/>
    <mergeCell ref="A53:B53"/>
    <mergeCell ref="A46:B46"/>
    <mergeCell ref="C46:J46"/>
    <mergeCell ref="A47:B47"/>
    <mergeCell ref="C47:J47"/>
    <mergeCell ref="C55:J55"/>
    <mergeCell ref="C48:J48"/>
  </mergeCells>
  <phoneticPr fontId="2" type="noConversion"/>
  <dataValidations count="5">
    <dataValidation type="decimal" operator="greaterThanOrEqual" allowBlank="1" showErrorMessage="1" errorTitle="Vibration magnitude" error="Value must not be less than zero" sqref="C14:E23" xr:uid="{00000000-0002-0000-0000-000000000000}">
      <formula1>0</formula1>
    </dataValidation>
    <dataValidation type="decimal" allowBlank="1" showErrorMessage="1" errorTitle="Exposure duration - hours" error="Value must be between 0 and 24 hours" sqref="M14:M23" xr:uid="{00000000-0002-0000-0000-000001000000}">
      <formula1>0</formula1>
      <formula2>24</formula2>
    </dataValidation>
    <dataValidation type="decimal" operator="greaterThanOrEqual" allowBlank="1" showErrorMessage="1" errorTitle="Exposure duration - minutes" error="Value must not be less than zero" sqref="N14:N23" xr:uid="{00000000-0002-0000-0000-000002000000}">
      <formula1>0</formula1>
    </dataValidation>
    <dataValidation type="decimal" operator="greaterThanOrEqual" allowBlank="1" showErrorMessage="1" errorTitle="Out of Range" error="Enter a time of at least 0.25 hours" sqref="T14:T23" xr:uid="{00000000-0002-0000-0000-000003000000}">
      <formula1>0.25</formula1>
    </dataValidation>
    <dataValidation type="decimal" operator="greaterThan" allowBlank="1" showErrorMessage="1" errorTitle="Out of Range" error="Enter a value greater than 0 dB" sqref="S14:S23" xr:uid="{00000000-0002-0000-0000-000004000000}">
      <formula1>0</formula1>
    </dataValidation>
  </dataValidations>
  <pageMargins left="0.98425196850393704" right="0.74803149606299213" top="1.0236220472440944" bottom="0.31496062992125984" header="0.27559055118110237" footer="0.23622047244094491"/>
  <pageSetup paperSize="9" scale="89" orientation="landscape" r:id="rId1"/>
  <headerFooter alignWithMargins="0"/>
  <rowBreaks count="1" manualBreakCount="1">
    <brk id="37" max="21" man="1"/>
  </rowBreaks>
  <drawing r:id="rId2"/>
  <legacyDrawing r:id="rId3"/>
  <oleObjects>
    <mc:AlternateContent xmlns:mc="http://schemas.openxmlformats.org/markup-compatibility/2006">
      <mc:Choice Requires="x14">
        <oleObject shapeId="1025" r:id="rId4">
          <objectPr defaultSize="0" autoPict="0" r:id="rId5">
            <anchor moveWithCells="1" sizeWithCells="1">
              <from>
                <xdr:col>21</xdr:col>
                <xdr:colOff>85725</xdr:colOff>
                <xdr:row>6</xdr:row>
                <xdr:rowOff>0</xdr:rowOff>
              </from>
              <to>
                <xdr:col>23</xdr:col>
                <xdr:colOff>9525</xdr:colOff>
                <xdr:row>6</xdr:row>
                <xdr:rowOff>0</xdr:rowOff>
              </to>
            </anchor>
          </objectPr>
        </oleObject>
      </mc:Choice>
      <mc:Fallback>
        <oleObject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showGridLines="0" workbookViewId="0">
      <selection activeCell="B24" sqref="B24"/>
    </sheetView>
  </sheetViews>
  <sheetFormatPr defaultRowHeight="12.75" x14ac:dyDescent="0.2"/>
  <cols>
    <col min="1" max="1" width="18.28515625" customWidth="1"/>
    <col min="2" max="2" width="36.7109375" customWidth="1"/>
  </cols>
  <sheetData>
    <row r="1" spans="1:3" x14ac:dyDescent="0.2">
      <c r="A1" s="29" t="s">
        <v>46</v>
      </c>
      <c r="B1" s="30" t="s">
        <v>47</v>
      </c>
      <c r="C1" s="31" t="s">
        <v>68</v>
      </c>
    </row>
    <row r="2" spans="1:3" s="35" customFormat="1" ht="20.100000000000001" customHeight="1" x14ac:dyDescent="0.2">
      <c r="A2" s="32" t="s">
        <v>51</v>
      </c>
      <c r="B2" s="33" t="s">
        <v>60</v>
      </c>
      <c r="C2" s="34">
        <v>21</v>
      </c>
    </row>
    <row r="3" spans="1:3" s="35" customFormat="1" ht="20.100000000000001" customHeight="1" x14ac:dyDescent="0.2">
      <c r="A3" s="32" t="s">
        <v>51</v>
      </c>
      <c r="B3" s="33" t="s">
        <v>61</v>
      </c>
      <c r="C3" s="34">
        <v>25</v>
      </c>
    </row>
    <row r="4" spans="1:3" s="35" customFormat="1" ht="20.100000000000001" customHeight="1" x14ac:dyDescent="0.2">
      <c r="A4" s="32" t="s">
        <v>51</v>
      </c>
      <c r="B4" s="33" t="s">
        <v>52</v>
      </c>
      <c r="C4" s="34">
        <v>27</v>
      </c>
    </row>
    <row r="5" spans="1:3" s="35" customFormat="1" ht="20.100000000000001" customHeight="1" x14ac:dyDescent="0.2">
      <c r="A5" s="32" t="s">
        <v>51</v>
      </c>
      <c r="B5" s="33" t="s">
        <v>59</v>
      </c>
      <c r="C5" s="34">
        <v>29</v>
      </c>
    </row>
    <row r="6" spans="1:3" s="35" customFormat="1" ht="20.100000000000001" customHeight="1" x14ac:dyDescent="0.2">
      <c r="A6" s="32" t="s">
        <v>51</v>
      </c>
      <c r="B6" s="33" t="s">
        <v>67</v>
      </c>
      <c r="C6" s="34">
        <v>29</v>
      </c>
    </row>
    <row r="7" spans="1:3" s="35" customFormat="1" ht="20.100000000000001" customHeight="1" x14ac:dyDescent="0.2">
      <c r="A7" s="32" t="s">
        <v>51</v>
      </c>
      <c r="B7" s="33" t="s">
        <v>53</v>
      </c>
      <c r="C7" s="34">
        <v>30</v>
      </c>
    </row>
    <row r="8" spans="1:3" s="35" customFormat="1" ht="20.100000000000001" customHeight="1" x14ac:dyDescent="0.2">
      <c r="A8" s="32" t="s">
        <v>51</v>
      </c>
      <c r="B8" s="33" t="s">
        <v>66</v>
      </c>
      <c r="C8" s="34">
        <v>35</v>
      </c>
    </row>
    <row r="9" spans="1:3" s="35" customFormat="1" ht="20.100000000000001" customHeight="1" x14ac:dyDescent="0.2">
      <c r="A9" s="32" t="s">
        <v>51</v>
      </c>
      <c r="B9" s="33" t="s">
        <v>58</v>
      </c>
      <c r="C9" s="34">
        <v>36</v>
      </c>
    </row>
    <row r="10" spans="1:3" s="35" customFormat="1" ht="20.100000000000001" customHeight="1" x14ac:dyDescent="0.2">
      <c r="A10" s="32" t="s">
        <v>51</v>
      </c>
      <c r="B10" s="33" t="s">
        <v>64</v>
      </c>
      <c r="C10" s="34">
        <v>36</v>
      </c>
    </row>
    <row r="11" spans="1:3" s="35" customFormat="1" ht="20.100000000000001" customHeight="1" x14ac:dyDescent="0.2">
      <c r="A11" s="32" t="s">
        <v>51</v>
      </c>
      <c r="B11" s="33" t="s">
        <v>63</v>
      </c>
      <c r="C11" s="34">
        <v>36</v>
      </c>
    </row>
    <row r="12" spans="1:3" s="35" customFormat="1" ht="20.100000000000001" customHeight="1" x14ac:dyDescent="0.2">
      <c r="A12" s="32" t="s">
        <v>51</v>
      </c>
      <c r="B12" s="33" t="s">
        <v>65</v>
      </c>
      <c r="C12" s="34">
        <v>36</v>
      </c>
    </row>
    <row r="13" spans="1:3" s="35" customFormat="1" ht="20.100000000000001" customHeight="1" x14ac:dyDescent="0.2">
      <c r="A13" s="32" t="s">
        <v>51</v>
      </c>
      <c r="B13" s="33" t="s">
        <v>62</v>
      </c>
      <c r="C13" s="34">
        <v>39</v>
      </c>
    </row>
    <row r="14" spans="1:3" s="35" customFormat="1" ht="20.100000000000001" customHeight="1" x14ac:dyDescent="0.2">
      <c r="A14" s="32" t="s">
        <v>54</v>
      </c>
      <c r="B14" s="33" t="s">
        <v>55</v>
      </c>
      <c r="C14" s="34">
        <v>26</v>
      </c>
    </row>
    <row r="15" spans="1:3" s="35" customFormat="1" ht="20.100000000000001" customHeight="1" x14ac:dyDescent="0.2">
      <c r="A15" s="32" t="s">
        <v>54</v>
      </c>
      <c r="B15" s="33" t="s">
        <v>56</v>
      </c>
      <c r="C15" s="34">
        <v>31</v>
      </c>
    </row>
    <row r="16" spans="1:3" s="35" customFormat="1" ht="20.100000000000001" customHeight="1" x14ac:dyDescent="0.2">
      <c r="A16" s="32" t="s">
        <v>54</v>
      </c>
      <c r="B16" s="33" t="s">
        <v>57</v>
      </c>
      <c r="C16" s="34">
        <v>34</v>
      </c>
    </row>
    <row r="17" spans="1:3" s="35" customFormat="1" ht="20.100000000000001" customHeight="1" x14ac:dyDescent="0.2">
      <c r="A17" s="32" t="s">
        <v>0</v>
      </c>
      <c r="B17" s="33" t="s">
        <v>1</v>
      </c>
      <c r="C17" s="34">
        <v>37</v>
      </c>
    </row>
    <row r="18" spans="1:3" s="35" customFormat="1" ht="20.100000000000001" customHeight="1" x14ac:dyDescent="0.2">
      <c r="A18" s="32" t="s">
        <v>48</v>
      </c>
      <c r="B18" s="33" t="s">
        <v>49</v>
      </c>
      <c r="C18" s="34">
        <v>23</v>
      </c>
    </row>
    <row r="19" spans="1:3" s="35" customFormat="1" ht="20.100000000000001" customHeight="1" thickBot="1" x14ac:dyDescent="0.25">
      <c r="A19" s="36" t="s">
        <v>48</v>
      </c>
      <c r="B19" s="37" t="s">
        <v>50</v>
      </c>
      <c r="C19" s="38">
        <v>30</v>
      </c>
    </row>
    <row r="20" spans="1:3" ht="4.5" customHeight="1" x14ac:dyDescent="0.2">
      <c r="C20" s="28"/>
    </row>
    <row r="21" spans="1:3" ht="25.5" customHeight="1" x14ac:dyDescent="0.2">
      <c r="A21" s="188" t="s">
        <v>69</v>
      </c>
      <c r="B21" s="188"/>
      <c r="C21" s="188"/>
    </row>
    <row r="22" spans="1:3" x14ac:dyDescent="0.2">
      <c r="C22" s="28"/>
    </row>
    <row r="23" spans="1:3" x14ac:dyDescent="0.2">
      <c r="C23" s="28"/>
    </row>
    <row r="24" spans="1:3" x14ac:dyDescent="0.2">
      <c r="C24" s="28"/>
    </row>
    <row r="25" spans="1:3" x14ac:dyDescent="0.2">
      <c r="C25" s="28"/>
    </row>
    <row r="26" spans="1:3" x14ac:dyDescent="0.2">
      <c r="C26" s="28"/>
    </row>
    <row r="27" spans="1:3" x14ac:dyDescent="0.2">
      <c r="C27" s="28"/>
    </row>
    <row r="28" spans="1:3" x14ac:dyDescent="0.2">
      <c r="C28" s="28"/>
    </row>
    <row r="29" spans="1:3" x14ac:dyDescent="0.2">
      <c r="C29" s="28"/>
    </row>
    <row r="30" spans="1:3" x14ac:dyDescent="0.2">
      <c r="C30" s="28"/>
    </row>
    <row r="31" spans="1:3" x14ac:dyDescent="0.2">
      <c r="C31" s="28"/>
    </row>
    <row r="32" spans="1:3" x14ac:dyDescent="0.2">
      <c r="C32" s="27"/>
    </row>
    <row r="33" spans="3:3" x14ac:dyDescent="0.2">
      <c r="C33" s="27"/>
    </row>
    <row r="34" spans="3:3" x14ac:dyDescent="0.2">
      <c r="C34" s="27"/>
    </row>
  </sheetData>
  <mergeCells count="1">
    <mergeCell ref="A21:C21"/>
  </mergeCells>
  <phoneticPr fontId="2" type="noConversion"/>
  <pageMargins left="1.83"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CAA1AC3806E448AD0A18FE0B89ADF" ma:contentTypeVersion="12" ma:contentTypeDescription="Create a new document." ma:contentTypeScope="" ma:versionID="052f72f76dc9e5e3fefd3ba5e7a36ca7">
  <xsd:schema xmlns:xsd="http://www.w3.org/2001/XMLSchema" xmlns:xs="http://www.w3.org/2001/XMLSchema" xmlns:p="http://schemas.microsoft.com/office/2006/metadata/properties" xmlns:ns2="f9d893ba-29a1-436b-b8af-c8b68a6b60c9" xmlns:ns3="062cd5c6-0132-4863-a937-faca55e443ff" targetNamespace="http://schemas.microsoft.com/office/2006/metadata/properties" ma:root="true" ma:fieldsID="893d089b8584fe9a2117ab9ae566d30c" ns2:_="" ns3:_="">
    <xsd:import namespace="f9d893ba-29a1-436b-b8af-c8b68a6b60c9"/>
    <xsd:import namespace="062cd5c6-0132-4863-a937-faca55e443f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d893ba-29a1-436b-b8af-c8b68a6b60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62cd5c6-0132-4863-a937-faca55e443f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602E38-7E56-4328-B70B-F16AAFE7F4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d893ba-29a1-436b-b8af-c8b68a6b60c9"/>
    <ds:schemaRef ds:uri="062cd5c6-0132-4863-a937-faca55e443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A68BBD-CEB1-4E72-BB1F-338FB5BA3DB8}">
  <ds:schemaRefs>
    <ds:schemaRef ds:uri="http://schemas.microsoft.com/sharepoint/v3/contenttype/forms"/>
  </ds:schemaRefs>
</ds:datastoreItem>
</file>

<file path=customXml/itemProps3.xml><?xml version="1.0" encoding="utf-8"?>
<ds:datastoreItem xmlns:ds="http://schemas.openxmlformats.org/officeDocument/2006/customXml" ds:itemID="{8190EEC6-6C90-4421-BC2F-CCE66DD9E47D}">
  <ds:schemaRefs>
    <ds:schemaRef ds:uri="http://schemas.microsoft.com/office/2006/metadata/properties"/>
    <ds:schemaRef ds:uri="http://purl.org/dc/elements/1.1/"/>
    <ds:schemaRef ds:uri="f9d893ba-29a1-436b-b8af-c8b68a6b60c9"/>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062cd5c6-0132-4863-a937-faca55e443ff"/>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Vibration &amp; Noise Assessment</vt:lpstr>
      <vt:lpstr>Ear Defenders</vt:lpstr>
      <vt:lpstr>'Vibration &amp; Noise Assessment'!Print_Area</vt:lpstr>
    </vt:vector>
  </TitlesOfParts>
  <Manager>Paulo Canelas</Manager>
  <Company>Wates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Noise &amp; Vibration Assessment Tool</dc:title>
  <dc:subject>Noise &amp; Vibration</dc:subject>
  <dc:creator>Simon Osborne</dc:creator>
  <cp:lastModifiedBy>Mark Carrington</cp:lastModifiedBy>
  <cp:lastPrinted>2020-08-05T05:58:38Z</cp:lastPrinted>
  <dcterms:created xsi:type="dcterms:W3CDTF">2007-08-02T09:17:35Z</dcterms:created>
  <dcterms:modified xsi:type="dcterms:W3CDTF">2020-08-05T05:58:45Z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0x010100955CAA1AC3806E448AD0A18FE0B89ADF</vt:lpwstr>
  </property>
</Properties>
</file>